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https://norteenergiasa.sharepoint.com/sites/GPCO/Documentos Compartilhados/GPCO/Programação/3. PPO/PPO_2024/S19 - 07052024/"/>
    </mc:Choice>
  </mc:AlternateContent>
  <xr:revisionPtr revIDLastSave="664" documentId="8_{53D8FE6B-5309-43F7-9BB7-15B7C30E33CD}" xr6:coauthVersionLast="47" xr6:coauthVersionMax="47" xr10:uidLastSave="{DD3D6001-7B8D-41C1-B928-FAADDF5E97DC}"/>
  <bookViews>
    <workbookView xWindow="-108" yWindow="-108" windowWidth="23256" windowHeight="12576" activeTab="6" xr2:uid="{00000000-000D-0000-FFFF-FFFF00000000}"/>
  </bookViews>
  <sheets>
    <sheet name="Sheet" sheetId="1" r:id="rId1"/>
    <sheet name="SUDESTE" sheetId="3" r:id="rId2"/>
    <sheet name="SUL" sheetId="4" r:id="rId3"/>
    <sheet name="NORDESTE" sheetId="5" r:id="rId4"/>
    <sheet name="NORTE" sheetId="6" r:id="rId5"/>
    <sheet name="SIN" sheetId="7" r:id="rId6"/>
    <sheet name="Planilha1" sheetId="2" r:id="rId7"/>
  </sheets>
  <definedNames>
    <definedName name="_xlnm._FilterDatabase" localSheetId="0" hidden="1">Sheet!$A$1:$I$3149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1" i="7" l="1"/>
  <c r="F122" i="7"/>
  <c r="F123" i="7"/>
  <c r="F124" i="7"/>
  <c r="F125" i="7"/>
  <c r="F126" i="7"/>
  <c r="F127" i="7"/>
  <c r="F128" i="7"/>
  <c r="D121" i="7"/>
  <c r="D122" i="7"/>
  <c r="D123" i="7"/>
  <c r="D124" i="7"/>
  <c r="D125" i="7"/>
  <c r="D126" i="7"/>
  <c r="D127" i="7"/>
  <c r="D128" i="7"/>
  <c r="D122" i="6"/>
  <c r="D123" i="6"/>
  <c r="D124" i="6"/>
  <c r="D125" i="6"/>
  <c r="D126" i="6"/>
  <c r="D127" i="6"/>
  <c r="D128" i="6"/>
  <c r="D122" i="5"/>
  <c r="D123" i="5"/>
  <c r="D124" i="5"/>
  <c r="D125" i="5"/>
  <c r="D126" i="5"/>
  <c r="D127" i="5"/>
  <c r="D128" i="5"/>
  <c r="D122" i="4"/>
  <c r="D123" i="4"/>
  <c r="D124" i="4"/>
  <c r="D125" i="4"/>
  <c r="D126" i="4"/>
  <c r="D127" i="4"/>
  <c r="D128" i="4"/>
  <c r="D122" i="3"/>
  <c r="D123" i="3"/>
  <c r="D124" i="3"/>
  <c r="D125" i="3"/>
  <c r="D126" i="3"/>
  <c r="D127" i="3"/>
  <c r="D128" i="3"/>
  <c r="D3402" i="1"/>
  <c r="E3402" i="1"/>
  <c r="F3402" i="1"/>
  <c r="D3403" i="1"/>
  <c r="E3403" i="1"/>
  <c r="F3403" i="1"/>
  <c r="D3404" i="1"/>
  <c r="E3404" i="1"/>
  <c r="F3404" i="1"/>
  <c r="D3405" i="1"/>
  <c r="E3405" i="1"/>
  <c r="F3405" i="1"/>
  <c r="D3406" i="1"/>
  <c r="E3406" i="1"/>
  <c r="F3406" i="1"/>
  <c r="D3407" i="1"/>
  <c r="E3407" i="1"/>
  <c r="F3407" i="1"/>
  <c r="D3408" i="1"/>
  <c r="E3408" i="1"/>
  <c r="F3408" i="1"/>
  <c r="D3409" i="1"/>
  <c r="E3409" i="1"/>
  <c r="F3409" i="1"/>
  <c r="D3410" i="1"/>
  <c r="E3410" i="1"/>
  <c r="F3410" i="1"/>
  <c r="D3411" i="1"/>
  <c r="E3411" i="1"/>
  <c r="F3411" i="1"/>
  <c r="D3412" i="1"/>
  <c r="E3412" i="1"/>
  <c r="F3412" i="1"/>
  <c r="D3413" i="1"/>
  <c r="E3413" i="1"/>
  <c r="F3413" i="1"/>
  <c r="D3414" i="1"/>
  <c r="E3414" i="1"/>
  <c r="F3414" i="1"/>
  <c r="D3415" i="1"/>
  <c r="E3415" i="1"/>
  <c r="F3415" i="1"/>
  <c r="D3416" i="1"/>
  <c r="E3416" i="1"/>
  <c r="F3416" i="1"/>
  <c r="D3417" i="1"/>
  <c r="E3417" i="1"/>
  <c r="F3417" i="1"/>
  <c r="D3418" i="1"/>
  <c r="E3418" i="1"/>
  <c r="F3418" i="1"/>
  <c r="D3419" i="1"/>
  <c r="E3419" i="1"/>
  <c r="F3419" i="1"/>
  <c r="D3420" i="1"/>
  <c r="E3420" i="1"/>
  <c r="F3420" i="1"/>
  <c r="D3421" i="1"/>
  <c r="E3421" i="1"/>
  <c r="F3421" i="1"/>
  <c r="D3422" i="1"/>
  <c r="E3422" i="1"/>
  <c r="F3422" i="1"/>
  <c r="D3423" i="1"/>
  <c r="E3423" i="1"/>
  <c r="F3423" i="1"/>
  <c r="D3424" i="1"/>
  <c r="E3424" i="1"/>
  <c r="F3424" i="1"/>
  <c r="D3425" i="1"/>
  <c r="E3425" i="1"/>
  <c r="F3425" i="1"/>
  <c r="D3426" i="1"/>
  <c r="E3426" i="1"/>
  <c r="F3426" i="1"/>
  <c r="D3427" i="1"/>
  <c r="E3427" i="1"/>
  <c r="F3427" i="1"/>
  <c r="D3428" i="1"/>
  <c r="E3428" i="1"/>
  <c r="F3428" i="1"/>
  <c r="D3429" i="1"/>
  <c r="E3429" i="1"/>
  <c r="F3429" i="1"/>
  <c r="D114" i="7"/>
  <c r="D115" i="7"/>
  <c r="D116" i="7"/>
  <c r="F116" i="7" s="1"/>
  <c r="D117" i="7"/>
  <c r="F117" i="7" s="1"/>
  <c r="D118" i="7"/>
  <c r="F118" i="7" s="1"/>
  <c r="D119" i="7"/>
  <c r="F119" i="7" s="1"/>
  <c r="D120" i="7"/>
  <c r="F120" i="7" s="1"/>
  <c r="F114" i="7"/>
  <c r="F115" i="7"/>
  <c r="D114" i="6"/>
  <c r="D115" i="6"/>
  <c r="D116" i="6"/>
  <c r="D117" i="6"/>
  <c r="D118" i="6"/>
  <c r="D119" i="6"/>
  <c r="D120" i="6"/>
  <c r="D121" i="6"/>
  <c r="D114" i="5"/>
  <c r="D115" i="5"/>
  <c r="D116" i="5"/>
  <c r="D117" i="5"/>
  <c r="D118" i="5"/>
  <c r="D119" i="5"/>
  <c r="D120" i="5"/>
  <c r="D121" i="5"/>
  <c r="D114" i="4"/>
  <c r="D115" i="4"/>
  <c r="D116" i="4"/>
  <c r="D117" i="4"/>
  <c r="D118" i="4"/>
  <c r="D119" i="4"/>
  <c r="D120" i="4"/>
  <c r="D121" i="4"/>
  <c r="D115" i="3"/>
  <c r="D116" i="3"/>
  <c r="D117" i="3"/>
  <c r="D118" i="3"/>
  <c r="D119" i="3"/>
  <c r="D120" i="3"/>
  <c r="D121" i="3"/>
  <c r="D3374" i="1"/>
  <c r="E3374" i="1"/>
  <c r="F3374" i="1"/>
  <c r="D3375" i="1"/>
  <c r="E3375" i="1"/>
  <c r="F3375" i="1"/>
  <c r="D3376" i="1"/>
  <c r="E3376" i="1"/>
  <c r="F3376" i="1"/>
  <c r="D3377" i="1"/>
  <c r="E3377" i="1"/>
  <c r="F3377" i="1"/>
  <c r="D3378" i="1"/>
  <c r="E3378" i="1"/>
  <c r="F3378" i="1"/>
  <c r="D3379" i="1"/>
  <c r="E3379" i="1"/>
  <c r="F3379" i="1"/>
  <c r="D3380" i="1"/>
  <c r="E3380" i="1"/>
  <c r="F3380" i="1"/>
  <c r="D3381" i="1"/>
  <c r="E3381" i="1"/>
  <c r="F3381" i="1"/>
  <c r="D3382" i="1"/>
  <c r="E3382" i="1"/>
  <c r="F3382" i="1"/>
  <c r="D3383" i="1"/>
  <c r="E3383" i="1"/>
  <c r="F3383" i="1"/>
  <c r="D3384" i="1"/>
  <c r="E3384" i="1"/>
  <c r="F3384" i="1"/>
  <c r="D3385" i="1"/>
  <c r="E3385" i="1"/>
  <c r="F3385" i="1"/>
  <c r="D3386" i="1"/>
  <c r="E3386" i="1"/>
  <c r="F3386" i="1"/>
  <c r="D3387" i="1"/>
  <c r="E3387" i="1"/>
  <c r="F3387" i="1"/>
  <c r="D3388" i="1"/>
  <c r="E3388" i="1"/>
  <c r="F3388" i="1"/>
  <c r="D3389" i="1"/>
  <c r="E3389" i="1"/>
  <c r="F3389" i="1"/>
  <c r="D3390" i="1"/>
  <c r="E3390" i="1"/>
  <c r="F3390" i="1"/>
  <c r="D3391" i="1"/>
  <c r="E3391" i="1"/>
  <c r="F3391" i="1"/>
  <c r="D3392" i="1"/>
  <c r="E3392" i="1"/>
  <c r="F3392" i="1"/>
  <c r="D3393" i="1"/>
  <c r="E3393" i="1"/>
  <c r="F3393" i="1"/>
  <c r="D3394" i="1"/>
  <c r="E3394" i="1"/>
  <c r="F3394" i="1"/>
  <c r="D3395" i="1"/>
  <c r="E3395" i="1"/>
  <c r="F3395" i="1"/>
  <c r="D3396" i="1"/>
  <c r="E3396" i="1"/>
  <c r="F3396" i="1"/>
  <c r="D3397" i="1"/>
  <c r="E3397" i="1"/>
  <c r="F3397" i="1"/>
  <c r="D3398" i="1"/>
  <c r="E3398" i="1"/>
  <c r="F3398" i="1"/>
  <c r="D3399" i="1"/>
  <c r="E3399" i="1"/>
  <c r="F3399" i="1"/>
  <c r="D3400" i="1"/>
  <c r="E3400" i="1"/>
  <c r="F3400" i="1"/>
  <c r="D3401" i="1"/>
  <c r="E3401" i="1"/>
  <c r="F3401" i="1"/>
  <c r="D108" i="7"/>
  <c r="F108" i="7" s="1"/>
  <c r="D109" i="7"/>
  <c r="F109" i="7" s="1"/>
  <c r="D110" i="7"/>
  <c r="F110" i="7" s="1"/>
  <c r="D111" i="7"/>
  <c r="F111" i="7" s="1"/>
  <c r="D112" i="7"/>
  <c r="F112" i="7" s="1"/>
  <c r="D113" i="7"/>
  <c r="F113" i="7" s="1"/>
  <c r="D107" i="6"/>
  <c r="D108" i="6"/>
  <c r="D109" i="6"/>
  <c r="D110" i="6"/>
  <c r="D111" i="6"/>
  <c r="D112" i="6"/>
  <c r="D113" i="6"/>
  <c r="D107" i="5"/>
  <c r="D108" i="5"/>
  <c r="D109" i="5"/>
  <c r="D110" i="5"/>
  <c r="D111" i="5"/>
  <c r="D112" i="5"/>
  <c r="D113" i="5"/>
  <c r="D107" i="4"/>
  <c r="D108" i="4"/>
  <c r="D109" i="4"/>
  <c r="D110" i="4"/>
  <c r="D111" i="4"/>
  <c r="D112" i="4"/>
  <c r="D113" i="4"/>
  <c r="D108" i="3"/>
  <c r="D109" i="3"/>
  <c r="D110" i="3"/>
  <c r="D111" i="3"/>
  <c r="D112" i="3"/>
  <c r="D113" i="3"/>
  <c r="D114" i="3"/>
  <c r="D3346" i="1"/>
  <c r="E3346" i="1"/>
  <c r="F3346" i="1"/>
  <c r="D3347" i="1"/>
  <c r="E3347" i="1"/>
  <c r="F3347" i="1"/>
  <c r="D3348" i="1"/>
  <c r="E3348" i="1"/>
  <c r="F3348" i="1"/>
  <c r="D3349" i="1"/>
  <c r="E3349" i="1"/>
  <c r="F3349" i="1"/>
  <c r="D3350" i="1"/>
  <c r="E3350" i="1"/>
  <c r="F3350" i="1"/>
  <c r="D3351" i="1"/>
  <c r="E3351" i="1"/>
  <c r="F3351" i="1"/>
  <c r="D3352" i="1"/>
  <c r="E3352" i="1"/>
  <c r="F3352" i="1"/>
  <c r="D3353" i="1"/>
  <c r="E3353" i="1"/>
  <c r="F3353" i="1"/>
  <c r="D3354" i="1"/>
  <c r="E3354" i="1"/>
  <c r="F3354" i="1"/>
  <c r="D3355" i="1"/>
  <c r="E3355" i="1"/>
  <c r="F3355" i="1"/>
  <c r="D3356" i="1"/>
  <c r="E3356" i="1"/>
  <c r="F3356" i="1"/>
  <c r="D3357" i="1"/>
  <c r="E3357" i="1"/>
  <c r="F3357" i="1"/>
  <c r="D3358" i="1"/>
  <c r="E3358" i="1"/>
  <c r="F3358" i="1"/>
  <c r="D3359" i="1"/>
  <c r="E3359" i="1"/>
  <c r="F3359" i="1"/>
  <c r="D3360" i="1"/>
  <c r="E3360" i="1"/>
  <c r="F3360" i="1"/>
  <c r="D3361" i="1"/>
  <c r="E3361" i="1"/>
  <c r="F3361" i="1"/>
  <c r="D3362" i="1"/>
  <c r="E3362" i="1"/>
  <c r="F3362" i="1"/>
  <c r="D3363" i="1"/>
  <c r="E3363" i="1"/>
  <c r="F3363" i="1"/>
  <c r="D3364" i="1"/>
  <c r="E3364" i="1"/>
  <c r="F3364" i="1"/>
  <c r="D3365" i="1"/>
  <c r="E3365" i="1"/>
  <c r="F3365" i="1"/>
  <c r="D3366" i="1"/>
  <c r="E3366" i="1"/>
  <c r="F3366" i="1"/>
  <c r="D3367" i="1"/>
  <c r="E3367" i="1"/>
  <c r="F3367" i="1"/>
  <c r="D3368" i="1"/>
  <c r="E3368" i="1"/>
  <c r="F3368" i="1"/>
  <c r="D3369" i="1"/>
  <c r="E3369" i="1"/>
  <c r="F3369" i="1"/>
  <c r="D3370" i="1"/>
  <c r="E3370" i="1"/>
  <c r="F3370" i="1"/>
  <c r="D3371" i="1"/>
  <c r="E3371" i="1"/>
  <c r="F3371" i="1"/>
  <c r="D3372" i="1"/>
  <c r="E3372" i="1"/>
  <c r="F3372" i="1"/>
  <c r="D3373" i="1"/>
  <c r="E3373" i="1"/>
  <c r="F3373" i="1"/>
  <c r="D107" i="3"/>
  <c r="D106" i="7"/>
  <c r="F106" i="7" s="1"/>
  <c r="D107" i="7"/>
  <c r="F107" i="7" s="1"/>
  <c r="D101" i="7"/>
  <c r="F101" i="7" s="1"/>
  <c r="D102" i="7"/>
  <c r="F102" i="7" s="1"/>
  <c r="D103" i="7"/>
  <c r="F103" i="7" s="1"/>
  <c r="D104" i="7"/>
  <c r="F104" i="7" s="1"/>
  <c r="D105" i="7"/>
  <c r="F105" i="7" s="1"/>
  <c r="D101" i="6"/>
  <c r="D102" i="6"/>
  <c r="D103" i="6"/>
  <c r="D104" i="6"/>
  <c r="D105" i="6"/>
  <c r="D106" i="6"/>
  <c r="D101" i="5"/>
  <c r="D102" i="5"/>
  <c r="D103" i="5"/>
  <c r="D104" i="5"/>
  <c r="D105" i="5"/>
  <c r="D106" i="5"/>
  <c r="D101" i="4"/>
  <c r="D102" i="4"/>
  <c r="D103" i="4"/>
  <c r="D104" i="4"/>
  <c r="D105" i="4"/>
  <c r="D106" i="4"/>
  <c r="D101" i="3"/>
  <c r="D102" i="3"/>
  <c r="D103" i="3"/>
  <c r="D104" i="3"/>
  <c r="D105" i="3"/>
  <c r="D106" i="3"/>
  <c r="D3318" i="1"/>
  <c r="E3318" i="1"/>
  <c r="F3318" i="1"/>
  <c r="D3319" i="1"/>
  <c r="E3319" i="1"/>
  <c r="F3319" i="1"/>
  <c r="D3320" i="1"/>
  <c r="E3320" i="1"/>
  <c r="F3320" i="1"/>
  <c r="D3321" i="1"/>
  <c r="E3321" i="1"/>
  <c r="F3321" i="1"/>
  <c r="D3322" i="1"/>
  <c r="E3322" i="1"/>
  <c r="F3322" i="1"/>
  <c r="D3323" i="1"/>
  <c r="E3323" i="1"/>
  <c r="F3323" i="1"/>
  <c r="D3324" i="1"/>
  <c r="E3324" i="1"/>
  <c r="F3324" i="1"/>
  <c r="D3325" i="1"/>
  <c r="E3325" i="1"/>
  <c r="F3325" i="1"/>
  <c r="D3326" i="1"/>
  <c r="E3326" i="1"/>
  <c r="F3326" i="1"/>
  <c r="D3327" i="1"/>
  <c r="E3327" i="1"/>
  <c r="F3327" i="1"/>
  <c r="D3328" i="1"/>
  <c r="E3328" i="1"/>
  <c r="F3328" i="1"/>
  <c r="D3329" i="1"/>
  <c r="E3329" i="1"/>
  <c r="F3329" i="1"/>
  <c r="D3330" i="1"/>
  <c r="E3330" i="1"/>
  <c r="F3330" i="1"/>
  <c r="D3331" i="1"/>
  <c r="E3331" i="1"/>
  <c r="F3331" i="1"/>
  <c r="D3332" i="1"/>
  <c r="E3332" i="1"/>
  <c r="F3332" i="1"/>
  <c r="D3333" i="1"/>
  <c r="E3333" i="1"/>
  <c r="F3333" i="1"/>
  <c r="D3334" i="1"/>
  <c r="E3334" i="1"/>
  <c r="F3334" i="1"/>
  <c r="D3335" i="1"/>
  <c r="E3335" i="1"/>
  <c r="F3335" i="1"/>
  <c r="D3336" i="1"/>
  <c r="E3336" i="1"/>
  <c r="F3336" i="1"/>
  <c r="D3337" i="1"/>
  <c r="E3337" i="1"/>
  <c r="F3337" i="1"/>
  <c r="D3338" i="1"/>
  <c r="E3338" i="1"/>
  <c r="F3338" i="1"/>
  <c r="D3339" i="1"/>
  <c r="E3339" i="1"/>
  <c r="F3339" i="1"/>
  <c r="D3340" i="1"/>
  <c r="E3340" i="1"/>
  <c r="F3340" i="1"/>
  <c r="D3341" i="1"/>
  <c r="E3341" i="1"/>
  <c r="F3341" i="1"/>
  <c r="D3342" i="1"/>
  <c r="E3342" i="1"/>
  <c r="F3342" i="1"/>
  <c r="D3343" i="1"/>
  <c r="E3343" i="1"/>
  <c r="F3343" i="1"/>
  <c r="D3344" i="1"/>
  <c r="E3344" i="1"/>
  <c r="F3344" i="1"/>
  <c r="D3345" i="1"/>
  <c r="E3345" i="1"/>
  <c r="F3345" i="1"/>
  <c r="D94" i="7"/>
  <c r="F94" i="7" s="1"/>
  <c r="D95" i="7"/>
  <c r="F95" i="7" s="1"/>
  <c r="D96" i="7"/>
  <c r="F96" i="7" s="1"/>
  <c r="D97" i="7"/>
  <c r="F97" i="7" s="1"/>
  <c r="D98" i="7"/>
  <c r="F98" i="7" s="1"/>
  <c r="D99" i="7"/>
  <c r="F99" i="7" s="1"/>
  <c r="D100" i="7"/>
  <c r="F100" i="7" s="1"/>
  <c r="D94" i="6"/>
  <c r="D95" i="6"/>
  <c r="D96" i="6"/>
  <c r="D97" i="6"/>
  <c r="D98" i="6"/>
  <c r="D99" i="6"/>
  <c r="D100" i="6"/>
  <c r="D94" i="5"/>
  <c r="D95" i="5"/>
  <c r="D96" i="5"/>
  <c r="D97" i="5"/>
  <c r="D98" i="5"/>
  <c r="D99" i="5"/>
  <c r="D100" i="5"/>
  <c r="D94" i="4"/>
  <c r="D95" i="4"/>
  <c r="D96" i="4"/>
  <c r="D97" i="4"/>
  <c r="D98" i="4"/>
  <c r="D99" i="4"/>
  <c r="D100" i="4"/>
  <c r="D94" i="3"/>
  <c r="D95" i="3"/>
  <c r="D96" i="3"/>
  <c r="D97" i="3"/>
  <c r="D98" i="3"/>
  <c r="D99" i="3"/>
  <c r="D100" i="3"/>
  <c r="D3290" i="1"/>
  <c r="E3290" i="1"/>
  <c r="F3290" i="1"/>
  <c r="D3291" i="1"/>
  <c r="E3291" i="1"/>
  <c r="F3291" i="1"/>
  <c r="D3292" i="1"/>
  <c r="E3292" i="1"/>
  <c r="F3292" i="1"/>
  <c r="D3293" i="1"/>
  <c r="E3293" i="1"/>
  <c r="F3293" i="1"/>
  <c r="D3294" i="1"/>
  <c r="E3294" i="1"/>
  <c r="F3294" i="1"/>
  <c r="D3295" i="1"/>
  <c r="E3295" i="1"/>
  <c r="F3295" i="1"/>
  <c r="D3296" i="1"/>
  <c r="E3296" i="1"/>
  <c r="F3296" i="1"/>
  <c r="D3297" i="1"/>
  <c r="E3297" i="1"/>
  <c r="F3297" i="1"/>
  <c r="D3298" i="1"/>
  <c r="E3298" i="1"/>
  <c r="F3298" i="1"/>
  <c r="D3299" i="1"/>
  <c r="E3299" i="1"/>
  <c r="F3299" i="1"/>
  <c r="D3300" i="1"/>
  <c r="E3300" i="1"/>
  <c r="F3300" i="1"/>
  <c r="D3301" i="1"/>
  <c r="E3301" i="1"/>
  <c r="F3301" i="1"/>
  <c r="D3302" i="1"/>
  <c r="E3302" i="1"/>
  <c r="F3302" i="1"/>
  <c r="D3303" i="1"/>
  <c r="E3303" i="1"/>
  <c r="F3303" i="1"/>
  <c r="D3304" i="1"/>
  <c r="E3304" i="1"/>
  <c r="F3304" i="1"/>
  <c r="D3305" i="1"/>
  <c r="E3305" i="1"/>
  <c r="F3305" i="1"/>
  <c r="D3306" i="1"/>
  <c r="E3306" i="1"/>
  <c r="F3306" i="1"/>
  <c r="D3307" i="1"/>
  <c r="E3307" i="1"/>
  <c r="F3307" i="1"/>
  <c r="D3308" i="1"/>
  <c r="E3308" i="1"/>
  <c r="F3308" i="1"/>
  <c r="D3309" i="1"/>
  <c r="E3309" i="1"/>
  <c r="F3309" i="1"/>
  <c r="D3310" i="1"/>
  <c r="E3310" i="1"/>
  <c r="F3310" i="1"/>
  <c r="D3311" i="1"/>
  <c r="E3311" i="1"/>
  <c r="F3311" i="1"/>
  <c r="D3312" i="1"/>
  <c r="E3312" i="1"/>
  <c r="F3312" i="1"/>
  <c r="D3313" i="1"/>
  <c r="E3313" i="1"/>
  <c r="F3313" i="1"/>
  <c r="D3314" i="1"/>
  <c r="E3314" i="1"/>
  <c r="F3314" i="1"/>
  <c r="D3315" i="1"/>
  <c r="E3315" i="1"/>
  <c r="F3315" i="1"/>
  <c r="D3316" i="1"/>
  <c r="E3316" i="1"/>
  <c r="F3316" i="1"/>
  <c r="D3317" i="1"/>
  <c r="E3317" i="1"/>
  <c r="F3317" i="1"/>
  <c r="D87" i="7"/>
  <c r="F87" i="7" s="1"/>
  <c r="D88" i="7"/>
  <c r="F88" i="7" s="1"/>
  <c r="D89" i="7"/>
  <c r="F89" i="7" s="1"/>
  <c r="D90" i="7"/>
  <c r="F90" i="7" s="1"/>
  <c r="D91" i="7"/>
  <c r="F91" i="7" s="1"/>
  <c r="D92" i="7"/>
  <c r="F92" i="7" s="1"/>
  <c r="D93" i="7"/>
  <c r="F93" i="7" s="1"/>
  <c r="D87" i="6"/>
  <c r="D88" i="6"/>
  <c r="D89" i="6"/>
  <c r="D90" i="6"/>
  <c r="D91" i="6"/>
  <c r="D92" i="6"/>
  <c r="D93" i="6"/>
  <c r="D87" i="5"/>
  <c r="D88" i="5"/>
  <c r="D89" i="5"/>
  <c r="D90" i="5"/>
  <c r="D91" i="5"/>
  <c r="D92" i="5"/>
  <c r="D93" i="5"/>
  <c r="D87" i="4"/>
  <c r="D88" i="4"/>
  <c r="D89" i="4"/>
  <c r="D90" i="4"/>
  <c r="D91" i="4"/>
  <c r="D92" i="4"/>
  <c r="D93" i="4"/>
  <c r="D87" i="3"/>
  <c r="D88" i="3"/>
  <c r="D89" i="3"/>
  <c r="D90" i="3"/>
  <c r="D91" i="3"/>
  <c r="D92" i="3"/>
  <c r="D93" i="3"/>
  <c r="D3262" i="1"/>
  <c r="E3262" i="1"/>
  <c r="F3262" i="1"/>
  <c r="D3263" i="1"/>
  <c r="E3263" i="1"/>
  <c r="F3263" i="1"/>
  <c r="D3264" i="1"/>
  <c r="E3264" i="1"/>
  <c r="F3264" i="1"/>
  <c r="D3265" i="1"/>
  <c r="E3265" i="1"/>
  <c r="F3265" i="1"/>
  <c r="D3266" i="1"/>
  <c r="E3266" i="1"/>
  <c r="F3266" i="1"/>
  <c r="D3267" i="1"/>
  <c r="E3267" i="1"/>
  <c r="F3267" i="1"/>
  <c r="D3268" i="1"/>
  <c r="E3268" i="1"/>
  <c r="F3268" i="1"/>
  <c r="D3269" i="1"/>
  <c r="E3269" i="1"/>
  <c r="F3269" i="1"/>
  <c r="D3270" i="1"/>
  <c r="E3270" i="1"/>
  <c r="F3270" i="1"/>
  <c r="D3271" i="1"/>
  <c r="E3271" i="1"/>
  <c r="F3271" i="1"/>
  <c r="D3272" i="1"/>
  <c r="E3272" i="1"/>
  <c r="F3272" i="1"/>
  <c r="D3273" i="1"/>
  <c r="E3273" i="1"/>
  <c r="F3273" i="1"/>
  <c r="D3274" i="1"/>
  <c r="E3274" i="1"/>
  <c r="F3274" i="1"/>
  <c r="D3275" i="1"/>
  <c r="E3275" i="1"/>
  <c r="F3275" i="1"/>
  <c r="D3276" i="1"/>
  <c r="E3276" i="1"/>
  <c r="F3276" i="1"/>
  <c r="D3277" i="1"/>
  <c r="E3277" i="1"/>
  <c r="F3277" i="1"/>
  <c r="D3278" i="1"/>
  <c r="E3278" i="1"/>
  <c r="F3278" i="1"/>
  <c r="D3279" i="1"/>
  <c r="E3279" i="1"/>
  <c r="F3279" i="1"/>
  <c r="D3280" i="1"/>
  <c r="E3280" i="1"/>
  <c r="F3280" i="1"/>
  <c r="D3281" i="1"/>
  <c r="E3281" i="1"/>
  <c r="F3281" i="1"/>
  <c r="D3282" i="1"/>
  <c r="E3282" i="1"/>
  <c r="F3282" i="1"/>
  <c r="D3283" i="1"/>
  <c r="E3283" i="1"/>
  <c r="F3283" i="1"/>
  <c r="D3284" i="1"/>
  <c r="E3284" i="1"/>
  <c r="F3284" i="1"/>
  <c r="D3285" i="1"/>
  <c r="E3285" i="1"/>
  <c r="F3285" i="1"/>
  <c r="D3286" i="1"/>
  <c r="E3286" i="1"/>
  <c r="F3286" i="1"/>
  <c r="D3287" i="1"/>
  <c r="E3287" i="1"/>
  <c r="F3287" i="1"/>
  <c r="D3288" i="1"/>
  <c r="E3288" i="1"/>
  <c r="F3288" i="1"/>
  <c r="D3289" i="1"/>
  <c r="E3289" i="1"/>
  <c r="F3289" i="1"/>
  <c r="D80" i="7"/>
  <c r="F80" i="7" s="1"/>
  <c r="D81" i="7"/>
  <c r="F81" i="7" s="1"/>
  <c r="D82" i="7"/>
  <c r="F82" i="7" s="1"/>
  <c r="D83" i="7"/>
  <c r="F83" i="7" s="1"/>
  <c r="D84" i="7"/>
  <c r="F84" i="7" s="1"/>
  <c r="D85" i="7"/>
  <c r="F85" i="7" s="1"/>
  <c r="D86" i="7"/>
  <c r="F86" i="7" s="1"/>
  <c r="D80" i="6"/>
  <c r="D81" i="6"/>
  <c r="D82" i="6"/>
  <c r="D83" i="6"/>
  <c r="D84" i="6"/>
  <c r="D85" i="6"/>
  <c r="D86" i="6"/>
  <c r="D80" i="5"/>
  <c r="D81" i="5"/>
  <c r="D82" i="5"/>
  <c r="D83" i="5"/>
  <c r="D84" i="5"/>
  <c r="D85" i="5"/>
  <c r="D86" i="5"/>
  <c r="D80" i="4"/>
  <c r="D81" i="4"/>
  <c r="D82" i="4"/>
  <c r="D83" i="4"/>
  <c r="D84" i="4"/>
  <c r="D85" i="4"/>
  <c r="D86" i="4"/>
  <c r="D84" i="3"/>
  <c r="D85" i="3"/>
  <c r="D86" i="3"/>
  <c r="D80" i="3"/>
  <c r="D81" i="3"/>
  <c r="D82" i="3"/>
  <c r="D83" i="3"/>
  <c r="D3234" i="1"/>
  <c r="E3234" i="1"/>
  <c r="F3234" i="1"/>
  <c r="D3235" i="1"/>
  <c r="E3235" i="1"/>
  <c r="F3235" i="1"/>
  <c r="D3236" i="1"/>
  <c r="E3236" i="1"/>
  <c r="F3236" i="1"/>
  <c r="D3237" i="1"/>
  <c r="E3237" i="1"/>
  <c r="F3237" i="1"/>
  <c r="D3238" i="1"/>
  <c r="E3238" i="1"/>
  <c r="F3238" i="1"/>
  <c r="D3239" i="1"/>
  <c r="E3239" i="1"/>
  <c r="F3239" i="1"/>
  <c r="D3240" i="1"/>
  <c r="E3240" i="1"/>
  <c r="F3240" i="1"/>
  <c r="D3241" i="1"/>
  <c r="E3241" i="1"/>
  <c r="F3241" i="1"/>
  <c r="D3242" i="1"/>
  <c r="E3242" i="1"/>
  <c r="F3242" i="1"/>
  <c r="D3243" i="1"/>
  <c r="E3243" i="1"/>
  <c r="F3243" i="1"/>
  <c r="D3244" i="1"/>
  <c r="E3244" i="1"/>
  <c r="F3244" i="1"/>
  <c r="D3245" i="1"/>
  <c r="E3245" i="1"/>
  <c r="F3245" i="1"/>
  <c r="D3246" i="1"/>
  <c r="E3246" i="1"/>
  <c r="F3246" i="1"/>
  <c r="D3247" i="1"/>
  <c r="E3247" i="1"/>
  <c r="F3247" i="1"/>
  <c r="D3248" i="1"/>
  <c r="E3248" i="1"/>
  <c r="F3248" i="1"/>
  <c r="D3249" i="1"/>
  <c r="E3249" i="1"/>
  <c r="F3249" i="1"/>
  <c r="D3250" i="1"/>
  <c r="E3250" i="1"/>
  <c r="F3250" i="1"/>
  <c r="D3251" i="1"/>
  <c r="E3251" i="1"/>
  <c r="F3251" i="1"/>
  <c r="D3252" i="1"/>
  <c r="E3252" i="1"/>
  <c r="F3252" i="1"/>
  <c r="D3253" i="1"/>
  <c r="E3253" i="1"/>
  <c r="F3253" i="1"/>
  <c r="D3254" i="1"/>
  <c r="E3254" i="1"/>
  <c r="F3254" i="1"/>
  <c r="D3255" i="1"/>
  <c r="E3255" i="1"/>
  <c r="F3255" i="1"/>
  <c r="D3256" i="1"/>
  <c r="E3256" i="1"/>
  <c r="F3256" i="1"/>
  <c r="D3257" i="1"/>
  <c r="E3257" i="1"/>
  <c r="F3257" i="1"/>
  <c r="D3258" i="1"/>
  <c r="E3258" i="1"/>
  <c r="F3258" i="1"/>
  <c r="D3259" i="1"/>
  <c r="E3259" i="1"/>
  <c r="F3259" i="1"/>
  <c r="D3260" i="1"/>
  <c r="E3260" i="1"/>
  <c r="F3260" i="1"/>
  <c r="D3261" i="1"/>
  <c r="E3261" i="1"/>
  <c r="F3261" i="1"/>
  <c r="D73" i="7"/>
  <c r="F73" i="7" s="1"/>
  <c r="D74" i="7"/>
  <c r="F74" i="7" s="1"/>
  <c r="D75" i="7"/>
  <c r="F75" i="7" s="1"/>
  <c r="D76" i="7"/>
  <c r="F76" i="7" s="1"/>
  <c r="D77" i="7"/>
  <c r="F77" i="7" s="1"/>
  <c r="D78" i="7"/>
  <c r="F78" i="7" s="1"/>
  <c r="D79" i="7"/>
  <c r="F79" i="7" s="1"/>
  <c r="D73" i="6"/>
  <c r="D74" i="6"/>
  <c r="D75" i="6"/>
  <c r="D76" i="6"/>
  <c r="D77" i="6"/>
  <c r="D78" i="6"/>
  <c r="D79" i="6"/>
  <c r="D73" i="5"/>
  <c r="D74" i="5"/>
  <c r="D75" i="5"/>
  <c r="D76" i="5"/>
  <c r="D77" i="5"/>
  <c r="D78" i="5"/>
  <c r="D79" i="5"/>
  <c r="D73" i="4"/>
  <c r="D74" i="4"/>
  <c r="D75" i="4"/>
  <c r="D76" i="4"/>
  <c r="D77" i="4"/>
  <c r="D78" i="4"/>
  <c r="D79" i="4"/>
  <c r="D78" i="3"/>
  <c r="D79" i="3"/>
  <c r="D73" i="3"/>
  <c r="D74" i="3"/>
  <c r="D75" i="3"/>
  <c r="D76" i="3"/>
  <c r="D77" i="3"/>
  <c r="D3206" i="1"/>
  <c r="E3206" i="1"/>
  <c r="F3206" i="1"/>
  <c r="D3207" i="1"/>
  <c r="E3207" i="1"/>
  <c r="F3207" i="1"/>
  <c r="D3208" i="1"/>
  <c r="E3208" i="1"/>
  <c r="F3208" i="1"/>
  <c r="D3209" i="1"/>
  <c r="E3209" i="1"/>
  <c r="F3209" i="1"/>
  <c r="D3210" i="1"/>
  <c r="E3210" i="1"/>
  <c r="F3210" i="1"/>
  <c r="D3211" i="1"/>
  <c r="E3211" i="1"/>
  <c r="F3211" i="1"/>
  <c r="D3212" i="1"/>
  <c r="E3212" i="1"/>
  <c r="F3212" i="1"/>
  <c r="D3213" i="1"/>
  <c r="E3213" i="1"/>
  <c r="F3213" i="1"/>
  <c r="D3214" i="1"/>
  <c r="E3214" i="1"/>
  <c r="F3214" i="1"/>
  <c r="D3215" i="1"/>
  <c r="E3215" i="1"/>
  <c r="F3215" i="1"/>
  <c r="D3216" i="1"/>
  <c r="E3216" i="1"/>
  <c r="F3216" i="1"/>
  <c r="D3217" i="1"/>
  <c r="E3217" i="1"/>
  <c r="F3217" i="1"/>
  <c r="D3218" i="1"/>
  <c r="E3218" i="1"/>
  <c r="F3218" i="1"/>
  <c r="D3219" i="1"/>
  <c r="E3219" i="1"/>
  <c r="F3219" i="1"/>
  <c r="D3220" i="1"/>
  <c r="E3220" i="1"/>
  <c r="F3220" i="1"/>
  <c r="D3221" i="1"/>
  <c r="E3221" i="1"/>
  <c r="F3221" i="1"/>
  <c r="D3222" i="1"/>
  <c r="E3222" i="1"/>
  <c r="F3222" i="1"/>
  <c r="D3223" i="1"/>
  <c r="E3223" i="1"/>
  <c r="F3223" i="1"/>
  <c r="D3224" i="1"/>
  <c r="E3224" i="1"/>
  <c r="F3224" i="1"/>
  <c r="D3225" i="1"/>
  <c r="E3225" i="1"/>
  <c r="F3225" i="1"/>
  <c r="D3226" i="1"/>
  <c r="E3226" i="1"/>
  <c r="F3226" i="1"/>
  <c r="D3227" i="1"/>
  <c r="E3227" i="1"/>
  <c r="F3227" i="1"/>
  <c r="D3228" i="1"/>
  <c r="E3228" i="1"/>
  <c r="F3228" i="1"/>
  <c r="D3229" i="1"/>
  <c r="E3229" i="1"/>
  <c r="F3229" i="1"/>
  <c r="D3230" i="1"/>
  <c r="E3230" i="1"/>
  <c r="F3230" i="1"/>
  <c r="D3231" i="1"/>
  <c r="E3231" i="1"/>
  <c r="F3231" i="1"/>
  <c r="D3232" i="1"/>
  <c r="E3232" i="1"/>
  <c r="F3232" i="1"/>
  <c r="D3233" i="1"/>
  <c r="E3233" i="1"/>
  <c r="F3233" i="1"/>
  <c r="P9" i="2"/>
  <c r="O9" i="2"/>
  <c r="N9" i="2"/>
  <c r="D66" i="7"/>
  <c r="F66" i="7" s="1"/>
  <c r="D67" i="7"/>
  <c r="F67" i="7" s="1"/>
  <c r="D68" i="7"/>
  <c r="F68" i="7" s="1"/>
  <c r="D69" i="7"/>
  <c r="F69" i="7" s="1"/>
  <c r="D70" i="7"/>
  <c r="F70" i="7" s="1"/>
  <c r="D71" i="7"/>
  <c r="F71" i="7" s="1"/>
  <c r="D72" i="7"/>
  <c r="F72" i="7" s="1"/>
  <c r="D66" i="6"/>
  <c r="D67" i="6"/>
  <c r="D68" i="6"/>
  <c r="D69" i="6"/>
  <c r="D70" i="6"/>
  <c r="D71" i="6"/>
  <c r="D72" i="6"/>
  <c r="D66" i="5"/>
  <c r="D67" i="5"/>
  <c r="D68" i="5"/>
  <c r="D69" i="5"/>
  <c r="D70" i="5"/>
  <c r="D71" i="5"/>
  <c r="D72" i="5"/>
  <c r="D66" i="3"/>
  <c r="D67" i="3"/>
  <c r="D68" i="3"/>
  <c r="D69" i="3"/>
  <c r="D70" i="3"/>
  <c r="D71" i="3"/>
  <c r="D72" i="3"/>
  <c r="D66" i="4"/>
  <c r="D67" i="4"/>
  <c r="D68" i="4"/>
  <c r="D69" i="4"/>
  <c r="D70" i="4"/>
  <c r="D71" i="4"/>
  <c r="D72" i="4"/>
  <c r="D3178" i="1" l="1"/>
  <c r="E3178" i="1"/>
  <c r="F3178" i="1"/>
  <c r="D3179" i="1"/>
  <c r="E3179" i="1"/>
  <c r="F3179" i="1"/>
  <c r="D6" i="2" s="1"/>
  <c r="I6" i="2" s="1"/>
  <c r="D3180" i="1"/>
  <c r="E3180" i="1"/>
  <c r="F3180" i="1"/>
  <c r="D3181" i="1"/>
  <c r="E3181" i="1"/>
  <c r="F3181" i="1"/>
  <c r="D3182" i="1"/>
  <c r="E3182" i="1"/>
  <c r="F3182" i="1"/>
  <c r="D3183" i="1"/>
  <c r="E3183" i="1"/>
  <c r="F3183" i="1"/>
  <c r="D3184" i="1"/>
  <c r="E3184" i="1"/>
  <c r="F3184" i="1"/>
  <c r="D3185" i="1"/>
  <c r="E3185" i="1"/>
  <c r="F3185" i="1"/>
  <c r="D3186" i="1"/>
  <c r="E3186" i="1"/>
  <c r="F3186" i="1"/>
  <c r="D3187" i="1"/>
  <c r="E3187" i="1"/>
  <c r="F3187" i="1"/>
  <c r="D3188" i="1"/>
  <c r="E3188" i="1"/>
  <c r="F3188" i="1"/>
  <c r="D3189" i="1"/>
  <c r="E3189" i="1"/>
  <c r="F3189" i="1"/>
  <c r="D3190" i="1"/>
  <c r="E3190" i="1"/>
  <c r="F3190" i="1"/>
  <c r="D3191" i="1"/>
  <c r="E3191" i="1"/>
  <c r="F3191" i="1"/>
  <c r="D3192" i="1"/>
  <c r="E3192" i="1"/>
  <c r="F3192" i="1"/>
  <c r="D3193" i="1"/>
  <c r="E3193" i="1"/>
  <c r="F3193" i="1"/>
  <c r="D3194" i="1"/>
  <c r="E3194" i="1"/>
  <c r="F3194" i="1"/>
  <c r="D3195" i="1"/>
  <c r="E3195" i="1"/>
  <c r="F3195" i="1"/>
  <c r="D3196" i="1"/>
  <c r="E3196" i="1"/>
  <c r="F3196" i="1"/>
  <c r="D3197" i="1"/>
  <c r="E3197" i="1"/>
  <c r="F3197" i="1"/>
  <c r="D3198" i="1"/>
  <c r="E3198" i="1"/>
  <c r="F3198" i="1"/>
  <c r="D3199" i="1"/>
  <c r="E3199" i="1"/>
  <c r="F3199" i="1"/>
  <c r="D3200" i="1"/>
  <c r="E3200" i="1"/>
  <c r="F3200" i="1"/>
  <c r="D3201" i="1"/>
  <c r="E3201" i="1"/>
  <c r="F3201" i="1"/>
  <c r="D3202" i="1"/>
  <c r="E3202" i="1"/>
  <c r="F3202" i="1"/>
  <c r="D3203" i="1"/>
  <c r="E3203" i="1"/>
  <c r="F3203" i="1"/>
  <c r="D3204" i="1"/>
  <c r="E3204" i="1"/>
  <c r="F3204" i="1"/>
  <c r="D3205" i="1"/>
  <c r="E3205" i="1"/>
  <c r="F3205" i="1"/>
  <c r="F5" i="2"/>
  <c r="D59" i="7"/>
  <c r="F59" i="7" s="1"/>
  <c r="D60" i="7"/>
  <c r="F60" i="7" s="1"/>
  <c r="D61" i="7"/>
  <c r="F61" i="7" s="1"/>
  <c r="D62" i="7"/>
  <c r="F62" i="7" s="1"/>
  <c r="D63" i="7"/>
  <c r="F63" i="7" s="1"/>
  <c r="D64" i="7"/>
  <c r="F64" i="7" s="1"/>
  <c r="D65" i="7"/>
  <c r="F65" i="7" s="1"/>
  <c r="D59" i="6"/>
  <c r="D60" i="6"/>
  <c r="D61" i="6"/>
  <c r="D62" i="6"/>
  <c r="D63" i="6"/>
  <c r="D64" i="6"/>
  <c r="D65" i="6"/>
  <c r="D59" i="5"/>
  <c r="D60" i="5"/>
  <c r="D61" i="5"/>
  <c r="D62" i="5"/>
  <c r="D63" i="5"/>
  <c r="D64" i="5"/>
  <c r="D65" i="5"/>
  <c r="D59" i="4"/>
  <c r="D60" i="4"/>
  <c r="D61" i="4"/>
  <c r="D62" i="4"/>
  <c r="D63" i="4"/>
  <c r="D64" i="4"/>
  <c r="D65" i="4"/>
  <c r="D59" i="3"/>
  <c r="D60" i="3"/>
  <c r="D61" i="3"/>
  <c r="D62" i="3"/>
  <c r="D63" i="3"/>
  <c r="D64" i="3"/>
  <c r="D65" i="3"/>
  <c r="D3150" i="1"/>
  <c r="E3150" i="1"/>
  <c r="F3150" i="1"/>
  <c r="D3151" i="1"/>
  <c r="E3151" i="1"/>
  <c r="F3151" i="1"/>
  <c r="D3152" i="1"/>
  <c r="E3152" i="1"/>
  <c r="F3152" i="1"/>
  <c r="D3153" i="1"/>
  <c r="E3153" i="1"/>
  <c r="F3153" i="1"/>
  <c r="D3154" i="1"/>
  <c r="E3154" i="1"/>
  <c r="F3154" i="1"/>
  <c r="D3155" i="1"/>
  <c r="E3155" i="1"/>
  <c r="F3155" i="1"/>
  <c r="D3156" i="1"/>
  <c r="E3156" i="1"/>
  <c r="F3156" i="1"/>
  <c r="D3157" i="1"/>
  <c r="E3157" i="1"/>
  <c r="F3157" i="1"/>
  <c r="D3158" i="1"/>
  <c r="E3158" i="1"/>
  <c r="F3158" i="1"/>
  <c r="D3159" i="1"/>
  <c r="E3159" i="1"/>
  <c r="F3159" i="1"/>
  <c r="D3160" i="1"/>
  <c r="E3160" i="1"/>
  <c r="F3160" i="1"/>
  <c r="D3161" i="1"/>
  <c r="E3161" i="1"/>
  <c r="F3161" i="1"/>
  <c r="D3162" i="1"/>
  <c r="E3162" i="1"/>
  <c r="F3162" i="1"/>
  <c r="D3163" i="1"/>
  <c r="E3163" i="1"/>
  <c r="F3163" i="1"/>
  <c r="D3164" i="1"/>
  <c r="E3164" i="1"/>
  <c r="F3164" i="1"/>
  <c r="D3165" i="1"/>
  <c r="E3165" i="1"/>
  <c r="F3165" i="1"/>
  <c r="D3166" i="1"/>
  <c r="E3166" i="1"/>
  <c r="F3166" i="1"/>
  <c r="D3167" i="1"/>
  <c r="E3167" i="1"/>
  <c r="F3167" i="1"/>
  <c r="D3168" i="1"/>
  <c r="E3168" i="1"/>
  <c r="F3168" i="1"/>
  <c r="D3169" i="1"/>
  <c r="E3169" i="1"/>
  <c r="F3169" i="1"/>
  <c r="D3170" i="1"/>
  <c r="E3170" i="1"/>
  <c r="F3170" i="1"/>
  <c r="D3171" i="1"/>
  <c r="E3171" i="1"/>
  <c r="F3171" i="1"/>
  <c r="D3172" i="1"/>
  <c r="E3172" i="1"/>
  <c r="F3172" i="1"/>
  <c r="D3173" i="1"/>
  <c r="E3173" i="1"/>
  <c r="F3173" i="1"/>
  <c r="D3174" i="1"/>
  <c r="E3174" i="1"/>
  <c r="F3174" i="1"/>
  <c r="D3175" i="1"/>
  <c r="E3175" i="1"/>
  <c r="F3175" i="1"/>
  <c r="D3176" i="1"/>
  <c r="E3176" i="1"/>
  <c r="F3176" i="1"/>
  <c r="D3177" i="1"/>
  <c r="E3177" i="1"/>
  <c r="F3177" i="1"/>
  <c r="O18" i="2"/>
  <c r="N19" i="2"/>
  <c r="H21" i="2"/>
  <c r="P34" i="3"/>
  <c r="N33" i="3"/>
  <c r="M33" i="3"/>
  <c r="D2" i="7"/>
  <c r="F2" i="7" s="1"/>
  <c r="C8" i="7"/>
  <c r="E8" i="7" s="1"/>
  <c r="C9" i="7"/>
  <c r="E9" i="7" s="1"/>
  <c r="C16" i="7"/>
  <c r="E16" i="7" s="1"/>
  <c r="C17" i="7"/>
  <c r="E17" i="7" s="1"/>
  <c r="C24" i="7"/>
  <c r="E24" i="7" s="1"/>
  <c r="C25" i="7"/>
  <c r="E25" i="7" s="1"/>
  <c r="C32" i="7"/>
  <c r="E32" i="7" s="1"/>
  <c r="C33" i="7"/>
  <c r="E33" i="7" s="1"/>
  <c r="C40" i="7"/>
  <c r="E40" i="7" s="1"/>
  <c r="C41" i="7"/>
  <c r="E41" i="7" s="1"/>
  <c r="C48" i="7"/>
  <c r="E48" i="7" s="1"/>
  <c r="C49" i="7"/>
  <c r="E49" i="7" s="1"/>
  <c r="C56" i="7"/>
  <c r="E56" i="7" s="1"/>
  <c r="C57" i="7"/>
  <c r="E57" i="7" s="1"/>
  <c r="C64" i="7"/>
  <c r="E64" i="7" s="1"/>
  <c r="C65" i="7"/>
  <c r="E65" i="7" s="1"/>
  <c r="C72" i="7"/>
  <c r="E72" i="7" s="1"/>
  <c r="C73" i="7"/>
  <c r="E73" i="7" s="1"/>
  <c r="C80" i="7"/>
  <c r="E80" i="7" s="1"/>
  <c r="C81" i="7"/>
  <c r="E81" i="7" s="1"/>
  <c r="C88" i="7"/>
  <c r="E88" i="7" s="1"/>
  <c r="C89" i="7"/>
  <c r="E89" i="7" s="1"/>
  <c r="C96" i="7"/>
  <c r="E96" i="7" s="1"/>
  <c r="C97" i="7"/>
  <c r="E97" i="7" s="1"/>
  <c r="C104" i="7"/>
  <c r="E104" i="7" s="1"/>
  <c r="C105" i="7"/>
  <c r="E105" i="7" s="1"/>
  <c r="C112" i="7"/>
  <c r="E112" i="7" s="1"/>
  <c r="C113" i="7"/>
  <c r="E113" i="7" s="1"/>
  <c r="C120" i="7"/>
  <c r="E120" i="7" s="1"/>
  <c r="C121" i="7"/>
  <c r="E121" i="7" s="1"/>
  <c r="C128" i="7"/>
  <c r="E128" i="7" s="1"/>
  <c r="C129" i="7"/>
  <c r="E129" i="7" s="1"/>
  <c r="C136" i="7"/>
  <c r="E136" i="7" s="1"/>
  <c r="C137" i="7"/>
  <c r="E137" i="7" s="1"/>
  <c r="C144" i="7"/>
  <c r="E144" i="7" s="1"/>
  <c r="C145" i="7"/>
  <c r="E145" i="7" s="1"/>
  <c r="C152" i="7"/>
  <c r="E152" i="7" s="1"/>
  <c r="C153" i="7"/>
  <c r="E153" i="7" s="1"/>
  <c r="C160" i="7"/>
  <c r="E160" i="7" s="1"/>
  <c r="C161" i="7"/>
  <c r="E161" i="7" s="1"/>
  <c r="C168" i="7"/>
  <c r="E168" i="7" s="1"/>
  <c r="C169" i="7"/>
  <c r="E169" i="7" s="1"/>
  <c r="C176" i="7"/>
  <c r="E176" i="7" s="1"/>
  <c r="C177" i="7"/>
  <c r="E177" i="7" s="1"/>
  <c r="C184" i="7"/>
  <c r="E184" i="7" s="1"/>
  <c r="C185" i="7"/>
  <c r="E185" i="7" s="1"/>
  <c r="C192" i="7"/>
  <c r="E192" i="7" s="1"/>
  <c r="C193" i="7"/>
  <c r="E193" i="7" s="1"/>
  <c r="C200" i="7"/>
  <c r="E200" i="7" s="1"/>
  <c r="C201" i="7"/>
  <c r="E201" i="7" s="1"/>
  <c r="C208" i="7"/>
  <c r="E208" i="7" s="1"/>
  <c r="C209" i="7"/>
  <c r="E209" i="7" s="1"/>
  <c r="C216" i="7"/>
  <c r="E216" i="7" s="1"/>
  <c r="C217" i="7"/>
  <c r="E217" i="7" s="1"/>
  <c r="C224" i="7"/>
  <c r="E224" i="7" s="1"/>
  <c r="C225" i="7"/>
  <c r="E225" i="7" s="1"/>
  <c r="C232" i="7"/>
  <c r="E232" i="7" s="1"/>
  <c r="C233" i="7"/>
  <c r="E233" i="7" s="1"/>
  <c r="C240" i="7"/>
  <c r="E240" i="7" s="1"/>
  <c r="C241" i="7"/>
  <c r="E241" i="7" s="1"/>
  <c r="C248" i="7"/>
  <c r="E248" i="7" s="1"/>
  <c r="C249" i="7"/>
  <c r="E249" i="7" s="1"/>
  <c r="C256" i="7"/>
  <c r="E256" i="7" s="1"/>
  <c r="C257" i="7"/>
  <c r="E257" i="7" s="1"/>
  <c r="C264" i="7"/>
  <c r="E264" i="7" s="1"/>
  <c r="C265" i="7"/>
  <c r="E265" i="7" s="1"/>
  <c r="C272" i="7"/>
  <c r="E272" i="7" s="1"/>
  <c r="C273" i="7"/>
  <c r="E273" i="7" s="1"/>
  <c r="C280" i="7"/>
  <c r="E280" i="7" s="1"/>
  <c r="C281" i="7"/>
  <c r="E281" i="7" s="1"/>
  <c r="C288" i="7"/>
  <c r="E288" i="7" s="1"/>
  <c r="C289" i="7"/>
  <c r="E289" i="7" s="1"/>
  <c r="C296" i="7"/>
  <c r="E296" i="7" s="1"/>
  <c r="C297" i="7"/>
  <c r="E297" i="7" s="1"/>
  <c r="C304" i="7"/>
  <c r="E304" i="7" s="1"/>
  <c r="C305" i="7"/>
  <c r="E305" i="7" s="1"/>
  <c r="C312" i="7"/>
  <c r="E312" i="7" s="1"/>
  <c r="C313" i="7"/>
  <c r="E313" i="7" s="1"/>
  <c r="C320" i="7"/>
  <c r="E320" i="7" s="1"/>
  <c r="C321" i="7"/>
  <c r="E321" i="7" s="1"/>
  <c r="C328" i="7"/>
  <c r="E328" i="7" s="1"/>
  <c r="C329" i="7"/>
  <c r="E329" i="7" s="1"/>
  <c r="C336" i="7"/>
  <c r="E336" i="7" s="1"/>
  <c r="C337" i="7"/>
  <c r="E337" i="7" s="1"/>
  <c r="C344" i="7"/>
  <c r="E344" i="7" s="1"/>
  <c r="C345" i="7"/>
  <c r="E345" i="7" s="1"/>
  <c r="C352" i="7"/>
  <c r="E352" i="7" s="1"/>
  <c r="C353" i="7"/>
  <c r="E353" i="7" s="1"/>
  <c r="C360" i="7"/>
  <c r="E360" i="7" s="1"/>
  <c r="C361" i="7"/>
  <c r="E361" i="7" s="1"/>
  <c r="C2" i="7"/>
  <c r="E2" i="7" s="1"/>
  <c r="B3" i="7"/>
  <c r="D3" i="7" s="1"/>
  <c r="F3" i="7" s="1"/>
  <c r="A3" i="7"/>
  <c r="A4" i="7" s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A123" i="7" s="1"/>
  <c r="A124" i="7" s="1"/>
  <c r="A125" i="7" s="1"/>
  <c r="A126" i="7" s="1"/>
  <c r="A127" i="7" s="1"/>
  <c r="A128" i="7" s="1"/>
  <c r="A129" i="7" s="1"/>
  <c r="A130" i="7" s="1"/>
  <c r="A131" i="7" s="1"/>
  <c r="A132" i="7" s="1"/>
  <c r="A133" i="7" s="1"/>
  <c r="A134" i="7" s="1"/>
  <c r="A135" i="7" s="1"/>
  <c r="A136" i="7" s="1"/>
  <c r="A137" i="7" s="1"/>
  <c r="A138" i="7" s="1"/>
  <c r="A139" i="7" s="1"/>
  <c r="A140" i="7" s="1"/>
  <c r="A141" i="7" s="1"/>
  <c r="A142" i="7" s="1"/>
  <c r="A143" i="7" s="1"/>
  <c r="A144" i="7" s="1"/>
  <c r="A145" i="7" s="1"/>
  <c r="A146" i="7" s="1"/>
  <c r="A147" i="7" s="1"/>
  <c r="A148" i="7" s="1"/>
  <c r="A149" i="7" s="1"/>
  <c r="A150" i="7" s="1"/>
  <c r="A151" i="7" s="1"/>
  <c r="A152" i="7" s="1"/>
  <c r="A153" i="7" s="1"/>
  <c r="A154" i="7" s="1"/>
  <c r="A155" i="7" s="1"/>
  <c r="A156" i="7" s="1"/>
  <c r="A157" i="7" s="1"/>
  <c r="A158" i="7" s="1"/>
  <c r="A159" i="7" s="1"/>
  <c r="A160" i="7" s="1"/>
  <c r="A161" i="7" s="1"/>
  <c r="A162" i="7" s="1"/>
  <c r="A163" i="7" s="1"/>
  <c r="A164" i="7" s="1"/>
  <c r="A165" i="7" s="1"/>
  <c r="A166" i="7" s="1"/>
  <c r="A167" i="7" s="1"/>
  <c r="A168" i="7" s="1"/>
  <c r="A169" i="7" s="1"/>
  <c r="A170" i="7" s="1"/>
  <c r="A171" i="7" s="1"/>
  <c r="A172" i="7" s="1"/>
  <c r="A173" i="7" s="1"/>
  <c r="A174" i="7" s="1"/>
  <c r="A175" i="7" s="1"/>
  <c r="A176" i="7" s="1"/>
  <c r="A177" i="7" s="1"/>
  <c r="A178" i="7" s="1"/>
  <c r="A179" i="7" s="1"/>
  <c r="A180" i="7" s="1"/>
  <c r="A181" i="7" s="1"/>
  <c r="A182" i="7" s="1"/>
  <c r="A183" i="7" s="1"/>
  <c r="A184" i="7" s="1"/>
  <c r="A185" i="7" s="1"/>
  <c r="A186" i="7" s="1"/>
  <c r="A187" i="7" s="1"/>
  <c r="A188" i="7" s="1"/>
  <c r="A189" i="7" s="1"/>
  <c r="A190" i="7" s="1"/>
  <c r="A191" i="7" s="1"/>
  <c r="A192" i="7" s="1"/>
  <c r="A193" i="7" s="1"/>
  <c r="A194" i="7" s="1"/>
  <c r="A195" i="7" s="1"/>
  <c r="A196" i="7" s="1"/>
  <c r="A197" i="7" s="1"/>
  <c r="A198" i="7" s="1"/>
  <c r="A199" i="7" s="1"/>
  <c r="A200" i="7" s="1"/>
  <c r="A201" i="7" s="1"/>
  <c r="A202" i="7" s="1"/>
  <c r="A203" i="7" s="1"/>
  <c r="A204" i="7" s="1"/>
  <c r="A205" i="7" s="1"/>
  <c r="A206" i="7" s="1"/>
  <c r="A207" i="7" s="1"/>
  <c r="A208" i="7" s="1"/>
  <c r="A209" i="7" s="1"/>
  <c r="A210" i="7" s="1"/>
  <c r="A211" i="7" s="1"/>
  <c r="A212" i="7" s="1"/>
  <c r="A213" i="7" s="1"/>
  <c r="A214" i="7" s="1"/>
  <c r="A215" i="7" s="1"/>
  <c r="A216" i="7" s="1"/>
  <c r="A217" i="7" s="1"/>
  <c r="A218" i="7" s="1"/>
  <c r="A219" i="7" s="1"/>
  <c r="A220" i="7" s="1"/>
  <c r="A221" i="7" s="1"/>
  <c r="A222" i="7" s="1"/>
  <c r="A223" i="7" s="1"/>
  <c r="A224" i="7" s="1"/>
  <c r="A225" i="7" s="1"/>
  <c r="A226" i="7" s="1"/>
  <c r="A227" i="7" s="1"/>
  <c r="A228" i="7" s="1"/>
  <c r="A229" i="7" s="1"/>
  <c r="A230" i="7" s="1"/>
  <c r="A231" i="7" s="1"/>
  <c r="A232" i="7" s="1"/>
  <c r="A233" i="7" s="1"/>
  <c r="A234" i="7" s="1"/>
  <c r="A235" i="7" s="1"/>
  <c r="A236" i="7" s="1"/>
  <c r="A237" i="7" s="1"/>
  <c r="A238" i="7" s="1"/>
  <c r="A239" i="7" s="1"/>
  <c r="A240" i="7" s="1"/>
  <c r="A241" i="7" s="1"/>
  <c r="A242" i="7" s="1"/>
  <c r="A243" i="7" s="1"/>
  <c r="A244" i="7" s="1"/>
  <c r="A245" i="7" s="1"/>
  <c r="A246" i="7" s="1"/>
  <c r="A247" i="7" s="1"/>
  <c r="A248" i="7" s="1"/>
  <c r="A249" i="7" s="1"/>
  <c r="A250" i="7" s="1"/>
  <c r="A251" i="7" s="1"/>
  <c r="A252" i="7" s="1"/>
  <c r="A253" i="7" s="1"/>
  <c r="A254" i="7" s="1"/>
  <c r="A255" i="7" s="1"/>
  <c r="A256" i="7" s="1"/>
  <c r="A257" i="7" s="1"/>
  <c r="A258" i="7" s="1"/>
  <c r="A259" i="7" s="1"/>
  <c r="A260" i="7" s="1"/>
  <c r="A261" i="7" s="1"/>
  <c r="A262" i="7" s="1"/>
  <c r="A263" i="7" s="1"/>
  <c r="A264" i="7" s="1"/>
  <c r="A265" i="7" s="1"/>
  <c r="A266" i="7" s="1"/>
  <c r="A267" i="7" s="1"/>
  <c r="A268" i="7" s="1"/>
  <c r="A269" i="7" s="1"/>
  <c r="A270" i="7" s="1"/>
  <c r="A271" i="7" s="1"/>
  <c r="A272" i="7" s="1"/>
  <c r="A273" i="7" s="1"/>
  <c r="A274" i="7" s="1"/>
  <c r="A275" i="7" s="1"/>
  <c r="A276" i="7" s="1"/>
  <c r="A277" i="7" s="1"/>
  <c r="A278" i="7" s="1"/>
  <c r="A279" i="7" s="1"/>
  <c r="A280" i="7" s="1"/>
  <c r="A281" i="7" s="1"/>
  <c r="A282" i="7" s="1"/>
  <c r="A283" i="7" s="1"/>
  <c r="A284" i="7" s="1"/>
  <c r="A285" i="7" s="1"/>
  <c r="A286" i="7" s="1"/>
  <c r="A287" i="7" s="1"/>
  <c r="A288" i="7" s="1"/>
  <c r="A289" i="7" s="1"/>
  <c r="A290" i="7" s="1"/>
  <c r="A291" i="7" s="1"/>
  <c r="A292" i="7" s="1"/>
  <c r="A293" i="7" s="1"/>
  <c r="A294" i="7" s="1"/>
  <c r="A295" i="7" s="1"/>
  <c r="A296" i="7" s="1"/>
  <c r="A297" i="7" s="1"/>
  <c r="A298" i="7" s="1"/>
  <c r="A299" i="7" s="1"/>
  <c r="A300" i="7" s="1"/>
  <c r="A301" i="7" s="1"/>
  <c r="A302" i="7" s="1"/>
  <c r="A303" i="7" s="1"/>
  <c r="A304" i="7" s="1"/>
  <c r="A305" i="7" s="1"/>
  <c r="A306" i="7" s="1"/>
  <c r="A307" i="7" s="1"/>
  <c r="A308" i="7" s="1"/>
  <c r="A309" i="7" s="1"/>
  <c r="A310" i="7" s="1"/>
  <c r="A311" i="7" s="1"/>
  <c r="A312" i="7" s="1"/>
  <c r="A313" i="7" s="1"/>
  <c r="A314" i="7" s="1"/>
  <c r="A315" i="7" s="1"/>
  <c r="A316" i="7" s="1"/>
  <c r="A317" i="7" s="1"/>
  <c r="A318" i="7" s="1"/>
  <c r="A319" i="7" s="1"/>
  <c r="A320" i="7" s="1"/>
  <c r="A321" i="7" s="1"/>
  <c r="A322" i="7" s="1"/>
  <c r="A323" i="7" s="1"/>
  <c r="A324" i="7" s="1"/>
  <c r="A325" i="7" s="1"/>
  <c r="A326" i="7" s="1"/>
  <c r="A327" i="7" s="1"/>
  <c r="A328" i="7" s="1"/>
  <c r="A329" i="7" s="1"/>
  <c r="A330" i="7" s="1"/>
  <c r="A331" i="7" s="1"/>
  <c r="A332" i="7" s="1"/>
  <c r="A333" i="7" s="1"/>
  <c r="A334" i="7" s="1"/>
  <c r="A335" i="7" s="1"/>
  <c r="A336" i="7" s="1"/>
  <c r="A337" i="7" s="1"/>
  <c r="A338" i="7" s="1"/>
  <c r="A339" i="7" s="1"/>
  <c r="A340" i="7" s="1"/>
  <c r="A341" i="7" s="1"/>
  <c r="A342" i="7" s="1"/>
  <c r="A343" i="7" s="1"/>
  <c r="A344" i="7" s="1"/>
  <c r="A345" i="7" s="1"/>
  <c r="A346" i="7" s="1"/>
  <c r="A347" i="7" s="1"/>
  <c r="A348" i="7" s="1"/>
  <c r="A349" i="7" s="1"/>
  <c r="A350" i="7" s="1"/>
  <c r="A351" i="7" s="1"/>
  <c r="A352" i="7" s="1"/>
  <c r="A353" i="7" s="1"/>
  <c r="A354" i="7" s="1"/>
  <c r="A355" i="7" s="1"/>
  <c r="A356" i="7" s="1"/>
  <c r="A357" i="7" s="1"/>
  <c r="A358" i="7" s="1"/>
  <c r="A359" i="7" s="1"/>
  <c r="A360" i="7" s="1"/>
  <c r="A361" i="7" s="1"/>
  <c r="A362" i="7" s="1"/>
  <c r="A363" i="7" s="1"/>
  <c r="A364" i="7" s="1"/>
  <c r="A365" i="7" s="1"/>
  <c r="A366" i="7" s="1"/>
  <c r="C366" i="7" s="1"/>
  <c r="E366" i="7" s="1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285" i="6"/>
  <c r="C286" i="6"/>
  <c r="C287" i="6"/>
  <c r="C288" i="6"/>
  <c r="C289" i="6"/>
  <c r="C290" i="6"/>
  <c r="C291" i="6"/>
  <c r="C292" i="6"/>
  <c r="C293" i="6"/>
  <c r="C294" i="6"/>
  <c r="C295" i="6"/>
  <c r="C296" i="6"/>
  <c r="C297" i="6"/>
  <c r="C298" i="6"/>
  <c r="C299" i="6"/>
  <c r="C300" i="6"/>
  <c r="C301" i="6"/>
  <c r="C302" i="6"/>
  <c r="C303" i="6"/>
  <c r="C304" i="6"/>
  <c r="C305" i="6"/>
  <c r="C306" i="6"/>
  <c r="C307" i="6"/>
  <c r="C308" i="6"/>
  <c r="C309" i="6"/>
  <c r="C310" i="6"/>
  <c r="C311" i="6"/>
  <c r="C312" i="6"/>
  <c r="C313" i="6"/>
  <c r="C314" i="6"/>
  <c r="C315" i="6"/>
  <c r="C316" i="6"/>
  <c r="C317" i="6"/>
  <c r="C318" i="6"/>
  <c r="C319" i="6"/>
  <c r="C320" i="6"/>
  <c r="C321" i="6"/>
  <c r="C322" i="6"/>
  <c r="C323" i="6"/>
  <c r="C324" i="6"/>
  <c r="C325" i="6"/>
  <c r="C326" i="6"/>
  <c r="C327" i="6"/>
  <c r="C328" i="6"/>
  <c r="C329" i="6"/>
  <c r="C330" i="6"/>
  <c r="C331" i="6"/>
  <c r="C332" i="6"/>
  <c r="C333" i="6"/>
  <c r="C334" i="6"/>
  <c r="C335" i="6"/>
  <c r="C336" i="6"/>
  <c r="C337" i="6"/>
  <c r="C338" i="6"/>
  <c r="C339" i="6"/>
  <c r="C340" i="6"/>
  <c r="C341" i="6"/>
  <c r="C342" i="6"/>
  <c r="C343" i="6"/>
  <c r="C344" i="6"/>
  <c r="C345" i="6"/>
  <c r="C346" i="6"/>
  <c r="C347" i="6"/>
  <c r="C348" i="6"/>
  <c r="C349" i="6"/>
  <c r="C350" i="6"/>
  <c r="C351" i="6"/>
  <c r="C352" i="6"/>
  <c r="C353" i="6"/>
  <c r="C354" i="6"/>
  <c r="C355" i="6"/>
  <c r="C356" i="6"/>
  <c r="C357" i="6"/>
  <c r="C358" i="6"/>
  <c r="C359" i="6"/>
  <c r="C360" i="6"/>
  <c r="C361" i="6"/>
  <c r="C362" i="6"/>
  <c r="C363" i="6"/>
  <c r="C364" i="6"/>
  <c r="C365" i="6"/>
  <c r="C366" i="6"/>
  <c r="D2" i="6"/>
  <c r="C2" i="6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" i="5"/>
  <c r="D3" i="5"/>
  <c r="C4" i="5"/>
  <c r="D4" i="5"/>
  <c r="C5" i="5"/>
  <c r="D5" i="5"/>
  <c r="C6" i="5"/>
  <c r="D6" i="5"/>
  <c r="C7" i="5"/>
  <c r="D7" i="5"/>
  <c r="C8" i="5"/>
  <c r="D8" i="5"/>
  <c r="C9" i="5"/>
  <c r="D9" i="5"/>
  <c r="C10" i="5"/>
  <c r="D10" i="5"/>
  <c r="C11" i="5"/>
  <c r="D11" i="5"/>
  <c r="C12" i="5"/>
  <c r="D12" i="5"/>
  <c r="C13" i="5"/>
  <c r="D13" i="5"/>
  <c r="C14" i="5"/>
  <c r="D14" i="5"/>
  <c r="C15" i="5"/>
  <c r="D15" i="5"/>
  <c r="C16" i="5"/>
  <c r="D16" i="5"/>
  <c r="C17" i="5"/>
  <c r="D17" i="5"/>
  <c r="C18" i="5"/>
  <c r="D18" i="5"/>
  <c r="C19" i="5"/>
  <c r="D19" i="5"/>
  <c r="C20" i="5"/>
  <c r="D20" i="5"/>
  <c r="C21" i="5"/>
  <c r="D21" i="5"/>
  <c r="C22" i="5"/>
  <c r="D22" i="5"/>
  <c r="C23" i="5"/>
  <c r="D23" i="5"/>
  <c r="C24" i="5"/>
  <c r="D24" i="5"/>
  <c r="C25" i="5"/>
  <c r="D25" i="5"/>
  <c r="C26" i="5"/>
  <c r="D26" i="5"/>
  <c r="C27" i="5"/>
  <c r="D27" i="5"/>
  <c r="C28" i="5"/>
  <c r="D28" i="5"/>
  <c r="C29" i="5"/>
  <c r="D29" i="5"/>
  <c r="C30" i="5"/>
  <c r="D30" i="5"/>
  <c r="C31" i="5"/>
  <c r="D31" i="5"/>
  <c r="C32" i="5"/>
  <c r="D32" i="5"/>
  <c r="C33" i="5"/>
  <c r="D33" i="5"/>
  <c r="C34" i="5"/>
  <c r="D34" i="5"/>
  <c r="C35" i="5"/>
  <c r="D35" i="5"/>
  <c r="C36" i="5"/>
  <c r="D36" i="5"/>
  <c r="C37" i="5"/>
  <c r="D37" i="5"/>
  <c r="C38" i="5"/>
  <c r="D38" i="5"/>
  <c r="C39" i="5"/>
  <c r="D39" i="5"/>
  <c r="C40" i="5"/>
  <c r="D40" i="5"/>
  <c r="C41" i="5"/>
  <c r="D41" i="5"/>
  <c r="C42" i="5"/>
  <c r="D42" i="5"/>
  <c r="C43" i="5"/>
  <c r="D43" i="5"/>
  <c r="C44" i="5"/>
  <c r="D44" i="5"/>
  <c r="C45" i="5"/>
  <c r="D45" i="5"/>
  <c r="C46" i="5"/>
  <c r="D46" i="5"/>
  <c r="C47" i="5"/>
  <c r="D47" i="5"/>
  <c r="C48" i="5"/>
  <c r="D48" i="5"/>
  <c r="C49" i="5"/>
  <c r="D49" i="5"/>
  <c r="C50" i="5"/>
  <c r="D50" i="5"/>
  <c r="C51" i="5"/>
  <c r="D51" i="5"/>
  <c r="C52" i="5"/>
  <c r="D52" i="5"/>
  <c r="C53" i="5"/>
  <c r="D53" i="5"/>
  <c r="C54" i="5"/>
  <c r="D54" i="5"/>
  <c r="C55" i="5"/>
  <c r="D55" i="5"/>
  <c r="C56" i="5"/>
  <c r="D56" i="5"/>
  <c r="C57" i="5"/>
  <c r="D57" i="5"/>
  <c r="C58" i="5"/>
  <c r="D58" i="5"/>
  <c r="D2" i="5"/>
  <c r="C2" i="5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D2" i="4"/>
  <c r="C2" i="4"/>
  <c r="C2" i="3"/>
  <c r="B4" i="6"/>
  <c r="B5" i="6" s="1"/>
  <c r="B6" i="6" s="1"/>
  <c r="A4" i="6"/>
  <c r="A5" i="6" s="1"/>
  <c r="A6" i="6" s="1"/>
  <c r="B3" i="6"/>
  <c r="A3" i="6"/>
  <c r="A4" i="5"/>
  <c r="A5" i="5" s="1"/>
  <c r="A6" i="5" s="1"/>
  <c r="B3" i="5"/>
  <c r="B4" i="5" s="1"/>
  <c r="B5" i="5" s="1"/>
  <c r="A3" i="5"/>
  <c r="B3" i="4"/>
  <c r="A3" i="4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2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" i="3"/>
  <c r="C4" i="3"/>
  <c r="C5" i="3"/>
  <c r="C6" i="3"/>
  <c r="C7" i="3"/>
  <c r="C8" i="3"/>
  <c r="A4" i="3"/>
  <c r="A5" i="3" s="1"/>
  <c r="A6" i="3" s="1"/>
  <c r="A7" i="3" s="1"/>
  <c r="A8" i="3" s="1"/>
  <c r="A9" i="3" s="1"/>
  <c r="A10" i="3" s="1"/>
  <c r="B4" i="3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B80" i="3" s="1"/>
  <c r="B81" i="3" s="1"/>
  <c r="B82" i="3" s="1"/>
  <c r="B83" i="3" s="1"/>
  <c r="B84" i="3" s="1"/>
  <c r="B85" i="3" s="1"/>
  <c r="B86" i="3" s="1"/>
  <c r="B87" i="3" s="1"/>
  <c r="B88" i="3" s="1"/>
  <c r="B89" i="3" s="1"/>
  <c r="B90" i="3" s="1"/>
  <c r="B91" i="3" s="1"/>
  <c r="B92" i="3" s="1"/>
  <c r="B93" i="3" s="1"/>
  <c r="B94" i="3" s="1"/>
  <c r="B95" i="3" s="1"/>
  <c r="B96" i="3" s="1"/>
  <c r="B97" i="3" s="1"/>
  <c r="B98" i="3" s="1"/>
  <c r="B99" i="3" s="1"/>
  <c r="B100" i="3" s="1"/>
  <c r="B101" i="3" s="1"/>
  <c r="B102" i="3" s="1"/>
  <c r="B103" i="3" s="1"/>
  <c r="B104" i="3" s="1"/>
  <c r="B105" i="3" s="1"/>
  <c r="B106" i="3" s="1"/>
  <c r="B107" i="3" s="1"/>
  <c r="B108" i="3" s="1"/>
  <c r="B109" i="3" s="1"/>
  <c r="B110" i="3" s="1"/>
  <c r="B111" i="3" s="1"/>
  <c r="B112" i="3" s="1"/>
  <c r="B113" i="3" s="1"/>
  <c r="B114" i="3" s="1"/>
  <c r="B115" i="3" s="1"/>
  <c r="B116" i="3" s="1"/>
  <c r="B117" i="3" s="1"/>
  <c r="B118" i="3" s="1"/>
  <c r="B119" i="3" s="1"/>
  <c r="B120" i="3" s="1"/>
  <c r="B121" i="3" s="1"/>
  <c r="B122" i="3" s="1"/>
  <c r="B123" i="3" s="1"/>
  <c r="B124" i="3" s="1"/>
  <c r="B125" i="3" s="1"/>
  <c r="B126" i="3" s="1"/>
  <c r="B127" i="3" s="1"/>
  <c r="B128" i="3" s="1"/>
  <c r="B129" i="3" s="1"/>
  <c r="B130" i="3" s="1"/>
  <c r="B131" i="3" s="1"/>
  <c r="B132" i="3" s="1"/>
  <c r="B133" i="3" s="1"/>
  <c r="B134" i="3" s="1"/>
  <c r="B135" i="3" s="1"/>
  <c r="B136" i="3" s="1"/>
  <c r="B137" i="3" s="1"/>
  <c r="B138" i="3" s="1"/>
  <c r="B139" i="3" s="1"/>
  <c r="B140" i="3" s="1"/>
  <c r="B141" i="3" s="1"/>
  <c r="B142" i="3" s="1"/>
  <c r="B143" i="3" s="1"/>
  <c r="B144" i="3" s="1"/>
  <c r="B145" i="3" s="1"/>
  <c r="B146" i="3" s="1"/>
  <c r="B147" i="3" s="1"/>
  <c r="B148" i="3" s="1"/>
  <c r="B149" i="3" s="1"/>
  <c r="B150" i="3" s="1"/>
  <c r="B151" i="3" s="1"/>
  <c r="B152" i="3" s="1"/>
  <c r="B153" i="3" s="1"/>
  <c r="B154" i="3" s="1"/>
  <c r="B155" i="3" s="1"/>
  <c r="B156" i="3" s="1"/>
  <c r="B157" i="3" s="1"/>
  <c r="B158" i="3" s="1"/>
  <c r="B159" i="3" s="1"/>
  <c r="B160" i="3" s="1"/>
  <c r="B161" i="3" s="1"/>
  <c r="B162" i="3" s="1"/>
  <c r="B163" i="3" s="1"/>
  <c r="B164" i="3" s="1"/>
  <c r="B165" i="3" s="1"/>
  <c r="B166" i="3" s="1"/>
  <c r="B167" i="3" s="1"/>
  <c r="B168" i="3" s="1"/>
  <c r="B169" i="3" s="1"/>
  <c r="B170" i="3" s="1"/>
  <c r="B171" i="3" s="1"/>
  <c r="B172" i="3" s="1"/>
  <c r="B173" i="3" s="1"/>
  <c r="B174" i="3" s="1"/>
  <c r="B175" i="3" s="1"/>
  <c r="B176" i="3" s="1"/>
  <c r="B177" i="3" s="1"/>
  <c r="B178" i="3" s="1"/>
  <c r="B179" i="3" s="1"/>
  <c r="B180" i="3" s="1"/>
  <c r="B181" i="3" s="1"/>
  <c r="B182" i="3" s="1"/>
  <c r="B183" i="3" s="1"/>
  <c r="B184" i="3" s="1"/>
  <c r="B185" i="3" s="1"/>
  <c r="B186" i="3" s="1"/>
  <c r="B187" i="3" s="1"/>
  <c r="B188" i="3" s="1"/>
  <c r="B189" i="3" s="1"/>
  <c r="B190" i="3" s="1"/>
  <c r="B191" i="3" s="1"/>
  <c r="B192" i="3" s="1"/>
  <c r="B193" i="3" s="1"/>
  <c r="B194" i="3" s="1"/>
  <c r="B195" i="3" s="1"/>
  <c r="B196" i="3" s="1"/>
  <c r="B197" i="3" s="1"/>
  <c r="B198" i="3" s="1"/>
  <c r="B199" i="3" s="1"/>
  <c r="B200" i="3" s="1"/>
  <c r="B201" i="3" s="1"/>
  <c r="B202" i="3" s="1"/>
  <c r="B203" i="3" s="1"/>
  <c r="B204" i="3" s="1"/>
  <c r="B205" i="3" s="1"/>
  <c r="B206" i="3" s="1"/>
  <c r="B207" i="3" s="1"/>
  <c r="B208" i="3" s="1"/>
  <c r="B209" i="3" s="1"/>
  <c r="B210" i="3" s="1"/>
  <c r="B211" i="3" s="1"/>
  <c r="B212" i="3" s="1"/>
  <c r="B213" i="3" s="1"/>
  <c r="B214" i="3" s="1"/>
  <c r="B215" i="3" s="1"/>
  <c r="B216" i="3" s="1"/>
  <c r="B217" i="3" s="1"/>
  <c r="B218" i="3" s="1"/>
  <c r="B219" i="3" s="1"/>
  <c r="B220" i="3" s="1"/>
  <c r="B221" i="3" s="1"/>
  <c r="B222" i="3" s="1"/>
  <c r="B223" i="3" s="1"/>
  <c r="B224" i="3" s="1"/>
  <c r="B225" i="3" s="1"/>
  <c r="B226" i="3" s="1"/>
  <c r="B227" i="3" s="1"/>
  <c r="B228" i="3" s="1"/>
  <c r="B229" i="3" s="1"/>
  <c r="B230" i="3" s="1"/>
  <c r="B231" i="3" s="1"/>
  <c r="B232" i="3" s="1"/>
  <c r="B233" i="3" s="1"/>
  <c r="B234" i="3" s="1"/>
  <c r="B235" i="3" s="1"/>
  <c r="B236" i="3" s="1"/>
  <c r="B237" i="3" s="1"/>
  <c r="B238" i="3" s="1"/>
  <c r="B239" i="3" s="1"/>
  <c r="B240" i="3" s="1"/>
  <c r="B241" i="3" s="1"/>
  <c r="B242" i="3" s="1"/>
  <c r="B243" i="3" s="1"/>
  <c r="B244" i="3" s="1"/>
  <c r="B245" i="3" s="1"/>
  <c r="B246" i="3" s="1"/>
  <c r="B247" i="3" s="1"/>
  <c r="B248" i="3" s="1"/>
  <c r="B249" i="3" s="1"/>
  <c r="B250" i="3" s="1"/>
  <c r="B251" i="3" s="1"/>
  <c r="B252" i="3" s="1"/>
  <c r="B253" i="3" s="1"/>
  <c r="B254" i="3" s="1"/>
  <c r="B255" i="3" s="1"/>
  <c r="B256" i="3" s="1"/>
  <c r="B257" i="3" s="1"/>
  <c r="B258" i="3" s="1"/>
  <c r="B259" i="3" s="1"/>
  <c r="B260" i="3" s="1"/>
  <c r="B261" i="3" s="1"/>
  <c r="B262" i="3" s="1"/>
  <c r="B263" i="3" s="1"/>
  <c r="B264" i="3" s="1"/>
  <c r="B265" i="3" s="1"/>
  <c r="B266" i="3" s="1"/>
  <c r="B267" i="3" s="1"/>
  <c r="B268" i="3" s="1"/>
  <c r="B269" i="3" s="1"/>
  <c r="B270" i="3" s="1"/>
  <c r="B271" i="3" s="1"/>
  <c r="B272" i="3" s="1"/>
  <c r="B273" i="3" s="1"/>
  <c r="B274" i="3" s="1"/>
  <c r="B275" i="3" s="1"/>
  <c r="B276" i="3" s="1"/>
  <c r="B277" i="3" s="1"/>
  <c r="B278" i="3" s="1"/>
  <c r="B279" i="3" s="1"/>
  <c r="B280" i="3" s="1"/>
  <c r="B281" i="3" s="1"/>
  <c r="B282" i="3" s="1"/>
  <c r="B283" i="3" s="1"/>
  <c r="B284" i="3" s="1"/>
  <c r="B285" i="3" s="1"/>
  <c r="B286" i="3" s="1"/>
  <c r="B287" i="3" s="1"/>
  <c r="B288" i="3" s="1"/>
  <c r="B289" i="3" s="1"/>
  <c r="B290" i="3" s="1"/>
  <c r="B291" i="3" s="1"/>
  <c r="B292" i="3" s="1"/>
  <c r="B293" i="3" s="1"/>
  <c r="B294" i="3" s="1"/>
  <c r="B295" i="3" s="1"/>
  <c r="B296" i="3" s="1"/>
  <c r="B297" i="3" s="1"/>
  <c r="B298" i="3" s="1"/>
  <c r="B299" i="3" s="1"/>
  <c r="B300" i="3" s="1"/>
  <c r="B301" i="3" s="1"/>
  <c r="B302" i="3" s="1"/>
  <c r="B303" i="3" s="1"/>
  <c r="B304" i="3" s="1"/>
  <c r="B305" i="3" s="1"/>
  <c r="B306" i="3" s="1"/>
  <c r="B307" i="3" s="1"/>
  <c r="B308" i="3" s="1"/>
  <c r="B309" i="3" s="1"/>
  <c r="B310" i="3" s="1"/>
  <c r="B311" i="3" s="1"/>
  <c r="B312" i="3" s="1"/>
  <c r="B313" i="3" s="1"/>
  <c r="B314" i="3" s="1"/>
  <c r="B315" i="3" s="1"/>
  <c r="B316" i="3" s="1"/>
  <c r="B317" i="3" s="1"/>
  <c r="B318" i="3" s="1"/>
  <c r="B319" i="3" s="1"/>
  <c r="B320" i="3" s="1"/>
  <c r="B321" i="3" s="1"/>
  <c r="B322" i="3" s="1"/>
  <c r="B323" i="3" s="1"/>
  <c r="B324" i="3" s="1"/>
  <c r="B325" i="3" s="1"/>
  <c r="B326" i="3" s="1"/>
  <c r="B327" i="3" s="1"/>
  <c r="B328" i="3" s="1"/>
  <c r="B329" i="3" s="1"/>
  <c r="B330" i="3" s="1"/>
  <c r="B331" i="3" s="1"/>
  <c r="B332" i="3" s="1"/>
  <c r="B333" i="3" s="1"/>
  <c r="B334" i="3" s="1"/>
  <c r="B335" i="3" s="1"/>
  <c r="B336" i="3" s="1"/>
  <c r="B337" i="3" s="1"/>
  <c r="B338" i="3" s="1"/>
  <c r="B339" i="3" s="1"/>
  <c r="B340" i="3" s="1"/>
  <c r="B341" i="3" s="1"/>
  <c r="B342" i="3" s="1"/>
  <c r="B343" i="3" s="1"/>
  <c r="B344" i="3" s="1"/>
  <c r="B345" i="3" s="1"/>
  <c r="B346" i="3" s="1"/>
  <c r="B347" i="3" s="1"/>
  <c r="B348" i="3" s="1"/>
  <c r="B349" i="3" s="1"/>
  <c r="B350" i="3" s="1"/>
  <c r="B351" i="3" s="1"/>
  <c r="B352" i="3" s="1"/>
  <c r="B353" i="3" s="1"/>
  <c r="B354" i="3" s="1"/>
  <c r="B355" i="3" s="1"/>
  <c r="B356" i="3" s="1"/>
  <c r="B357" i="3" s="1"/>
  <c r="B358" i="3" s="1"/>
  <c r="B359" i="3" s="1"/>
  <c r="B360" i="3" s="1"/>
  <c r="B361" i="3" s="1"/>
  <c r="B362" i="3" s="1"/>
  <c r="B363" i="3" s="1"/>
  <c r="B364" i="3" s="1"/>
  <c r="B365" i="3" s="1"/>
  <c r="B366" i="3" s="1"/>
  <c r="A11" i="3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A364" i="3" s="1"/>
  <c r="A365" i="3" s="1"/>
  <c r="A366" i="3" s="1"/>
  <c r="B3" i="3"/>
  <c r="A3" i="3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2" i="1"/>
  <c r="D3" i="1"/>
  <c r="E3" i="1"/>
  <c r="D4" i="1"/>
  <c r="E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D54" i="1"/>
  <c r="E54" i="1"/>
  <c r="D55" i="1"/>
  <c r="E55" i="1"/>
  <c r="D56" i="1"/>
  <c r="E56" i="1"/>
  <c r="D57" i="1"/>
  <c r="E57" i="1"/>
  <c r="D58" i="1"/>
  <c r="E58" i="1"/>
  <c r="D59" i="1"/>
  <c r="E59" i="1"/>
  <c r="D60" i="1"/>
  <c r="E60" i="1"/>
  <c r="D61" i="1"/>
  <c r="E61" i="1"/>
  <c r="D62" i="1"/>
  <c r="E62" i="1"/>
  <c r="D63" i="1"/>
  <c r="E63" i="1"/>
  <c r="D64" i="1"/>
  <c r="E64" i="1"/>
  <c r="D65" i="1"/>
  <c r="E65" i="1"/>
  <c r="D66" i="1"/>
  <c r="E66" i="1"/>
  <c r="D67" i="1"/>
  <c r="E67" i="1"/>
  <c r="D68" i="1"/>
  <c r="E68" i="1"/>
  <c r="D69" i="1"/>
  <c r="E69" i="1"/>
  <c r="D70" i="1"/>
  <c r="E70" i="1"/>
  <c r="D71" i="1"/>
  <c r="E71" i="1"/>
  <c r="D72" i="1"/>
  <c r="E72" i="1"/>
  <c r="D73" i="1"/>
  <c r="E73" i="1"/>
  <c r="D74" i="1"/>
  <c r="E74" i="1"/>
  <c r="D75" i="1"/>
  <c r="E75" i="1"/>
  <c r="D76" i="1"/>
  <c r="E76" i="1"/>
  <c r="D77" i="1"/>
  <c r="E77" i="1"/>
  <c r="D78" i="1"/>
  <c r="E78" i="1"/>
  <c r="D79" i="1"/>
  <c r="E79" i="1"/>
  <c r="D80" i="1"/>
  <c r="E80" i="1"/>
  <c r="D81" i="1"/>
  <c r="E81" i="1"/>
  <c r="D82" i="1"/>
  <c r="E82" i="1"/>
  <c r="D83" i="1"/>
  <c r="E83" i="1"/>
  <c r="D84" i="1"/>
  <c r="E84" i="1"/>
  <c r="D85" i="1"/>
  <c r="E85" i="1"/>
  <c r="D86" i="1"/>
  <c r="E86" i="1"/>
  <c r="D87" i="1"/>
  <c r="E87" i="1"/>
  <c r="D88" i="1"/>
  <c r="E88" i="1"/>
  <c r="D89" i="1"/>
  <c r="E89" i="1"/>
  <c r="D90" i="1"/>
  <c r="E90" i="1"/>
  <c r="D91" i="1"/>
  <c r="E91" i="1"/>
  <c r="D92" i="1"/>
  <c r="E92" i="1"/>
  <c r="D93" i="1"/>
  <c r="E93" i="1"/>
  <c r="D94" i="1"/>
  <c r="E94" i="1"/>
  <c r="D95" i="1"/>
  <c r="E95" i="1"/>
  <c r="D96" i="1"/>
  <c r="E96" i="1"/>
  <c r="D97" i="1"/>
  <c r="E97" i="1"/>
  <c r="D98" i="1"/>
  <c r="E98" i="1"/>
  <c r="D99" i="1"/>
  <c r="E99" i="1"/>
  <c r="D100" i="1"/>
  <c r="E100" i="1"/>
  <c r="D101" i="1"/>
  <c r="E101" i="1"/>
  <c r="D102" i="1"/>
  <c r="E102" i="1"/>
  <c r="D103" i="1"/>
  <c r="E103" i="1"/>
  <c r="D104" i="1"/>
  <c r="E104" i="1"/>
  <c r="D105" i="1"/>
  <c r="E105" i="1"/>
  <c r="D106" i="1"/>
  <c r="E106" i="1"/>
  <c r="D107" i="1"/>
  <c r="E107" i="1"/>
  <c r="D108" i="1"/>
  <c r="E108" i="1"/>
  <c r="D109" i="1"/>
  <c r="E109" i="1"/>
  <c r="D110" i="1"/>
  <c r="E110" i="1"/>
  <c r="D111" i="1"/>
  <c r="E111" i="1"/>
  <c r="D112" i="1"/>
  <c r="E112" i="1"/>
  <c r="D113" i="1"/>
  <c r="E113" i="1"/>
  <c r="D114" i="1"/>
  <c r="E114" i="1"/>
  <c r="D115" i="1"/>
  <c r="E115" i="1"/>
  <c r="D116" i="1"/>
  <c r="E116" i="1"/>
  <c r="D117" i="1"/>
  <c r="E117" i="1"/>
  <c r="D118" i="1"/>
  <c r="E118" i="1"/>
  <c r="D119" i="1"/>
  <c r="E119" i="1"/>
  <c r="D120" i="1"/>
  <c r="E120" i="1"/>
  <c r="D121" i="1"/>
  <c r="E121" i="1"/>
  <c r="D122" i="1"/>
  <c r="E122" i="1"/>
  <c r="D123" i="1"/>
  <c r="E123" i="1"/>
  <c r="D124" i="1"/>
  <c r="E124" i="1"/>
  <c r="D125" i="1"/>
  <c r="E125" i="1"/>
  <c r="D126" i="1"/>
  <c r="E126" i="1"/>
  <c r="D127" i="1"/>
  <c r="E127" i="1"/>
  <c r="D128" i="1"/>
  <c r="E128" i="1"/>
  <c r="D129" i="1"/>
  <c r="E129" i="1"/>
  <c r="D130" i="1"/>
  <c r="E130" i="1"/>
  <c r="D131" i="1"/>
  <c r="E131" i="1"/>
  <c r="D132" i="1"/>
  <c r="E132" i="1"/>
  <c r="D133" i="1"/>
  <c r="E133" i="1"/>
  <c r="D134" i="1"/>
  <c r="E134" i="1"/>
  <c r="D135" i="1"/>
  <c r="E135" i="1"/>
  <c r="D136" i="1"/>
  <c r="E136" i="1"/>
  <c r="D137" i="1"/>
  <c r="E137" i="1"/>
  <c r="D138" i="1"/>
  <c r="E138" i="1"/>
  <c r="D139" i="1"/>
  <c r="E139" i="1"/>
  <c r="D140" i="1"/>
  <c r="E140" i="1"/>
  <c r="D141" i="1"/>
  <c r="E141" i="1"/>
  <c r="D142" i="1"/>
  <c r="E142" i="1"/>
  <c r="D143" i="1"/>
  <c r="E143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D152" i="1"/>
  <c r="E152" i="1"/>
  <c r="D153" i="1"/>
  <c r="E153" i="1"/>
  <c r="D154" i="1"/>
  <c r="E154" i="1"/>
  <c r="D155" i="1"/>
  <c r="E155" i="1"/>
  <c r="D156" i="1"/>
  <c r="E156" i="1"/>
  <c r="D157" i="1"/>
  <c r="E157" i="1"/>
  <c r="D158" i="1"/>
  <c r="E158" i="1"/>
  <c r="D159" i="1"/>
  <c r="E159" i="1"/>
  <c r="D160" i="1"/>
  <c r="E160" i="1"/>
  <c r="D161" i="1"/>
  <c r="E161" i="1"/>
  <c r="D162" i="1"/>
  <c r="E162" i="1"/>
  <c r="D163" i="1"/>
  <c r="E163" i="1"/>
  <c r="D164" i="1"/>
  <c r="E164" i="1"/>
  <c r="D165" i="1"/>
  <c r="E165" i="1"/>
  <c r="D166" i="1"/>
  <c r="E166" i="1"/>
  <c r="D167" i="1"/>
  <c r="E167" i="1"/>
  <c r="D168" i="1"/>
  <c r="E168" i="1"/>
  <c r="D169" i="1"/>
  <c r="E169" i="1"/>
  <c r="D170" i="1"/>
  <c r="E170" i="1"/>
  <c r="D171" i="1"/>
  <c r="E171" i="1"/>
  <c r="D172" i="1"/>
  <c r="E172" i="1"/>
  <c r="D173" i="1"/>
  <c r="E173" i="1"/>
  <c r="D174" i="1"/>
  <c r="E174" i="1"/>
  <c r="D175" i="1"/>
  <c r="E175" i="1"/>
  <c r="D176" i="1"/>
  <c r="E176" i="1"/>
  <c r="D177" i="1"/>
  <c r="E177" i="1"/>
  <c r="D178" i="1"/>
  <c r="E178" i="1"/>
  <c r="D179" i="1"/>
  <c r="E179" i="1"/>
  <c r="D180" i="1"/>
  <c r="E180" i="1"/>
  <c r="D181" i="1"/>
  <c r="E181" i="1"/>
  <c r="D182" i="1"/>
  <c r="E182" i="1"/>
  <c r="D183" i="1"/>
  <c r="E183" i="1"/>
  <c r="D184" i="1"/>
  <c r="E184" i="1"/>
  <c r="D185" i="1"/>
  <c r="E185" i="1"/>
  <c r="D186" i="1"/>
  <c r="E186" i="1"/>
  <c r="D187" i="1"/>
  <c r="E187" i="1"/>
  <c r="D188" i="1"/>
  <c r="E188" i="1"/>
  <c r="D189" i="1"/>
  <c r="E189" i="1"/>
  <c r="D190" i="1"/>
  <c r="E190" i="1"/>
  <c r="D191" i="1"/>
  <c r="E191" i="1"/>
  <c r="D192" i="1"/>
  <c r="E192" i="1"/>
  <c r="D193" i="1"/>
  <c r="E193" i="1"/>
  <c r="D194" i="1"/>
  <c r="E194" i="1"/>
  <c r="D195" i="1"/>
  <c r="E195" i="1"/>
  <c r="D196" i="1"/>
  <c r="E196" i="1"/>
  <c r="D197" i="1"/>
  <c r="E197" i="1"/>
  <c r="D198" i="1"/>
  <c r="E198" i="1"/>
  <c r="D199" i="1"/>
  <c r="E199" i="1"/>
  <c r="D200" i="1"/>
  <c r="E200" i="1"/>
  <c r="D201" i="1"/>
  <c r="E201" i="1"/>
  <c r="D202" i="1"/>
  <c r="E202" i="1"/>
  <c r="D203" i="1"/>
  <c r="E203" i="1"/>
  <c r="D204" i="1"/>
  <c r="E204" i="1"/>
  <c r="D205" i="1"/>
  <c r="E205" i="1"/>
  <c r="D206" i="1"/>
  <c r="E206" i="1"/>
  <c r="D207" i="1"/>
  <c r="E207" i="1"/>
  <c r="D208" i="1"/>
  <c r="E208" i="1"/>
  <c r="D209" i="1"/>
  <c r="E209" i="1"/>
  <c r="D210" i="1"/>
  <c r="E210" i="1"/>
  <c r="D211" i="1"/>
  <c r="E211" i="1"/>
  <c r="D212" i="1"/>
  <c r="E212" i="1"/>
  <c r="D213" i="1"/>
  <c r="E213" i="1"/>
  <c r="D214" i="1"/>
  <c r="E214" i="1"/>
  <c r="D215" i="1"/>
  <c r="E215" i="1"/>
  <c r="D216" i="1"/>
  <c r="E216" i="1"/>
  <c r="D217" i="1"/>
  <c r="E217" i="1"/>
  <c r="D218" i="1"/>
  <c r="E218" i="1"/>
  <c r="D219" i="1"/>
  <c r="E219" i="1"/>
  <c r="D220" i="1"/>
  <c r="E220" i="1"/>
  <c r="D221" i="1"/>
  <c r="E221" i="1"/>
  <c r="D222" i="1"/>
  <c r="E222" i="1"/>
  <c r="D223" i="1"/>
  <c r="E223" i="1"/>
  <c r="D224" i="1"/>
  <c r="E224" i="1"/>
  <c r="D225" i="1"/>
  <c r="E225" i="1"/>
  <c r="D226" i="1"/>
  <c r="E226" i="1"/>
  <c r="D227" i="1"/>
  <c r="E227" i="1"/>
  <c r="D228" i="1"/>
  <c r="E228" i="1"/>
  <c r="D229" i="1"/>
  <c r="E229" i="1"/>
  <c r="D230" i="1"/>
  <c r="E230" i="1"/>
  <c r="D231" i="1"/>
  <c r="E231" i="1"/>
  <c r="D232" i="1"/>
  <c r="E232" i="1"/>
  <c r="D233" i="1"/>
  <c r="E233" i="1"/>
  <c r="D234" i="1"/>
  <c r="E234" i="1"/>
  <c r="D235" i="1"/>
  <c r="E235" i="1"/>
  <c r="D236" i="1"/>
  <c r="E236" i="1"/>
  <c r="D237" i="1"/>
  <c r="E237" i="1"/>
  <c r="D238" i="1"/>
  <c r="E238" i="1"/>
  <c r="D239" i="1"/>
  <c r="E239" i="1"/>
  <c r="D240" i="1"/>
  <c r="E240" i="1"/>
  <c r="D241" i="1"/>
  <c r="E241" i="1"/>
  <c r="D242" i="1"/>
  <c r="E242" i="1"/>
  <c r="D243" i="1"/>
  <c r="E243" i="1"/>
  <c r="D244" i="1"/>
  <c r="E244" i="1"/>
  <c r="D245" i="1"/>
  <c r="E245" i="1"/>
  <c r="D246" i="1"/>
  <c r="E246" i="1"/>
  <c r="D247" i="1"/>
  <c r="E247" i="1"/>
  <c r="D248" i="1"/>
  <c r="E248" i="1"/>
  <c r="D249" i="1"/>
  <c r="E249" i="1"/>
  <c r="D250" i="1"/>
  <c r="E250" i="1"/>
  <c r="D251" i="1"/>
  <c r="E251" i="1"/>
  <c r="D252" i="1"/>
  <c r="E252" i="1"/>
  <c r="D253" i="1"/>
  <c r="E253" i="1"/>
  <c r="D254" i="1"/>
  <c r="E254" i="1"/>
  <c r="D255" i="1"/>
  <c r="E255" i="1"/>
  <c r="D256" i="1"/>
  <c r="E256" i="1"/>
  <c r="D257" i="1"/>
  <c r="E257" i="1"/>
  <c r="D258" i="1"/>
  <c r="E258" i="1"/>
  <c r="D259" i="1"/>
  <c r="E259" i="1"/>
  <c r="D260" i="1"/>
  <c r="E260" i="1"/>
  <c r="D261" i="1"/>
  <c r="E261" i="1"/>
  <c r="D262" i="1"/>
  <c r="E262" i="1"/>
  <c r="D263" i="1"/>
  <c r="E263" i="1"/>
  <c r="D264" i="1"/>
  <c r="E264" i="1"/>
  <c r="D265" i="1"/>
  <c r="E265" i="1"/>
  <c r="D266" i="1"/>
  <c r="E266" i="1"/>
  <c r="D267" i="1"/>
  <c r="E267" i="1"/>
  <c r="D268" i="1"/>
  <c r="E268" i="1"/>
  <c r="D269" i="1"/>
  <c r="E269" i="1"/>
  <c r="D270" i="1"/>
  <c r="E270" i="1"/>
  <c r="D271" i="1"/>
  <c r="E271" i="1"/>
  <c r="D272" i="1"/>
  <c r="E272" i="1"/>
  <c r="D273" i="1"/>
  <c r="E273" i="1"/>
  <c r="D274" i="1"/>
  <c r="E274" i="1"/>
  <c r="D275" i="1"/>
  <c r="E275" i="1"/>
  <c r="D276" i="1"/>
  <c r="E276" i="1"/>
  <c r="D277" i="1"/>
  <c r="E277" i="1"/>
  <c r="D278" i="1"/>
  <c r="E278" i="1"/>
  <c r="D279" i="1"/>
  <c r="E279" i="1"/>
  <c r="D280" i="1"/>
  <c r="E280" i="1"/>
  <c r="D281" i="1"/>
  <c r="E281" i="1"/>
  <c r="D282" i="1"/>
  <c r="E282" i="1"/>
  <c r="D283" i="1"/>
  <c r="E283" i="1"/>
  <c r="D284" i="1"/>
  <c r="E284" i="1"/>
  <c r="D285" i="1"/>
  <c r="E285" i="1"/>
  <c r="D286" i="1"/>
  <c r="E286" i="1"/>
  <c r="D287" i="1"/>
  <c r="E287" i="1"/>
  <c r="D288" i="1"/>
  <c r="E288" i="1"/>
  <c r="D289" i="1"/>
  <c r="E289" i="1"/>
  <c r="D290" i="1"/>
  <c r="E290" i="1"/>
  <c r="D291" i="1"/>
  <c r="E291" i="1"/>
  <c r="D292" i="1"/>
  <c r="E292" i="1"/>
  <c r="D293" i="1"/>
  <c r="E293" i="1"/>
  <c r="D294" i="1"/>
  <c r="E294" i="1"/>
  <c r="D295" i="1"/>
  <c r="E295" i="1"/>
  <c r="D296" i="1"/>
  <c r="E296" i="1"/>
  <c r="D297" i="1"/>
  <c r="E297" i="1"/>
  <c r="D298" i="1"/>
  <c r="E298" i="1"/>
  <c r="D299" i="1"/>
  <c r="E299" i="1"/>
  <c r="D300" i="1"/>
  <c r="E300" i="1"/>
  <c r="D301" i="1"/>
  <c r="E301" i="1"/>
  <c r="D302" i="1"/>
  <c r="E302" i="1"/>
  <c r="D303" i="1"/>
  <c r="E303" i="1"/>
  <c r="D304" i="1"/>
  <c r="E304" i="1"/>
  <c r="D305" i="1"/>
  <c r="E305" i="1"/>
  <c r="D306" i="1"/>
  <c r="E306" i="1"/>
  <c r="D307" i="1"/>
  <c r="E307" i="1"/>
  <c r="D308" i="1"/>
  <c r="E308" i="1"/>
  <c r="D309" i="1"/>
  <c r="E309" i="1"/>
  <c r="D310" i="1"/>
  <c r="E310" i="1"/>
  <c r="D311" i="1"/>
  <c r="E311" i="1"/>
  <c r="D312" i="1"/>
  <c r="E312" i="1"/>
  <c r="D313" i="1"/>
  <c r="E313" i="1"/>
  <c r="D314" i="1"/>
  <c r="E314" i="1"/>
  <c r="D315" i="1"/>
  <c r="E315" i="1"/>
  <c r="D316" i="1"/>
  <c r="E316" i="1"/>
  <c r="D317" i="1"/>
  <c r="E317" i="1"/>
  <c r="D318" i="1"/>
  <c r="E318" i="1"/>
  <c r="D319" i="1"/>
  <c r="E319" i="1"/>
  <c r="D320" i="1"/>
  <c r="E320" i="1"/>
  <c r="D321" i="1"/>
  <c r="E321" i="1"/>
  <c r="D322" i="1"/>
  <c r="E322" i="1"/>
  <c r="D323" i="1"/>
  <c r="E323" i="1"/>
  <c r="D324" i="1"/>
  <c r="E324" i="1"/>
  <c r="D325" i="1"/>
  <c r="E325" i="1"/>
  <c r="D326" i="1"/>
  <c r="E326" i="1"/>
  <c r="D327" i="1"/>
  <c r="E327" i="1"/>
  <c r="D328" i="1"/>
  <c r="E328" i="1"/>
  <c r="D329" i="1"/>
  <c r="E329" i="1"/>
  <c r="D330" i="1"/>
  <c r="E330" i="1"/>
  <c r="D331" i="1"/>
  <c r="E331" i="1"/>
  <c r="D332" i="1"/>
  <c r="E332" i="1"/>
  <c r="D333" i="1"/>
  <c r="E333" i="1"/>
  <c r="D334" i="1"/>
  <c r="E334" i="1"/>
  <c r="D335" i="1"/>
  <c r="E335" i="1"/>
  <c r="D336" i="1"/>
  <c r="E336" i="1"/>
  <c r="D337" i="1"/>
  <c r="E337" i="1"/>
  <c r="D338" i="1"/>
  <c r="E338" i="1"/>
  <c r="D339" i="1"/>
  <c r="E339" i="1"/>
  <c r="D340" i="1"/>
  <c r="E340" i="1"/>
  <c r="D341" i="1"/>
  <c r="E341" i="1"/>
  <c r="D342" i="1"/>
  <c r="E342" i="1"/>
  <c r="D343" i="1"/>
  <c r="E343" i="1"/>
  <c r="D344" i="1"/>
  <c r="E344" i="1"/>
  <c r="D345" i="1"/>
  <c r="E345" i="1"/>
  <c r="D346" i="1"/>
  <c r="E346" i="1"/>
  <c r="D347" i="1"/>
  <c r="E347" i="1"/>
  <c r="D348" i="1"/>
  <c r="E348" i="1"/>
  <c r="D349" i="1"/>
  <c r="E349" i="1"/>
  <c r="D350" i="1"/>
  <c r="E350" i="1"/>
  <c r="D351" i="1"/>
  <c r="E351" i="1"/>
  <c r="D352" i="1"/>
  <c r="E352" i="1"/>
  <c r="D353" i="1"/>
  <c r="E353" i="1"/>
  <c r="D354" i="1"/>
  <c r="E354" i="1"/>
  <c r="D355" i="1"/>
  <c r="E355" i="1"/>
  <c r="D356" i="1"/>
  <c r="E356" i="1"/>
  <c r="D357" i="1"/>
  <c r="E357" i="1"/>
  <c r="D358" i="1"/>
  <c r="E358" i="1"/>
  <c r="D359" i="1"/>
  <c r="E359" i="1"/>
  <c r="D360" i="1"/>
  <c r="E360" i="1"/>
  <c r="D361" i="1"/>
  <c r="E361" i="1"/>
  <c r="D362" i="1"/>
  <c r="E362" i="1"/>
  <c r="D363" i="1"/>
  <c r="E363" i="1"/>
  <c r="D364" i="1"/>
  <c r="E364" i="1"/>
  <c r="D365" i="1"/>
  <c r="E365" i="1"/>
  <c r="D366" i="1"/>
  <c r="E366" i="1"/>
  <c r="D367" i="1"/>
  <c r="E367" i="1"/>
  <c r="D368" i="1"/>
  <c r="E368" i="1"/>
  <c r="D369" i="1"/>
  <c r="E369" i="1"/>
  <c r="D370" i="1"/>
  <c r="E370" i="1"/>
  <c r="D371" i="1"/>
  <c r="E371" i="1"/>
  <c r="D372" i="1"/>
  <c r="E372" i="1"/>
  <c r="D373" i="1"/>
  <c r="E373" i="1"/>
  <c r="D374" i="1"/>
  <c r="E374" i="1"/>
  <c r="D375" i="1"/>
  <c r="E375" i="1"/>
  <c r="D376" i="1"/>
  <c r="E376" i="1"/>
  <c r="D377" i="1"/>
  <c r="E377" i="1"/>
  <c r="D378" i="1"/>
  <c r="E378" i="1"/>
  <c r="D379" i="1"/>
  <c r="E379" i="1"/>
  <c r="D380" i="1"/>
  <c r="E380" i="1"/>
  <c r="D381" i="1"/>
  <c r="E381" i="1"/>
  <c r="D382" i="1"/>
  <c r="E382" i="1"/>
  <c r="D383" i="1"/>
  <c r="E383" i="1"/>
  <c r="D384" i="1"/>
  <c r="E384" i="1"/>
  <c r="D385" i="1"/>
  <c r="E385" i="1"/>
  <c r="D386" i="1"/>
  <c r="E386" i="1"/>
  <c r="D387" i="1"/>
  <c r="E387" i="1"/>
  <c r="D388" i="1"/>
  <c r="E388" i="1"/>
  <c r="D389" i="1"/>
  <c r="E389" i="1"/>
  <c r="D390" i="1"/>
  <c r="E390" i="1"/>
  <c r="D391" i="1"/>
  <c r="E391" i="1"/>
  <c r="D392" i="1"/>
  <c r="E392" i="1"/>
  <c r="D393" i="1"/>
  <c r="E393" i="1"/>
  <c r="D394" i="1"/>
  <c r="E394" i="1"/>
  <c r="D395" i="1"/>
  <c r="E395" i="1"/>
  <c r="D396" i="1"/>
  <c r="E396" i="1"/>
  <c r="D397" i="1"/>
  <c r="E397" i="1"/>
  <c r="D398" i="1"/>
  <c r="E398" i="1"/>
  <c r="D399" i="1"/>
  <c r="E399" i="1"/>
  <c r="D400" i="1"/>
  <c r="E400" i="1"/>
  <c r="D401" i="1"/>
  <c r="E401" i="1"/>
  <c r="D402" i="1"/>
  <c r="E402" i="1"/>
  <c r="D403" i="1"/>
  <c r="E403" i="1"/>
  <c r="D404" i="1"/>
  <c r="E404" i="1"/>
  <c r="D405" i="1"/>
  <c r="E405" i="1"/>
  <c r="D406" i="1"/>
  <c r="E406" i="1"/>
  <c r="D407" i="1"/>
  <c r="E407" i="1"/>
  <c r="D408" i="1"/>
  <c r="E408" i="1"/>
  <c r="D409" i="1"/>
  <c r="E409" i="1"/>
  <c r="D410" i="1"/>
  <c r="E410" i="1"/>
  <c r="D411" i="1"/>
  <c r="E411" i="1"/>
  <c r="D412" i="1"/>
  <c r="E412" i="1"/>
  <c r="D413" i="1"/>
  <c r="E413" i="1"/>
  <c r="D414" i="1"/>
  <c r="E414" i="1"/>
  <c r="D415" i="1"/>
  <c r="E415" i="1"/>
  <c r="D416" i="1"/>
  <c r="E416" i="1"/>
  <c r="D417" i="1"/>
  <c r="E417" i="1"/>
  <c r="D418" i="1"/>
  <c r="E418" i="1"/>
  <c r="D419" i="1"/>
  <c r="E419" i="1"/>
  <c r="D420" i="1"/>
  <c r="E420" i="1"/>
  <c r="D421" i="1"/>
  <c r="E421" i="1"/>
  <c r="D422" i="1"/>
  <c r="E422" i="1"/>
  <c r="D423" i="1"/>
  <c r="E423" i="1"/>
  <c r="D424" i="1"/>
  <c r="E424" i="1"/>
  <c r="D425" i="1"/>
  <c r="E425" i="1"/>
  <c r="D426" i="1"/>
  <c r="E426" i="1"/>
  <c r="D427" i="1"/>
  <c r="E427" i="1"/>
  <c r="D428" i="1"/>
  <c r="E428" i="1"/>
  <c r="D429" i="1"/>
  <c r="E429" i="1"/>
  <c r="D430" i="1"/>
  <c r="E430" i="1"/>
  <c r="D431" i="1"/>
  <c r="E431" i="1"/>
  <c r="D432" i="1"/>
  <c r="E432" i="1"/>
  <c r="D433" i="1"/>
  <c r="E433" i="1"/>
  <c r="D434" i="1"/>
  <c r="E434" i="1"/>
  <c r="D435" i="1"/>
  <c r="E435" i="1"/>
  <c r="D436" i="1"/>
  <c r="E436" i="1"/>
  <c r="D437" i="1"/>
  <c r="E437" i="1"/>
  <c r="D438" i="1"/>
  <c r="E438" i="1"/>
  <c r="D439" i="1"/>
  <c r="E439" i="1"/>
  <c r="D440" i="1"/>
  <c r="E440" i="1"/>
  <c r="D441" i="1"/>
  <c r="E441" i="1"/>
  <c r="D442" i="1"/>
  <c r="E442" i="1"/>
  <c r="D443" i="1"/>
  <c r="E443" i="1"/>
  <c r="D444" i="1"/>
  <c r="E444" i="1"/>
  <c r="D445" i="1"/>
  <c r="E445" i="1"/>
  <c r="D446" i="1"/>
  <c r="E446" i="1"/>
  <c r="D447" i="1"/>
  <c r="E447" i="1"/>
  <c r="D448" i="1"/>
  <c r="E448" i="1"/>
  <c r="D449" i="1"/>
  <c r="E449" i="1"/>
  <c r="D450" i="1"/>
  <c r="E450" i="1"/>
  <c r="D451" i="1"/>
  <c r="E451" i="1"/>
  <c r="D452" i="1"/>
  <c r="E452" i="1"/>
  <c r="D453" i="1"/>
  <c r="E453" i="1"/>
  <c r="D454" i="1"/>
  <c r="E454" i="1"/>
  <c r="D455" i="1"/>
  <c r="E455" i="1"/>
  <c r="D456" i="1"/>
  <c r="E456" i="1"/>
  <c r="D457" i="1"/>
  <c r="E457" i="1"/>
  <c r="D458" i="1"/>
  <c r="E458" i="1"/>
  <c r="D459" i="1"/>
  <c r="E459" i="1"/>
  <c r="D460" i="1"/>
  <c r="E460" i="1"/>
  <c r="D461" i="1"/>
  <c r="E461" i="1"/>
  <c r="D462" i="1"/>
  <c r="E462" i="1"/>
  <c r="D463" i="1"/>
  <c r="E463" i="1"/>
  <c r="D464" i="1"/>
  <c r="E464" i="1"/>
  <c r="D465" i="1"/>
  <c r="E465" i="1"/>
  <c r="D466" i="1"/>
  <c r="E466" i="1"/>
  <c r="D467" i="1"/>
  <c r="E467" i="1"/>
  <c r="D468" i="1"/>
  <c r="E468" i="1"/>
  <c r="D469" i="1"/>
  <c r="E469" i="1"/>
  <c r="D470" i="1"/>
  <c r="E470" i="1"/>
  <c r="D471" i="1"/>
  <c r="E471" i="1"/>
  <c r="D472" i="1"/>
  <c r="E472" i="1"/>
  <c r="D473" i="1"/>
  <c r="E473" i="1"/>
  <c r="D474" i="1"/>
  <c r="E474" i="1"/>
  <c r="D475" i="1"/>
  <c r="E475" i="1"/>
  <c r="D476" i="1"/>
  <c r="E476" i="1"/>
  <c r="D477" i="1"/>
  <c r="E477" i="1"/>
  <c r="D478" i="1"/>
  <c r="E478" i="1"/>
  <c r="D479" i="1"/>
  <c r="E479" i="1"/>
  <c r="D480" i="1"/>
  <c r="E480" i="1"/>
  <c r="D481" i="1"/>
  <c r="E481" i="1"/>
  <c r="D482" i="1"/>
  <c r="E482" i="1"/>
  <c r="D483" i="1"/>
  <c r="E483" i="1"/>
  <c r="D484" i="1"/>
  <c r="E484" i="1"/>
  <c r="D485" i="1"/>
  <c r="E485" i="1"/>
  <c r="D486" i="1"/>
  <c r="E486" i="1"/>
  <c r="D487" i="1"/>
  <c r="E487" i="1"/>
  <c r="D488" i="1"/>
  <c r="E488" i="1"/>
  <c r="D489" i="1"/>
  <c r="E489" i="1"/>
  <c r="D490" i="1"/>
  <c r="E490" i="1"/>
  <c r="D491" i="1"/>
  <c r="E491" i="1"/>
  <c r="D492" i="1"/>
  <c r="E492" i="1"/>
  <c r="D493" i="1"/>
  <c r="E493" i="1"/>
  <c r="D494" i="1"/>
  <c r="E494" i="1"/>
  <c r="D495" i="1"/>
  <c r="E495" i="1"/>
  <c r="D496" i="1"/>
  <c r="E496" i="1"/>
  <c r="D497" i="1"/>
  <c r="E497" i="1"/>
  <c r="D498" i="1"/>
  <c r="E498" i="1"/>
  <c r="D499" i="1"/>
  <c r="E499" i="1"/>
  <c r="D500" i="1"/>
  <c r="E500" i="1"/>
  <c r="D501" i="1"/>
  <c r="E501" i="1"/>
  <c r="D502" i="1"/>
  <c r="E502" i="1"/>
  <c r="D503" i="1"/>
  <c r="E503" i="1"/>
  <c r="D504" i="1"/>
  <c r="E504" i="1"/>
  <c r="D505" i="1"/>
  <c r="E505" i="1"/>
  <c r="D506" i="1"/>
  <c r="E506" i="1"/>
  <c r="D507" i="1"/>
  <c r="E507" i="1"/>
  <c r="D508" i="1"/>
  <c r="E508" i="1"/>
  <c r="D509" i="1"/>
  <c r="E509" i="1"/>
  <c r="D510" i="1"/>
  <c r="E510" i="1"/>
  <c r="D511" i="1"/>
  <c r="E511" i="1"/>
  <c r="D512" i="1"/>
  <c r="E512" i="1"/>
  <c r="D513" i="1"/>
  <c r="E513" i="1"/>
  <c r="D514" i="1"/>
  <c r="E514" i="1"/>
  <c r="D515" i="1"/>
  <c r="E515" i="1"/>
  <c r="D516" i="1"/>
  <c r="E516" i="1"/>
  <c r="D517" i="1"/>
  <c r="E517" i="1"/>
  <c r="D518" i="1"/>
  <c r="E518" i="1"/>
  <c r="D519" i="1"/>
  <c r="E519" i="1"/>
  <c r="D520" i="1"/>
  <c r="E520" i="1"/>
  <c r="D521" i="1"/>
  <c r="E521" i="1"/>
  <c r="D522" i="1"/>
  <c r="E522" i="1"/>
  <c r="D523" i="1"/>
  <c r="E523" i="1"/>
  <c r="D524" i="1"/>
  <c r="E524" i="1"/>
  <c r="D525" i="1"/>
  <c r="E525" i="1"/>
  <c r="D526" i="1"/>
  <c r="E526" i="1"/>
  <c r="D527" i="1"/>
  <c r="E527" i="1"/>
  <c r="D528" i="1"/>
  <c r="E528" i="1"/>
  <c r="D529" i="1"/>
  <c r="E529" i="1"/>
  <c r="D530" i="1"/>
  <c r="E530" i="1"/>
  <c r="D531" i="1"/>
  <c r="E531" i="1"/>
  <c r="D532" i="1"/>
  <c r="E532" i="1"/>
  <c r="D533" i="1"/>
  <c r="E533" i="1"/>
  <c r="D534" i="1"/>
  <c r="E534" i="1"/>
  <c r="D535" i="1"/>
  <c r="E535" i="1"/>
  <c r="D536" i="1"/>
  <c r="E536" i="1"/>
  <c r="D537" i="1"/>
  <c r="E537" i="1"/>
  <c r="D538" i="1"/>
  <c r="E538" i="1"/>
  <c r="D539" i="1"/>
  <c r="E539" i="1"/>
  <c r="D540" i="1"/>
  <c r="E540" i="1"/>
  <c r="D541" i="1"/>
  <c r="E541" i="1"/>
  <c r="D542" i="1"/>
  <c r="E542" i="1"/>
  <c r="D543" i="1"/>
  <c r="E543" i="1"/>
  <c r="D544" i="1"/>
  <c r="E544" i="1"/>
  <c r="D545" i="1"/>
  <c r="E545" i="1"/>
  <c r="D546" i="1"/>
  <c r="E546" i="1"/>
  <c r="D547" i="1"/>
  <c r="E547" i="1"/>
  <c r="D548" i="1"/>
  <c r="E548" i="1"/>
  <c r="D549" i="1"/>
  <c r="E549" i="1"/>
  <c r="D550" i="1"/>
  <c r="E550" i="1"/>
  <c r="D551" i="1"/>
  <c r="E551" i="1"/>
  <c r="D552" i="1"/>
  <c r="E552" i="1"/>
  <c r="D553" i="1"/>
  <c r="E553" i="1"/>
  <c r="D554" i="1"/>
  <c r="E554" i="1"/>
  <c r="D555" i="1"/>
  <c r="E555" i="1"/>
  <c r="D556" i="1"/>
  <c r="E556" i="1"/>
  <c r="D557" i="1"/>
  <c r="E557" i="1"/>
  <c r="D558" i="1"/>
  <c r="E558" i="1"/>
  <c r="D559" i="1"/>
  <c r="E559" i="1"/>
  <c r="D560" i="1"/>
  <c r="E560" i="1"/>
  <c r="D561" i="1"/>
  <c r="E561" i="1"/>
  <c r="D562" i="1"/>
  <c r="E562" i="1"/>
  <c r="D563" i="1"/>
  <c r="E563" i="1"/>
  <c r="D564" i="1"/>
  <c r="E564" i="1"/>
  <c r="D565" i="1"/>
  <c r="E565" i="1"/>
  <c r="D566" i="1"/>
  <c r="E566" i="1"/>
  <c r="D567" i="1"/>
  <c r="E567" i="1"/>
  <c r="D568" i="1"/>
  <c r="E568" i="1"/>
  <c r="D569" i="1"/>
  <c r="E569" i="1"/>
  <c r="D570" i="1"/>
  <c r="E570" i="1"/>
  <c r="D571" i="1"/>
  <c r="E571" i="1"/>
  <c r="D572" i="1"/>
  <c r="E572" i="1"/>
  <c r="D573" i="1"/>
  <c r="E573" i="1"/>
  <c r="D574" i="1"/>
  <c r="E574" i="1"/>
  <c r="D575" i="1"/>
  <c r="E575" i="1"/>
  <c r="D576" i="1"/>
  <c r="E576" i="1"/>
  <c r="D577" i="1"/>
  <c r="E577" i="1"/>
  <c r="D578" i="1"/>
  <c r="E578" i="1"/>
  <c r="D579" i="1"/>
  <c r="E579" i="1"/>
  <c r="D580" i="1"/>
  <c r="E580" i="1"/>
  <c r="D581" i="1"/>
  <c r="E581" i="1"/>
  <c r="D582" i="1"/>
  <c r="E582" i="1"/>
  <c r="D583" i="1"/>
  <c r="E583" i="1"/>
  <c r="D584" i="1"/>
  <c r="E584" i="1"/>
  <c r="D585" i="1"/>
  <c r="E585" i="1"/>
  <c r="D586" i="1"/>
  <c r="E586" i="1"/>
  <c r="D587" i="1"/>
  <c r="E587" i="1"/>
  <c r="D588" i="1"/>
  <c r="E588" i="1"/>
  <c r="D589" i="1"/>
  <c r="E589" i="1"/>
  <c r="D590" i="1"/>
  <c r="E590" i="1"/>
  <c r="D591" i="1"/>
  <c r="E591" i="1"/>
  <c r="D592" i="1"/>
  <c r="E592" i="1"/>
  <c r="D593" i="1"/>
  <c r="E593" i="1"/>
  <c r="D594" i="1"/>
  <c r="E594" i="1"/>
  <c r="D595" i="1"/>
  <c r="E595" i="1"/>
  <c r="D596" i="1"/>
  <c r="E596" i="1"/>
  <c r="D597" i="1"/>
  <c r="E597" i="1"/>
  <c r="D598" i="1"/>
  <c r="E598" i="1"/>
  <c r="D599" i="1"/>
  <c r="E599" i="1"/>
  <c r="D600" i="1"/>
  <c r="E600" i="1"/>
  <c r="D601" i="1"/>
  <c r="E601" i="1"/>
  <c r="D602" i="1"/>
  <c r="E602" i="1"/>
  <c r="D603" i="1"/>
  <c r="E603" i="1"/>
  <c r="D604" i="1"/>
  <c r="E604" i="1"/>
  <c r="D605" i="1"/>
  <c r="E605" i="1"/>
  <c r="D606" i="1"/>
  <c r="E606" i="1"/>
  <c r="D607" i="1"/>
  <c r="E607" i="1"/>
  <c r="D608" i="1"/>
  <c r="E608" i="1"/>
  <c r="D609" i="1"/>
  <c r="E609" i="1"/>
  <c r="D610" i="1"/>
  <c r="E610" i="1"/>
  <c r="D611" i="1"/>
  <c r="E611" i="1"/>
  <c r="D612" i="1"/>
  <c r="E612" i="1"/>
  <c r="D613" i="1"/>
  <c r="E613" i="1"/>
  <c r="D614" i="1"/>
  <c r="E614" i="1"/>
  <c r="D615" i="1"/>
  <c r="E615" i="1"/>
  <c r="D616" i="1"/>
  <c r="E616" i="1"/>
  <c r="D617" i="1"/>
  <c r="E617" i="1"/>
  <c r="D618" i="1"/>
  <c r="E618" i="1"/>
  <c r="D619" i="1"/>
  <c r="E619" i="1"/>
  <c r="D620" i="1"/>
  <c r="E620" i="1"/>
  <c r="D621" i="1"/>
  <c r="E621" i="1"/>
  <c r="D622" i="1"/>
  <c r="E622" i="1"/>
  <c r="D623" i="1"/>
  <c r="E623" i="1"/>
  <c r="D624" i="1"/>
  <c r="E624" i="1"/>
  <c r="D625" i="1"/>
  <c r="E625" i="1"/>
  <c r="D626" i="1"/>
  <c r="E626" i="1"/>
  <c r="D627" i="1"/>
  <c r="E627" i="1"/>
  <c r="D628" i="1"/>
  <c r="E628" i="1"/>
  <c r="D629" i="1"/>
  <c r="E629" i="1"/>
  <c r="D630" i="1"/>
  <c r="E630" i="1"/>
  <c r="D631" i="1"/>
  <c r="E631" i="1"/>
  <c r="D632" i="1"/>
  <c r="E632" i="1"/>
  <c r="D633" i="1"/>
  <c r="E633" i="1"/>
  <c r="D634" i="1"/>
  <c r="E634" i="1"/>
  <c r="D635" i="1"/>
  <c r="E635" i="1"/>
  <c r="D636" i="1"/>
  <c r="E636" i="1"/>
  <c r="D637" i="1"/>
  <c r="E637" i="1"/>
  <c r="D638" i="1"/>
  <c r="E638" i="1"/>
  <c r="D639" i="1"/>
  <c r="E639" i="1"/>
  <c r="D640" i="1"/>
  <c r="E640" i="1"/>
  <c r="D641" i="1"/>
  <c r="E641" i="1"/>
  <c r="D642" i="1"/>
  <c r="E642" i="1"/>
  <c r="D643" i="1"/>
  <c r="E643" i="1"/>
  <c r="D644" i="1"/>
  <c r="E644" i="1"/>
  <c r="D645" i="1"/>
  <c r="E645" i="1"/>
  <c r="D646" i="1"/>
  <c r="E646" i="1"/>
  <c r="D647" i="1"/>
  <c r="E647" i="1"/>
  <c r="D648" i="1"/>
  <c r="E648" i="1"/>
  <c r="D649" i="1"/>
  <c r="E649" i="1"/>
  <c r="D650" i="1"/>
  <c r="E650" i="1"/>
  <c r="D651" i="1"/>
  <c r="E651" i="1"/>
  <c r="D652" i="1"/>
  <c r="E652" i="1"/>
  <c r="D653" i="1"/>
  <c r="E653" i="1"/>
  <c r="D654" i="1"/>
  <c r="E654" i="1"/>
  <c r="D655" i="1"/>
  <c r="E655" i="1"/>
  <c r="D656" i="1"/>
  <c r="E656" i="1"/>
  <c r="D657" i="1"/>
  <c r="E657" i="1"/>
  <c r="D658" i="1"/>
  <c r="E658" i="1"/>
  <c r="D659" i="1"/>
  <c r="E659" i="1"/>
  <c r="D660" i="1"/>
  <c r="E660" i="1"/>
  <c r="D661" i="1"/>
  <c r="E661" i="1"/>
  <c r="D662" i="1"/>
  <c r="E662" i="1"/>
  <c r="D663" i="1"/>
  <c r="E663" i="1"/>
  <c r="D664" i="1"/>
  <c r="E664" i="1"/>
  <c r="D665" i="1"/>
  <c r="E665" i="1"/>
  <c r="D666" i="1"/>
  <c r="E666" i="1"/>
  <c r="D667" i="1"/>
  <c r="E667" i="1"/>
  <c r="D668" i="1"/>
  <c r="E668" i="1"/>
  <c r="D669" i="1"/>
  <c r="E669" i="1"/>
  <c r="D670" i="1"/>
  <c r="E670" i="1"/>
  <c r="D671" i="1"/>
  <c r="E671" i="1"/>
  <c r="D672" i="1"/>
  <c r="E672" i="1"/>
  <c r="D673" i="1"/>
  <c r="E673" i="1"/>
  <c r="D674" i="1"/>
  <c r="E674" i="1"/>
  <c r="D675" i="1"/>
  <c r="E675" i="1"/>
  <c r="D676" i="1"/>
  <c r="E676" i="1"/>
  <c r="D677" i="1"/>
  <c r="E677" i="1"/>
  <c r="D678" i="1"/>
  <c r="E678" i="1"/>
  <c r="D679" i="1"/>
  <c r="E679" i="1"/>
  <c r="D680" i="1"/>
  <c r="E680" i="1"/>
  <c r="D681" i="1"/>
  <c r="E681" i="1"/>
  <c r="D682" i="1"/>
  <c r="E682" i="1"/>
  <c r="D683" i="1"/>
  <c r="E683" i="1"/>
  <c r="D684" i="1"/>
  <c r="E684" i="1"/>
  <c r="D685" i="1"/>
  <c r="E685" i="1"/>
  <c r="D686" i="1"/>
  <c r="E686" i="1"/>
  <c r="D687" i="1"/>
  <c r="E687" i="1"/>
  <c r="D688" i="1"/>
  <c r="E688" i="1"/>
  <c r="D689" i="1"/>
  <c r="E689" i="1"/>
  <c r="D690" i="1"/>
  <c r="E690" i="1"/>
  <c r="D691" i="1"/>
  <c r="E691" i="1"/>
  <c r="D692" i="1"/>
  <c r="E692" i="1"/>
  <c r="D693" i="1"/>
  <c r="E693" i="1"/>
  <c r="D694" i="1"/>
  <c r="E694" i="1"/>
  <c r="D695" i="1"/>
  <c r="E695" i="1"/>
  <c r="D696" i="1"/>
  <c r="E696" i="1"/>
  <c r="D697" i="1"/>
  <c r="E697" i="1"/>
  <c r="D698" i="1"/>
  <c r="E698" i="1"/>
  <c r="D699" i="1"/>
  <c r="E699" i="1"/>
  <c r="D700" i="1"/>
  <c r="E700" i="1"/>
  <c r="D701" i="1"/>
  <c r="E701" i="1"/>
  <c r="D702" i="1"/>
  <c r="E702" i="1"/>
  <c r="D703" i="1"/>
  <c r="E703" i="1"/>
  <c r="D704" i="1"/>
  <c r="E704" i="1"/>
  <c r="D705" i="1"/>
  <c r="E705" i="1"/>
  <c r="D706" i="1"/>
  <c r="E706" i="1"/>
  <c r="D707" i="1"/>
  <c r="E707" i="1"/>
  <c r="D708" i="1"/>
  <c r="E708" i="1"/>
  <c r="D709" i="1"/>
  <c r="E709" i="1"/>
  <c r="D710" i="1"/>
  <c r="E710" i="1"/>
  <c r="D711" i="1"/>
  <c r="E711" i="1"/>
  <c r="D712" i="1"/>
  <c r="E712" i="1"/>
  <c r="D713" i="1"/>
  <c r="E713" i="1"/>
  <c r="D714" i="1"/>
  <c r="E714" i="1"/>
  <c r="D715" i="1"/>
  <c r="E715" i="1"/>
  <c r="D716" i="1"/>
  <c r="E716" i="1"/>
  <c r="D717" i="1"/>
  <c r="E717" i="1"/>
  <c r="D718" i="1"/>
  <c r="E718" i="1"/>
  <c r="D719" i="1"/>
  <c r="E719" i="1"/>
  <c r="D720" i="1"/>
  <c r="E720" i="1"/>
  <c r="D721" i="1"/>
  <c r="E721" i="1"/>
  <c r="D722" i="1"/>
  <c r="E722" i="1"/>
  <c r="D723" i="1"/>
  <c r="E723" i="1"/>
  <c r="D724" i="1"/>
  <c r="E724" i="1"/>
  <c r="D725" i="1"/>
  <c r="E725" i="1"/>
  <c r="D726" i="1"/>
  <c r="E726" i="1"/>
  <c r="D727" i="1"/>
  <c r="E727" i="1"/>
  <c r="D728" i="1"/>
  <c r="E728" i="1"/>
  <c r="D729" i="1"/>
  <c r="E729" i="1"/>
  <c r="D730" i="1"/>
  <c r="E730" i="1"/>
  <c r="D731" i="1"/>
  <c r="E731" i="1"/>
  <c r="D732" i="1"/>
  <c r="E732" i="1"/>
  <c r="D733" i="1"/>
  <c r="E733" i="1"/>
  <c r="D734" i="1"/>
  <c r="E734" i="1"/>
  <c r="D735" i="1"/>
  <c r="E735" i="1"/>
  <c r="D736" i="1"/>
  <c r="E736" i="1"/>
  <c r="D737" i="1"/>
  <c r="E737" i="1"/>
  <c r="D738" i="1"/>
  <c r="E738" i="1"/>
  <c r="D739" i="1"/>
  <c r="E739" i="1"/>
  <c r="D740" i="1"/>
  <c r="E740" i="1"/>
  <c r="D741" i="1"/>
  <c r="E741" i="1"/>
  <c r="D742" i="1"/>
  <c r="E742" i="1"/>
  <c r="D743" i="1"/>
  <c r="E743" i="1"/>
  <c r="D744" i="1"/>
  <c r="E744" i="1"/>
  <c r="D745" i="1"/>
  <c r="E745" i="1"/>
  <c r="D746" i="1"/>
  <c r="E746" i="1"/>
  <c r="D747" i="1"/>
  <c r="E747" i="1"/>
  <c r="D748" i="1"/>
  <c r="E748" i="1"/>
  <c r="D749" i="1"/>
  <c r="E749" i="1"/>
  <c r="D750" i="1"/>
  <c r="E750" i="1"/>
  <c r="D751" i="1"/>
  <c r="E751" i="1"/>
  <c r="D752" i="1"/>
  <c r="E752" i="1"/>
  <c r="D753" i="1"/>
  <c r="E753" i="1"/>
  <c r="D754" i="1"/>
  <c r="E754" i="1"/>
  <c r="D755" i="1"/>
  <c r="E755" i="1"/>
  <c r="D756" i="1"/>
  <c r="E756" i="1"/>
  <c r="D757" i="1"/>
  <c r="E757" i="1"/>
  <c r="D758" i="1"/>
  <c r="E758" i="1"/>
  <c r="D759" i="1"/>
  <c r="E759" i="1"/>
  <c r="D760" i="1"/>
  <c r="E760" i="1"/>
  <c r="D761" i="1"/>
  <c r="E761" i="1"/>
  <c r="D762" i="1"/>
  <c r="E762" i="1"/>
  <c r="D763" i="1"/>
  <c r="E763" i="1"/>
  <c r="D764" i="1"/>
  <c r="E764" i="1"/>
  <c r="D765" i="1"/>
  <c r="E765" i="1"/>
  <c r="D766" i="1"/>
  <c r="E766" i="1"/>
  <c r="D767" i="1"/>
  <c r="E767" i="1"/>
  <c r="D768" i="1"/>
  <c r="E768" i="1"/>
  <c r="D769" i="1"/>
  <c r="E769" i="1"/>
  <c r="D770" i="1"/>
  <c r="E770" i="1"/>
  <c r="D771" i="1"/>
  <c r="E771" i="1"/>
  <c r="D772" i="1"/>
  <c r="E772" i="1"/>
  <c r="D773" i="1"/>
  <c r="E773" i="1"/>
  <c r="D774" i="1"/>
  <c r="E774" i="1"/>
  <c r="D775" i="1"/>
  <c r="E775" i="1"/>
  <c r="D776" i="1"/>
  <c r="E776" i="1"/>
  <c r="D777" i="1"/>
  <c r="E777" i="1"/>
  <c r="D778" i="1"/>
  <c r="E778" i="1"/>
  <c r="D779" i="1"/>
  <c r="E779" i="1"/>
  <c r="D780" i="1"/>
  <c r="E780" i="1"/>
  <c r="D781" i="1"/>
  <c r="E781" i="1"/>
  <c r="D782" i="1"/>
  <c r="E782" i="1"/>
  <c r="D783" i="1"/>
  <c r="E783" i="1"/>
  <c r="D784" i="1"/>
  <c r="E784" i="1"/>
  <c r="D785" i="1"/>
  <c r="E785" i="1"/>
  <c r="D786" i="1"/>
  <c r="E786" i="1"/>
  <c r="D787" i="1"/>
  <c r="E787" i="1"/>
  <c r="D788" i="1"/>
  <c r="E788" i="1"/>
  <c r="D789" i="1"/>
  <c r="E789" i="1"/>
  <c r="D790" i="1"/>
  <c r="E790" i="1"/>
  <c r="D791" i="1"/>
  <c r="E791" i="1"/>
  <c r="D792" i="1"/>
  <c r="E792" i="1"/>
  <c r="D793" i="1"/>
  <c r="E793" i="1"/>
  <c r="D794" i="1"/>
  <c r="E794" i="1"/>
  <c r="D795" i="1"/>
  <c r="E795" i="1"/>
  <c r="D796" i="1"/>
  <c r="E796" i="1"/>
  <c r="D797" i="1"/>
  <c r="E797" i="1"/>
  <c r="D798" i="1"/>
  <c r="E798" i="1"/>
  <c r="D799" i="1"/>
  <c r="E799" i="1"/>
  <c r="D800" i="1"/>
  <c r="E800" i="1"/>
  <c r="D801" i="1"/>
  <c r="E801" i="1"/>
  <c r="D802" i="1"/>
  <c r="E802" i="1"/>
  <c r="D803" i="1"/>
  <c r="E803" i="1"/>
  <c r="D804" i="1"/>
  <c r="E804" i="1"/>
  <c r="D805" i="1"/>
  <c r="E805" i="1"/>
  <c r="D806" i="1"/>
  <c r="E806" i="1"/>
  <c r="D807" i="1"/>
  <c r="E807" i="1"/>
  <c r="D808" i="1"/>
  <c r="E808" i="1"/>
  <c r="D809" i="1"/>
  <c r="E809" i="1"/>
  <c r="D810" i="1"/>
  <c r="E810" i="1"/>
  <c r="D811" i="1"/>
  <c r="E811" i="1"/>
  <c r="D812" i="1"/>
  <c r="E812" i="1"/>
  <c r="D813" i="1"/>
  <c r="E813" i="1"/>
  <c r="D814" i="1"/>
  <c r="E814" i="1"/>
  <c r="D815" i="1"/>
  <c r="E815" i="1"/>
  <c r="D816" i="1"/>
  <c r="E816" i="1"/>
  <c r="D817" i="1"/>
  <c r="E817" i="1"/>
  <c r="D818" i="1"/>
  <c r="E818" i="1"/>
  <c r="D819" i="1"/>
  <c r="E819" i="1"/>
  <c r="D820" i="1"/>
  <c r="E820" i="1"/>
  <c r="D821" i="1"/>
  <c r="E821" i="1"/>
  <c r="D822" i="1"/>
  <c r="E822" i="1"/>
  <c r="D823" i="1"/>
  <c r="E823" i="1"/>
  <c r="D824" i="1"/>
  <c r="E824" i="1"/>
  <c r="D825" i="1"/>
  <c r="E825" i="1"/>
  <c r="D826" i="1"/>
  <c r="E826" i="1"/>
  <c r="D827" i="1"/>
  <c r="E827" i="1"/>
  <c r="D828" i="1"/>
  <c r="E828" i="1"/>
  <c r="D829" i="1"/>
  <c r="E829" i="1"/>
  <c r="D830" i="1"/>
  <c r="E830" i="1"/>
  <c r="D831" i="1"/>
  <c r="E831" i="1"/>
  <c r="D832" i="1"/>
  <c r="E832" i="1"/>
  <c r="D833" i="1"/>
  <c r="E833" i="1"/>
  <c r="D834" i="1"/>
  <c r="E834" i="1"/>
  <c r="D835" i="1"/>
  <c r="E835" i="1"/>
  <c r="D836" i="1"/>
  <c r="E836" i="1"/>
  <c r="D837" i="1"/>
  <c r="E837" i="1"/>
  <c r="D838" i="1"/>
  <c r="E838" i="1"/>
  <c r="D839" i="1"/>
  <c r="E839" i="1"/>
  <c r="D840" i="1"/>
  <c r="E840" i="1"/>
  <c r="D841" i="1"/>
  <c r="E841" i="1"/>
  <c r="D842" i="1"/>
  <c r="E842" i="1"/>
  <c r="D843" i="1"/>
  <c r="E843" i="1"/>
  <c r="D844" i="1"/>
  <c r="E844" i="1"/>
  <c r="D845" i="1"/>
  <c r="E845" i="1"/>
  <c r="D846" i="1"/>
  <c r="E846" i="1"/>
  <c r="D847" i="1"/>
  <c r="E847" i="1"/>
  <c r="D848" i="1"/>
  <c r="E848" i="1"/>
  <c r="D849" i="1"/>
  <c r="E849" i="1"/>
  <c r="D850" i="1"/>
  <c r="E850" i="1"/>
  <c r="D851" i="1"/>
  <c r="E851" i="1"/>
  <c r="D852" i="1"/>
  <c r="E852" i="1"/>
  <c r="D853" i="1"/>
  <c r="E853" i="1"/>
  <c r="D854" i="1"/>
  <c r="E854" i="1"/>
  <c r="D855" i="1"/>
  <c r="E855" i="1"/>
  <c r="D856" i="1"/>
  <c r="E856" i="1"/>
  <c r="D857" i="1"/>
  <c r="E857" i="1"/>
  <c r="D858" i="1"/>
  <c r="E858" i="1"/>
  <c r="D859" i="1"/>
  <c r="E859" i="1"/>
  <c r="D860" i="1"/>
  <c r="E860" i="1"/>
  <c r="D861" i="1"/>
  <c r="E861" i="1"/>
  <c r="D862" i="1"/>
  <c r="E862" i="1"/>
  <c r="D863" i="1"/>
  <c r="E863" i="1"/>
  <c r="D864" i="1"/>
  <c r="E864" i="1"/>
  <c r="D865" i="1"/>
  <c r="E865" i="1"/>
  <c r="D866" i="1"/>
  <c r="E866" i="1"/>
  <c r="D867" i="1"/>
  <c r="E867" i="1"/>
  <c r="D868" i="1"/>
  <c r="E868" i="1"/>
  <c r="D869" i="1"/>
  <c r="E869" i="1"/>
  <c r="D870" i="1"/>
  <c r="E870" i="1"/>
  <c r="D871" i="1"/>
  <c r="E871" i="1"/>
  <c r="D872" i="1"/>
  <c r="E872" i="1"/>
  <c r="D873" i="1"/>
  <c r="E873" i="1"/>
  <c r="D874" i="1"/>
  <c r="E874" i="1"/>
  <c r="D875" i="1"/>
  <c r="E875" i="1"/>
  <c r="D876" i="1"/>
  <c r="E876" i="1"/>
  <c r="D877" i="1"/>
  <c r="E877" i="1"/>
  <c r="D878" i="1"/>
  <c r="E878" i="1"/>
  <c r="D879" i="1"/>
  <c r="E879" i="1"/>
  <c r="D880" i="1"/>
  <c r="E880" i="1"/>
  <c r="D881" i="1"/>
  <c r="E881" i="1"/>
  <c r="D882" i="1"/>
  <c r="E882" i="1"/>
  <c r="D883" i="1"/>
  <c r="E883" i="1"/>
  <c r="D884" i="1"/>
  <c r="E884" i="1"/>
  <c r="D885" i="1"/>
  <c r="E885" i="1"/>
  <c r="D886" i="1"/>
  <c r="E886" i="1"/>
  <c r="D887" i="1"/>
  <c r="E887" i="1"/>
  <c r="D888" i="1"/>
  <c r="E888" i="1"/>
  <c r="D889" i="1"/>
  <c r="E889" i="1"/>
  <c r="D890" i="1"/>
  <c r="E890" i="1"/>
  <c r="D891" i="1"/>
  <c r="E891" i="1"/>
  <c r="D892" i="1"/>
  <c r="E892" i="1"/>
  <c r="D893" i="1"/>
  <c r="E893" i="1"/>
  <c r="D894" i="1"/>
  <c r="E894" i="1"/>
  <c r="D895" i="1"/>
  <c r="E895" i="1"/>
  <c r="D896" i="1"/>
  <c r="E896" i="1"/>
  <c r="D897" i="1"/>
  <c r="E897" i="1"/>
  <c r="D898" i="1"/>
  <c r="E898" i="1"/>
  <c r="D899" i="1"/>
  <c r="E899" i="1"/>
  <c r="D900" i="1"/>
  <c r="E900" i="1"/>
  <c r="D901" i="1"/>
  <c r="E901" i="1"/>
  <c r="D902" i="1"/>
  <c r="E902" i="1"/>
  <c r="D903" i="1"/>
  <c r="E903" i="1"/>
  <c r="D904" i="1"/>
  <c r="E904" i="1"/>
  <c r="D905" i="1"/>
  <c r="E905" i="1"/>
  <c r="D906" i="1"/>
  <c r="E906" i="1"/>
  <c r="D907" i="1"/>
  <c r="E907" i="1"/>
  <c r="D908" i="1"/>
  <c r="E908" i="1"/>
  <c r="D909" i="1"/>
  <c r="E909" i="1"/>
  <c r="D910" i="1"/>
  <c r="E910" i="1"/>
  <c r="D911" i="1"/>
  <c r="E911" i="1"/>
  <c r="D912" i="1"/>
  <c r="E912" i="1"/>
  <c r="D913" i="1"/>
  <c r="E913" i="1"/>
  <c r="D914" i="1"/>
  <c r="E914" i="1"/>
  <c r="D915" i="1"/>
  <c r="E915" i="1"/>
  <c r="D916" i="1"/>
  <c r="E916" i="1"/>
  <c r="D917" i="1"/>
  <c r="E917" i="1"/>
  <c r="D918" i="1"/>
  <c r="E918" i="1"/>
  <c r="D919" i="1"/>
  <c r="E919" i="1"/>
  <c r="D920" i="1"/>
  <c r="E920" i="1"/>
  <c r="D921" i="1"/>
  <c r="E921" i="1"/>
  <c r="D922" i="1"/>
  <c r="E922" i="1"/>
  <c r="D923" i="1"/>
  <c r="E923" i="1"/>
  <c r="D924" i="1"/>
  <c r="E924" i="1"/>
  <c r="D925" i="1"/>
  <c r="E925" i="1"/>
  <c r="D926" i="1"/>
  <c r="E926" i="1"/>
  <c r="D927" i="1"/>
  <c r="E927" i="1"/>
  <c r="D928" i="1"/>
  <c r="E928" i="1"/>
  <c r="D929" i="1"/>
  <c r="E929" i="1"/>
  <c r="D930" i="1"/>
  <c r="E930" i="1"/>
  <c r="D931" i="1"/>
  <c r="E931" i="1"/>
  <c r="D932" i="1"/>
  <c r="E932" i="1"/>
  <c r="D933" i="1"/>
  <c r="E933" i="1"/>
  <c r="D934" i="1"/>
  <c r="E934" i="1"/>
  <c r="D935" i="1"/>
  <c r="E935" i="1"/>
  <c r="D936" i="1"/>
  <c r="E936" i="1"/>
  <c r="D937" i="1"/>
  <c r="E937" i="1"/>
  <c r="D938" i="1"/>
  <c r="E938" i="1"/>
  <c r="D939" i="1"/>
  <c r="E939" i="1"/>
  <c r="D940" i="1"/>
  <c r="E940" i="1"/>
  <c r="D941" i="1"/>
  <c r="E941" i="1"/>
  <c r="D942" i="1"/>
  <c r="E942" i="1"/>
  <c r="D943" i="1"/>
  <c r="E943" i="1"/>
  <c r="D944" i="1"/>
  <c r="E944" i="1"/>
  <c r="D945" i="1"/>
  <c r="E945" i="1"/>
  <c r="D946" i="1"/>
  <c r="E946" i="1"/>
  <c r="D947" i="1"/>
  <c r="E947" i="1"/>
  <c r="D948" i="1"/>
  <c r="E948" i="1"/>
  <c r="D949" i="1"/>
  <c r="E949" i="1"/>
  <c r="D950" i="1"/>
  <c r="E950" i="1"/>
  <c r="D951" i="1"/>
  <c r="E951" i="1"/>
  <c r="D952" i="1"/>
  <c r="E952" i="1"/>
  <c r="D953" i="1"/>
  <c r="E953" i="1"/>
  <c r="D954" i="1"/>
  <c r="E954" i="1"/>
  <c r="D955" i="1"/>
  <c r="E955" i="1"/>
  <c r="D956" i="1"/>
  <c r="E956" i="1"/>
  <c r="D957" i="1"/>
  <c r="E957" i="1"/>
  <c r="D958" i="1"/>
  <c r="E958" i="1"/>
  <c r="D959" i="1"/>
  <c r="E959" i="1"/>
  <c r="D960" i="1"/>
  <c r="E960" i="1"/>
  <c r="D961" i="1"/>
  <c r="E961" i="1"/>
  <c r="D962" i="1"/>
  <c r="E962" i="1"/>
  <c r="D963" i="1"/>
  <c r="E963" i="1"/>
  <c r="D964" i="1"/>
  <c r="E964" i="1"/>
  <c r="D965" i="1"/>
  <c r="E965" i="1"/>
  <c r="D966" i="1"/>
  <c r="E966" i="1"/>
  <c r="D967" i="1"/>
  <c r="E967" i="1"/>
  <c r="D968" i="1"/>
  <c r="E968" i="1"/>
  <c r="D969" i="1"/>
  <c r="E969" i="1"/>
  <c r="D970" i="1"/>
  <c r="E970" i="1"/>
  <c r="D971" i="1"/>
  <c r="E971" i="1"/>
  <c r="D972" i="1"/>
  <c r="E972" i="1"/>
  <c r="D973" i="1"/>
  <c r="E973" i="1"/>
  <c r="D974" i="1"/>
  <c r="E974" i="1"/>
  <c r="D975" i="1"/>
  <c r="E975" i="1"/>
  <c r="D976" i="1"/>
  <c r="E976" i="1"/>
  <c r="D977" i="1"/>
  <c r="E977" i="1"/>
  <c r="D978" i="1"/>
  <c r="E978" i="1"/>
  <c r="D979" i="1"/>
  <c r="E979" i="1"/>
  <c r="D980" i="1"/>
  <c r="E980" i="1"/>
  <c r="D981" i="1"/>
  <c r="E981" i="1"/>
  <c r="D982" i="1"/>
  <c r="E982" i="1"/>
  <c r="D983" i="1"/>
  <c r="E983" i="1"/>
  <c r="D984" i="1"/>
  <c r="E984" i="1"/>
  <c r="D985" i="1"/>
  <c r="E985" i="1"/>
  <c r="D986" i="1"/>
  <c r="E986" i="1"/>
  <c r="D987" i="1"/>
  <c r="E987" i="1"/>
  <c r="D988" i="1"/>
  <c r="E988" i="1"/>
  <c r="D989" i="1"/>
  <c r="E989" i="1"/>
  <c r="D990" i="1"/>
  <c r="E990" i="1"/>
  <c r="D991" i="1"/>
  <c r="E991" i="1"/>
  <c r="D992" i="1"/>
  <c r="E992" i="1"/>
  <c r="D993" i="1"/>
  <c r="E993" i="1"/>
  <c r="D994" i="1"/>
  <c r="E994" i="1"/>
  <c r="D995" i="1"/>
  <c r="E995" i="1"/>
  <c r="D996" i="1"/>
  <c r="E996" i="1"/>
  <c r="D997" i="1"/>
  <c r="E997" i="1"/>
  <c r="D998" i="1"/>
  <c r="E998" i="1"/>
  <c r="D999" i="1"/>
  <c r="E999" i="1"/>
  <c r="D1000" i="1"/>
  <c r="E1000" i="1"/>
  <c r="D1001" i="1"/>
  <c r="E1001" i="1"/>
  <c r="D1002" i="1"/>
  <c r="E1002" i="1"/>
  <c r="D1003" i="1"/>
  <c r="E1003" i="1"/>
  <c r="D1004" i="1"/>
  <c r="E1004" i="1"/>
  <c r="D1005" i="1"/>
  <c r="E1005" i="1"/>
  <c r="D1006" i="1"/>
  <c r="E1006" i="1"/>
  <c r="D1007" i="1"/>
  <c r="E1007" i="1"/>
  <c r="D1008" i="1"/>
  <c r="E1008" i="1"/>
  <c r="D1009" i="1"/>
  <c r="E1009" i="1"/>
  <c r="D1010" i="1"/>
  <c r="E1010" i="1"/>
  <c r="D1011" i="1"/>
  <c r="E1011" i="1"/>
  <c r="D1012" i="1"/>
  <c r="E1012" i="1"/>
  <c r="D1013" i="1"/>
  <c r="E1013" i="1"/>
  <c r="D1014" i="1"/>
  <c r="E1014" i="1"/>
  <c r="D1015" i="1"/>
  <c r="E1015" i="1"/>
  <c r="D1016" i="1"/>
  <c r="E1016" i="1"/>
  <c r="D1017" i="1"/>
  <c r="E1017" i="1"/>
  <c r="D1018" i="1"/>
  <c r="E1018" i="1"/>
  <c r="D1019" i="1"/>
  <c r="E1019" i="1"/>
  <c r="D1020" i="1"/>
  <c r="E1020" i="1"/>
  <c r="D1021" i="1"/>
  <c r="E1021" i="1"/>
  <c r="D1022" i="1"/>
  <c r="E1022" i="1"/>
  <c r="D1023" i="1"/>
  <c r="E1023" i="1"/>
  <c r="D1024" i="1"/>
  <c r="E1024" i="1"/>
  <c r="D1025" i="1"/>
  <c r="E1025" i="1"/>
  <c r="D1026" i="1"/>
  <c r="E1026" i="1"/>
  <c r="D1027" i="1"/>
  <c r="E1027" i="1"/>
  <c r="D1028" i="1"/>
  <c r="E1028" i="1"/>
  <c r="D1029" i="1"/>
  <c r="E1029" i="1"/>
  <c r="D1030" i="1"/>
  <c r="E1030" i="1"/>
  <c r="D1031" i="1"/>
  <c r="E1031" i="1"/>
  <c r="D1032" i="1"/>
  <c r="E1032" i="1"/>
  <c r="D1033" i="1"/>
  <c r="E1033" i="1"/>
  <c r="D1034" i="1"/>
  <c r="E1034" i="1"/>
  <c r="D1035" i="1"/>
  <c r="E1035" i="1"/>
  <c r="D1036" i="1"/>
  <c r="E1036" i="1"/>
  <c r="D1037" i="1"/>
  <c r="E1037" i="1"/>
  <c r="D1038" i="1"/>
  <c r="E1038" i="1"/>
  <c r="D1039" i="1"/>
  <c r="E1039" i="1"/>
  <c r="D1040" i="1"/>
  <c r="E1040" i="1"/>
  <c r="D1041" i="1"/>
  <c r="E1041" i="1"/>
  <c r="D1042" i="1"/>
  <c r="E1042" i="1"/>
  <c r="D1043" i="1"/>
  <c r="E1043" i="1"/>
  <c r="D1044" i="1"/>
  <c r="E1044" i="1"/>
  <c r="D1045" i="1"/>
  <c r="E1045" i="1"/>
  <c r="D1046" i="1"/>
  <c r="E1046" i="1"/>
  <c r="D1047" i="1"/>
  <c r="E1047" i="1"/>
  <c r="D1048" i="1"/>
  <c r="E1048" i="1"/>
  <c r="D1049" i="1"/>
  <c r="E1049" i="1"/>
  <c r="D1050" i="1"/>
  <c r="E1050" i="1"/>
  <c r="D1051" i="1"/>
  <c r="E1051" i="1"/>
  <c r="D1052" i="1"/>
  <c r="E1052" i="1"/>
  <c r="D1053" i="1"/>
  <c r="E1053" i="1"/>
  <c r="D1054" i="1"/>
  <c r="E1054" i="1"/>
  <c r="D1055" i="1"/>
  <c r="E1055" i="1"/>
  <c r="D1056" i="1"/>
  <c r="E1056" i="1"/>
  <c r="D1057" i="1"/>
  <c r="E1057" i="1"/>
  <c r="D1058" i="1"/>
  <c r="E1058" i="1"/>
  <c r="D1059" i="1"/>
  <c r="E1059" i="1"/>
  <c r="D1060" i="1"/>
  <c r="E1060" i="1"/>
  <c r="D1061" i="1"/>
  <c r="E1061" i="1"/>
  <c r="D1062" i="1"/>
  <c r="E1062" i="1"/>
  <c r="D1063" i="1"/>
  <c r="E1063" i="1"/>
  <c r="D1064" i="1"/>
  <c r="E1064" i="1"/>
  <c r="D1065" i="1"/>
  <c r="E1065" i="1"/>
  <c r="D1066" i="1"/>
  <c r="E1066" i="1"/>
  <c r="D1067" i="1"/>
  <c r="E1067" i="1"/>
  <c r="D1068" i="1"/>
  <c r="E1068" i="1"/>
  <c r="D1069" i="1"/>
  <c r="E1069" i="1"/>
  <c r="D1070" i="1"/>
  <c r="E1070" i="1"/>
  <c r="D1071" i="1"/>
  <c r="E1071" i="1"/>
  <c r="D1072" i="1"/>
  <c r="E1072" i="1"/>
  <c r="D1073" i="1"/>
  <c r="E1073" i="1"/>
  <c r="D1074" i="1"/>
  <c r="E1074" i="1"/>
  <c r="D1075" i="1"/>
  <c r="E1075" i="1"/>
  <c r="D1076" i="1"/>
  <c r="E1076" i="1"/>
  <c r="D1077" i="1"/>
  <c r="E1077" i="1"/>
  <c r="D1078" i="1"/>
  <c r="E1078" i="1"/>
  <c r="D1079" i="1"/>
  <c r="E1079" i="1"/>
  <c r="D1080" i="1"/>
  <c r="E1080" i="1"/>
  <c r="D1081" i="1"/>
  <c r="E1081" i="1"/>
  <c r="D1082" i="1"/>
  <c r="E1082" i="1"/>
  <c r="D1083" i="1"/>
  <c r="E1083" i="1"/>
  <c r="D1084" i="1"/>
  <c r="E1084" i="1"/>
  <c r="D1085" i="1"/>
  <c r="E1085" i="1"/>
  <c r="D1086" i="1"/>
  <c r="E1086" i="1"/>
  <c r="D1087" i="1"/>
  <c r="E1087" i="1"/>
  <c r="D1088" i="1"/>
  <c r="E1088" i="1"/>
  <c r="D1089" i="1"/>
  <c r="E1089" i="1"/>
  <c r="D1090" i="1"/>
  <c r="E1090" i="1"/>
  <c r="D1091" i="1"/>
  <c r="E1091" i="1"/>
  <c r="D1092" i="1"/>
  <c r="E1092" i="1"/>
  <c r="D1093" i="1"/>
  <c r="E1093" i="1"/>
  <c r="D1094" i="1"/>
  <c r="E1094" i="1"/>
  <c r="D1095" i="1"/>
  <c r="E1095" i="1"/>
  <c r="D1096" i="1"/>
  <c r="E1096" i="1"/>
  <c r="D1097" i="1"/>
  <c r="E1097" i="1"/>
  <c r="D1098" i="1"/>
  <c r="E1098" i="1"/>
  <c r="D1099" i="1"/>
  <c r="E1099" i="1"/>
  <c r="D1100" i="1"/>
  <c r="E1100" i="1"/>
  <c r="D1101" i="1"/>
  <c r="E1101" i="1"/>
  <c r="D1102" i="1"/>
  <c r="E1102" i="1"/>
  <c r="D1103" i="1"/>
  <c r="E1103" i="1"/>
  <c r="D1104" i="1"/>
  <c r="E1104" i="1"/>
  <c r="D1105" i="1"/>
  <c r="E1105" i="1"/>
  <c r="D1106" i="1"/>
  <c r="E1106" i="1"/>
  <c r="D1107" i="1"/>
  <c r="E1107" i="1"/>
  <c r="D1108" i="1"/>
  <c r="E1108" i="1"/>
  <c r="D1109" i="1"/>
  <c r="E1109" i="1"/>
  <c r="D1110" i="1"/>
  <c r="E1110" i="1"/>
  <c r="D1111" i="1"/>
  <c r="E1111" i="1"/>
  <c r="D1112" i="1"/>
  <c r="E1112" i="1"/>
  <c r="D1113" i="1"/>
  <c r="E1113" i="1"/>
  <c r="D1114" i="1"/>
  <c r="E1114" i="1"/>
  <c r="D1115" i="1"/>
  <c r="E1115" i="1"/>
  <c r="D1116" i="1"/>
  <c r="E1116" i="1"/>
  <c r="D1117" i="1"/>
  <c r="E1117" i="1"/>
  <c r="D1118" i="1"/>
  <c r="E1118" i="1"/>
  <c r="D1119" i="1"/>
  <c r="E1119" i="1"/>
  <c r="D1120" i="1"/>
  <c r="E1120" i="1"/>
  <c r="D1121" i="1"/>
  <c r="E1121" i="1"/>
  <c r="D1122" i="1"/>
  <c r="E1122" i="1"/>
  <c r="D1123" i="1"/>
  <c r="E1123" i="1"/>
  <c r="D1124" i="1"/>
  <c r="E1124" i="1"/>
  <c r="D1125" i="1"/>
  <c r="E1125" i="1"/>
  <c r="D1126" i="1"/>
  <c r="E1126" i="1"/>
  <c r="D1127" i="1"/>
  <c r="E1127" i="1"/>
  <c r="D1128" i="1"/>
  <c r="E1128" i="1"/>
  <c r="D1129" i="1"/>
  <c r="E1129" i="1"/>
  <c r="D1130" i="1"/>
  <c r="E1130" i="1"/>
  <c r="D1131" i="1"/>
  <c r="E1131" i="1"/>
  <c r="D1132" i="1"/>
  <c r="E1132" i="1"/>
  <c r="D1133" i="1"/>
  <c r="E1133" i="1"/>
  <c r="D1134" i="1"/>
  <c r="E1134" i="1"/>
  <c r="D1135" i="1"/>
  <c r="E1135" i="1"/>
  <c r="D1136" i="1"/>
  <c r="E1136" i="1"/>
  <c r="D1137" i="1"/>
  <c r="E1137" i="1"/>
  <c r="D1138" i="1"/>
  <c r="E1138" i="1"/>
  <c r="D1139" i="1"/>
  <c r="E1139" i="1"/>
  <c r="D1140" i="1"/>
  <c r="E1140" i="1"/>
  <c r="D1141" i="1"/>
  <c r="E1141" i="1"/>
  <c r="D1142" i="1"/>
  <c r="E1142" i="1"/>
  <c r="D1143" i="1"/>
  <c r="E1143" i="1"/>
  <c r="D1144" i="1"/>
  <c r="E1144" i="1"/>
  <c r="D1145" i="1"/>
  <c r="E1145" i="1"/>
  <c r="D1146" i="1"/>
  <c r="E1146" i="1"/>
  <c r="D1147" i="1"/>
  <c r="E1147" i="1"/>
  <c r="D1148" i="1"/>
  <c r="E1148" i="1"/>
  <c r="D1149" i="1"/>
  <c r="E1149" i="1"/>
  <c r="D1150" i="1"/>
  <c r="E1150" i="1"/>
  <c r="D1151" i="1"/>
  <c r="E1151" i="1"/>
  <c r="D1152" i="1"/>
  <c r="E1152" i="1"/>
  <c r="D1153" i="1"/>
  <c r="E1153" i="1"/>
  <c r="D1154" i="1"/>
  <c r="E1154" i="1"/>
  <c r="D1155" i="1"/>
  <c r="E1155" i="1"/>
  <c r="D1156" i="1"/>
  <c r="E1156" i="1"/>
  <c r="D1157" i="1"/>
  <c r="E1157" i="1"/>
  <c r="D1158" i="1"/>
  <c r="E1158" i="1"/>
  <c r="D1159" i="1"/>
  <c r="E1159" i="1"/>
  <c r="D1160" i="1"/>
  <c r="E1160" i="1"/>
  <c r="D1161" i="1"/>
  <c r="E1161" i="1"/>
  <c r="D1162" i="1"/>
  <c r="E1162" i="1"/>
  <c r="D1163" i="1"/>
  <c r="E1163" i="1"/>
  <c r="D1164" i="1"/>
  <c r="E1164" i="1"/>
  <c r="D1165" i="1"/>
  <c r="E1165" i="1"/>
  <c r="D1166" i="1"/>
  <c r="E1166" i="1"/>
  <c r="D1167" i="1"/>
  <c r="E1167" i="1"/>
  <c r="D1168" i="1"/>
  <c r="E1168" i="1"/>
  <c r="D1169" i="1"/>
  <c r="E1169" i="1"/>
  <c r="D1170" i="1"/>
  <c r="E1170" i="1"/>
  <c r="D1171" i="1"/>
  <c r="E1171" i="1"/>
  <c r="D1172" i="1"/>
  <c r="E1172" i="1"/>
  <c r="D1173" i="1"/>
  <c r="E1173" i="1"/>
  <c r="D1174" i="1"/>
  <c r="E1174" i="1"/>
  <c r="D1175" i="1"/>
  <c r="E1175" i="1"/>
  <c r="D1176" i="1"/>
  <c r="E1176" i="1"/>
  <c r="D1177" i="1"/>
  <c r="E1177" i="1"/>
  <c r="D1178" i="1"/>
  <c r="E1178" i="1"/>
  <c r="D1179" i="1"/>
  <c r="E1179" i="1"/>
  <c r="D1180" i="1"/>
  <c r="E1180" i="1"/>
  <c r="D1181" i="1"/>
  <c r="E1181" i="1"/>
  <c r="D1182" i="1"/>
  <c r="E1182" i="1"/>
  <c r="D1183" i="1"/>
  <c r="E1183" i="1"/>
  <c r="D1184" i="1"/>
  <c r="E1184" i="1"/>
  <c r="D1185" i="1"/>
  <c r="E1185" i="1"/>
  <c r="D1186" i="1"/>
  <c r="E1186" i="1"/>
  <c r="D1187" i="1"/>
  <c r="E1187" i="1"/>
  <c r="D1188" i="1"/>
  <c r="E1188" i="1"/>
  <c r="D1189" i="1"/>
  <c r="E1189" i="1"/>
  <c r="D1190" i="1"/>
  <c r="E1190" i="1"/>
  <c r="D1191" i="1"/>
  <c r="E1191" i="1"/>
  <c r="D1192" i="1"/>
  <c r="E1192" i="1"/>
  <c r="D1193" i="1"/>
  <c r="E1193" i="1"/>
  <c r="D1194" i="1"/>
  <c r="E1194" i="1"/>
  <c r="D1195" i="1"/>
  <c r="E1195" i="1"/>
  <c r="D1196" i="1"/>
  <c r="E1196" i="1"/>
  <c r="D1197" i="1"/>
  <c r="E1197" i="1"/>
  <c r="D1198" i="1"/>
  <c r="E1198" i="1"/>
  <c r="D1199" i="1"/>
  <c r="E1199" i="1"/>
  <c r="D1200" i="1"/>
  <c r="E1200" i="1"/>
  <c r="D1201" i="1"/>
  <c r="E1201" i="1"/>
  <c r="D1202" i="1"/>
  <c r="E1202" i="1"/>
  <c r="D1203" i="1"/>
  <c r="E1203" i="1"/>
  <c r="D1204" i="1"/>
  <c r="E1204" i="1"/>
  <c r="D1205" i="1"/>
  <c r="E1205" i="1"/>
  <c r="D1206" i="1"/>
  <c r="E1206" i="1"/>
  <c r="D1207" i="1"/>
  <c r="E1207" i="1"/>
  <c r="D1208" i="1"/>
  <c r="E1208" i="1"/>
  <c r="D1209" i="1"/>
  <c r="E1209" i="1"/>
  <c r="D1210" i="1"/>
  <c r="E1210" i="1"/>
  <c r="D1211" i="1"/>
  <c r="E1211" i="1"/>
  <c r="D1212" i="1"/>
  <c r="E1212" i="1"/>
  <c r="D1213" i="1"/>
  <c r="E1213" i="1"/>
  <c r="D1214" i="1"/>
  <c r="E1214" i="1"/>
  <c r="D1215" i="1"/>
  <c r="E1215" i="1"/>
  <c r="D1216" i="1"/>
  <c r="E1216" i="1"/>
  <c r="D1217" i="1"/>
  <c r="E1217" i="1"/>
  <c r="D1218" i="1"/>
  <c r="E1218" i="1"/>
  <c r="D1219" i="1"/>
  <c r="E1219" i="1"/>
  <c r="D1220" i="1"/>
  <c r="E1220" i="1"/>
  <c r="D1221" i="1"/>
  <c r="E1221" i="1"/>
  <c r="D1222" i="1"/>
  <c r="E1222" i="1"/>
  <c r="D1223" i="1"/>
  <c r="E1223" i="1"/>
  <c r="D1224" i="1"/>
  <c r="E1224" i="1"/>
  <c r="D1225" i="1"/>
  <c r="E1225" i="1"/>
  <c r="D1226" i="1"/>
  <c r="E1226" i="1"/>
  <c r="D1227" i="1"/>
  <c r="E1227" i="1"/>
  <c r="D1228" i="1"/>
  <c r="E1228" i="1"/>
  <c r="D1229" i="1"/>
  <c r="E1229" i="1"/>
  <c r="D1230" i="1"/>
  <c r="E1230" i="1"/>
  <c r="D1231" i="1"/>
  <c r="E1231" i="1"/>
  <c r="D1232" i="1"/>
  <c r="E1232" i="1"/>
  <c r="D1233" i="1"/>
  <c r="E1233" i="1"/>
  <c r="D1234" i="1"/>
  <c r="E1234" i="1"/>
  <c r="D1235" i="1"/>
  <c r="E1235" i="1"/>
  <c r="D1236" i="1"/>
  <c r="E1236" i="1"/>
  <c r="D1237" i="1"/>
  <c r="E1237" i="1"/>
  <c r="D1238" i="1"/>
  <c r="E1238" i="1"/>
  <c r="D1239" i="1"/>
  <c r="E1239" i="1"/>
  <c r="D1240" i="1"/>
  <c r="E1240" i="1"/>
  <c r="D1241" i="1"/>
  <c r="E1241" i="1"/>
  <c r="D1242" i="1"/>
  <c r="E1242" i="1"/>
  <c r="D1243" i="1"/>
  <c r="E1243" i="1"/>
  <c r="D1244" i="1"/>
  <c r="E1244" i="1"/>
  <c r="D1245" i="1"/>
  <c r="E1245" i="1"/>
  <c r="D1246" i="1"/>
  <c r="E1246" i="1"/>
  <c r="D1247" i="1"/>
  <c r="E1247" i="1"/>
  <c r="D1248" i="1"/>
  <c r="E1248" i="1"/>
  <c r="D1249" i="1"/>
  <c r="E1249" i="1"/>
  <c r="D1250" i="1"/>
  <c r="E1250" i="1"/>
  <c r="D1251" i="1"/>
  <c r="E1251" i="1"/>
  <c r="D1252" i="1"/>
  <c r="E1252" i="1"/>
  <c r="D1253" i="1"/>
  <c r="E1253" i="1"/>
  <c r="D1254" i="1"/>
  <c r="E1254" i="1"/>
  <c r="D1255" i="1"/>
  <c r="E1255" i="1"/>
  <c r="D1256" i="1"/>
  <c r="E1256" i="1"/>
  <c r="D1257" i="1"/>
  <c r="E1257" i="1"/>
  <c r="D1258" i="1"/>
  <c r="E1258" i="1"/>
  <c r="D1259" i="1"/>
  <c r="E1259" i="1"/>
  <c r="D1260" i="1"/>
  <c r="E1260" i="1"/>
  <c r="D1261" i="1"/>
  <c r="E1261" i="1"/>
  <c r="D1262" i="1"/>
  <c r="E1262" i="1"/>
  <c r="D1263" i="1"/>
  <c r="E1263" i="1"/>
  <c r="D1264" i="1"/>
  <c r="E1264" i="1"/>
  <c r="D1265" i="1"/>
  <c r="E1265" i="1"/>
  <c r="D1266" i="1"/>
  <c r="E1266" i="1"/>
  <c r="D1267" i="1"/>
  <c r="E1267" i="1"/>
  <c r="D1268" i="1"/>
  <c r="E1268" i="1"/>
  <c r="D1269" i="1"/>
  <c r="E1269" i="1"/>
  <c r="D1270" i="1"/>
  <c r="E1270" i="1"/>
  <c r="D1271" i="1"/>
  <c r="E1271" i="1"/>
  <c r="D1272" i="1"/>
  <c r="E1272" i="1"/>
  <c r="D1273" i="1"/>
  <c r="E1273" i="1"/>
  <c r="D1274" i="1"/>
  <c r="E1274" i="1"/>
  <c r="D1275" i="1"/>
  <c r="E1275" i="1"/>
  <c r="D1276" i="1"/>
  <c r="E1276" i="1"/>
  <c r="D1277" i="1"/>
  <c r="E1277" i="1"/>
  <c r="D1278" i="1"/>
  <c r="E1278" i="1"/>
  <c r="D1279" i="1"/>
  <c r="E1279" i="1"/>
  <c r="D1280" i="1"/>
  <c r="E1280" i="1"/>
  <c r="D1281" i="1"/>
  <c r="E1281" i="1"/>
  <c r="D1282" i="1"/>
  <c r="E1282" i="1"/>
  <c r="D1283" i="1"/>
  <c r="E1283" i="1"/>
  <c r="D1284" i="1"/>
  <c r="E1284" i="1"/>
  <c r="D1285" i="1"/>
  <c r="E1285" i="1"/>
  <c r="D1286" i="1"/>
  <c r="E1286" i="1"/>
  <c r="D1287" i="1"/>
  <c r="E1287" i="1"/>
  <c r="D1288" i="1"/>
  <c r="E1288" i="1"/>
  <c r="D1289" i="1"/>
  <c r="E1289" i="1"/>
  <c r="D1290" i="1"/>
  <c r="E1290" i="1"/>
  <c r="D1291" i="1"/>
  <c r="E1291" i="1"/>
  <c r="D1292" i="1"/>
  <c r="E1292" i="1"/>
  <c r="D1293" i="1"/>
  <c r="E1293" i="1"/>
  <c r="D1294" i="1"/>
  <c r="E1294" i="1"/>
  <c r="D1295" i="1"/>
  <c r="E1295" i="1"/>
  <c r="D1296" i="1"/>
  <c r="E1296" i="1"/>
  <c r="D1297" i="1"/>
  <c r="E1297" i="1"/>
  <c r="D1298" i="1"/>
  <c r="E1298" i="1"/>
  <c r="D1299" i="1"/>
  <c r="E1299" i="1"/>
  <c r="D1300" i="1"/>
  <c r="E1300" i="1"/>
  <c r="D1301" i="1"/>
  <c r="E1301" i="1"/>
  <c r="D1302" i="1"/>
  <c r="E1302" i="1"/>
  <c r="D1303" i="1"/>
  <c r="E1303" i="1"/>
  <c r="D1304" i="1"/>
  <c r="E1304" i="1"/>
  <c r="D1305" i="1"/>
  <c r="E1305" i="1"/>
  <c r="D1306" i="1"/>
  <c r="E1306" i="1"/>
  <c r="D1307" i="1"/>
  <c r="E1307" i="1"/>
  <c r="D1308" i="1"/>
  <c r="E1308" i="1"/>
  <c r="D1309" i="1"/>
  <c r="E1309" i="1"/>
  <c r="D1310" i="1"/>
  <c r="E1310" i="1"/>
  <c r="D1311" i="1"/>
  <c r="E1311" i="1"/>
  <c r="D1312" i="1"/>
  <c r="E1312" i="1"/>
  <c r="D1313" i="1"/>
  <c r="E1313" i="1"/>
  <c r="D1314" i="1"/>
  <c r="E1314" i="1"/>
  <c r="D1315" i="1"/>
  <c r="E1315" i="1"/>
  <c r="D1316" i="1"/>
  <c r="E1316" i="1"/>
  <c r="D1317" i="1"/>
  <c r="E1317" i="1"/>
  <c r="D1318" i="1"/>
  <c r="E1318" i="1"/>
  <c r="D1319" i="1"/>
  <c r="E1319" i="1"/>
  <c r="D1320" i="1"/>
  <c r="E1320" i="1"/>
  <c r="D1321" i="1"/>
  <c r="E1321" i="1"/>
  <c r="D1322" i="1"/>
  <c r="E1322" i="1"/>
  <c r="D1323" i="1"/>
  <c r="E1323" i="1"/>
  <c r="D1324" i="1"/>
  <c r="E1324" i="1"/>
  <c r="D1325" i="1"/>
  <c r="E1325" i="1"/>
  <c r="D1326" i="1"/>
  <c r="E1326" i="1"/>
  <c r="D1327" i="1"/>
  <c r="E1327" i="1"/>
  <c r="D1328" i="1"/>
  <c r="E1328" i="1"/>
  <c r="D1329" i="1"/>
  <c r="E1329" i="1"/>
  <c r="D1330" i="1"/>
  <c r="E1330" i="1"/>
  <c r="D1331" i="1"/>
  <c r="E1331" i="1"/>
  <c r="D1332" i="1"/>
  <c r="E1332" i="1"/>
  <c r="D1333" i="1"/>
  <c r="E1333" i="1"/>
  <c r="D1334" i="1"/>
  <c r="E1334" i="1"/>
  <c r="D1335" i="1"/>
  <c r="E1335" i="1"/>
  <c r="D1336" i="1"/>
  <c r="E1336" i="1"/>
  <c r="D1337" i="1"/>
  <c r="E1337" i="1"/>
  <c r="D1338" i="1"/>
  <c r="E1338" i="1"/>
  <c r="D1339" i="1"/>
  <c r="E1339" i="1"/>
  <c r="D1340" i="1"/>
  <c r="E1340" i="1"/>
  <c r="D1341" i="1"/>
  <c r="E1341" i="1"/>
  <c r="D1342" i="1"/>
  <c r="E1342" i="1"/>
  <c r="D1343" i="1"/>
  <c r="E1343" i="1"/>
  <c r="D1344" i="1"/>
  <c r="E1344" i="1"/>
  <c r="D1345" i="1"/>
  <c r="E1345" i="1"/>
  <c r="D1346" i="1"/>
  <c r="E1346" i="1"/>
  <c r="D1347" i="1"/>
  <c r="E1347" i="1"/>
  <c r="D1348" i="1"/>
  <c r="E1348" i="1"/>
  <c r="D1349" i="1"/>
  <c r="E1349" i="1"/>
  <c r="D1350" i="1"/>
  <c r="E1350" i="1"/>
  <c r="D1351" i="1"/>
  <c r="E1351" i="1"/>
  <c r="D1352" i="1"/>
  <c r="E1352" i="1"/>
  <c r="D1353" i="1"/>
  <c r="E1353" i="1"/>
  <c r="D1354" i="1"/>
  <c r="E1354" i="1"/>
  <c r="D1355" i="1"/>
  <c r="E1355" i="1"/>
  <c r="D1356" i="1"/>
  <c r="E1356" i="1"/>
  <c r="D1357" i="1"/>
  <c r="E1357" i="1"/>
  <c r="D1358" i="1"/>
  <c r="E1358" i="1"/>
  <c r="D1359" i="1"/>
  <c r="E1359" i="1"/>
  <c r="D1360" i="1"/>
  <c r="E1360" i="1"/>
  <c r="D1361" i="1"/>
  <c r="E1361" i="1"/>
  <c r="D1362" i="1"/>
  <c r="E1362" i="1"/>
  <c r="D1363" i="1"/>
  <c r="E1363" i="1"/>
  <c r="D1364" i="1"/>
  <c r="E1364" i="1"/>
  <c r="D1365" i="1"/>
  <c r="E1365" i="1"/>
  <c r="D1366" i="1"/>
  <c r="E1366" i="1"/>
  <c r="D1367" i="1"/>
  <c r="E1367" i="1"/>
  <c r="D1368" i="1"/>
  <c r="E1368" i="1"/>
  <c r="D1369" i="1"/>
  <c r="E1369" i="1"/>
  <c r="D1370" i="1"/>
  <c r="E1370" i="1"/>
  <c r="D1371" i="1"/>
  <c r="E1371" i="1"/>
  <c r="D1372" i="1"/>
  <c r="E1372" i="1"/>
  <c r="D1373" i="1"/>
  <c r="E1373" i="1"/>
  <c r="D1374" i="1"/>
  <c r="E1374" i="1"/>
  <c r="D1375" i="1"/>
  <c r="E1375" i="1"/>
  <c r="D1376" i="1"/>
  <c r="E1376" i="1"/>
  <c r="D1377" i="1"/>
  <c r="E1377" i="1"/>
  <c r="D1378" i="1"/>
  <c r="E1378" i="1"/>
  <c r="D1379" i="1"/>
  <c r="E1379" i="1"/>
  <c r="D1380" i="1"/>
  <c r="E1380" i="1"/>
  <c r="D1381" i="1"/>
  <c r="E1381" i="1"/>
  <c r="D1382" i="1"/>
  <c r="E1382" i="1"/>
  <c r="D1383" i="1"/>
  <c r="E1383" i="1"/>
  <c r="D1384" i="1"/>
  <c r="E1384" i="1"/>
  <c r="D1385" i="1"/>
  <c r="E1385" i="1"/>
  <c r="D1386" i="1"/>
  <c r="E1386" i="1"/>
  <c r="D1387" i="1"/>
  <c r="E1387" i="1"/>
  <c r="D1388" i="1"/>
  <c r="E1388" i="1"/>
  <c r="D1389" i="1"/>
  <c r="E1389" i="1"/>
  <c r="D1390" i="1"/>
  <c r="E1390" i="1"/>
  <c r="D1391" i="1"/>
  <c r="E1391" i="1"/>
  <c r="D1392" i="1"/>
  <c r="E1392" i="1"/>
  <c r="D1393" i="1"/>
  <c r="E1393" i="1"/>
  <c r="D1394" i="1"/>
  <c r="E1394" i="1"/>
  <c r="D1395" i="1"/>
  <c r="E1395" i="1"/>
  <c r="D1396" i="1"/>
  <c r="E1396" i="1"/>
  <c r="D1397" i="1"/>
  <c r="E1397" i="1"/>
  <c r="D1398" i="1"/>
  <c r="E1398" i="1"/>
  <c r="D1399" i="1"/>
  <c r="E1399" i="1"/>
  <c r="D1400" i="1"/>
  <c r="E1400" i="1"/>
  <c r="D1401" i="1"/>
  <c r="E1401" i="1"/>
  <c r="D1402" i="1"/>
  <c r="E1402" i="1"/>
  <c r="D1403" i="1"/>
  <c r="E1403" i="1"/>
  <c r="D1404" i="1"/>
  <c r="E1404" i="1"/>
  <c r="D1405" i="1"/>
  <c r="E1405" i="1"/>
  <c r="D1406" i="1"/>
  <c r="E1406" i="1"/>
  <c r="D1407" i="1"/>
  <c r="E1407" i="1"/>
  <c r="D1408" i="1"/>
  <c r="E1408" i="1"/>
  <c r="D1409" i="1"/>
  <c r="E1409" i="1"/>
  <c r="D1410" i="1"/>
  <c r="E1410" i="1"/>
  <c r="D1411" i="1"/>
  <c r="E1411" i="1"/>
  <c r="D1412" i="1"/>
  <c r="E1412" i="1"/>
  <c r="D1413" i="1"/>
  <c r="E1413" i="1"/>
  <c r="D1414" i="1"/>
  <c r="E1414" i="1"/>
  <c r="D1415" i="1"/>
  <c r="E1415" i="1"/>
  <c r="D1416" i="1"/>
  <c r="E1416" i="1"/>
  <c r="D1417" i="1"/>
  <c r="E1417" i="1"/>
  <c r="D1418" i="1"/>
  <c r="E1418" i="1"/>
  <c r="D1419" i="1"/>
  <c r="E1419" i="1"/>
  <c r="D1420" i="1"/>
  <c r="E1420" i="1"/>
  <c r="D1421" i="1"/>
  <c r="E1421" i="1"/>
  <c r="D1422" i="1"/>
  <c r="E1422" i="1"/>
  <c r="D1423" i="1"/>
  <c r="E1423" i="1"/>
  <c r="D1424" i="1"/>
  <c r="E1424" i="1"/>
  <c r="D1425" i="1"/>
  <c r="E1425" i="1"/>
  <c r="D1426" i="1"/>
  <c r="E1426" i="1"/>
  <c r="D1427" i="1"/>
  <c r="E1427" i="1"/>
  <c r="D1428" i="1"/>
  <c r="E1428" i="1"/>
  <c r="D1429" i="1"/>
  <c r="E1429" i="1"/>
  <c r="D1430" i="1"/>
  <c r="E1430" i="1"/>
  <c r="D1431" i="1"/>
  <c r="E1431" i="1"/>
  <c r="D1432" i="1"/>
  <c r="E1432" i="1"/>
  <c r="D1433" i="1"/>
  <c r="E1433" i="1"/>
  <c r="D1434" i="1"/>
  <c r="E1434" i="1"/>
  <c r="D1435" i="1"/>
  <c r="E1435" i="1"/>
  <c r="D1436" i="1"/>
  <c r="E1436" i="1"/>
  <c r="D1437" i="1"/>
  <c r="E1437" i="1"/>
  <c r="D1438" i="1"/>
  <c r="E1438" i="1"/>
  <c r="D1439" i="1"/>
  <c r="E1439" i="1"/>
  <c r="D1440" i="1"/>
  <c r="E1440" i="1"/>
  <c r="D1441" i="1"/>
  <c r="E1441" i="1"/>
  <c r="D1442" i="1"/>
  <c r="E1442" i="1"/>
  <c r="D1443" i="1"/>
  <c r="E1443" i="1"/>
  <c r="D1444" i="1"/>
  <c r="E1444" i="1"/>
  <c r="D1445" i="1"/>
  <c r="E1445" i="1"/>
  <c r="D1446" i="1"/>
  <c r="E1446" i="1"/>
  <c r="D1447" i="1"/>
  <c r="E1447" i="1"/>
  <c r="D1448" i="1"/>
  <c r="E1448" i="1"/>
  <c r="D1449" i="1"/>
  <c r="E1449" i="1"/>
  <c r="D1450" i="1"/>
  <c r="E1450" i="1"/>
  <c r="D1451" i="1"/>
  <c r="E1451" i="1"/>
  <c r="D1452" i="1"/>
  <c r="E1452" i="1"/>
  <c r="D1453" i="1"/>
  <c r="E1453" i="1"/>
  <c r="D1454" i="1"/>
  <c r="E1454" i="1"/>
  <c r="D1455" i="1"/>
  <c r="E1455" i="1"/>
  <c r="D1456" i="1"/>
  <c r="E1456" i="1"/>
  <c r="D1457" i="1"/>
  <c r="E1457" i="1"/>
  <c r="D1458" i="1"/>
  <c r="E1458" i="1"/>
  <c r="D1459" i="1"/>
  <c r="E1459" i="1"/>
  <c r="D1460" i="1"/>
  <c r="E1460" i="1"/>
  <c r="D1461" i="1"/>
  <c r="E1461" i="1"/>
  <c r="D1462" i="1"/>
  <c r="E1462" i="1"/>
  <c r="D1463" i="1"/>
  <c r="E1463" i="1"/>
  <c r="D1464" i="1"/>
  <c r="E1464" i="1"/>
  <c r="D1465" i="1"/>
  <c r="E1465" i="1"/>
  <c r="D1466" i="1"/>
  <c r="E1466" i="1"/>
  <c r="D1467" i="1"/>
  <c r="E1467" i="1"/>
  <c r="D1468" i="1"/>
  <c r="E1468" i="1"/>
  <c r="D1469" i="1"/>
  <c r="E1469" i="1"/>
  <c r="D1470" i="1"/>
  <c r="E1470" i="1"/>
  <c r="D1471" i="1"/>
  <c r="E1471" i="1"/>
  <c r="D1472" i="1"/>
  <c r="E1472" i="1"/>
  <c r="D1473" i="1"/>
  <c r="E1473" i="1"/>
  <c r="D1474" i="1"/>
  <c r="E1474" i="1"/>
  <c r="D1475" i="1"/>
  <c r="E1475" i="1"/>
  <c r="D1476" i="1"/>
  <c r="E1476" i="1"/>
  <c r="D1477" i="1"/>
  <c r="E1477" i="1"/>
  <c r="D1478" i="1"/>
  <c r="E1478" i="1"/>
  <c r="D1479" i="1"/>
  <c r="E1479" i="1"/>
  <c r="D1480" i="1"/>
  <c r="E1480" i="1"/>
  <c r="D1481" i="1"/>
  <c r="E1481" i="1"/>
  <c r="D1482" i="1"/>
  <c r="E1482" i="1"/>
  <c r="D1483" i="1"/>
  <c r="E1483" i="1"/>
  <c r="D1484" i="1"/>
  <c r="E1484" i="1"/>
  <c r="D1485" i="1"/>
  <c r="E1485" i="1"/>
  <c r="D1486" i="1"/>
  <c r="E1486" i="1"/>
  <c r="D1487" i="1"/>
  <c r="E1487" i="1"/>
  <c r="D1488" i="1"/>
  <c r="E1488" i="1"/>
  <c r="D1489" i="1"/>
  <c r="E1489" i="1"/>
  <c r="D1490" i="1"/>
  <c r="E1490" i="1"/>
  <c r="D1491" i="1"/>
  <c r="E1491" i="1"/>
  <c r="D1492" i="1"/>
  <c r="E1492" i="1"/>
  <c r="D1493" i="1"/>
  <c r="E1493" i="1"/>
  <c r="D1494" i="1"/>
  <c r="E1494" i="1"/>
  <c r="D1495" i="1"/>
  <c r="E1495" i="1"/>
  <c r="D1496" i="1"/>
  <c r="E1496" i="1"/>
  <c r="D1497" i="1"/>
  <c r="E1497" i="1"/>
  <c r="D1498" i="1"/>
  <c r="E1498" i="1"/>
  <c r="D1499" i="1"/>
  <c r="E1499" i="1"/>
  <c r="D1500" i="1"/>
  <c r="E1500" i="1"/>
  <c r="D1501" i="1"/>
  <c r="E1501" i="1"/>
  <c r="D1502" i="1"/>
  <c r="E1502" i="1"/>
  <c r="D1503" i="1"/>
  <c r="E1503" i="1"/>
  <c r="D1504" i="1"/>
  <c r="E1504" i="1"/>
  <c r="D1505" i="1"/>
  <c r="E1505" i="1"/>
  <c r="D1506" i="1"/>
  <c r="E1506" i="1"/>
  <c r="D1507" i="1"/>
  <c r="E1507" i="1"/>
  <c r="D1508" i="1"/>
  <c r="E1508" i="1"/>
  <c r="D1509" i="1"/>
  <c r="E1509" i="1"/>
  <c r="D1510" i="1"/>
  <c r="E1510" i="1"/>
  <c r="D1511" i="1"/>
  <c r="E1511" i="1"/>
  <c r="D1512" i="1"/>
  <c r="E1512" i="1"/>
  <c r="D1513" i="1"/>
  <c r="E1513" i="1"/>
  <c r="D1514" i="1"/>
  <c r="E1514" i="1"/>
  <c r="D1515" i="1"/>
  <c r="E1515" i="1"/>
  <c r="D1516" i="1"/>
  <c r="E1516" i="1"/>
  <c r="D1517" i="1"/>
  <c r="E1517" i="1"/>
  <c r="D1518" i="1"/>
  <c r="E1518" i="1"/>
  <c r="D1519" i="1"/>
  <c r="E1519" i="1"/>
  <c r="D1520" i="1"/>
  <c r="E1520" i="1"/>
  <c r="D1521" i="1"/>
  <c r="E1521" i="1"/>
  <c r="D1522" i="1"/>
  <c r="E1522" i="1"/>
  <c r="D1523" i="1"/>
  <c r="E1523" i="1"/>
  <c r="D1524" i="1"/>
  <c r="E1524" i="1"/>
  <c r="D1525" i="1"/>
  <c r="E1525" i="1"/>
  <c r="D1526" i="1"/>
  <c r="E1526" i="1"/>
  <c r="D1527" i="1"/>
  <c r="E1527" i="1"/>
  <c r="D1528" i="1"/>
  <c r="E1528" i="1"/>
  <c r="D1529" i="1"/>
  <c r="E1529" i="1"/>
  <c r="D1530" i="1"/>
  <c r="E1530" i="1"/>
  <c r="D1531" i="1"/>
  <c r="E1531" i="1"/>
  <c r="D1532" i="1"/>
  <c r="E1532" i="1"/>
  <c r="D1533" i="1"/>
  <c r="E1533" i="1"/>
  <c r="D1534" i="1"/>
  <c r="E1534" i="1"/>
  <c r="D1535" i="1"/>
  <c r="E1535" i="1"/>
  <c r="D1536" i="1"/>
  <c r="E1536" i="1"/>
  <c r="D1537" i="1"/>
  <c r="E1537" i="1"/>
  <c r="D1538" i="1"/>
  <c r="E1538" i="1"/>
  <c r="D1539" i="1"/>
  <c r="E1539" i="1"/>
  <c r="D1540" i="1"/>
  <c r="E1540" i="1"/>
  <c r="D1541" i="1"/>
  <c r="E1541" i="1"/>
  <c r="D1542" i="1"/>
  <c r="E1542" i="1"/>
  <c r="D1543" i="1"/>
  <c r="E1543" i="1"/>
  <c r="D1544" i="1"/>
  <c r="E1544" i="1"/>
  <c r="D1545" i="1"/>
  <c r="E1545" i="1"/>
  <c r="D1546" i="1"/>
  <c r="E1546" i="1"/>
  <c r="D1547" i="1"/>
  <c r="E1547" i="1"/>
  <c r="D1548" i="1"/>
  <c r="E1548" i="1"/>
  <c r="D1549" i="1"/>
  <c r="E1549" i="1"/>
  <c r="D1550" i="1"/>
  <c r="E1550" i="1"/>
  <c r="D1551" i="1"/>
  <c r="E1551" i="1"/>
  <c r="D1552" i="1"/>
  <c r="E1552" i="1"/>
  <c r="D1553" i="1"/>
  <c r="E1553" i="1"/>
  <c r="D1554" i="1"/>
  <c r="E1554" i="1"/>
  <c r="D1555" i="1"/>
  <c r="E1555" i="1"/>
  <c r="D1556" i="1"/>
  <c r="E1556" i="1"/>
  <c r="D1557" i="1"/>
  <c r="E1557" i="1"/>
  <c r="D1558" i="1"/>
  <c r="E1558" i="1"/>
  <c r="D1559" i="1"/>
  <c r="E1559" i="1"/>
  <c r="D1560" i="1"/>
  <c r="E1560" i="1"/>
  <c r="D1561" i="1"/>
  <c r="E1561" i="1"/>
  <c r="D1562" i="1"/>
  <c r="E1562" i="1"/>
  <c r="D1563" i="1"/>
  <c r="E1563" i="1"/>
  <c r="D1564" i="1"/>
  <c r="E1564" i="1"/>
  <c r="D1565" i="1"/>
  <c r="E1565" i="1"/>
  <c r="D1566" i="1"/>
  <c r="E1566" i="1"/>
  <c r="D1567" i="1"/>
  <c r="E1567" i="1"/>
  <c r="D1568" i="1"/>
  <c r="E1568" i="1"/>
  <c r="D1569" i="1"/>
  <c r="E1569" i="1"/>
  <c r="D1570" i="1"/>
  <c r="E1570" i="1"/>
  <c r="D1571" i="1"/>
  <c r="E1571" i="1"/>
  <c r="D1572" i="1"/>
  <c r="E1572" i="1"/>
  <c r="D1573" i="1"/>
  <c r="E1573" i="1"/>
  <c r="D1574" i="1"/>
  <c r="E1574" i="1"/>
  <c r="D1575" i="1"/>
  <c r="E1575" i="1"/>
  <c r="D1576" i="1"/>
  <c r="E1576" i="1"/>
  <c r="D1577" i="1"/>
  <c r="E1577" i="1"/>
  <c r="D1578" i="1"/>
  <c r="E1578" i="1"/>
  <c r="D1579" i="1"/>
  <c r="E1579" i="1"/>
  <c r="D1580" i="1"/>
  <c r="E1580" i="1"/>
  <c r="D1581" i="1"/>
  <c r="E1581" i="1"/>
  <c r="D1582" i="1"/>
  <c r="E1582" i="1"/>
  <c r="D1583" i="1"/>
  <c r="E1583" i="1"/>
  <c r="D1584" i="1"/>
  <c r="E1584" i="1"/>
  <c r="D1585" i="1"/>
  <c r="E1585" i="1"/>
  <c r="D1586" i="1"/>
  <c r="E1586" i="1"/>
  <c r="D1587" i="1"/>
  <c r="E1587" i="1"/>
  <c r="D1588" i="1"/>
  <c r="E1588" i="1"/>
  <c r="D1589" i="1"/>
  <c r="E1589" i="1"/>
  <c r="D1590" i="1"/>
  <c r="E1590" i="1"/>
  <c r="D1591" i="1"/>
  <c r="E1591" i="1"/>
  <c r="D1592" i="1"/>
  <c r="E1592" i="1"/>
  <c r="D1593" i="1"/>
  <c r="E1593" i="1"/>
  <c r="D1594" i="1"/>
  <c r="E1594" i="1"/>
  <c r="D1595" i="1"/>
  <c r="E1595" i="1"/>
  <c r="D1596" i="1"/>
  <c r="E1596" i="1"/>
  <c r="D1597" i="1"/>
  <c r="E1597" i="1"/>
  <c r="D1598" i="1"/>
  <c r="E1598" i="1"/>
  <c r="D1599" i="1"/>
  <c r="E1599" i="1"/>
  <c r="D1600" i="1"/>
  <c r="E1600" i="1"/>
  <c r="D1601" i="1"/>
  <c r="E1601" i="1"/>
  <c r="D1602" i="1"/>
  <c r="E1602" i="1"/>
  <c r="D1603" i="1"/>
  <c r="E1603" i="1"/>
  <c r="D1604" i="1"/>
  <c r="E1604" i="1"/>
  <c r="D1605" i="1"/>
  <c r="E1605" i="1"/>
  <c r="D1606" i="1"/>
  <c r="E1606" i="1"/>
  <c r="D1607" i="1"/>
  <c r="E1607" i="1"/>
  <c r="D1608" i="1"/>
  <c r="E1608" i="1"/>
  <c r="D1609" i="1"/>
  <c r="E1609" i="1"/>
  <c r="D1610" i="1"/>
  <c r="E1610" i="1"/>
  <c r="D1611" i="1"/>
  <c r="E1611" i="1"/>
  <c r="D1612" i="1"/>
  <c r="E1612" i="1"/>
  <c r="D1613" i="1"/>
  <c r="E1613" i="1"/>
  <c r="D1614" i="1"/>
  <c r="E1614" i="1"/>
  <c r="D1615" i="1"/>
  <c r="E1615" i="1"/>
  <c r="D1616" i="1"/>
  <c r="E1616" i="1"/>
  <c r="D1617" i="1"/>
  <c r="E1617" i="1"/>
  <c r="D1618" i="1"/>
  <c r="E1618" i="1"/>
  <c r="D1619" i="1"/>
  <c r="E1619" i="1"/>
  <c r="D1620" i="1"/>
  <c r="E1620" i="1"/>
  <c r="D1621" i="1"/>
  <c r="E1621" i="1"/>
  <c r="D1622" i="1"/>
  <c r="E1622" i="1"/>
  <c r="D1623" i="1"/>
  <c r="E1623" i="1"/>
  <c r="D1624" i="1"/>
  <c r="E1624" i="1"/>
  <c r="D1625" i="1"/>
  <c r="E1625" i="1"/>
  <c r="D1626" i="1"/>
  <c r="E1626" i="1"/>
  <c r="D1627" i="1"/>
  <c r="E1627" i="1"/>
  <c r="D1628" i="1"/>
  <c r="E1628" i="1"/>
  <c r="D1629" i="1"/>
  <c r="E1629" i="1"/>
  <c r="D1630" i="1"/>
  <c r="E1630" i="1"/>
  <c r="D1631" i="1"/>
  <c r="E1631" i="1"/>
  <c r="D1632" i="1"/>
  <c r="E1632" i="1"/>
  <c r="D1633" i="1"/>
  <c r="E1633" i="1"/>
  <c r="D1634" i="1"/>
  <c r="E1634" i="1"/>
  <c r="D1635" i="1"/>
  <c r="E1635" i="1"/>
  <c r="D1636" i="1"/>
  <c r="E1636" i="1"/>
  <c r="D1637" i="1"/>
  <c r="E1637" i="1"/>
  <c r="D1638" i="1"/>
  <c r="E1638" i="1"/>
  <c r="D1639" i="1"/>
  <c r="E1639" i="1"/>
  <c r="D1640" i="1"/>
  <c r="E1640" i="1"/>
  <c r="D1641" i="1"/>
  <c r="E1641" i="1"/>
  <c r="D1642" i="1"/>
  <c r="E1642" i="1"/>
  <c r="D1643" i="1"/>
  <c r="E1643" i="1"/>
  <c r="D1644" i="1"/>
  <c r="E1644" i="1"/>
  <c r="D1645" i="1"/>
  <c r="E1645" i="1"/>
  <c r="D1646" i="1"/>
  <c r="E1646" i="1"/>
  <c r="D1647" i="1"/>
  <c r="E1647" i="1"/>
  <c r="D1648" i="1"/>
  <c r="E1648" i="1"/>
  <c r="D1649" i="1"/>
  <c r="E1649" i="1"/>
  <c r="D1650" i="1"/>
  <c r="E1650" i="1"/>
  <c r="D1651" i="1"/>
  <c r="E1651" i="1"/>
  <c r="D1652" i="1"/>
  <c r="E1652" i="1"/>
  <c r="D1653" i="1"/>
  <c r="E1653" i="1"/>
  <c r="D1654" i="1"/>
  <c r="E1654" i="1"/>
  <c r="D1655" i="1"/>
  <c r="E1655" i="1"/>
  <c r="D1656" i="1"/>
  <c r="E1656" i="1"/>
  <c r="D1657" i="1"/>
  <c r="E1657" i="1"/>
  <c r="D1658" i="1"/>
  <c r="E1658" i="1"/>
  <c r="D1659" i="1"/>
  <c r="E1659" i="1"/>
  <c r="D1660" i="1"/>
  <c r="E1660" i="1"/>
  <c r="D1661" i="1"/>
  <c r="E1661" i="1"/>
  <c r="D1662" i="1"/>
  <c r="E1662" i="1"/>
  <c r="D1663" i="1"/>
  <c r="E1663" i="1"/>
  <c r="D1664" i="1"/>
  <c r="E1664" i="1"/>
  <c r="D1665" i="1"/>
  <c r="E1665" i="1"/>
  <c r="D1666" i="1"/>
  <c r="E1666" i="1"/>
  <c r="D1667" i="1"/>
  <c r="E1667" i="1"/>
  <c r="D1668" i="1"/>
  <c r="E1668" i="1"/>
  <c r="D1669" i="1"/>
  <c r="E1669" i="1"/>
  <c r="D1670" i="1"/>
  <c r="E1670" i="1"/>
  <c r="D1671" i="1"/>
  <c r="E1671" i="1"/>
  <c r="D1672" i="1"/>
  <c r="E1672" i="1"/>
  <c r="D1673" i="1"/>
  <c r="E1673" i="1"/>
  <c r="D1674" i="1"/>
  <c r="E1674" i="1"/>
  <c r="D1675" i="1"/>
  <c r="E1675" i="1"/>
  <c r="D1676" i="1"/>
  <c r="E1676" i="1"/>
  <c r="D1677" i="1"/>
  <c r="E1677" i="1"/>
  <c r="D1678" i="1"/>
  <c r="E1678" i="1"/>
  <c r="D1679" i="1"/>
  <c r="E1679" i="1"/>
  <c r="D1680" i="1"/>
  <c r="E1680" i="1"/>
  <c r="D1681" i="1"/>
  <c r="E1681" i="1"/>
  <c r="D1682" i="1"/>
  <c r="E1682" i="1"/>
  <c r="D1683" i="1"/>
  <c r="E1683" i="1"/>
  <c r="D1684" i="1"/>
  <c r="E1684" i="1"/>
  <c r="D1685" i="1"/>
  <c r="E1685" i="1"/>
  <c r="D1686" i="1"/>
  <c r="E1686" i="1"/>
  <c r="D1687" i="1"/>
  <c r="E1687" i="1"/>
  <c r="D1688" i="1"/>
  <c r="E1688" i="1"/>
  <c r="D1689" i="1"/>
  <c r="E1689" i="1"/>
  <c r="D1690" i="1"/>
  <c r="E1690" i="1"/>
  <c r="D1691" i="1"/>
  <c r="E1691" i="1"/>
  <c r="D1692" i="1"/>
  <c r="E1692" i="1"/>
  <c r="D1693" i="1"/>
  <c r="E1693" i="1"/>
  <c r="D1694" i="1"/>
  <c r="E1694" i="1"/>
  <c r="D1695" i="1"/>
  <c r="E1695" i="1"/>
  <c r="D1696" i="1"/>
  <c r="E1696" i="1"/>
  <c r="D1697" i="1"/>
  <c r="E1697" i="1"/>
  <c r="D1698" i="1"/>
  <c r="E1698" i="1"/>
  <c r="D1699" i="1"/>
  <c r="E1699" i="1"/>
  <c r="D1700" i="1"/>
  <c r="E1700" i="1"/>
  <c r="D1701" i="1"/>
  <c r="E1701" i="1"/>
  <c r="D1702" i="1"/>
  <c r="E1702" i="1"/>
  <c r="D1703" i="1"/>
  <c r="E1703" i="1"/>
  <c r="D1704" i="1"/>
  <c r="E1704" i="1"/>
  <c r="D1705" i="1"/>
  <c r="E1705" i="1"/>
  <c r="D1706" i="1"/>
  <c r="E1706" i="1"/>
  <c r="D1707" i="1"/>
  <c r="E1707" i="1"/>
  <c r="D1708" i="1"/>
  <c r="E1708" i="1"/>
  <c r="D1709" i="1"/>
  <c r="E1709" i="1"/>
  <c r="D1710" i="1"/>
  <c r="E1710" i="1"/>
  <c r="D1711" i="1"/>
  <c r="E1711" i="1"/>
  <c r="D1712" i="1"/>
  <c r="E1712" i="1"/>
  <c r="D1713" i="1"/>
  <c r="E1713" i="1"/>
  <c r="D1714" i="1"/>
  <c r="E1714" i="1"/>
  <c r="D1715" i="1"/>
  <c r="E1715" i="1"/>
  <c r="D1716" i="1"/>
  <c r="E1716" i="1"/>
  <c r="D1717" i="1"/>
  <c r="E1717" i="1"/>
  <c r="D1718" i="1"/>
  <c r="E1718" i="1"/>
  <c r="D1719" i="1"/>
  <c r="E1719" i="1"/>
  <c r="D1720" i="1"/>
  <c r="E1720" i="1"/>
  <c r="D1721" i="1"/>
  <c r="E1721" i="1"/>
  <c r="D1722" i="1"/>
  <c r="E1722" i="1"/>
  <c r="D1723" i="1"/>
  <c r="E1723" i="1"/>
  <c r="D1724" i="1"/>
  <c r="E1724" i="1"/>
  <c r="D1725" i="1"/>
  <c r="E1725" i="1"/>
  <c r="D1726" i="1"/>
  <c r="E1726" i="1"/>
  <c r="D1727" i="1"/>
  <c r="E1727" i="1"/>
  <c r="D1728" i="1"/>
  <c r="E1728" i="1"/>
  <c r="D1729" i="1"/>
  <c r="E1729" i="1"/>
  <c r="D1730" i="1"/>
  <c r="E1730" i="1"/>
  <c r="D1731" i="1"/>
  <c r="E1731" i="1"/>
  <c r="D1732" i="1"/>
  <c r="E1732" i="1"/>
  <c r="D1733" i="1"/>
  <c r="E1733" i="1"/>
  <c r="D1734" i="1"/>
  <c r="E1734" i="1"/>
  <c r="D1735" i="1"/>
  <c r="E1735" i="1"/>
  <c r="D1736" i="1"/>
  <c r="E1736" i="1"/>
  <c r="D1737" i="1"/>
  <c r="E1737" i="1"/>
  <c r="D1738" i="1"/>
  <c r="E1738" i="1"/>
  <c r="D1739" i="1"/>
  <c r="E1739" i="1"/>
  <c r="D1740" i="1"/>
  <c r="E1740" i="1"/>
  <c r="D1741" i="1"/>
  <c r="E1741" i="1"/>
  <c r="D1742" i="1"/>
  <c r="E1742" i="1"/>
  <c r="D1743" i="1"/>
  <c r="E1743" i="1"/>
  <c r="D1744" i="1"/>
  <c r="E1744" i="1"/>
  <c r="D1745" i="1"/>
  <c r="E1745" i="1"/>
  <c r="D1746" i="1"/>
  <c r="E1746" i="1"/>
  <c r="D1747" i="1"/>
  <c r="E1747" i="1"/>
  <c r="D1748" i="1"/>
  <c r="E1748" i="1"/>
  <c r="D1749" i="1"/>
  <c r="E1749" i="1"/>
  <c r="D1750" i="1"/>
  <c r="E1750" i="1"/>
  <c r="D1751" i="1"/>
  <c r="E1751" i="1"/>
  <c r="D1752" i="1"/>
  <c r="E1752" i="1"/>
  <c r="D1753" i="1"/>
  <c r="E1753" i="1"/>
  <c r="D1754" i="1"/>
  <c r="E1754" i="1"/>
  <c r="D1755" i="1"/>
  <c r="E1755" i="1"/>
  <c r="D1756" i="1"/>
  <c r="E1756" i="1"/>
  <c r="D1757" i="1"/>
  <c r="E1757" i="1"/>
  <c r="D1758" i="1"/>
  <c r="E1758" i="1"/>
  <c r="D1759" i="1"/>
  <c r="E1759" i="1"/>
  <c r="D1760" i="1"/>
  <c r="E1760" i="1"/>
  <c r="D1761" i="1"/>
  <c r="E1761" i="1"/>
  <c r="D1762" i="1"/>
  <c r="E1762" i="1"/>
  <c r="D1763" i="1"/>
  <c r="E1763" i="1"/>
  <c r="D1764" i="1"/>
  <c r="E1764" i="1"/>
  <c r="D1765" i="1"/>
  <c r="E1765" i="1"/>
  <c r="D1766" i="1"/>
  <c r="E1766" i="1"/>
  <c r="D1767" i="1"/>
  <c r="E1767" i="1"/>
  <c r="D1768" i="1"/>
  <c r="E1768" i="1"/>
  <c r="D1769" i="1"/>
  <c r="E1769" i="1"/>
  <c r="D1770" i="1"/>
  <c r="E1770" i="1"/>
  <c r="D1771" i="1"/>
  <c r="E1771" i="1"/>
  <c r="D1772" i="1"/>
  <c r="E1772" i="1"/>
  <c r="D1773" i="1"/>
  <c r="E1773" i="1"/>
  <c r="D1774" i="1"/>
  <c r="E1774" i="1"/>
  <c r="D1775" i="1"/>
  <c r="E1775" i="1"/>
  <c r="D1776" i="1"/>
  <c r="E1776" i="1"/>
  <c r="D1777" i="1"/>
  <c r="E1777" i="1"/>
  <c r="D1778" i="1"/>
  <c r="E1778" i="1"/>
  <c r="D1779" i="1"/>
  <c r="E1779" i="1"/>
  <c r="D1780" i="1"/>
  <c r="E1780" i="1"/>
  <c r="D1781" i="1"/>
  <c r="E1781" i="1"/>
  <c r="D1782" i="1"/>
  <c r="E1782" i="1"/>
  <c r="D1783" i="1"/>
  <c r="E1783" i="1"/>
  <c r="D1784" i="1"/>
  <c r="E1784" i="1"/>
  <c r="D1785" i="1"/>
  <c r="E1785" i="1"/>
  <c r="D1786" i="1"/>
  <c r="E1786" i="1"/>
  <c r="D1787" i="1"/>
  <c r="E1787" i="1"/>
  <c r="D1788" i="1"/>
  <c r="E1788" i="1"/>
  <c r="D1789" i="1"/>
  <c r="E1789" i="1"/>
  <c r="D1790" i="1"/>
  <c r="E1790" i="1"/>
  <c r="D1791" i="1"/>
  <c r="E1791" i="1"/>
  <c r="D1792" i="1"/>
  <c r="E1792" i="1"/>
  <c r="D1793" i="1"/>
  <c r="E1793" i="1"/>
  <c r="D1794" i="1"/>
  <c r="E1794" i="1"/>
  <c r="D1795" i="1"/>
  <c r="E1795" i="1"/>
  <c r="D1796" i="1"/>
  <c r="E1796" i="1"/>
  <c r="D1797" i="1"/>
  <c r="E1797" i="1"/>
  <c r="D1798" i="1"/>
  <c r="E1798" i="1"/>
  <c r="D1799" i="1"/>
  <c r="E1799" i="1"/>
  <c r="D1800" i="1"/>
  <c r="E1800" i="1"/>
  <c r="D1801" i="1"/>
  <c r="E1801" i="1"/>
  <c r="D1802" i="1"/>
  <c r="E1802" i="1"/>
  <c r="D1803" i="1"/>
  <c r="E1803" i="1"/>
  <c r="D1804" i="1"/>
  <c r="E1804" i="1"/>
  <c r="D1805" i="1"/>
  <c r="E1805" i="1"/>
  <c r="D1806" i="1"/>
  <c r="E1806" i="1"/>
  <c r="D1807" i="1"/>
  <c r="E1807" i="1"/>
  <c r="D1808" i="1"/>
  <c r="E1808" i="1"/>
  <c r="D1809" i="1"/>
  <c r="E1809" i="1"/>
  <c r="D1810" i="1"/>
  <c r="E1810" i="1"/>
  <c r="D1811" i="1"/>
  <c r="E1811" i="1"/>
  <c r="D1812" i="1"/>
  <c r="E1812" i="1"/>
  <c r="D1813" i="1"/>
  <c r="E1813" i="1"/>
  <c r="D1814" i="1"/>
  <c r="E1814" i="1"/>
  <c r="D1815" i="1"/>
  <c r="E1815" i="1"/>
  <c r="D1816" i="1"/>
  <c r="E1816" i="1"/>
  <c r="D1817" i="1"/>
  <c r="E1817" i="1"/>
  <c r="D1818" i="1"/>
  <c r="E1818" i="1"/>
  <c r="D1819" i="1"/>
  <c r="E1819" i="1"/>
  <c r="D1820" i="1"/>
  <c r="E1820" i="1"/>
  <c r="D1821" i="1"/>
  <c r="E1821" i="1"/>
  <c r="D1822" i="1"/>
  <c r="E1822" i="1"/>
  <c r="D1823" i="1"/>
  <c r="E1823" i="1"/>
  <c r="D1824" i="1"/>
  <c r="E1824" i="1"/>
  <c r="D1825" i="1"/>
  <c r="E1825" i="1"/>
  <c r="D1826" i="1"/>
  <c r="E1826" i="1"/>
  <c r="D1827" i="1"/>
  <c r="E1827" i="1"/>
  <c r="D1828" i="1"/>
  <c r="E1828" i="1"/>
  <c r="D1829" i="1"/>
  <c r="E1829" i="1"/>
  <c r="D1830" i="1"/>
  <c r="E1830" i="1"/>
  <c r="D1831" i="1"/>
  <c r="E1831" i="1"/>
  <c r="D1832" i="1"/>
  <c r="E1832" i="1"/>
  <c r="D1833" i="1"/>
  <c r="E1833" i="1"/>
  <c r="D1834" i="1"/>
  <c r="E1834" i="1"/>
  <c r="D1835" i="1"/>
  <c r="E1835" i="1"/>
  <c r="D1836" i="1"/>
  <c r="E1836" i="1"/>
  <c r="D1837" i="1"/>
  <c r="E1837" i="1"/>
  <c r="D1838" i="1"/>
  <c r="E1838" i="1"/>
  <c r="D1839" i="1"/>
  <c r="E1839" i="1"/>
  <c r="D1840" i="1"/>
  <c r="E1840" i="1"/>
  <c r="D1841" i="1"/>
  <c r="E1841" i="1"/>
  <c r="D1842" i="1"/>
  <c r="E1842" i="1"/>
  <c r="D1843" i="1"/>
  <c r="E1843" i="1"/>
  <c r="D1844" i="1"/>
  <c r="E1844" i="1"/>
  <c r="D1845" i="1"/>
  <c r="E1845" i="1"/>
  <c r="D1846" i="1"/>
  <c r="E1846" i="1"/>
  <c r="D1847" i="1"/>
  <c r="E1847" i="1"/>
  <c r="D1848" i="1"/>
  <c r="E1848" i="1"/>
  <c r="D1849" i="1"/>
  <c r="E1849" i="1"/>
  <c r="D1850" i="1"/>
  <c r="E1850" i="1"/>
  <c r="D1851" i="1"/>
  <c r="E1851" i="1"/>
  <c r="D1852" i="1"/>
  <c r="E1852" i="1"/>
  <c r="D1853" i="1"/>
  <c r="E1853" i="1"/>
  <c r="D1854" i="1"/>
  <c r="E1854" i="1"/>
  <c r="D1855" i="1"/>
  <c r="E1855" i="1"/>
  <c r="D1856" i="1"/>
  <c r="E1856" i="1"/>
  <c r="D1857" i="1"/>
  <c r="E1857" i="1"/>
  <c r="D1858" i="1"/>
  <c r="E1858" i="1"/>
  <c r="D1859" i="1"/>
  <c r="E1859" i="1"/>
  <c r="D1860" i="1"/>
  <c r="E1860" i="1"/>
  <c r="D1861" i="1"/>
  <c r="E1861" i="1"/>
  <c r="D1862" i="1"/>
  <c r="E1862" i="1"/>
  <c r="D1863" i="1"/>
  <c r="E1863" i="1"/>
  <c r="D1864" i="1"/>
  <c r="E1864" i="1"/>
  <c r="D1865" i="1"/>
  <c r="E1865" i="1"/>
  <c r="D1866" i="1"/>
  <c r="E1866" i="1"/>
  <c r="D1867" i="1"/>
  <c r="E1867" i="1"/>
  <c r="D1868" i="1"/>
  <c r="E1868" i="1"/>
  <c r="D1869" i="1"/>
  <c r="E1869" i="1"/>
  <c r="D1870" i="1"/>
  <c r="E1870" i="1"/>
  <c r="D1871" i="1"/>
  <c r="E1871" i="1"/>
  <c r="D1872" i="1"/>
  <c r="E1872" i="1"/>
  <c r="D1873" i="1"/>
  <c r="E1873" i="1"/>
  <c r="D1874" i="1"/>
  <c r="E1874" i="1"/>
  <c r="D1875" i="1"/>
  <c r="E1875" i="1"/>
  <c r="D1876" i="1"/>
  <c r="E1876" i="1"/>
  <c r="D1877" i="1"/>
  <c r="E1877" i="1"/>
  <c r="D1878" i="1"/>
  <c r="E1878" i="1"/>
  <c r="D1879" i="1"/>
  <c r="E1879" i="1"/>
  <c r="D1880" i="1"/>
  <c r="E1880" i="1"/>
  <c r="D1881" i="1"/>
  <c r="E1881" i="1"/>
  <c r="D1882" i="1"/>
  <c r="E1882" i="1"/>
  <c r="D1883" i="1"/>
  <c r="E1883" i="1"/>
  <c r="D1884" i="1"/>
  <c r="E1884" i="1"/>
  <c r="D1885" i="1"/>
  <c r="E1885" i="1"/>
  <c r="D1886" i="1"/>
  <c r="E1886" i="1"/>
  <c r="D1887" i="1"/>
  <c r="E1887" i="1"/>
  <c r="D1888" i="1"/>
  <c r="E1888" i="1"/>
  <c r="D1889" i="1"/>
  <c r="E1889" i="1"/>
  <c r="D1890" i="1"/>
  <c r="E1890" i="1"/>
  <c r="D1891" i="1"/>
  <c r="E1891" i="1"/>
  <c r="D1892" i="1"/>
  <c r="E1892" i="1"/>
  <c r="D1893" i="1"/>
  <c r="E1893" i="1"/>
  <c r="D1894" i="1"/>
  <c r="E1894" i="1"/>
  <c r="D1895" i="1"/>
  <c r="E1895" i="1"/>
  <c r="D1896" i="1"/>
  <c r="E1896" i="1"/>
  <c r="D1897" i="1"/>
  <c r="E1897" i="1"/>
  <c r="D1898" i="1"/>
  <c r="E1898" i="1"/>
  <c r="D1899" i="1"/>
  <c r="E1899" i="1"/>
  <c r="D1900" i="1"/>
  <c r="E1900" i="1"/>
  <c r="D1901" i="1"/>
  <c r="E1901" i="1"/>
  <c r="D1902" i="1"/>
  <c r="E1902" i="1"/>
  <c r="D1903" i="1"/>
  <c r="E1903" i="1"/>
  <c r="D1904" i="1"/>
  <c r="E1904" i="1"/>
  <c r="D1905" i="1"/>
  <c r="E1905" i="1"/>
  <c r="D1906" i="1"/>
  <c r="E1906" i="1"/>
  <c r="D1907" i="1"/>
  <c r="E1907" i="1"/>
  <c r="D1908" i="1"/>
  <c r="E1908" i="1"/>
  <c r="D1909" i="1"/>
  <c r="E1909" i="1"/>
  <c r="D1910" i="1"/>
  <c r="E1910" i="1"/>
  <c r="D1911" i="1"/>
  <c r="E1911" i="1"/>
  <c r="D1912" i="1"/>
  <c r="E1912" i="1"/>
  <c r="D1913" i="1"/>
  <c r="E1913" i="1"/>
  <c r="D1914" i="1"/>
  <c r="E1914" i="1"/>
  <c r="D1915" i="1"/>
  <c r="E1915" i="1"/>
  <c r="D1916" i="1"/>
  <c r="E1916" i="1"/>
  <c r="D1917" i="1"/>
  <c r="E1917" i="1"/>
  <c r="D1918" i="1"/>
  <c r="E1918" i="1"/>
  <c r="D1919" i="1"/>
  <c r="E1919" i="1"/>
  <c r="D1920" i="1"/>
  <c r="E1920" i="1"/>
  <c r="D1921" i="1"/>
  <c r="E1921" i="1"/>
  <c r="D1922" i="1"/>
  <c r="E1922" i="1"/>
  <c r="D1923" i="1"/>
  <c r="E1923" i="1"/>
  <c r="D1924" i="1"/>
  <c r="E1924" i="1"/>
  <c r="D1925" i="1"/>
  <c r="E1925" i="1"/>
  <c r="D1926" i="1"/>
  <c r="E1926" i="1"/>
  <c r="D1927" i="1"/>
  <c r="E1927" i="1"/>
  <c r="D1928" i="1"/>
  <c r="E1928" i="1"/>
  <c r="D1929" i="1"/>
  <c r="E1929" i="1"/>
  <c r="D1930" i="1"/>
  <c r="E1930" i="1"/>
  <c r="D1931" i="1"/>
  <c r="E1931" i="1"/>
  <c r="D1932" i="1"/>
  <c r="E1932" i="1"/>
  <c r="D1933" i="1"/>
  <c r="E1933" i="1"/>
  <c r="D1934" i="1"/>
  <c r="E1934" i="1"/>
  <c r="D1935" i="1"/>
  <c r="E1935" i="1"/>
  <c r="D1936" i="1"/>
  <c r="E1936" i="1"/>
  <c r="D1937" i="1"/>
  <c r="E1937" i="1"/>
  <c r="D1938" i="1"/>
  <c r="E1938" i="1"/>
  <c r="D1939" i="1"/>
  <c r="E1939" i="1"/>
  <c r="D1940" i="1"/>
  <c r="E1940" i="1"/>
  <c r="D1941" i="1"/>
  <c r="E1941" i="1"/>
  <c r="D1942" i="1"/>
  <c r="E1942" i="1"/>
  <c r="D1943" i="1"/>
  <c r="E1943" i="1"/>
  <c r="D1944" i="1"/>
  <c r="E1944" i="1"/>
  <c r="D1945" i="1"/>
  <c r="E1945" i="1"/>
  <c r="D1946" i="1"/>
  <c r="E1946" i="1"/>
  <c r="D1947" i="1"/>
  <c r="E1947" i="1"/>
  <c r="D1948" i="1"/>
  <c r="E1948" i="1"/>
  <c r="D1949" i="1"/>
  <c r="E1949" i="1"/>
  <c r="D1950" i="1"/>
  <c r="E1950" i="1"/>
  <c r="D1951" i="1"/>
  <c r="E1951" i="1"/>
  <c r="D1952" i="1"/>
  <c r="E1952" i="1"/>
  <c r="D1953" i="1"/>
  <c r="E1953" i="1"/>
  <c r="D1954" i="1"/>
  <c r="E1954" i="1"/>
  <c r="D1955" i="1"/>
  <c r="E1955" i="1"/>
  <c r="D1956" i="1"/>
  <c r="E1956" i="1"/>
  <c r="D1957" i="1"/>
  <c r="E1957" i="1"/>
  <c r="D1958" i="1"/>
  <c r="E1958" i="1"/>
  <c r="D1959" i="1"/>
  <c r="E1959" i="1"/>
  <c r="D1960" i="1"/>
  <c r="E1960" i="1"/>
  <c r="D1961" i="1"/>
  <c r="E1961" i="1"/>
  <c r="D1962" i="1"/>
  <c r="E1962" i="1"/>
  <c r="D1963" i="1"/>
  <c r="E1963" i="1"/>
  <c r="D1964" i="1"/>
  <c r="E1964" i="1"/>
  <c r="D1965" i="1"/>
  <c r="E1965" i="1"/>
  <c r="D1966" i="1"/>
  <c r="E1966" i="1"/>
  <c r="D1967" i="1"/>
  <c r="E1967" i="1"/>
  <c r="D1968" i="1"/>
  <c r="E1968" i="1"/>
  <c r="D1969" i="1"/>
  <c r="E1969" i="1"/>
  <c r="D1970" i="1"/>
  <c r="E1970" i="1"/>
  <c r="D1971" i="1"/>
  <c r="E1971" i="1"/>
  <c r="D1972" i="1"/>
  <c r="E1972" i="1"/>
  <c r="D1973" i="1"/>
  <c r="E1973" i="1"/>
  <c r="D1974" i="1"/>
  <c r="E1974" i="1"/>
  <c r="D1975" i="1"/>
  <c r="E1975" i="1"/>
  <c r="D1976" i="1"/>
  <c r="E1976" i="1"/>
  <c r="D1977" i="1"/>
  <c r="E1977" i="1"/>
  <c r="D1978" i="1"/>
  <c r="E1978" i="1"/>
  <c r="D1979" i="1"/>
  <c r="E1979" i="1"/>
  <c r="D1980" i="1"/>
  <c r="E1980" i="1"/>
  <c r="D1981" i="1"/>
  <c r="E1981" i="1"/>
  <c r="D1982" i="1"/>
  <c r="E1982" i="1"/>
  <c r="D1983" i="1"/>
  <c r="E1983" i="1"/>
  <c r="D1984" i="1"/>
  <c r="E1984" i="1"/>
  <c r="D1985" i="1"/>
  <c r="E1985" i="1"/>
  <c r="D1986" i="1"/>
  <c r="E1986" i="1"/>
  <c r="D1987" i="1"/>
  <c r="E1987" i="1"/>
  <c r="D1988" i="1"/>
  <c r="E1988" i="1"/>
  <c r="D1989" i="1"/>
  <c r="E1989" i="1"/>
  <c r="D1990" i="1"/>
  <c r="E1990" i="1"/>
  <c r="D1991" i="1"/>
  <c r="E1991" i="1"/>
  <c r="D1992" i="1"/>
  <c r="E1992" i="1"/>
  <c r="D1993" i="1"/>
  <c r="E1993" i="1"/>
  <c r="D1994" i="1"/>
  <c r="E1994" i="1"/>
  <c r="D1995" i="1"/>
  <c r="E1995" i="1"/>
  <c r="D1996" i="1"/>
  <c r="E1996" i="1"/>
  <c r="D1997" i="1"/>
  <c r="E1997" i="1"/>
  <c r="D1998" i="1"/>
  <c r="E1998" i="1"/>
  <c r="D1999" i="1"/>
  <c r="E1999" i="1"/>
  <c r="D2000" i="1"/>
  <c r="E2000" i="1"/>
  <c r="D2001" i="1"/>
  <c r="E2001" i="1"/>
  <c r="D2002" i="1"/>
  <c r="E2002" i="1"/>
  <c r="D2003" i="1"/>
  <c r="E2003" i="1"/>
  <c r="D2004" i="1"/>
  <c r="E2004" i="1"/>
  <c r="D2005" i="1"/>
  <c r="E2005" i="1"/>
  <c r="D2006" i="1"/>
  <c r="E2006" i="1"/>
  <c r="D2007" i="1"/>
  <c r="E2007" i="1"/>
  <c r="D2008" i="1"/>
  <c r="E2008" i="1"/>
  <c r="D2009" i="1"/>
  <c r="E2009" i="1"/>
  <c r="D2010" i="1"/>
  <c r="E2010" i="1"/>
  <c r="D2011" i="1"/>
  <c r="E2011" i="1"/>
  <c r="D2012" i="1"/>
  <c r="E2012" i="1"/>
  <c r="D2013" i="1"/>
  <c r="E2013" i="1"/>
  <c r="D2014" i="1"/>
  <c r="E2014" i="1"/>
  <c r="D2015" i="1"/>
  <c r="E2015" i="1"/>
  <c r="D2016" i="1"/>
  <c r="E2016" i="1"/>
  <c r="D2017" i="1"/>
  <c r="E2017" i="1"/>
  <c r="D2018" i="1"/>
  <c r="E2018" i="1"/>
  <c r="D2019" i="1"/>
  <c r="E2019" i="1"/>
  <c r="D2020" i="1"/>
  <c r="E2020" i="1"/>
  <c r="D2021" i="1"/>
  <c r="E2021" i="1"/>
  <c r="D2022" i="1"/>
  <c r="E2022" i="1"/>
  <c r="D2023" i="1"/>
  <c r="E2023" i="1"/>
  <c r="D2024" i="1"/>
  <c r="E2024" i="1"/>
  <c r="D2025" i="1"/>
  <c r="E2025" i="1"/>
  <c r="D2026" i="1"/>
  <c r="E2026" i="1"/>
  <c r="D2027" i="1"/>
  <c r="E2027" i="1"/>
  <c r="D2028" i="1"/>
  <c r="E2028" i="1"/>
  <c r="D2029" i="1"/>
  <c r="E2029" i="1"/>
  <c r="D2030" i="1"/>
  <c r="E2030" i="1"/>
  <c r="D2031" i="1"/>
  <c r="E2031" i="1"/>
  <c r="D2032" i="1"/>
  <c r="E2032" i="1"/>
  <c r="D2033" i="1"/>
  <c r="E2033" i="1"/>
  <c r="D2034" i="1"/>
  <c r="E2034" i="1"/>
  <c r="D2035" i="1"/>
  <c r="E2035" i="1"/>
  <c r="D2036" i="1"/>
  <c r="E2036" i="1"/>
  <c r="D2037" i="1"/>
  <c r="E2037" i="1"/>
  <c r="D2038" i="1"/>
  <c r="E2038" i="1"/>
  <c r="D2039" i="1"/>
  <c r="E2039" i="1"/>
  <c r="D2040" i="1"/>
  <c r="E2040" i="1"/>
  <c r="D2041" i="1"/>
  <c r="E2041" i="1"/>
  <c r="D2042" i="1"/>
  <c r="E2042" i="1"/>
  <c r="D2043" i="1"/>
  <c r="E2043" i="1"/>
  <c r="D2044" i="1"/>
  <c r="E2044" i="1"/>
  <c r="D2045" i="1"/>
  <c r="E2045" i="1"/>
  <c r="D2046" i="1"/>
  <c r="E2046" i="1"/>
  <c r="D2047" i="1"/>
  <c r="E2047" i="1"/>
  <c r="D2048" i="1"/>
  <c r="E2048" i="1"/>
  <c r="D2049" i="1"/>
  <c r="E2049" i="1"/>
  <c r="D2050" i="1"/>
  <c r="E2050" i="1"/>
  <c r="D2051" i="1"/>
  <c r="E2051" i="1"/>
  <c r="D2052" i="1"/>
  <c r="E2052" i="1"/>
  <c r="D2053" i="1"/>
  <c r="E2053" i="1"/>
  <c r="D2054" i="1"/>
  <c r="E2054" i="1"/>
  <c r="D2055" i="1"/>
  <c r="E2055" i="1"/>
  <c r="D2056" i="1"/>
  <c r="E2056" i="1"/>
  <c r="D2057" i="1"/>
  <c r="E2057" i="1"/>
  <c r="D2058" i="1"/>
  <c r="E2058" i="1"/>
  <c r="D2059" i="1"/>
  <c r="E2059" i="1"/>
  <c r="D2060" i="1"/>
  <c r="E2060" i="1"/>
  <c r="D2061" i="1"/>
  <c r="E2061" i="1"/>
  <c r="D2062" i="1"/>
  <c r="E2062" i="1"/>
  <c r="D2063" i="1"/>
  <c r="E2063" i="1"/>
  <c r="D2064" i="1"/>
  <c r="E2064" i="1"/>
  <c r="D2065" i="1"/>
  <c r="E2065" i="1"/>
  <c r="D2066" i="1"/>
  <c r="E2066" i="1"/>
  <c r="D2067" i="1"/>
  <c r="E2067" i="1"/>
  <c r="D2068" i="1"/>
  <c r="E2068" i="1"/>
  <c r="D2069" i="1"/>
  <c r="E2069" i="1"/>
  <c r="D2070" i="1"/>
  <c r="E2070" i="1"/>
  <c r="D2071" i="1"/>
  <c r="E2071" i="1"/>
  <c r="D2072" i="1"/>
  <c r="E2072" i="1"/>
  <c r="D2073" i="1"/>
  <c r="E2073" i="1"/>
  <c r="D2074" i="1"/>
  <c r="E2074" i="1"/>
  <c r="D2075" i="1"/>
  <c r="E2075" i="1"/>
  <c r="D2076" i="1"/>
  <c r="E2076" i="1"/>
  <c r="D2077" i="1"/>
  <c r="E2077" i="1"/>
  <c r="D2078" i="1"/>
  <c r="E2078" i="1"/>
  <c r="D2079" i="1"/>
  <c r="E2079" i="1"/>
  <c r="D2080" i="1"/>
  <c r="E2080" i="1"/>
  <c r="D2081" i="1"/>
  <c r="E2081" i="1"/>
  <c r="D2082" i="1"/>
  <c r="E2082" i="1"/>
  <c r="D2083" i="1"/>
  <c r="E2083" i="1"/>
  <c r="D2084" i="1"/>
  <c r="E2084" i="1"/>
  <c r="D2085" i="1"/>
  <c r="E2085" i="1"/>
  <c r="D2086" i="1"/>
  <c r="E2086" i="1"/>
  <c r="D2087" i="1"/>
  <c r="E2087" i="1"/>
  <c r="D2088" i="1"/>
  <c r="E2088" i="1"/>
  <c r="D2089" i="1"/>
  <c r="E2089" i="1"/>
  <c r="D2090" i="1"/>
  <c r="E2090" i="1"/>
  <c r="D2091" i="1"/>
  <c r="E2091" i="1"/>
  <c r="D2092" i="1"/>
  <c r="E2092" i="1"/>
  <c r="D2093" i="1"/>
  <c r="E2093" i="1"/>
  <c r="D2094" i="1"/>
  <c r="E2094" i="1"/>
  <c r="D2095" i="1"/>
  <c r="E2095" i="1"/>
  <c r="D2096" i="1"/>
  <c r="E2096" i="1"/>
  <c r="D2097" i="1"/>
  <c r="E2097" i="1"/>
  <c r="D2098" i="1"/>
  <c r="E2098" i="1"/>
  <c r="D2099" i="1"/>
  <c r="E2099" i="1"/>
  <c r="D2100" i="1"/>
  <c r="E2100" i="1"/>
  <c r="D2101" i="1"/>
  <c r="E2101" i="1"/>
  <c r="D2102" i="1"/>
  <c r="E2102" i="1"/>
  <c r="D2103" i="1"/>
  <c r="E2103" i="1"/>
  <c r="D2104" i="1"/>
  <c r="E2104" i="1"/>
  <c r="D2105" i="1"/>
  <c r="E2105" i="1"/>
  <c r="D2106" i="1"/>
  <c r="E2106" i="1"/>
  <c r="D2107" i="1"/>
  <c r="E2107" i="1"/>
  <c r="D2108" i="1"/>
  <c r="E2108" i="1"/>
  <c r="D2109" i="1"/>
  <c r="E2109" i="1"/>
  <c r="D2110" i="1"/>
  <c r="E2110" i="1"/>
  <c r="D2111" i="1"/>
  <c r="E2111" i="1"/>
  <c r="D2112" i="1"/>
  <c r="E2112" i="1"/>
  <c r="D2113" i="1"/>
  <c r="E2113" i="1"/>
  <c r="D2114" i="1"/>
  <c r="E2114" i="1"/>
  <c r="D2115" i="1"/>
  <c r="E2115" i="1"/>
  <c r="D2116" i="1"/>
  <c r="E2116" i="1"/>
  <c r="D2117" i="1"/>
  <c r="E2117" i="1"/>
  <c r="D2118" i="1"/>
  <c r="E2118" i="1"/>
  <c r="D2119" i="1"/>
  <c r="E2119" i="1"/>
  <c r="D2120" i="1"/>
  <c r="E2120" i="1"/>
  <c r="D2121" i="1"/>
  <c r="E2121" i="1"/>
  <c r="D2122" i="1"/>
  <c r="E2122" i="1"/>
  <c r="D2123" i="1"/>
  <c r="E2123" i="1"/>
  <c r="D2124" i="1"/>
  <c r="E2124" i="1"/>
  <c r="D2125" i="1"/>
  <c r="E2125" i="1"/>
  <c r="D2126" i="1"/>
  <c r="E2126" i="1"/>
  <c r="D2127" i="1"/>
  <c r="E2127" i="1"/>
  <c r="D2128" i="1"/>
  <c r="E2128" i="1"/>
  <c r="D2129" i="1"/>
  <c r="E2129" i="1"/>
  <c r="D2130" i="1"/>
  <c r="E2130" i="1"/>
  <c r="D2131" i="1"/>
  <c r="E2131" i="1"/>
  <c r="D2132" i="1"/>
  <c r="E2132" i="1"/>
  <c r="D2133" i="1"/>
  <c r="E2133" i="1"/>
  <c r="D2134" i="1"/>
  <c r="E2134" i="1"/>
  <c r="D2135" i="1"/>
  <c r="E2135" i="1"/>
  <c r="D2136" i="1"/>
  <c r="E2136" i="1"/>
  <c r="D2137" i="1"/>
  <c r="E2137" i="1"/>
  <c r="D2138" i="1"/>
  <c r="E2138" i="1"/>
  <c r="D2139" i="1"/>
  <c r="E2139" i="1"/>
  <c r="D2140" i="1"/>
  <c r="E2140" i="1"/>
  <c r="D2141" i="1"/>
  <c r="E2141" i="1"/>
  <c r="D2142" i="1"/>
  <c r="E2142" i="1"/>
  <c r="D2143" i="1"/>
  <c r="E2143" i="1"/>
  <c r="D2144" i="1"/>
  <c r="E2144" i="1"/>
  <c r="D2145" i="1"/>
  <c r="E2145" i="1"/>
  <c r="D2146" i="1"/>
  <c r="E2146" i="1"/>
  <c r="D2147" i="1"/>
  <c r="E2147" i="1"/>
  <c r="D2148" i="1"/>
  <c r="E2148" i="1"/>
  <c r="D2149" i="1"/>
  <c r="E2149" i="1"/>
  <c r="D2150" i="1"/>
  <c r="E2150" i="1"/>
  <c r="D2151" i="1"/>
  <c r="E2151" i="1"/>
  <c r="D2152" i="1"/>
  <c r="E2152" i="1"/>
  <c r="D2153" i="1"/>
  <c r="E2153" i="1"/>
  <c r="D2154" i="1"/>
  <c r="E2154" i="1"/>
  <c r="D2155" i="1"/>
  <c r="E2155" i="1"/>
  <c r="D2156" i="1"/>
  <c r="E2156" i="1"/>
  <c r="D2157" i="1"/>
  <c r="E2157" i="1"/>
  <c r="D2158" i="1"/>
  <c r="E2158" i="1"/>
  <c r="D2159" i="1"/>
  <c r="E2159" i="1"/>
  <c r="D2160" i="1"/>
  <c r="E2160" i="1"/>
  <c r="D2161" i="1"/>
  <c r="E2161" i="1"/>
  <c r="D2162" i="1"/>
  <c r="E2162" i="1"/>
  <c r="D2163" i="1"/>
  <c r="E2163" i="1"/>
  <c r="D2164" i="1"/>
  <c r="E2164" i="1"/>
  <c r="D2165" i="1"/>
  <c r="E2165" i="1"/>
  <c r="D2166" i="1"/>
  <c r="E2166" i="1"/>
  <c r="D2167" i="1"/>
  <c r="E2167" i="1"/>
  <c r="D2168" i="1"/>
  <c r="E2168" i="1"/>
  <c r="D2169" i="1"/>
  <c r="E2169" i="1"/>
  <c r="D2170" i="1"/>
  <c r="E2170" i="1"/>
  <c r="D2171" i="1"/>
  <c r="E2171" i="1"/>
  <c r="D2172" i="1"/>
  <c r="E2172" i="1"/>
  <c r="D2173" i="1"/>
  <c r="E2173" i="1"/>
  <c r="D2174" i="1"/>
  <c r="E2174" i="1"/>
  <c r="D2175" i="1"/>
  <c r="E2175" i="1"/>
  <c r="D2176" i="1"/>
  <c r="E2176" i="1"/>
  <c r="D2177" i="1"/>
  <c r="E2177" i="1"/>
  <c r="D2178" i="1"/>
  <c r="E2178" i="1"/>
  <c r="D2179" i="1"/>
  <c r="E2179" i="1"/>
  <c r="D2180" i="1"/>
  <c r="E2180" i="1"/>
  <c r="D2181" i="1"/>
  <c r="E2181" i="1"/>
  <c r="D2182" i="1"/>
  <c r="E2182" i="1"/>
  <c r="D2183" i="1"/>
  <c r="E2183" i="1"/>
  <c r="D2184" i="1"/>
  <c r="E2184" i="1"/>
  <c r="D2185" i="1"/>
  <c r="E2185" i="1"/>
  <c r="D2186" i="1"/>
  <c r="E2186" i="1"/>
  <c r="D2187" i="1"/>
  <c r="E2187" i="1"/>
  <c r="D2188" i="1"/>
  <c r="E2188" i="1"/>
  <c r="D2189" i="1"/>
  <c r="E2189" i="1"/>
  <c r="D2190" i="1"/>
  <c r="E2190" i="1"/>
  <c r="D2191" i="1"/>
  <c r="E2191" i="1"/>
  <c r="D2192" i="1"/>
  <c r="E2192" i="1"/>
  <c r="D2193" i="1"/>
  <c r="E2193" i="1"/>
  <c r="D2194" i="1"/>
  <c r="E2194" i="1"/>
  <c r="D2195" i="1"/>
  <c r="E2195" i="1"/>
  <c r="D2196" i="1"/>
  <c r="E2196" i="1"/>
  <c r="D2197" i="1"/>
  <c r="E2197" i="1"/>
  <c r="D2198" i="1"/>
  <c r="E2198" i="1"/>
  <c r="D2199" i="1"/>
  <c r="E2199" i="1"/>
  <c r="D2200" i="1"/>
  <c r="E2200" i="1"/>
  <c r="D2201" i="1"/>
  <c r="E2201" i="1"/>
  <c r="D2202" i="1"/>
  <c r="E2202" i="1"/>
  <c r="D2203" i="1"/>
  <c r="E2203" i="1"/>
  <c r="D2204" i="1"/>
  <c r="E2204" i="1"/>
  <c r="D2205" i="1"/>
  <c r="E2205" i="1"/>
  <c r="D2206" i="1"/>
  <c r="E2206" i="1"/>
  <c r="D2207" i="1"/>
  <c r="E2207" i="1"/>
  <c r="D2208" i="1"/>
  <c r="E2208" i="1"/>
  <c r="D2209" i="1"/>
  <c r="E2209" i="1"/>
  <c r="D2210" i="1"/>
  <c r="E2210" i="1"/>
  <c r="D2211" i="1"/>
  <c r="E2211" i="1"/>
  <c r="D2212" i="1"/>
  <c r="E2212" i="1"/>
  <c r="D2213" i="1"/>
  <c r="E2213" i="1"/>
  <c r="D2214" i="1"/>
  <c r="E2214" i="1"/>
  <c r="D2215" i="1"/>
  <c r="E2215" i="1"/>
  <c r="D2216" i="1"/>
  <c r="E2216" i="1"/>
  <c r="D2217" i="1"/>
  <c r="E2217" i="1"/>
  <c r="D2218" i="1"/>
  <c r="E2218" i="1"/>
  <c r="D2219" i="1"/>
  <c r="E2219" i="1"/>
  <c r="D2220" i="1"/>
  <c r="E2220" i="1"/>
  <c r="D2221" i="1"/>
  <c r="E2221" i="1"/>
  <c r="D2222" i="1"/>
  <c r="E2222" i="1"/>
  <c r="D2223" i="1"/>
  <c r="E2223" i="1"/>
  <c r="D2224" i="1"/>
  <c r="E2224" i="1"/>
  <c r="D2225" i="1"/>
  <c r="E2225" i="1"/>
  <c r="D2226" i="1"/>
  <c r="E2226" i="1"/>
  <c r="D2227" i="1"/>
  <c r="E2227" i="1"/>
  <c r="D2228" i="1"/>
  <c r="E2228" i="1"/>
  <c r="D2229" i="1"/>
  <c r="E2229" i="1"/>
  <c r="D2230" i="1"/>
  <c r="E2230" i="1"/>
  <c r="D2231" i="1"/>
  <c r="E2231" i="1"/>
  <c r="D2232" i="1"/>
  <c r="E2232" i="1"/>
  <c r="D2233" i="1"/>
  <c r="E2233" i="1"/>
  <c r="D2234" i="1"/>
  <c r="E2234" i="1"/>
  <c r="D2235" i="1"/>
  <c r="E2235" i="1"/>
  <c r="D2236" i="1"/>
  <c r="E2236" i="1"/>
  <c r="D2237" i="1"/>
  <c r="E2237" i="1"/>
  <c r="D2238" i="1"/>
  <c r="E2238" i="1"/>
  <c r="D2239" i="1"/>
  <c r="E2239" i="1"/>
  <c r="D2240" i="1"/>
  <c r="E2240" i="1"/>
  <c r="D2241" i="1"/>
  <c r="E2241" i="1"/>
  <c r="D2242" i="1"/>
  <c r="E2242" i="1"/>
  <c r="D2243" i="1"/>
  <c r="E2243" i="1"/>
  <c r="D2244" i="1"/>
  <c r="E2244" i="1"/>
  <c r="D2245" i="1"/>
  <c r="E2245" i="1"/>
  <c r="D2246" i="1"/>
  <c r="E2246" i="1"/>
  <c r="D2247" i="1"/>
  <c r="E2247" i="1"/>
  <c r="D2248" i="1"/>
  <c r="E2248" i="1"/>
  <c r="D2249" i="1"/>
  <c r="E2249" i="1"/>
  <c r="D2250" i="1"/>
  <c r="E2250" i="1"/>
  <c r="D2251" i="1"/>
  <c r="E2251" i="1"/>
  <c r="D2252" i="1"/>
  <c r="E2252" i="1"/>
  <c r="D2253" i="1"/>
  <c r="E2253" i="1"/>
  <c r="D2254" i="1"/>
  <c r="E2254" i="1"/>
  <c r="D2255" i="1"/>
  <c r="E2255" i="1"/>
  <c r="D2256" i="1"/>
  <c r="E2256" i="1"/>
  <c r="D2257" i="1"/>
  <c r="E2257" i="1"/>
  <c r="D2258" i="1"/>
  <c r="E2258" i="1"/>
  <c r="D2259" i="1"/>
  <c r="E2259" i="1"/>
  <c r="D2260" i="1"/>
  <c r="E2260" i="1"/>
  <c r="D2261" i="1"/>
  <c r="E2261" i="1"/>
  <c r="D2262" i="1"/>
  <c r="E2262" i="1"/>
  <c r="D2263" i="1"/>
  <c r="E2263" i="1"/>
  <c r="D2264" i="1"/>
  <c r="E2264" i="1"/>
  <c r="D2265" i="1"/>
  <c r="E2265" i="1"/>
  <c r="D2266" i="1"/>
  <c r="E2266" i="1"/>
  <c r="D2267" i="1"/>
  <c r="E2267" i="1"/>
  <c r="D2268" i="1"/>
  <c r="E2268" i="1"/>
  <c r="D2269" i="1"/>
  <c r="E2269" i="1"/>
  <c r="D2270" i="1"/>
  <c r="E2270" i="1"/>
  <c r="D2271" i="1"/>
  <c r="E2271" i="1"/>
  <c r="D2272" i="1"/>
  <c r="E2272" i="1"/>
  <c r="D2273" i="1"/>
  <c r="E2273" i="1"/>
  <c r="D2274" i="1"/>
  <c r="E2274" i="1"/>
  <c r="D2275" i="1"/>
  <c r="E2275" i="1"/>
  <c r="D2276" i="1"/>
  <c r="E2276" i="1"/>
  <c r="D2277" i="1"/>
  <c r="E2277" i="1"/>
  <c r="D2278" i="1"/>
  <c r="E2278" i="1"/>
  <c r="D2279" i="1"/>
  <c r="E2279" i="1"/>
  <c r="D2280" i="1"/>
  <c r="E2280" i="1"/>
  <c r="D2281" i="1"/>
  <c r="E2281" i="1"/>
  <c r="D2282" i="1"/>
  <c r="E2282" i="1"/>
  <c r="D2283" i="1"/>
  <c r="E2283" i="1"/>
  <c r="D2284" i="1"/>
  <c r="E2284" i="1"/>
  <c r="D2285" i="1"/>
  <c r="E2285" i="1"/>
  <c r="D2286" i="1"/>
  <c r="E2286" i="1"/>
  <c r="D2287" i="1"/>
  <c r="E2287" i="1"/>
  <c r="D2288" i="1"/>
  <c r="E2288" i="1"/>
  <c r="D2289" i="1"/>
  <c r="E2289" i="1"/>
  <c r="D2290" i="1"/>
  <c r="E2290" i="1"/>
  <c r="D2291" i="1"/>
  <c r="E2291" i="1"/>
  <c r="D2292" i="1"/>
  <c r="E2292" i="1"/>
  <c r="D2293" i="1"/>
  <c r="E2293" i="1"/>
  <c r="D2294" i="1"/>
  <c r="E2294" i="1"/>
  <c r="D2295" i="1"/>
  <c r="E2295" i="1"/>
  <c r="D2296" i="1"/>
  <c r="E2296" i="1"/>
  <c r="D2297" i="1"/>
  <c r="E2297" i="1"/>
  <c r="D2298" i="1"/>
  <c r="E2298" i="1"/>
  <c r="D2299" i="1"/>
  <c r="E2299" i="1"/>
  <c r="D2300" i="1"/>
  <c r="E2300" i="1"/>
  <c r="D2301" i="1"/>
  <c r="E2301" i="1"/>
  <c r="D2302" i="1"/>
  <c r="E2302" i="1"/>
  <c r="D2303" i="1"/>
  <c r="E2303" i="1"/>
  <c r="D2304" i="1"/>
  <c r="E2304" i="1"/>
  <c r="D2305" i="1"/>
  <c r="E2305" i="1"/>
  <c r="D2306" i="1"/>
  <c r="E2306" i="1"/>
  <c r="D2307" i="1"/>
  <c r="E2307" i="1"/>
  <c r="D2308" i="1"/>
  <c r="E2308" i="1"/>
  <c r="D2309" i="1"/>
  <c r="E2309" i="1"/>
  <c r="D2310" i="1"/>
  <c r="E2310" i="1"/>
  <c r="D2311" i="1"/>
  <c r="E2311" i="1"/>
  <c r="D2312" i="1"/>
  <c r="E2312" i="1"/>
  <c r="D2313" i="1"/>
  <c r="E2313" i="1"/>
  <c r="D2314" i="1"/>
  <c r="E2314" i="1"/>
  <c r="D2315" i="1"/>
  <c r="E2315" i="1"/>
  <c r="D2316" i="1"/>
  <c r="E2316" i="1"/>
  <c r="D2317" i="1"/>
  <c r="E2317" i="1"/>
  <c r="D2318" i="1"/>
  <c r="E2318" i="1"/>
  <c r="D2319" i="1"/>
  <c r="E2319" i="1"/>
  <c r="D2320" i="1"/>
  <c r="E2320" i="1"/>
  <c r="D2321" i="1"/>
  <c r="E2321" i="1"/>
  <c r="D2322" i="1"/>
  <c r="E2322" i="1"/>
  <c r="D2323" i="1"/>
  <c r="E2323" i="1"/>
  <c r="D2324" i="1"/>
  <c r="E2324" i="1"/>
  <c r="D2325" i="1"/>
  <c r="E2325" i="1"/>
  <c r="D2326" i="1"/>
  <c r="E2326" i="1"/>
  <c r="D2327" i="1"/>
  <c r="E2327" i="1"/>
  <c r="D2328" i="1"/>
  <c r="E2328" i="1"/>
  <c r="D2329" i="1"/>
  <c r="E2329" i="1"/>
  <c r="D2330" i="1"/>
  <c r="E2330" i="1"/>
  <c r="D2331" i="1"/>
  <c r="E2331" i="1"/>
  <c r="D2332" i="1"/>
  <c r="E2332" i="1"/>
  <c r="D2333" i="1"/>
  <c r="E2333" i="1"/>
  <c r="D2334" i="1"/>
  <c r="E2334" i="1"/>
  <c r="D2335" i="1"/>
  <c r="E2335" i="1"/>
  <c r="D2336" i="1"/>
  <c r="E2336" i="1"/>
  <c r="D2337" i="1"/>
  <c r="E2337" i="1"/>
  <c r="D2338" i="1"/>
  <c r="E2338" i="1"/>
  <c r="D2339" i="1"/>
  <c r="E2339" i="1"/>
  <c r="D2340" i="1"/>
  <c r="E2340" i="1"/>
  <c r="D2341" i="1"/>
  <c r="E2341" i="1"/>
  <c r="D2342" i="1"/>
  <c r="E2342" i="1"/>
  <c r="D2343" i="1"/>
  <c r="E2343" i="1"/>
  <c r="D2344" i="1"/>
  <c r="E2344" i="1"/>
  <c r="D2345" i="1"/>
  <c r="E2345" i="1"/>
  <c r="D2346" i="1"/>
  <c r="E2346" i="1"/>
  <c r="D2347" i="1"/>
  <c r="E2347" i="1"/>
  <c r="D2348" i="1"/>
  <c r="E2348" i="1"/>
  <c r="D2349" i="1"/>
  <c r="E2349" i="1"/>
  <c r="D2350" i="1"/>
  <c r="E2350" i="1"/>
  <c r="D2351" i="1"/>
  <c r="E2351" i="1"/>
  <c r="D2352" i="1"/>
  <c r="E2352" i="1"/>
  <c r="D2353" i="1"/>
  <c r="E2353" i="1"/>
  <c r="D2354" i="1"/>
  <c r="E2354" i="1"/>
  <c r="D2355" i="1"/>
  <c r="E2355" i="1"/>
  <c r="D2356" i="1"/>
  <c r="E2356" i="1"/>
  <c r="D2357" i="1"/>
  <c r="E2357" i="1"/>
  <c r="D2358" i="1"/>
  <c r="E2358" i="1"/>
  <c r="D2359" i="1"/>
  <c r="E2359" i="1"/>
  <c r="D2360" i="1"/>
  <c r="E2360" i="1"/>
  <c r="D2361" i="1"/>
  <c r="E2361" i="1"/>
  <c r="D2362" i="1"/>
  <c r="E2362" i="1"/>
  <c r="D2363" i="1"/>
  <c r="E2363" i="1"/>
  <c r="D2364" i="1"/>
  <c r="E2364" i="1"/>
  <c r="D2365" i="1"/>
  <c r="E2365" i="1"/>
  <c r="D2366" i="1"/>
  <c r="E2366" i="1"/>
  <c r="D2367" i="1"/>
  <c r="E2367" i="1"/>
  <c r="D2368" i="1"/>
  <c r="E2368" i="1"/>
  <c r="D2369" i="1"/>
  <c r="E2369" i="1"/>
  <c r="D2370" i="1"/>
  <c r="E2370" i="1"/>
  <c r="D2371" i="1"/>
  <c r="E2371" i="1"/>
  <c r="D2372" i="1"/>
  <c r="E2372" i="1"/>
  <c r="D2373" i="1"/>
  <c r="E2373" i="1"/>
  <c r="D2374" i="1"/>
  <c r="E2374" i="1"/>
  <c r="D2375" i="1"/>
  <c r="E2375" i="1"/>
  <c r="D2376" i="1"/>
  <c r="E2376" i="1"/>
  <c r="D2377" i="1"/>
  <c r="E2377" i="1"/>
  <c r="D2378" i="1"/>
  <c r="E2378" i="1"/>
  <c r="D2379" i="1"/>
  <c r="E2379" i="1"/>
  <c r="D2380" i="1"/>
  <c r="E2380" i="1"/>
  <c r="D2381" i="1"/>
  <c r="E2381" i="1"/>
  <c r="D2382" i="1"/>
  <c r="E2382" i="1"/>
  <c r="D2383" i="1"/>
  <c r="E2383" i="1"/>
  <c r="D2384" i="1"/>
  <c r="E2384" i="1"/>
  <c r="D2385" i="1"/>
  <c r="E2385" i="1"/>
  <c r="D2386" i="1"/>
  <c r="E2386" i="1"/>
  <c r="D2387" i="1"/>
  <c r="E2387" i="1"/>
  <c r="D2388" i="1"/>
  <c r="E2388" i="1"/>
  <c r="D2389" i="1"/>
  <c r="E2389" i="1"/>
  <c r="D2390" i="1"/>
  <c r="E2390" i="1"/>
  <c r="D2391" i="1"/>
  <c r="E2391" i="1"/>
  <c r="D2392" i="1"/>
  <c r="E2392" i="1"/>
  <c r="D2393" i="1"/>
  <c r="E2393" i="1"/>
  <c r="D2394" i="1"/>
  <c r="E2394" i="1"/>
  <c r="D2395" i="1"/>
  <c r="E2395" i="1"/>
  <c r="D2396" i="1"/>
  <c r="E2396" i="1"/>
  <c r="D2397" i="1"/>
  <c r="E2397" i="1"/>
  <c r="D2398" i="1"/>
  <c r="E2398" i="1"/>
  <c r="D2399" i="1"/>
  <c r="E2399" i="1"/>
  <c r="D2400" i="1"/>
  <c r="E2400" i="1"/>
  <c r="D2401" i="1"/>
  <c r="E2401" i="1"/>
  <c r="D2402" i="1"/>
  <c r="E2402" i="1"/>
  <c r="D2403" i="1"/>
  <c r="E2403" i="1"/>
  <c r="D2404" i="1"/>
  <c r="E2404" i="1"/>
  <c r="D2405" i="1"/>
  <c r="E2405" i="1"/>
  <c r="D2406" i="1"/>
  <c r="E2406" i="1"/>
  <c r="D2407" i="1"/>
  <c r="E2407" i="1"/>
  <c r="D2408" i="1"/>
  <c r="E2408" i="1"/>
  <c r="D2409" i="1"/>
  <c r="E2409" i="1"/>
  <c r="D2410" i="1"/>
  <c r="E2410" i="1"/>
  <c r="D2411" i="1"/>
  <c r="E2411" i="1"/>
  <c r="D2412" i="1"/>
  <c r="E2412" i="1"/>
  <c r="D2413" i="1"/>
  <c r="E2413" i="1"/>
  <c r="D2414" i="1"/>
  <c r="E2414" i="1"/>
  <c r="D2415" i="1"/>
  <c r="E2415" i="1"/>
  <c r="D2416" i="1"/>
  <c r="E2416" i="1"/>
  <c r="D2417" i="1"/>
  <c r="E2417" i="1"/>
  <c r="D2418" i="1"/>
  <c r="E2418" i="1"/>
  <c r="D2419" i="1"/>
  <c r="E2419" i="1"/>
  <c r="D2420" i="1"/>
  <c r="E2420" i="1"/>
  <c r="D2421" i="1"/>
  <c r="E2421" i="1"/>
  <c r="D2422" i="1"/>
  <c r="E2422" i="1"/>
  <c r="D2423" i="1"/>
  <c r="E2423" i="1"/>
  <c r="D2424" i="1"/>
  <c r="E2424" i="1"/>
  <c r="D2425" i="1"/>
  <c r="E2425" i="1"/>
  <c r="D2426" i="1"/>
  <c r="E2426" i="1"/>
  <c r="D2427" i="1"/>
  <c r="E2427" i="1"/>
  <c r="D2428" i="1"/>
  <c r="E2428" i="1"/>
  <c r="D2429" i="1"/>
  <c r="E2429" i="1"/>
  <c r="D2430" i="1"/>
  <c r="E2430" i="1"/>
  <c r="D2431" i="1"/>
  <c r="E2431" i="1"/>
  <c r="D2432" i="1"/>
  <c r="E2432" i="1"/>
  <c r="D2433" i="1"/>
  <c r="E2433" i="1"/>
  <c r="D2434" i="1"/>
  <c r="E2434" i="1"/>
  <c r="D2435" i="1"/>
  <c r="E2435" i="1"/>
  <c r="D2436" i="1"/>
  <c r="E2436" i="1"/>
  <c r="D2437" i="1"/>
  <c r="E2437" i="1"/>
  <c r="D2438" i="1"/>
  <c r="E2438" i="1"/>
  <c r="D2439" i="1"/>
  <c r="E2439" i="1"/>
  <c r="D2440" i="1"/>
  <c r="E2440" i="1"/>
  <c r="D2441" i="1"/>
  <c r="E2441" i="1"/>
  <c r="D2442" i="1"/>
  <c r="E2442" i="1"/>
  <c r="D2443" i="1"/>
  <c r="E2443" i="1"/>
  <c r="D2444" i="1"/>
  <c r="E2444" i="1"/>
  <c r="D2445" i="1"/>
  <c r="E2445" i="1"/>
  <c r="D2446" i="1"/>
  <c r="E2446" i="1"/>
  <c r="D2447" i="1"/>
  <c r="E2447" i="1"/>
  <c r="D2448" i="1"/>
  <c r="E2448" i="1"/>
  <c r="D2449" i="1"/>
  <c r="E2449" i="1"/>
  <c r="D2450" i="1"/>
  <c r="E2450" i="1"/>
  <c r="D2451" i="1"/>
  <c r="E2451" i="1"/>
  <c r="D2452" i="1"/>
  <c r="E2452" i="1"/>
  <c r="D2453" i="1"/>
  <c r="E2453" i="1"/>
  <c r="D2454" i="1"/>
  <c r="E2454" i="1"/>
  <c r="D2455" i="1"/>
  <c r="E2455" i="1"/>
  <c r="D2456" i="1"/>
  <c r="E2456" i="1"/>
  <c r="D2457" i="1"/>
  <c r="E2457" i="1"/>
  <c r="D2458" i="1"/>
  <c r="E2458" i="1"/>
  <c r="D2459" i="1"/>
  <c r="E2459" i="1"/>
  <c r="D2460" i="1"/>
  <c r="E2460" i="1"/>
  <c r="D2461" i="1"/>
  <c r="E2461" i="1"/>
  <c r="D2462" i="1"/>
  <c r="E2462" i="1"/>
  <c r="D2463" i="1"/>
  <c r="E2463" i="1"/>
  <c r="D2464" i="1"/>
  <c r="E2464" i="1"/>
  <c r="D2465" i="1"/>
  <c r="E2465" i="1"/>
  <c r="D2466" i="1"/>
  <c r="E2466" i="1"/>
  <c r="D2467" i="1"/>
  <c r="E2467" i="1"/>
  <c r="D2468" i="1"/>
  <c r="E2468" i="1"/>
  <c r="D2469" i="1"/>
  <c r="E2469" i="1"/>
  <c r="D2470" i="1"/>
  <c r="E2470" i="1"/>
  <c r="D2471" i="1"/>
  <c r="E2471" i="1"/>
  <c r="D2472" i="1"/>
  <c r="E2472" i="1"/>
  <c r="D2473" i="1"/>
  <c r="E2473" i="1"/>
  <c r="D2474" i="1"/>
  <c r="E2474" i="1"/>
  <c r="D2475" i="1"/>
  <c r="E2475" i="1"/>
  <c r="D2476" i="1"/>
  <c r="E2476" i="1"/>
  <c r="D2477" i="1"/>
  <c r="E2477" i="1"/>
  <c r="D2478" i="1"/>
  <c r="E2478" i="1"/>
  <c r="D2479" i="1"/>
  <c r="E2479" i="1"/>
  <c r="D2480" i="1"/>
  <c r="E2480" i="1"/>
  <c r="D2481" i="1"/>
  <c r="E2481" i="1"/>
  <c r="D2482" i="1"/>
  <c r="E2482" i="1"/>
  <c r="D2483" i="1"/>
  <c r="E2483" i="1"/>
  <c r="D2484" i="1"/>
  <c r="E2484" i="1"/>
  <c r="D2485" i="1"/>
  <c r="E2485" i="1"/>
  <c r="D2486" i="1"/>
  <c r="E2486" i="1"/>
  <c r="D2487" i="1"/>
  <c r="E2487" i="1"/>
  <c r="D2488" i="1"/>
  <c r="E2488" i="1"/>
  <c r="D2489" i="1"/>
  <c r="E2489" i="1"/>
  <c r="D2490" i="1"/>
  <c r="E2490" i="1"/>
  <c r="D2491" i="1"/>
  <c r="E2491" i="1"/>
  <c r="D2492" i="1"/>
  <c r="E2492" i="1"/>
  <c r="D2493" i="1"/>
  <c r="E2493" i="1"/>
  <c r="D2494" i="1"/>
  <c r="E2494" i="1"/>
  <c r="D2495" i="1"/>
  <c r="E2495" i="1"/>
  <c r="D2496" i="1"/>
  <c r="E2496" i="1"/>
  <c r="D2497" i="1"/>
  <c r="E2497" i="1"/>
  <c r="D2498" i="1"/>
  <c r="E2498" i="1"/>
  <c r="D2499" i="1"/>
  <c r="E2499" i="1"/>
  <c r="D2500" i="1"/>
  <c r="E2500" i="1"/>
  <c r="D2501" i="1"/>
  <c r="E2501" i="1"/>
  <c r="D2502" i="1"/>
  <c r="E2502" i="1"/>
  <c r="D2503" i="1"/>
  <c r="E2503" i="1"/>
  <c r="D2504" i="1"/>
  <c r="E2504" i="1"/>
  <c r="D2505" i="1"/>
  <c r="E2505" i="1"/>
  <c r="D2506" i="1"/>
  <c r="E2506" i="1"/>
  <c r="D2507" i="1"/>
  <c r="E2507" i="1"/>
  <c r="D2508" i="1"/>
  <c r="E2508" i="1"/>
  <c r="D2509" i="1"/>
  <c r="E2509" i="1"/>
  <c r="D2510" i="1"/>
  <c r="E2510" i="1"/>
  <c r="D2511" i="1"/>
  <c r="E2511" i="1"/>
  <c r="D2512" i="1"/>
  <c r="E2512" i="1"/>
  <c r="D2513" i="1"/>
  <c r="E2513" i="1"/>
  <c r="D2514" i="1"/>
  <c r="E2514" i="1"/>
  <c r="D2515" i="1"/>
  <c r="E2515" i="1"/>
  <c r="D2516" i="1"/>
  <c r="E2516" i="1"/>
  <c r="D2517" i="1"/>
  <c r="E2517" i="1"/>
  <c r="D2518" i="1"/>
  <c r="E2518" i="1"/>
  <c r="D2519" i="1"/>
  <c r="E2519" i="1"/>
  <c r="D2520" i="1"/>
  <c r="E2520" i="1"/>
  <c r="D2521" i="1"/>
  <c r="E2521" i="1"/>
  <c r="D2522" i="1"/>
  <c r="E2522" i="1"/>
  <c r="D2523" i="1"/>
  <c r="E2523" i="1"/>
  <c r="D2524" i="1"/>
  <c r="E2524" i="1"/>
  <c r="D2525" i="1"/>
  <c r="E2525" i="1"/>
  <c r="D2526" i="1"/>
  <c r="E2526" i="1"/>
  <c r="D2527" i="1"/>
  <c r="E2527" i="1"/>
  <c r="D2528" i="1"/>
  <c r="E2528" i="1"/>
  <c r="D2529" i="1"/>
  <c r="E2529" i="1"/>
  <c r="D2530" i="1"/>
  <c r="E2530" i="1"/>
  <c r="D2531" i="1"/>
  <c r="E2531" i="1"/>
  <c r="D2532" i="1"/>
  <c r="E2532" i="1"/>
  <c r="D2533" i="1"/>
  <c r="E2533" i="1"/>
  <c r="D2534" i="1"/>
  <c r="E2534" i="1"/>
  <c r="D2535" i="1"/>
  <c r="E2535" i="1"/>
  <c r="D2536" i="1"/>
  <c r="E2536" i="1"/>
  <c r="D2537" i="1"/>
  <c r="E2537" i="1"/>
  <c r="D2538" i="1"/>
  <c r="E2538" i="1"/>
  <c r="D2539" i="1"/>
  <c r="E2539" i="1"/>
  <c r="D2540" i="1"/>
  <c r="E2540" i="1"/>
  <c r="D2541" i="1"/>
  <c r="E2541" i="1"/>
  <c r="D2542" i="1"/>
  <c r="E2542" i="1"/>
  <c r="D2543" i="1"/>
  <c r="E2543" i="1"/>
  <c r="D2544" i="1"/>
  <c r="E2544" i="1"/>
  <c r="D2545" i="1"/>
  <c r="E2545" i="1"/>
  <c r="D2546" i="1"/>
  <c r="E2546" i="1"/>
  <c r="D2547" i="1"/>
  <c r="E2547" i="1"/>
  <c r="D2548" i="1"/>
  <c r="E2548" i="1"/>
  <c r="D2549" i="1"/>
  <c r="E2549" i="1"/>
  <c r="D2550" i="1"/>
  <c r="E2550" i="1"/>
  <c r="D2551" i="1"/>
  <c r="E2551" i="1"/>
  <c r="D2552" i="1"/>
  <c r="E2552" i="1"/>
  <c r="D2553" i="1"/>
  <c r="E2553" i="1"/>
  <c r="D2554" i="1"/>
  <c r="E2554" i="1"/>
  <c r="D2555" i="1"/>
  <c r="E2555" i="1"/>
  <c r="D2556" i="1"/>
  <c r="E2556" i="1"/>
  <c r="D2557" i="1"/>
  <c r="E2557" i="1"/>
  <c r="D2558" i="1"/>
  <c r="E2558" i="1"/>
  <c r="D2559" i="1"/>
  <c r="E2559" i="1"/>
  <c r="D2560" i="1"/>
  <c r="E2560" i="1"/>
  <c r="D2561" i="1"/>
  <c r="E2561" i="1"/>
  <c r="D2562" i="1"/>
  <c r="E2562" i="1"/>
  <c r="D2563" i="1"/>
  <c r="E2563" i="1"/>
  <c r="D2564" i="1"/>
  <c r="E2564" i="1"/>
  <c r="D2565" i="1"/>
  <c r="E2565" i="1"/>
  <c r="D2566" i="1"/>
  <c r="E2566" i="1"/>
  <c r="D2567" i="1"/>
  <c r="E2567" i="1"/>
  <c r="D2568" i="1"/>
  <c r="E2568" i="1"/>
  <c r="D2569" i="1"/>
  <c r="E2569" i="1"/>
  <c r="D2570" i="1"/>
  <c r="E2570" i="1"/>
  <c r="D2571" i="1"/>
  <c r="E2571" i="1"/>
  <c r="D2572" i="1"/>
  <c r="E2572" i="1"/>
  <c r="D2573" i="1"/>
  <c r="E2573" i="1"/>
  <c r="D2574" i="1"/>
  <c r="E2574" i="1"/>
  <c r="D2575" i="1"/>
  <c r="E2575" i="1"/>
  <c r="D2576" i="1"/>
  <c r="E2576" i="1"/>
  <c r="D2577" i="1"/>
  <c r="E2577" i="1"/>
  <c r="D2578" i="1"/>
  <c r="E2578" i="1"/>
  <c r="D2579" i="1"/>
  <c r="E2579" i="1"/>
  <c r="D2580" i="1"/>
  <c r="E2580" i="1"/>
  <c r="D2581" i="1"/>
  <c r="E2581" i="1"/>
  <c r="D2582" i="1"/>
  <c r="E2582" i="1"/>
  <c r="D2583" i="1"/>
  <c r="E2583" i="1"/>
  <c r="D2584" i="1"/>
  <c r="E2584" i="1"/>
  <c r="D2585" i="1"/>
  <c r="E2585" i="1"/>
  <c r="D2586" i="1"/>
  <c r="E2586" i="1"/>
  <c r="D2587" i="1"/>
  <c r="E2587" i="1"/>
  <c r="D2588" i="1"/>
  <c r="E2588" i="1"/>
  <c r="D2589" i="1"/>
  <c r="E2589" i="1"/>
  <c r="D2590" i="1"/>
  <c r="E2590" i="1"/>
  <c r="D2591" i="1"/>
  <c r="E2591" i="1"/>
  <c r="D2592" i="1"/>
  <c r="E2592" i="1"/>
  <c r="D2593" i="1"/>
  <c r="E2593" i="1"/>
  <c r="D2594" i="1"/>
  <c r="E2594" i="1"/>
  <c r="D2595" i="1"/>
  <c r="E2595" i="1"/>
  <c r="D2596" i="1"/>
  <c r="E2596" i="1"/>
  <c r="D2597" i="1"/>
  <c r="E2597" i="1"/>
  <c r="D2598" i="1"/>
  <c r="E2598" i="1"/>
  <c r="D2599" i="1"/>
  <c r="E2599" i="1"/>
  <c r="D2600" i="1"/>
  <c r="E2600" i="1"/>
  <c r="D2601" i="1"/>
  <c r="E2601" i="1"/>
  <c r="D2602" i="1"/>
  <c r="E2602" i="1"/>
  <c r="D2603" i="1"/>
  <c r="E2603" i="1"/>
  <c r="D2604" i="1"/>
  <c r="E2604" i="1"/>
  <c r="D2605" i="1"/>
  <c r="E2605" i="1"/>
  <c r="D2606" i="1"/>
  <c r="E2606" i="1"/>
  <c r="D2607" i="1"/>
  <c r="E2607" i="1"/>
  <c r="D2608" i="1"/>
  <c r="E2608" i="1"/>
  <c r="D2609" i="1"/>
  <c r="E2609" i="1"/>
  <c r="D2610" i="1"/>
  <c r="E2610" i="1"/>
  <c r="D2611" i="1"/>
  <c r="E2611" i="1"/>
  <c r="D2612" i="1"/>
  <c r="E2612" i="1"/>
  <c r="D2613" i="1"/>
  <c r="E2613" i="1"/>
  <c r="D2614" i="1"/>
  <c r="E2614" i="1"/>
  <c r="D2615" i="1"/>
  <c r="E2615" i="1"/>
  <c r="D2616" i="1"/>
  <c r="E2616" i="1"/>
  <c r="D2617" i="1"/>
  <c r="E2617" i="1"/>
  <c r="D2618" i="1"/>
  <c r="E2618" i="1"/>
  <c r="D2619" i="1"/>
  <c r="E2619" i="1"/>
  <c r="D2620" i="1"/>
  <c r="E2620" i="1"/>
  <c r="D2621" i="1"/>
  <c r="E2621" i="1"/>
  <c r="D2622" i="1"/>
  <c r="E2622" i="1"/>
  <c r="D2623" i="1"/>
  <c r="E2623" i="1"/>
  <c r="D2624" i="1"/>
  <c r="E2624" i="1"/>
  <c r="D2625" i="1"/>
  <c r="E2625" i="1"/>
  <c r="D2626" i="1"/>
  <c r="E2626" i="1"/>
  <c r="D2627" i="1"/>
  <c r="E2627" i="1"/>
  <c r="D2628" i="1"/>
  <c r="E2628" i="1"/>
  <c r="D2629" i="1"/>
  <c r="E2629" i="1"/>
  <c r="D2630" i="1"/>
  <c r="E2630" i="1"/>
  <c r="D2631" i="1"/>
  <c r="E2631" i="1"/>
  <c r="D2632" i="1"/>
  <c r="E2632" i="1"/>
  <c r="D2633" i="1"/>
  <c r="E2633" i="1"/>
  <c r="D2634" i="1"/>
  <c r="E2634" i="1"/>
  <c r="D2635" i="1"/>
  <c r="E2635" i="1"/>
  <c r="D2636" i="1"/>
  <c r="E2636" i="1"/>
  <c r="D2637" i="1"/>
  <c r="E2637" i="1"/>
  <c r="D2638" i="1"/>
  <c r="E2638" i="1"/>
  <c r="D2639" i="1"/>
  <c r="E2639" i="1"/>
  <c r="D2640" i="1"/>
  <c r="E2640" i="1"/>
  <c r="D2641" i="1"/>
  <c r="E2641" i="1"/>
  <c r="D2642" i="1"/>
  <c r="E2642" i="1"/>
  <c r="D2643" i="1"/>
  <c r="E2643" i="1"/>
  <c r="D2644" i="1"/>
  <c r="E2644" i="1"/>
  <c r="D2645" i="1"/>
  <c r="E2645" i="1"/>
  <c r="D2646" i="1"/>
  <c r="E2646" i="1"/>
  <c r="D2647" i="1"/>
  <c r="E2647" i="1"/>
  <c r="D2648" i="1"/>
  <c r="E2648" i="1"/>
  <c r="D2649" i="1"/>
  <c r="E2649" i="1"/>
  <c r="D2650" i="1"/>
  <c r="E2650" i="1"/>
  <c r="D2651" i="1"/>
  <c r="E2651" i="1"/>
  <c r="D2652" i="1"/>
  <c r="E2652" i="1"/>
  <c r="D2653" i="1"/>
  <c r="E2653" i="1"/>
  <c r="D2654" i="1"/>
  <c r="E2654" i="1"/>
  <c r="D2655" i="1"/>
  <c r="E2655" i="1"/>
  <c r="D2656" i="1"/>
  <c r="E2656" i="1"/>
  <c r="D2657" i="1"/>
  <c r="E2657" i="1"/>
  <c r="D2658" i="1"/>
  <c r="E2658" i="1"/>
  <c r="D2659" i="1"/>
  <c r="E2659" i="1"/>
  <c r="D2660" i="1"/>
  <c r="E2660" i="1"/>
  <c r="D2661" i="1"/>
  <c r="E2661" i="1"/>
  <c r="D2662" i="1"/>
  <c r="E2662" i="1"/>
  <c r="D2663" i="1"/>
  <c r="E2663" i="1"/>
  <c r="D2664" i="1"/>
  <c r="E2664" i="1"/>
  <c r="D2665" i="1"/>
  <c r="E2665" i="1"/>
  <c r="D2666" i="1"/>
  <c r="E2666" i="1"/>
  <c r="D2667" i="1"/>
  <c r="E2667" i="1"/>
  <c r="D2668" i="1"/>
  <c r="E2668" i="1"/>
  <c r="D2669" i="1"/>
  <c r="E2669" i="1"/>
  <c r="D2670" i="1"/>
  <c r="E2670" i="1"/>
  <c r="D2671" i="1"/>
  <c r="E2671" i="1"/>
  <c r="D2672" i="1"/>
  <c r="E2672" i="1"/>
  <c r="D2673" i="1"/>
  <c r="E2673" i="1"/>
  <c r="D2674" i="1"/>
  <c r="E2674" i="1"/>
  <c r="D2675" i="1"/>
  <c r="E2675" i="1"/>
  <c r="D2676" i="1"/>
  <c r="E2676" i="1"/>
  <c r="D2677" i="1"/>
  <c r="E2677" i="1"/>
  <c r="D2678" i="1"/>
  <c r="E2678" i="1"/>
  <c r="D2679" i="1"/>
  <c r="E2679" i="1"/>
  <c r="D2680" i="1"/>
  <c r="E2680" i="1"/>
  <c r="D2681" i="1"/>
  <c r="E2681" i="1"/>
  <c r="D2682" i="1"/>
  <c r="E2682" i="1"/>
  <c r="D2683" i="1"/>
  <c r="E2683" i="1"/>
  <c r="D2684" i="1"/>
  <c r="E2684" i="1"/>
  <c r="D2685" i="1"/>
  <c r="E2685" i="1"/>
  <c r="D2686" i="1"/>
  <c r="E2686" i="1"/>
  <c r="D2687" i="1"/>
  <c r="E2687" i="1"/>
  <c r="D2688" i="1"/>
  <c r="E2688" i="1"/>
  <c r="D2689" i="1"/>
  <c r="E2689" i="1"/>
  <c r="D2690" i="1"/>
  <c r="E2690" i="1"/>
  <c r="D2691" i="1"/>
  <c r="E2691" i="1"/>
  <c r="D2692" i="1"/>
  <c r="E2692" i="1"/>
  <c r="D2693" i="1"/>
  <c r="E2693" i="1"/>
  <c r="D2694" i="1"/>
  <c r="E2694" i="1"/>
  <c r="D2695" i="1"/>
  <c r="E2695" i="1"/>
  <c r="D2696" i="1"/>
  <c r="E2696" i="1"/>
  <c r="D2697" i="1"/>
  <c r="E2697" i="1"/>
  <c r="D2698" i="1"/>
  <c r="E2698" i="1"/>
  <c r="D2699" i="1"/>
  <c r="E2699" i="1"/>
  <c r="D2700" i="1"/>
  <c r="E2700" i="1"/>
  <c r="D2701" i="1"/>
  <c r="E2701" i="1"/>
  <c r="D2702" i="1"/>
  <c r="E2702" i="1"/>
  <c r="D2703" i="1"/>
  <c r="E2703" i="1"/>
  <c r="D2704" i="1"/>
  <c r="E2704" i="1"/>
  <c r="D2705" i="1"/>
  <c r="E2705" i="1"/>
  <c r="D2706" i="1"/>
  <c r="E2706" i="1"/>
  <c r="D2707" i="1"/>
  <c r="E2707" i="1"/>
  <c r="D2708" i="1"/>
  <c r="E2708" i="1"/>
  <c r="D2709" i="1"/>
  <c r="E2709" i="1"/>
  <c r="D2710" i="1"/>
  <c r="E2710" i="1"/>
  <c r="D2711" i="1"/>
  <c r="E2711" i="1"/>
  <c r="D2712" i="1"/>
  <c r="E2712" i="1"/>
  <c r="D2713" i="1"/>
  <c r="E2713" i="1"/>
  <c r="D2714" i="1"/>
  <c r="E2714" i="1"/>
  <c r="D2715" i="1"/>
  <c r="E2715" i="1"/>
  <c r="D2716" i="1"/>
  <c r="E2716" i="1"/>
  <c r="D2717" i="1"/>
  <c r="E2717" i="1"/>
  <c r="D2718" i="1"/>
  <c r="E2718" i="1"/>
  <c r="D2719" i="1"/>
  <c r="E2719" i="1"/>
  <c r="D2720" i="1"/>
  <c r="E2720" i="1"/>
  <c r="D2721" i="1"/>
  <c r="E2721" i="1"/>
  <c r="D2722" i="1"/>
  <c r="E2722" i="1"/>
  <c r="D2723" i="1"/>
  <c r="E2723" i="1"/>
  <c r="D2724" i="1"/>
  <c r="E2724" i="1"/>
  <c r="D2725" i="1"/>
  <c r="E2725" i="1"/>
  <c r="D2726" i="1"/>
  <c r="E2726" i="1"/>
  <c r="D2727" i="1"/>
  <c r="E2727" i="1"/>
  <c r="D2728" i="1"/>
  <c r="E2728" i="1"/>
  <c r="D2729" i="1"/>
  <c r="E2729" i="1"/>
  <c r="D2730" i="1"/>
  <c r="E2730" i="1"/>
  <c r="D2731" i="1"/>
  <c r="E2731" i="1"/>
  <c r="D2732" i="1"/>
  <c r="E2732" i="1"/>
  <c r="D2733" i="1"/>
  <c r="E2733" i="1"/>
  <c r="D2734" i="1"/>
  <c r="E2734" i="1"/>
  <c r="D2735" i="1"/>
  <c r="E2735" i="1"/>
  <c r="D2736" i="1"/>
  <c r="E2736" i="1"/>
  <c r="D2737" i="1"/>
  <c r="E2737" i="1"/>
  <c r="D2738" i="1"/>
  <c r="E2738" i="1"/>
  <c r="D2739" i="1"/>
  <c r="E2739" i="1"/>
  <c r="D2740" i="1"/>
  <c r="E2740" i="1"/>
  <c r="D2741" i="1"/>
  <c r="E2741" i="1"/>
  <c r="D2742" i="1"/>
  <c r="E2742" i="1"/>
  <c r="D2743" i="1"/>
  <c r="E2743" i="1"/>
  <c r="D2744" i="1"/>
  <c r="E2744" i="1"/>
  <c r="D2745" i="1"/>
  <c r="E2745" i="1"/>
  <c r="D2746" i="1"/>
  <c r="E2746" i="1"/>
  <c r="D2747" i="1"/>
  <c r="E2747" i="1"/>
  <c r="D2748" i="1"/>
  <c r="E2748" i="1"/>
  <c r="D2749" i="1"/>
  <c r="E2749" i="1"/>
  <c r="D2750" i="1"/>
  <c r="E2750" i="1"/>
  <c r="D2751" i="1"/>
  <c r="E2751" i="1"/>
  <c r="D2752" i="1"/>
  <c r="E2752" i="1"/>
  <c r="D2753" i="1"/>
  <c r="E2753" i="1"/>
  <c r="D2754" i="1"/>
  <c r="E2754" i="1"/>
  <c r="D2755" i="1"/>
  <c r="E2755" i="1"/>
  <c r="D2756" i="1"/>
  <c r="E2756" i="1"/>
  <c r="D2757" i="1"/>
  <c r="E2757" i="1"/>
  <c r="D2758" i="1"/>
  <c r="E2758" i="1"/>
  <c r="D2759" i="1"/>
  <c r="E2759" i="1"/>
  <c r="D2760" i="1"/>
  <c r="E2760" i="1"/>
  <c r="D2761" i="1"/>
  <c r="E2761" i="1"/>
  <c r="D2762" i="1"/>
  <c r="E2762" i="1"/>
  <c r="D2763" i="1"/>
  <c r="E2763" i="1"/>
  <c r="D2764" i="1"/>
  <c r="E2764" i="1"/>
  <c r="D2765" i="1"/>
  <c r="E2765" i="1"/>
  <c r="D2766" i="1"/>
  <c r="E2766" i="1"/>
  <c r="D2767" i="1"/>
  <c r="E2767" i="1"/>
  <c r="D2768" i="1"/>
  <c r="E2768" i="1"/>
  <c r="D2769" i="1"/>
  <c r="E2769" i="1"/>
  <c r="D2770" i="1"/>
  <c r="E2770" i="1"/>
  <c r="D2771" i="1"/>
  <c r="E2771" i="1"/>
  <c r="D2772" i="1"/>
  <c r="E2772" i="1"/>
  <c r="D2773" i="1"/>
  <c r="E2773" i="1"/>
  <c r="D2774" i="1"/>
  <c r="E2774" i="1"/>
  <c r="D2775" i="1"/>
  <c r="E2775" i="1"/>
  <c r="D2776" i="1"/>
  <c r="E2776" i="1"/>
  <c r="D2777" i="1"/>
  <c r="E2777" i="1"/>
  <c r="D2778" i="1"/>
  <c r="E2778" i="1"/>
  <c r="D2779" i="1"/>
  <c r="E2779" i="1"/>
  <c r="D2780" i="1"/>
  <c r="E2780" i="1"/>
  <c r="D2781" i="1"/>
  <c r="E2781" i="1"/>
  <c r="D2782" i="1"/>
  <c r="E2782" i="1"/>
  <c r="D2783" i="1"/>
  <c r="E2783" i="1"/>
  <c r="D2784" i="1"/>
  <c r="E2784" i="1"/>
  <c r="D2785" i="1"/>
  <c r="E2785" i="1"/>
  <c r="D2786" i="1"/>
  <c r="E2786" i="1"/>
  <c r="D2787" i="1"/>
  <c r="E2787" i="1"/>
  <c r="D2788" i="1"/>
  <c r="E2788" i="1"/>
  <c r="D2789" i="1"/>
  <c r="E2789" i="1"/>
  <c r="D2790" i="1"/>
  <c r="E2790" i="1"/>
  <c r="D2791" i="1"/>
  <c r="E2791" i="1"/>
  <c r="D2792" i="1"/>
  <c r="E2792" i="1"/>
  <c r="D2793" i="1"/>
  <c r="E2793" i="1"/>
  <c r="D2794" i="1"/>
  <c r="E2794" i="1"/>
  <c r="D2795" i="1"/>
  <c r="E2795" i="1"/>
  <c r="D2796" i="1"/>
  <c r="E2796" i="1"/>
  <c r="D2797" i="1"/>
  <c r="E2797" i="1"/>
  <c r="D2798" i="1"/>
  <c r="E2798" i="1"/>
  <c r="D2799" i="1"/>
  <c r="E2799" i="1"/>
  <c r="D2800" i="1"/>
  <c r="E2800" i="1"/>
  <c r="D2801" i="1"/>
  <c r="E2801" i="1"/>
  <c r="D2802" i="1"/>
  <c r="E2802" i="1"/>
  <c r="D2803" i="1"/>
  <c r="E2803" i="1"/>
  <c r="D2804" i="1"/>
  <c r="E2804" i="1"/>
  <c r="D2805" i="1"/>
  <c r="E2805" i="1"/>
  <c r="D2806" i="1"/>
  <c r="E2806" i="1"/>
  <c r="D2807" i="1"/>
  <c r="E2807" i="1"/>
  <c r="D2808" i="1"/>
  <c r="E2808" i="1"/>
  <c r="D2809" i="1"/>
  <c r="E2809" i="1"/>
  <c r="D2810" i="1"/>
  <c r="E2810" i="1"/>
  <c r="D2811" i="1"/>
  <c r="E2811" i="1"/>
  <c r="D2812" i="1"/>
  <c r="E2812" i="1"/>
  <c r="D2813" i="1"/>
  <c r="E2813" i="1"/>
  <c r="D2814" i="1"/>
  <c r="E2814" i="1"/>
  <c r="D2815" i="1"/>
  <c r="E2815" i="1"/>
  <c r="D2816" i="1"/>
  <c r="E2816" i="1"/>
  <c r="D2817" i="1"/>
  <c r="E2817" i="1"/>
  <c r="D2818" i="1"/>
  <c r="E2818" i="1"/>
  <c r="D2819" i="1"/>
  <c r="E2819" i="1"/>
  <c r="D2820" i="1"/>
  <c r="E2820" i="1"/>
  <c r="D2821" i="1"/>
  <c r="E2821" i="1"/>
  <c r="D2822" i="1"/>
  <c r="E2822" i="1"/>
  <c r="D2823" i="1"/>
  <c r="E2823" i="1"/>
  <c r="D2824" i="1"/>
  <c r="E2824" i="1"/>
  <c r="D2825" i="1"/>
  <c r="E2825" i="1"/>
  <c r="D2826" i="1"/>
  <c r="E2826" i="1"/>
  <c r="D2827" i="1"/>
  <c r="E2827" i="1"/>
  <c r="D2828" i="1"/>
  <c r="E2828" i="1"/>
  <c r="D2829" i="1"/>
  <c r="E2829" i="1"/>
  <c r="D2830" i="1"/>
  <c r="E2830" i="1"/>
  <c r="D2831" i="1"/>
  <c r="E2831" i="1"/>
  <c r="D2832" i="1"/>
  <c r="E2832" i="1"/>
  <c r="D2833" i="1"/>
  <c r="E2833" i="1"/>
  <c r="D2834" i="1"/>
  <c r="E2834" i="1"/>
  <c r="D2835" i="1"/>
  <c r="E2835" i="1"/>
  <c r="D2836" i="1"/>
  <c r="E2836" i="1"/>
  <c r="D2837" i="1"/>
  <c r="E2837" i="1"/>
  <c r="D2838" i="1"/>
  <c r="E2838" i="1"/>
  <c r="D2839" i="1"/>
  <c r="E2839" i="1"/>
  <c r="D2840" i="1"/>
  <c r="E2840" i="1"/>
  <c r="D2841" i="1"/>
  <c r="E2841" i="1"/>
  <c r="D2842" i="1"/>
  <c r="E2842" i="1"/>
  <c r="D2843" i="1"/>
  <c r="E2843" i="1"/>
  <c r="D2844" i="1"/>
  <c r="E2844" i="1"/>
  <c r="D2845" i="1"/>
  <c r="E2845" i="1"/>
  <c r="D2846" i="1"/>
  <c r="E2846" i="1"/>
  <c r="D2847" i="1"/>
  <c r="E2847" i="1"/>
  <c r="D2848" i="1"/>
  <c r="E2848" i="1"/>
  <c r="D2849" i="1"/>
  <c r="E2849" i="1"/>
  <c r="D2850" i="1"/>
  <c r="E2850" i="1"/>
  <c r="D2851" i="1"/>
  <c r="E2851" i="1"/>
  <c r="D2852" i="1"/>
  <c r="E2852" i="1"/>
  <c r="D2853" i="1"/>
  <c r="E2853" i="1"/>
  <c r="D2854" i="1"/>
  <c r="E2854" i="1"/>
  <c r="D2855" i="1"/>
  <c r="E2855" i="1"/>
  <c r="D2856" i="1"/>
  <c r="E2856" i="1"/>
  <c r="D2857" i="1"/>
  <c r="E2857" i="1"/>
  <c r="D2858" i="1"/>
  <c r="E2858" i="1"/>
  <c r="D2859" i="1"/>
  <c r="E2859" i="1"/>
  <c r="D2860" i="1"/>
  <c r="E2860" i="1"/>
  <c r="D2861" i="1"/>
  <c r="E2861" i="1"/>
  <c r="D2862" i="1"/>
  <c r="E2862" i="1"/>
  <c r="D2863" i="1"/>
  <c r="E2863" i="1"/>
  <c r="D2864" i="1"/>
  <c r="E2864" i="1"/>
  <c r="D2865" i="1"/>
  <c r="E2865" i="1"/>
  <c r="D2866" i="1"/>
  <c r="E2866" i="1"/>
  <c r="D2867" i="1"/>
  <c r="E2867" i="1"/>
  <c r="D2868" i="1"/>
  <c r="E2868" i="1"/>
  <c r="D2869" i="1"/>
  <c r="E2869" i="1"/>
  <c r="D2870" i="1"/>
  <c r="E2870" i="1"/>
  <c r="D2871" i="1"/>
  <c r="E2871" i="1"/>
  <c r="D2872" i="1"/>
  <c r="E2872" i="1"/>
  <c r="D2873" i="1"/>
  <c r="E2873" i="1"/>
  <c r="D2874" i="1"/>
  <c r="E2874" i="1"/>
  <c r="D2875" i="1"/>
  <c r="E2875" i="1"/>
  <c r="D2876" i="1"/>
  <c r="E2876" i="1"/>
  <c r="D2877" i="1"/>
  <c r="E2877" i="1"/>
  <c r="D2878" i="1"/>
  <c r="E2878" i="1"/>
  <c r="D2879" i="1"/>
  <c r="E2879" i="1"/>
  <c r="D2880" i="1"/>
  <c r="E2880" i="1"/>
  <c r="D2881" i="1"/>
  <c r="E2881" i="1"/>
  <c r="D2882" i="1"/>
  <c r="E2882" i="1"/>
  <c r="D2883" i="1"/>
  <c r="E2883" i="1"/>
  <c r="D2884" i="1"/>
  <c r="E2884" i="1"/>
  <c r="D2885" i="1"/>
  <c r="E2885" i="1"/>
  <c r="D2886" i="1"/>
  <c r="E2886" i="1"/>
  <c r="D2887" i="1"/>
  <c r="E2887" i="1"/>
  <c r="D2888" i="1"/>
  <c r="E2888" i="1"/>
  <c r="D2889" i="1"/>
  <c r="E2889" i="1"/>
  <c r="D2890" i="1"/>
  <c r="E2890" i="1"/>
  <c r="D2891" i="1"/>
  <c r="E2891" i="1"/>
  <c r="D2892" i="1"/>
  <c r="E2892" i="1"/>
  <c r="D2893" i="1"/>
  <c r="E2893" i="1"/>
  <c r="D2894" i="1"/>
  <c r="E2894" i="1"/>
  <c r="D2895" i="1"/>
  <c r="E2895" i="1"/>
  <c r="D2896" i="1"/>
  <c r="E2896" i="1"/>
  <c r="D2897" i="1"/>
  <c r="E2897" i="1"/>
  <c r="D2898" i="1"/>
  <c r="E2898" i="1"/>
  <c r="D2899" i="1"/>
  <c r="E2899" i="1"/>
  <c r="D2900" i="1"/>
  <c r="E2900" i="1"/>
  <c r="D2901" i="1"/>
  <c r="E2901" i="1"/>
  <c r="D2902" i="1"/>
  <c r="E2902" i="1"/>
  <c r="D2903" i="1"/>
  <c r="E2903" i="1"/>
  <c r="D2904" i="1"/>
  <c r="E2904" i="1"/>
  <c r="D2905" i="1"/>
  <c r="E2905" i="1"/>
  <c r="D2906" i="1"/>
  <c r="E2906" i="1"/>
  <c r="D2907" i="1"/>
  <c r="E2907" i="1"/>
  <c r="D2908" i="1"/>
  <c r="E2908" i="1"/>
  <c r="D2909" i="1"/>
  <c r="E2909" i="1"/>
  <c r="D2910" i="1"/>
  <c r="E2910" i="1"/>
  <c r="D2911" i="1"/>
  <c r="E2911" i="1"/>
  <c r="D2912" i="1"/>
  <c r="E2912" i="1"/>
  <c r="D2913" i="1"/>
  <c r="E2913" i="1"/>
  <c r="D2914" i="1"/>
  <c r="E2914" i="1"/>
  <c r="D2915" i="1"/>
  <c r="E2915" i="1"/>
  <c r="D2916" i="1"/>
  <c r="E2916" i="1"/>
  <c r="D2917" i="1"/>
  <c r="E2917" i="1"/>
  <c r="D2918" i="1"/>
  <c r="E2918" i="1"/>
  <c r="D2919" i="1"/>
  <c r="E2919" i="1"/>
  <c r="D2920" i="1"/>
  <c r="E2920" i="1"/>
  <c r="D2921" i="1"/>
  <c r="E2921" i="1"/>
  <c r="D2922" i="1"/>
  <c r="E2922" i="1"/>
  <c r="D2923" i="1"/>
  <c r="E2923" i="1"/>
  <c r="D2924" i="1"/>
  <c r="E2924" i="1"/>
  <c r="D2925" i="1"/>
  <c r="E2925" i="1"/>
  <c r="D2926" i="1"/>
  <c r="E2926" i="1"/>
  <c r="D2927" i="1"/>
  <c r="E2927" i="1"/>
  <c r="D2928" i="1"/>
  <c r="E2928" i="1"/>
  <c r="D2929" i="1"/>
  <c r="E2929" i="1"/>
  <c r="D2930" i="1"/>
  <c r="E2930" i="1"/>
  <c r="D2931" i="1"/>
  <c r="E2931" i="1"/>
  <c r="D2932" i="1"/>
  <c r="E2932" i="1"/>
  <c r="D2933" i="1"/>
  <c r="E2933" i="1"/>
  <c r="D2934" i="1"/>
  <c r="E2934" i="1"/>
  <c r="D2935" i="1"/>
  <c r="E2935" i="1"/>
  <c r="D2936" i="1"/>
  <c r="E2936" i="1"/>
  <c r="D2937" i="1"/>
  <c r="E2937" i="1"/>
  <c r="D2938" i="1"/>
  <c r="E2938" i="1"/>
  <c r="D2939" i="1"/>
  <c r="E2939" i="1"/>
  <c r="D2940" i="1"/>
  <c r="E2940" i="1"/>
  <c r="D2941" i="1"/>
  <c r="E2941" i="1"/>
  <c r="D2942" i="1"/>
  <c r="E2942" i="1"/>
  <c r="D2943" i="1"/>
  <c r="E2943" i="1"/>
  <c r="D2944" i="1"/>
  <c r="E2944" i="1"/>
  <c r="D2945" i="1"/>
  <c r="E2945" i="1"/>
  <c r="D2946" i="1"/>
  <c r="E2946" i="1"/>
  <c r="D2947" i="1"/>
  <c r="E2947" i="1"/>
  <c r="D2948" i="1"/>
  <c r="E2948" i="1"/>
  <c r="D2949" i="1"/>
  <c r="E2949" i="1"/>
  <c r="D2950" i="1"/>
  <c r="E2950" i="1"/>
  <c r="D2951" i="1"/>
  <c r="E2951" i="1"/>
  <c r="D2952" i="1"/>
  <c r="E2952" i="1"/>
  <c r="D2953" i="1"/>
  <c r="E2953" i="1"/>
  <c r="D2954" i="1"/>
  <c r="E2954" i="1"/>
  <c r="D2955" i="1"/>
  <c r="E2955" i="1"/>
  <c r="D2956" i="1"/>
  <c r="E2956" i="1"/>
  <c r="D2957" i="1"/>
  <c r="E2957" i="1"/>
  <c r="D2958" i="1"/>
  <c r="E2958" i="1"/>
  <c r="D2959" i="1"/>
  <c r="E2959" i="1"/>
  <c r="D2960" i="1"/>
  <c r="E2960" i="1"/>
  <c r="D2961" i="1"/>
  <c r="E2961" i="1"/>
  <c r="D2962" i="1"/>
  <c r="E2962" i="1"/>
  <c r="D2963" i="1"/>
  <c r="E2963" i="1"/>
  <c r="D2964" i="1"/>
  <c r="E2964" i="1"/>
  <c r="D2965" i="1"/>
  <c r="E2965" i="1"/>
  <c r="D2966" i="1"/>
  <c r="E2966" i="1"/>
  <c r="D2967" i="1"/>
  <c r="E2967" i="1"/>
  <c r="D2968" i="1"/>
  <c r="E2968" i="1"/>
  <c r="D2969" i="1"/>
  <c r="E2969" i="1"/>
  <c r="D2970" i="1"/>
  <c r="E2970" i="1"/>
  <c r="D2971" i="1"/>
  <c r="E2971" i="1"/>
  <c r="D2972" i="1"/>
  <c r="E2972" i="1"/>
  <c r="D2973" i="1"/>
  <c r="E2973" i="1"/>
  <c r="D2974" i="1"/>
  <c r="E2974" i="1"/>
  <c r="D2975" i="1"/>
  <c r="E2975" i="1"/>
  <c r="D2976" i="1"/>
  <c r="E2976" i="1"/>
  <c r="D2977" i="1"/>
  <c r="E2977" i="1"/>
  <c r="D2978" i="1"/>
  <c r="E2978" i="1"/>
  <c r="D2979" i="1"/>
  <c r="E2979" i="1"/>
  <c r="D2980" i="1"/>
  <c r="E2980" i="1"/>
  <c r="D2981" i="1"/>
  <c r="E2981" i="1"/>
  <c r="D2982" i="1"/>
  <c r="E2982" i="1"/>
  <c r="D2983" i="1"/>
  <c r="E2983" i="1"/>
  <c r="D2984" i="1"/>
  <c r="E2984" i="1"/>
  <c r="D2985" i="1"/>
  <c r="E2985" i="1"/>
  <c r="D2986" i="1"/>
  <c r="E2986" i="1"/>
  <c r="D2987" i="1"/>
  <c r="E2987" i="1"/>
  <c r="D2988" i="1"/>
  <c r="E2988" i="1"/>
  <c r="D2989" i="1"/>
  <c r="E2989" i="1"/>
  <c r="D2990" i="1"/>
  <c r="E2990" i="1"/>
  <c r="D2991" i="1"/>
  <c r="E2991" i="1"/>
  <c r="D2992" i="1"/>
  <c r="E2992" i="1"/>
  <c r="D2993" i="1"/>
  <c r="E2993" i="1"/>
  <c r="D2994" i="1"/>
  <c r="E2994" i="1"/>
  <c r="D2995" i="1"/>
  <c r="E2995" i="1"/>
  <c r="D2996" i="1"/>
  <c r="E2996" i="1"/>
  <c r="D2997" i="1"/>
  <c r="E2997" i="1"/>
  <c r="D2998" i="1"/>
  <c r="E2998" i="1"/>
  <c r="D2999" i="1"/>
  <c r="E2999" i="1"/>
  <c r="D3000" i="1"/>
  <c r="E3000" i="1"/>
  <c r="D3001" i="1"/>
  <c r="E3001" i="1"/>
  <c r="D3002" i="1"/>
  <c r="E3002" i="1"/>
  <c r="D3003" i="1"/>
  <c r="E3003" i="1"/>
  <c r="D3004" i="1"/>
  <c r="E3004" i="1"/>
  <c r="D3005" i="1"/>
  <c r="E3005" i="1"/>
  <c r="D3006" i="1"/>
  <c r="E3006" i="1"/>
  <c r="D3007" i="1"/>
  <c r="E3007" i="1"/>
  <c r="D3008" i="1"/>
  <c r="E3008" i="1"/>
  <c r="D3009" i="1"/>
  <c r="E3009" i="1"/>
  <c r="D3010" i="1"/>
  <c r="E3010" i="1"/>
  <c r="D3011" i="1"/>
  <c r="E3011" i="1"/>
  <c r="D3012" i="1"/>
  <c r="E3012" i="1"/>
  <c r="D3013" i="1"/>
  <c r="E3013" i="1"/>
  <c r="D3014" i="1"/>
  <c r="E3014" i="1"/>
  <c r="D3015" i="1"/>
  <c r="E3015" i="1"/>
  <c r="D3016" i="1"/>
  <c r="E3016" i="1"/>
  <c r="D3017" i="1"/>
  <c r="E3017" i="1"/>
  <c r="D3018" i="1"/>
  <c r="E3018" i="1"/>
  <c r="D3019" i="1"/>
  <c r="E3019" i="1"/>
  <c r="D3020" i="1"/>
  <c r="E3020" i="1"/>
  <c r="D3021" i="1"/>
  <c r="E3021" i="1"/>
  <c r="D3022" i="1"/>
  <c r="E3022" i="1"/>
  <c r="D3023" i="1"/>
  <c r="E3023" i="1"/>
  <c r="D3024" i="1"/>
  <c r="E3024" i="1"/>
  <c r="D3025" i="1"/>
  <c r="E3025" i="1"/>
  <c r="D3026" i="1"/>
  <c r="E3026" i="1"/>
  <c r="D3027" i="1"/>
  <c r="E3027" i="1"/>
  <c r="D3028" i="1"/>
  <c r="E3028" i="1"/>
  <c r="D3029" i="1"/>
  <c r="E3029" i="1"/>
  <c r="D3030" i="1"/>
  <c r="E3030" i="1"/>
  <c r="D3031" i="1"/>
  <c r="E3031" i="1"/>
  <c r="D3032" i="1"/>
  <c r="E3032" i="1"/>
  <c r="D3033" i="1"/>
  <c r="E3033" i="1"/>
  <c r="D3034" i="1"/>
  <c r="E3034" i="1"/>
  <c r="D3035" i="1"/>
  <c r="E3035" i="1"/>
  <c r="D3036" i="1"/>
  <c r="E3036" i="1"/>
  <c r="D3037" i="1"/>
  <c r="E3037" i="1"/>
  <c r="D3038" i="1"/>
  <c r="E3038" i="1"/>
  <c r="D3039" i="1"/>
  <c r="E3039" i="1"/>
  <c r="D3040" i="1"/>
  <c r="E3040" i="1"/>
  <c r="D3041" i="1"/>
  <c r="E3041" i="1"/>
  <c r="D3042" i="1"/>
  <c r="E3042" i="1"/>
  <c r="D3043" i="1"/>
  <c r="E3043" i="1"/>
  <c r="D3044" i="1"/>
  <c r="E3044" i="1"/>
  <c r="D3045" i="1"/>
  <c r="E3045" i="1"/>
  <c r="D3046" i="1"/>
  <c r="E3046" i="1"/>
  <c r="D3047" i="1"/>
  <c r="E3047" i="1"/>
  <c r="D3048" i="1"/>
  <c r="E3048" i="1"/>
  <c r="D3049" i="1"/>
  <c r="E3049" i="1"/>
  <c r="D3050" i="1"/>
  <c r="E3050" i="1"/>
  <c r="D3051" i="1"/>
  <c r="E3051" i="1"/>
  <c r="D3052" i="1"/>
  <c r="E3052" i="1"/>
  <c r="D3053" i="1"/>
  <c r="E3053" i="1"/>
  <c r="D3054" i="1"/>
  <c r="E3054" i="1"/>
  <c r="D3055" i="1"/>
  <c r="E3055" i="1"/>
  <c r="D3056" i="1"/>
  <c r="E3056" i="1"/>
  <c r="D3057" i="1"/>
  <c r="E3057" i="1"/>
  <c r="D3058" i="1"/>
  <c r="E3058" i="1"/>
  <c r="D3059" i="1"/>
  <c r="E3059" i="1"/>
  <c r="D3060" i="1"/>
  <c r="E3060" i="1"/>
  <c r="D3061" i="1"/>
  <c r="E3061" i="1"/>
  <c r="D3062" i="1"/>
  <c r="E3062" i="1"/>
  <c r="D3063" i="1"/>
  <c r="E3063" i="1"/>
  <c r="D3064" i="1"/>
  <c r="E3064" i="1"/>
  <c r="D3065" i="1"/>
  <c r="E3065" i="1"/>
  <c r="D3066" i="1"/>
  <c r="E3066" i="1"/>
  <c r="D3067" i="1"/>
  <c r="E3067" i="1"/>
  <c r="D3068" i="1"/>
  <c r="E3068" i="1"/>
  <c r="D3069" i="1"/>
  <c r="E3069" i="1"/>
  <c r="D3070" i="1"/>
  <c r="E3070" i="1"/>
  <c r="D3071" i="1"/>
  <c r="E3071" i="1"/>
  <c r="D3072" i="1"/>
  <c r="E3072" i="1"/>
  <c r="D3073" i="1"/>
  <c r="E3073" i="1"/>
  <c r="D3074" i="1"/>
  <c r="E3074" i="1"/>
  <c r="D3075" i="1"/>
  <c r="E3075" i="1"/>
  <c r="D3076" i="1"/>
  <c r="E3076" i="1"/>
  <c r="D3077" i="1"/>
  <c r="E3077" i="1"/>
  <c r="D3078" i="1"/>
  <c r="E3078" i="1"/>
  <c r="D3079" i="1"/>
  <c r="E3079" i="1"/>
  <c r="D3080" i="1"/>
  <c r="E3080" i="1"/>
  <c r="D3081" i="1"/>
  <c r="E3081" i="1"/>
  <c r="D3082" i="1"/>
  <c r="E3082" i="1"/>
  <c r="D3083" i="1"/>
  <c r="E3083" i="1"/>
  <c r="D3084" i="1"/>
  <c r="E3084" i="1"/>
  <c r="D3085" i="1"/>
  <c r="E3085" i="1"/>
  <c r="D3086" i="1"/>
  <c r="E3086" i="1"/>
  <c r="D3087" i="1"/>
  <c r="E3087" i="1"/>
  <c r="D3088" i="1"/>
  <c r="E3088" i="1"/>
  <c r="D3089" i="1"/>
  <c r="E3089" i="1"/>
  <c r="D3090" i="1"/>
  <c r="E3090" i="1"/>
  <c r="D3091" i="1"/>
  <c r="E3091" i="1"/>
  <c r="D3092" i="1"/>
  <c r="E3092" i="1"/>
  <c r="D3093" i="1"/>
  <c r="E3093" i="1"/>
  <c r="D3094" i="1"/>
  <c r="E3094" i="1"/>
  <c r="D3095" i="1"/>
  <c r="E3095" i="1"/>
  <c r="D3096" i="1"/>
  <c r="E3096" i="1"/>
  <c r="D3097" i="1"/>
  <c r="E3097" i="1"/>
  <c r="D3098" i="1"/>
  <c r="E3098" i="1"/>
  <c r="D3099" i="1"/>
  <c r="E3099" i="1"/>
  <c r="D3100" i="1"/>
  <c r="E3100" i="1"/>
  <c r="D3101" i="1"/>
  <c r="E3101" i="1"/>
  <c r="D3102" i="1"/>
  <c r="E3102" i="1"/>
  <c r="D3103" i="1"/>
  <c r="E3103" i="1"/>
  <c r="D3104" i="1"/>
  <c r="E3104" i="1"/>
  <c r="D3105" i="1"/>
  <c r="E3105" i="1"/>
  <c r="D3106" i="1"/>
  <c r="E3106" i="1"/>
  <c r="D3107" i="1"/>
  <c r="E3107" i="1"/>
  <c r="D3108" i="1"/>
  <c r="E3108" i="1"/>
  <c r="D3109" i="1"/>
  <c r="E3109" i="1"/>
  <c r="D3110" i="1"/>
  <c r="E3110" i="1"/>
  <c r="D3111" i="1"/>
  <c r="E3111" i="1"/>
  <c r="D3112" i="1"/>
  <c r="E3112" i="1"/>
  <c r="D3113" i="1"/>
  <c r="E3113" i="1"/>
  <c r="D3114" i="1"/>
  <c r="E3114" i="1"/>
  <c r="D3115" i="1"/>
  <c r="E3115" i="1"/>
  <c r="D3116" i="1"/>
  <c r="E3116" i="1"/>
  <c r="D3117" i="1"/>
  <c r="E3117" i="1"/>
  <c r="D3118" i="1"/>
  <c r="E3118" i="1"/>
  <c r="D3119" i="1"/>
  <c r="E3119" i="1"/>
  <c r="D3120" i="1"/>
  <c r="E3120" i="1"/>
  <c r="D3121" i="1"/>
  <c r="E3121" i="1"/>
  <c r="D3122" i="1"/>
  <c r="E3122" i="1"/>
  <c r="D3123" i="1"/>
  <c r="E3123" i="1"/>
  <c r="D3124" i="1"/>
  <c r="E3124" i="1"/>
  <c r="D3125" i="1"/>
  <c r="E3125" i="1"/>
  <c r="D3126" i="1"/>
  <c r="E3126" i="1"/>
  <c r="D3127" i="1"/>
  <c r="E3127" i="1"/>
  <c r="D3128" i="1"/>
  <c r="E3128" i="1"/>
  <c r="D3129" i="1"/>
  <c r="E3129" i="1"/>
  <c r="D3130" i="1"/>
  <c r="E3130" i="1"/>
  <c r="D3131" i="1"/>
  <c r="E3131" i="1"/>
  <c r="D3132" i="1"/>
  <c r="E3132" i="1"/>
  <c r="D3133" i="1"/>
  <c r="E3133" i="1"/>
  <c r="D3134" i="1"/>
  <c r="E3134" i="1"/>
  <c r="D3135" i="1"/>
  <c r="E3135" i="1"/>
  <c r="D3136" i="1"/>
  <c r="E3136" i="1"/>
  <c r="D3137" i="1"/>
  <c r="E3137" i="1"/>
  <c r="D3138" i="1"/>
  <c r="E3138" i="1"/>
  <c r="D3139" i="1"/>
  <c r="E3139" i="1"/>
  <c r="D3140" i="1"/>
  <c r="E3140" i="1"/>
  <c r="D3141" i="1"/>
  <c r="E3141" i="1"/>
  <c r="D3142" i="1"/>
  <c r="E3142" i="1"/>
  <c r="D3143" i="1"/>
  <c r="E3143" i="1"/>
  <c r="D3144" i="1"/>
  <c r="E3144" i="1"/>
  <c r="D3145" i="1"/>
  <c r="E3145" i="1"/>
  <c r="D3146" i="1"/>
  <c r="E3146" i="1"/>
  <c r="D3147" i="1"/>
  <c r="E3147" i="1"/>
  <c r="D3148" i="1"/>
  <c r="E3148" i="1"/>
  <c r="D3149" i="1"/>
  <c r="E3149" i="1"/>
  <c r="E2" i="1"/>
  <c r="D2" i="1"/>
  <c r="F3" i="2" l="1"/>
  <c r="F6" i="2"/>
  <c r="F4" i="2"/>
  <c r="D3" i="2"/>
  <c r="D4" i="2"/>
  <c r="N4" i="2" s="1"/>
  <c r="D5" i="2"/>
  <c r="I5" i="2" s="1"/>
  <c r="N6" i="2"/>
  <c r="H6" i="2"/>
  <c r="C359" i="7"/>
  <c r="E359" i="7" s="1"/>
  <c r="C351" i="7"/>
  <c r="E351" i="7" s="1"/>
  <c r="C343" i="7"/>
  <c r="E343" i="7" s="1"/>
  <c r="C335" i="7"/>
  <c r="E335" i="7" s="1"/>
  <c r="C327" i="7"/>
  <c r="E327" i="7" s="1"/>
  <c r="C319" i="7"/>
  <c r="E319" i="7" s="1"/>
  <c r="C311" i="7"/>
  <c r="E311" i="7" s="1"/>
  <c r="C303" i="7"/>
  <c r="E303" i="7" s="1"/>
  <c r="C295" i="7"/>
  <c r="E295" i="7" s="1"/>
  <c r="C287" i="7"/>
  <c r="E287" i="7" s="1"/>
  <c r="C279" i="7"/>
  <c r="E279" i="7" s="1"/>
  <c r="C271" i="7"/>
  <c r="E271" i="7" s="1"/>
  <c r="C263" i="7"/>
  <c r="E263" i="7" s="1"/>
  <c r="C255" i="7"/>
  <c r="E255" i="7" s="1"/>
  <c r="C247" i="7"/>
  <c r="E247" i="7" s="1"/>
  <c r="C239" i="7"/>
  <c r="E239" i="7" s="1"/>
  <c r="C231" i="7"/>
  <c r="E231" i="7" s="1"/>
  <c r="C223" i="7"/>
  <c r="E223" i="7" s="1"/>
  <c r="C215" i="7"/>
  <c r="E215" i="7" s="1"/>
  <c r="C207" i="7"/>
  <c r="E207" i="7" s="1"/>
  <c r="C199" i="7"/>
  <c r="E199" i="7" s="1"/>
  <c r="C191" i="7"/>
  <c r="E191" i="7" s="1"/>
  <c r="C183" i="7"/>
  <c r="E183" i="7" s="1"/>
  <c r="C175" i="7"/>
  <c r="E175" i="7" s="1"/>
  <c r="C167" i="7"/>
  <c r="E167" i="7" s="1"/>
  <c r="C159" i="7"/>
  <c r="E159" i="7" s="1"/>
  <c r="C151" i="7"/>
  <c r="E151" i="7" s="1"/>
  <c r="C143" i="7"/>
  <c r="E143" i="7" s="1"/>
  <c r="C135" i="7"/>
  <c r="E135" i="7" s="1"/>
  <c r="C127" i="7"/>
  <c r="E127" i="7" s="1"/>
  <c r="C119" i="7"/>
  <c r="E119" i="7" s="1"/>
  <c r="C111" i="7"/>
  <c r="E111" i="7" s="1"/>
  <c r="C103" i="7"/>
  <c r="E103" i="7" s="1"/>
  <c r="C95" i="7"/>
  <c r="E95" i="7" s="1"/>
  <c r="C87" i="7"/>
  <c r="E87" i="7" s="1"/>
  <c r="C79" i="7"/>
  <c r="E79" i="7" s="1"/>
  <c r="C71" i="7"/>
  <c r="E71" i="7" s="1"/>
  <c r="C63" i="7"/>
  <c r="E63" i="7" s="1"/>
  <c r="C55" i="7"/>
  <c r="E55" i="7" s="1"/>
  <c r="C47" i="7"/>
  <c r="E47" i="7" s="1"/>
  <c r="C39" i="7"/>
  <c r="E39" i="7" s="1"/>
  <c r="C31" i="7"/>
  <c r="E31" i="7" s="1"/>
  <c r="C23" i="7"/>
  <c r="E23" i="7" s="1"/>
  <c r="C15" i="7"/>
  <c r="E15" i="7" s="1"/>
  <c r="C7" i="7"/>
  <c r="E7" i="7" s="1"/>
  <c r="C358" i="7"/>
  <c r="E358" i="7" s="1"/>
  <c r="C350" i="7"/>
  <c r="E350" i="7" s="1"/>
  <c r="C342" i="7"/>
  <c r="E342" i="7" s="1"/>
  <c r="C334" i="7"/>
  <c r="E334" i="7" s="1"/>
  <c r="C326" i="7"/>
  <c r="E326" i="7" s="1"/>
  <c r="C318" i="7"/>
  <c r="E318" i="7" s="1"/>
  <c r="C310" i="7"/>
  <c r="E310" i="7" s="1"/>
  <c r="C302" i="7"/>
  <c r="E302" i="7" s="1"/>
  <c r="C294" i="7"/>
  <c r="E294" i="7" s="1"/>
  <c r="C286" i="7"/>
  <c r="E286" i="7" s="1"/>
  <c r="C278" i="7"/>
  <c r="E278" i="7" s="1"/>
  <c r="C270" i="7"/>
  <c r="E270" i="7" s="1"/>
  <c r="C262" i="7"/>
  <c r="E262" i="7" s="1"/>
  <c r="C254" i="7"/>
  <c r="E254" i="7" s="1"/>
  <c r="C246" i="7"/>
  <c r="E246" i="7" s="1"/>
  <c r="C238" i="7"/>
  <c r="E238" i="7" s="1"/>
  <c r="C230" i="7"/>
  <c r="E230" i="7" s="1"/>
  <c r="C222" i="7"/>
  <c r="E222" i="7" s="1"/>
  <c r="C214" i="7"/>
  <c r="E214" i="7" s="1"/>
  <c r="C206" i="7"/>
  <c r="E206" i="7" s="1"/>
  <c r="C198" i="7"/>
  <c r="E198" i="7" s="1"/>
  <c r="C190" i="7"/>
  <c r="E190" i="7" s="1"/>
  <c r="C182" i="7"/>
  <c r="E182" i="7" s="1"/>
  <c r="C174" i="7"/>
  <c r="E174" i="7" s="1"/>
  <c r="C166" i="7"/>
  <c r="E166" i="7" s="1"/>
  <c r="C158" i="7"/>
  <c r="E158" i="7" s="1"/>
  <c r="C150" i="7"/>
  <c r="E150" i="7" s="1"/>
  <c r="C142" i="7"/>
  <c r="E142" i="7" s="1"/>
  <c r="C134" i="7"/>
  <c r="E134" i="7" s="1"/>
  <c r="C126" i="7"/>
  <c r="E126" i="7" s="1"/>
  <c r="C118" i="7"/>
  <c r="E118" i="7" s="1"/>
  <c r="C110" i="7"/>
  <c r="E110" i="7" s="1"/>
  <c r="C102" i="7"/>
  <c r="E102" i="7" s="1"/>
  <c r="C94" i="7"/>
  <c r="E94" i="7" s="1"/>
  <c r="C86" i="7"/>
  <c r="E86" i="7" s="1"/>
  <c r="C78" i="7"/>
  <c r="E78" i="7" s="1"/>
  <c r="C70" i="7"/>
  <c r="E70" i="7" s="1"/>
  <c r="C62" i="7"/>
  <c r="E62" i="7" s="1"/>
  <c r="C54" i="7"/>
  <c r="E54" i="7" s="1"/>
  <c r="C46" i="7"/>
  <c r="E46" i="7" s="1"/>
  <c r="C38" i="7"/>
  <c r="E38" i="7" s="1"/>
  <c r="C30" i="7"/>
  <c r="E30" i="7" s="1"/>
  <c r="C22" i="7"/>
  <c r="E22" i="7" s="1"/>
  <c r="C14" i="7"/>
  <c r="E14" i="7" s="1"/>
  <c r="C6" i="7"/>
  <c r="E6" i="7" s="1"/>
  <c r="C365" i="7"/>
  <c r="E365" i="7" s="1"/>
  <c r="C357" i="7"/>
  <c r="E357" i="7" s="1"/>
  <c r="C349" i="7"/>
  <c r="E349" i="7" s="1"/>
  <c r="C341" i="7"/>
  <c r="E341" i="7" s="1"/>
  <c r="C333" i="7"/>
  <c r="E333" i="7" s="1"/>
  <c r="C325" i="7"/>
  <c r="E325" i="7" s="1"/>
  <c r="C317" i="7"/>
  <c r="E317" i="7" s="1"/>
  <c r="C309" i="7"/>
  <c r="E309" i="7" s="1"/>
  <c r="C301" i="7"/>
  <c r="E301" i="7" s="1"/>
  <c r="C293" i="7"/>
  <c r="E293" i="7" s="1"/>
  <c r="C285" i="7"/>
  <c r="E285" i="7" s="1"/>
  <c r="C277" i="7"/>
  <c r="E277" i="7" s="1"/>
  <c r="C269" i="7"/>
  <c r="E269" i="7" s="1"/>
  <c r="C261" i="7"/>
  <c r="E261" i="7" s="1"/>
  <c r="C253" i="7"/>
  <c r="E253" i="7" s="1"/>
  <c r="C245" i="7"/>
  <c r="E245" i="7" s="1"/>
  <c r="C237" i="7"/>
  <c r="E237" i="7" s="1"/>
  <c r="C229" i="7"/>
  <c r="E229" i="7" s="1"/>
  <c r="C221" i="7"/>
  <c r="E221" i="7" s="1"/>
  <c r="C213" i="7"/>
  <c r="E213" i="7" s="1"/>
  <c r="C205" i="7"/>
  <c r="E205" i="7" s="1"/>
  <c r="C197" i="7"/>
  <c r="E197" i="7" s="1"/>
  <c r="C189" i="7"/>
  <c r="E189" i="7" s="1"/>
  <c r="C181" i="7"/>
  <c r="E181" i="7" s="1"/>
  <c r="C173" i="7"/>
  <c r="E173" i="7" s="1"/>
  <c r="C165" i="7"/>
  <c r="E165" i="7" s="1"/>
  <c r="C157" i="7"/>
  <c r="E157" i="7" s="1"/>
  <c r="C149" i="7"/>
  <c r="E149" i="7" s="1"/>
  <c r="C141" i="7"/>
  <c r="E141" i="7" s="1"/>
  <c r="C133" i="7"/>
  <c r="E133" i="7" s="1"/>
  <c r="C125" i="7"/>
  <c r="E125" i="7" s="1"/>
  <c r="C117" i="7"/>
  <c r="E117" i="7" s="1"/>
  <c r="C109" i="7"/>
  <c r="E109" i="7" s="1"/>
  <c r="C101" i="7"/>
  <c r="E101" i="7" s="1"/>
  <c r="C93" i="7"/>
  <c r="E93" i="7" s="1"/>
  <c r="C85" i="7"/>
  <c r="E85" i="7" s="1"/>
  <c r="C77" i="7"/>
  <c r="E77" i="7" s="1"/>
  <c r="C69" i="7"/>
  <c r="E69" i="7" s="1"/>
  <c r="C61" i="7"/>
  <c r="E61" i="7" s="1"/>
  <c r="C53" i="7"/>
  <c r="E53" i="7" s="1"/>
  <c r="C45" i="7"/>
  <c r="E45" i="7" s="1"/>
  <c r="C37" i="7"/>
  <c r="E37" i="7" s="1"/>
  <c r="C29" i="7"/>
  <c r="E29" i="7" s="1"/>
  <c r="C21" i="7"/>
  <c r="E21" i="7" s="1"/>
  <c r="C13" i="7"/>
  <c r="E13" i="7" s="1"/>
  <c r="C5" i="7"/>
  <c r="E5" i="7" s="1"/>
  <c r="B4" i="7"/>
  <c r="C364" i="7"/>
  <c r="E364" i="7" s="1"/>
  <c r="C356" i="7"/>
  <c r="E356" i="7" s="1"/>
  <c r="C348" i="7"/>
  <c r="E348" i="7" s="1"/>
  <c r="C340" i="7"/>
  <c r="E340" i="7" s="1"/>
  <c r="C332" i="7"/>
  <c r="E332" i="7" s="1"/>
  <c r="C324" i="7"/>
  <c r="E324" i="7" s="1"/>
  <c r="C316" i="7"/>
  <c r="E316" i="7" s="1"/>
  <c r="C308" i="7"/>
  <c r="E308" i="7" s="1"/>
  <c r="C300" i="7"/>
  <c r="E300" i="7" s="1"/>
  <c r="C292" i="7"/>
  <c r="E292" i="7" s="1"/>
  <c r="C284" i="7"/>
  <c r="E284" i="7" s="1"/>
  <c r="C276" i="7"/>
  <c r="E276" i="7" s="1"/>
  <c r="C268" i="7"/>
  <c r="E268" i="7" s="1"/>
  <c r="C260" i="7"/>
  <c r="E260" i="7" s="1"/>
  <c r="C252" i="7"/>
  <c r="E252" i="7" s="1"/>
  <c r="C244" i="7"/>
  <c r="E244" i="7" s="1"/>
  <c r="C236" i="7"/>
  <c r="E236" i="7" s="1"/>
  <c r="C228" i="7"/>
  <c r="E228" i="7" s="1"/>
  <c r="C220" i="7"/>
  <c r="E220" i="7" s="1"/>
  <c r="C212" i="7"/>
  <c r="E212" i="7" s="1"/>
  <c r="C204" i="7"/>
  <c r="E204" i="7" s="1"/>
  <c r="C196" i="7"/>
  <c r="E196" i="7" s="1"/>
  <c r="C188" i="7"/>
  <c r="E188" i="7" s="1"/>
  <c r="C180" i="7"/>
  <c r="E180" i="7" s="1"/>
  <c r="C172" i="7"/>
  <c r="E172" i="7" s="1"/>
  <c r="C164" i="7"/>
  <c r="E164" i="7" s="1"/>
  <c r="C156" i="7"/>
  <c r="E156" i="7" s="1"/>
  <c r="C148" i="7"/>
  <c r="E148" i="7" s="1"/>
  <c r="C140" i="7"/>
  <c r="E140" i="7" s="1"/>
  <c r="C132" i="7"/>
  <c r="E132" i="7" s="1"/>
  <c r="C124" i="7"/>
  <c r="E124" i="7" s="1"/>
  <c r="C116" i="7"/>
  <c r="E116" i="7" s="1"/>
  <c r="C108" i="7"/>
  <c r="E108" i="7" s="1"/>
  <c r="C100" i="7"/>
  <c r="E100" i="7" s="1"/>
  <c r="C92" i="7"/>
  <c r="E92" i="7" s="1"/>
  <c r="C84" i="7"/>
  <c r="E84" i="7" s="1"/>
  <c r="C76" i="7"/>
  <c r="E76" i="7" s="1"/>
  <c r="C68" i="7"/>
  <c r="E68" i="7" s="1"/>
  <c r="C60" i="7"/>
  <c r="E60" i="7" s="1"/>
  <c r="C52" i="7"/>
  <c r="E52" i="7" s="1"/>
  <c r="C44" i="7"/>
  <c r="E44" i="7" s="1"/>
  <c r="C36" i="7"/>
  <c r="E36" i="7" s="1"/>
  <c r="C28" i="7"/>
  <c r="E28" i="7" s="1"/>
  <c r="C20" i="7"/>
  <c r="E20" i="7" s="1"/>
  <c r="C12" i="7"/>
  <c r="E12" i="7" s="1"/>
  <c r="C4" i="7"/>
  <c r="E4" i="7" s="1"/>
  <c r="C363" i="7"/>
  <c r="E363" i="7" s="1"/>
  <c r="C355" i="7"/>
  <c r="E355" i="7" s="1"/>
  <c r="C347" i="7"/>
  <c r="E347" i="7" s="1"/>
  <c r="C339" i="7"/>
  <c r="E339" i="7" s="1"/>
  <c r="C331" i="7"/>
  <c r="E331" i="7" s="1"/>
  <c r="C323" i="7"/>
  <c r="E323" i="7" s="1"/>
  <c r="C315" i="7"/>
  <c r="E315" i="7" s="1"/>
  <c r="C307" i="7"/>
  <c r="E307" i="7" s="1"/>
  <c r="C299" i="7"/>
  <c r="E299" i="7" s="1"/>
  <c r="C291" i="7"/>
  <c r="E291" i="7" s="1"/>
  <c r="C283" i="7"/>
  <c r="E283" i="7" s="1"/>
  <c r="C275" i="7"/>
  <c r="E275" i="7" s="1"/>
  <c r="C267" i="7"/>
  <c r="E267" i="7" s="1"/>
  <c r="C259" i="7"/>
  <c r="E259" i="7" s="1"/>
  <c r="C251" i="7"/>
  <c r="E251" i="7" s="1"/>
  <c r="C243" i="7"/>
  <c r="E243" i="7" s="1"/>
  <c r="C235" i="7"/>
  <c r="E235" i="7" s="1"/>
  <c r="C227" i="7"/>
  <c r="E227" i="7" s="1"/>
  <c r="C219" i="7"/>
  <c r="E219" i="7" s="1"/>
  <c r="C211" i="7"/>
  <c r="E211" i="7" s="1"/>
  <c r="C203" i="7"/>
  <c r="E203" i="7" s="1"/>
  <c r="C195" i="7"/>
  <c r="E195" i="7" s="1"/>
  <c r="C187" i="7"/>
  <c r="E187" i="7" s="1"/>
  <c r="C179" i="7"/>
  <c r="E179" i="7" s="1"/>
  <c r="C171" i="7"/>
  <c r="E171" i="7" s="1"/>
  <c r="C163" i="7"/>
  <c r="E163" i="7" s="1"/>
  <c r="C155" i="7"/>
  <c r="E155" i="7" s="1"/>
  <c r="C147" i="7"/>
  <c r="E147" i="7" s="1"/>
  <c r="C139" i="7"/>
  <c r="E139" i="7" s="1"/>
  <c r="C131" i="7"/>
  <c r="E131" i="7" s="1"/>
  <c r="C123" i="7"/>
  <c r="E123" i="7" s="1"/>
  <c r="C115" i="7"/>
  <c r="E115" i="7" s="1"/>
  <c r="C107" i="7"/>
  <c r="E107" i="7" s="1"/>
  <c r="C99" i="7"/>
  <c r="E99" i="7" s="1"/>
  <c r="C91" i="7"/>
  <c r="E91" i="7" s="1"/>
  <c r="C83" i="7"/>
  <c r="E83" i="7" s="1"/>
  <c r="C75" i="7"/>
  <c r="E75" i="7" s="1"/>
  <c r="C67" i="7"/>
  <c r="E67" i="7" s="1"/>
  <c r="C59" i="7"/>
  <c r="E59" i="7" s="1"/>
  <c r="C51" i="7"/>
  <c r="E51" i="7" s="1"/>
  <c r="C43" i="7"/>
  <c r="E43" i="7" s="1"/>
  <c r="C35" i="7"/>
  <c r="E35" i="7" s="1"/>
  <c r="C27" i="7"/>
  <c r="E27" i="7" s="1"/>
  <c r="C19" i="7"/>
  <c r="E19" i="7" s="1"/>
  <c r="C11" i="7"/>
  <c r="E11" i="7" s="1"/>
  <c r="C3" i="7"/>
  <c r="E3" i="7" s="1"/>
  <c r="C362" i="7"/>
  <c r="E362" i="7" s="1"/>
  <c r="C354" i="7"/>
  <c r="E354" i="7" s="1"/>
  <c r="C346" i="7"/>
  <c r="E346" i="7" s="1"/>
  <c r="C338" i="7"/>
  <c r="E338" i="7" s="1"/>
  <c r="C330" i="7"/>
  <c r="E330" i="7" s="1"/>
  <c r="C322" i="7"/>
  <c r="E322" i="7" s="1"/>
  <c r="C314" i="7"/>
  <c r="E314" i="7" s="1"/>
  <c r="C306" i="7"/>
  <c r="E306" i="7" s="1"/>
  <c r="C298" i="7"/>
  <c r="E298" i="7" s="1"/>
  <c r="C290" i="7"/>
  <c r="E290" i="7" s="1"/>
  <c r="C282" i="7"/>
  <c r="E282" i="7" s="1"/>
  <c r="C274" i="7"/>
  <c r="E274" i="7" s="1"/>
  <c r="C266" i="7"/>
  <c r="E266" i="7" s="1"/>
  <c r="C258" i="7"/>
  <c r="E258" i="7" s="1"/>
  <c r="C250" i="7"/>
  <c r="E250" i="7" s="1"/>
  <c r="C242" i="7"/>
  <c r="E242" i="7" s="1"/>
  <c r="C234" i="7"/>
  <c r="E234" i="7" s="1"/>
  <c r="C226" i="7"/>
  <c r="E226" i="7" s="1"/>
  <c r="C218" i="7"/>
  <c r="E218" i="7" s="1"/>
  <c r="C210" i="7"/>
  <c r="E210" i="7" s="1"/>
  <c r="C202" i="7"/>
  <c r="E202" i="7" s="1"/>
  <c r="C194" i="7"/>
  <c r="E194" i="7" s="1"/>
  <c r="C186" i="7"/>
  <c r="E186" i="7" s="1"/>
  <c r="C178" i="7"/>
  <c r="E178" i="7" s="1"/>
  <c r="C170" i="7"/>
  <c r="E170" i="7" s="1"/>
  <c r="C162" i="7"/>
  <c r="E162" i="7" s="1"/>
  <c r="C154" i="7"/>
  <c r="E154" i="7" s="1"/>
  <c r="C146" i="7"/>
  <c r="E146" i="7" s="1"/>
  <c r="C138" i="7"/>
  <c r="E138" i="7" s="1"/>
  <c r="C130" i="7"/>
  <c r="E130" i="7" s="1"/>
  <c r="C122" i="7"/>
  <c r="E122" i="7" s="1"/>
  <c r="C114" i="7"/>
  <c r="E114" i="7" s="1"/>
  <c r="C106" i="7"/>
  <c r="E106" i="7" s="1"/>
  <c r="C98" i="7"/>
  <c r="E98" i="7" s="1"/>
  <c r="C90" i="7"/>
  <c r="E90" i="7" s="1"/>
  <c r="C82" i="7"/>
  <c r="E82" i="7" s="1"/>
  <c r="C74" i="7"/>
  <c r="E74" i="7" s="1"/>
  <c r="C66" i="7"/>
  <c r="E66" i="7" s="1"/>
  <c r="C58" i="7"/>
  <c r="E58" i="7" s="1"/>
  <c r="C50" i="7"/>
  <c r="E50" i="7" s="1"/>
  <c r="C42" i="7"/>
  <c r="E42" i="7" s="1"/>
  <c r="C34" i="7"/>
  <c r="E34" i="7" s="1"/>
  <c r="C26" i="7"/>
  <c r="E26" i="7" s="1"/>
  <c r="C18" i="7"/>
  <c r="E18" i="7" s="1"/>
  <c r="C10" i="7"/>
  <c r="E10" i="7" s="1"/>
  <c r="A7" i="6"/>
  <c r="B7" i="6"/>
  <c r="B6" i="5"/>
  <c r="A7" i="5"/>
  <c r="A4" i="4"/>
  <c r="B4" i="4"/>
  <c r="I4" i="2" l="1"/>
  <c r="H3" i="2"/>
  <c r="D7" i="2"/>
  <c r="I3" i="2"/>
  <c r="H4" i="2"/>
  <c r="N5" i="2"/>
  <c r="N3" i="2"/>
  <c r="H5" i="2"/>
  <c r="F7" i="2"/>
  <c r="P12" i="2" s="1"/>
  <c r="E18" i="2"/>
  <c r="I17" i="2"/>
  <c r="I20" i="2"/>
  <c r="E21" i="2"/>
  <c r="I18" i="2"/>
  <c r="E19" i="2"/>
  <c r="I19" i="2"/>
  <c r="E20" i="2"/>
  <c r="B5" i="7"/>
  <c r="D4" i="7"/>
  <c r="F4" i="7" s="1"/>
  <c r="B8" i="6"/>
  <c r="A8" i="6"/>
  <c r="A8" i="5"/>
  <c r="B7" i="5"/>
  <c r="B5" i="4"/>
  <c r="A5" i="4"/>
  <c r="G4" i="2"/>
  <c r="G5" i="2"/>
  <c r="G3" i="2"/>
  <c r="G6" i="2"/>
  <c r="N7" i="2" l="1"/>
  <c r="M7" i="2" s="1"/>
  <c r="M11" i="2"/>
  <c r="P10" i="2"/>
  <c r="H7" i="2"/>
  <c r="I7" i="2"/>
  <c r="E6" i="2"/>
  <c r="H22" i="2"/>
  <c r="E22" i="2"/>
  <c r="D22" i="2" s="1"/>
  <c r="B6" i="7"/>
  <c r="D5" i="7"/>
  <c r="F5" i="7" s="1"/>
  <c r="A9" i="6"/>
  <c r="B9" i="6"/>
  <c r="B8" i="5"/>
  <c r="A9" i="5"/>
  <c r="A6" i="4"/>
  <c r="B6" i="4"/>
  <c r="E5" i="2"/>
  <c r="E4" i="2"/>
  <c r="E3" i="2"/>
  <c r="G7" i="2"/>
  <c r="B7" i="7" l="1"/>
  <c r="D6" i="7"/>
  <c r="F6" i="7" s="1"/>
  <c r="B10" i="6"/>
  <c r="A10" i="6"/>
  <c r="A10" i="5"/>
  <c r="B9" i="5"/>
  <c r="B7" i="4"/>
  <c r="A7" i="4"/>
  <c r="K7" i="2"/>
  <c r="E7" i="2"/>
  <c r="B8" i="7" l="1"/>
  <c r="D7" i="7"/>
  <c r="F7" i="7" s="1"/>
  <c r="A11" i="6"/>
  <c r="B11" i="6"/>
  <c r="A11" i="5"/>
  <c r="B10" i="5"/>
  <c r="A8" i="4"/>
  <c r="B8" i="4"/>
  <c r="B9" i="7" l="1"/>
  <c r="D8" i="7"/>
  <c r="F8" i="7" s="1"/>
  <c r="B12" i="6"/>
  <c r="A12" i="6"/>
  <c r="A12" i="5"/>
  <c r="B11" i="5"/>
  <c r="B9" i="4"/>
  <c r="A9" i="4"/>
  <c r="B10" i="7" l="1"/>
  <c r="D9" i="7"/>
  <c r="F9" i="7" s="1"/>
  <c r="A13" i="6"/>
  <c r="B13" i="6"/>
  <c r="A13" i="5"/>
  <c r="B12" i="5"/>
  <c r="A10" i="4"/>
  <c r="B10" i="4"/>
  <c r="B11" i="7" l="1"/>
  <c r="D10" i="7"/>
  <c r="F10" i="7" s="1"/>
  <c r="A14" i="6"/>
  <c r="B14" i="6"/>
  <c r="B13" i="5"/>
  <c r="A14" i="5"/>
  <c r="B11" i="4"/>
  <c r="A11" i="4"/>
  <c r="B12" i="7" l="1"/>
  <c r="D11" i="7"/>
  <c r="F11" i="7" s="1"/>
  <c r="B15" i="6"/>
  <c r="A15" i="6"/>
  <c r="A15" i="5"/>
  <c r="B14" i="5"/>
  <c r="A12" i="4"/>
  <c r="B12" i="4"/>
  <c r="B13" i="7" l="1"/>
  <c r="D12" i="7"/>
  <c r="F12" i="7" s="1"/>
  <c r="A16" i="6"/>
  <c r="B16" i="6"/>
  <c r="A16" i="5"/>
  <c r="B15" i="5"/>
  <c r="B13" i="4"/>
  <c r="A13" i="4"/>
  <c r="B14" i="7" l="1"/>
  <c r="D13" i="7"/>
  <c r="F13" i="7" s="1"/>
  <c r="B17" i="6"/>
  <c r="A17" i="6"/>
  <c r="A17" i="5"/>
  <c r="B16" i="5"/>
  <c r="A14" i="4"/>
  <c r="B14" i="4"/>
  <c r="B15" i="7" l="1"/>
  <c r="D14" i="7"/>
  <c r="F14" i="7" s="1"/>
  <c r="A18" i="6"/>
  <c r="B18" i="6"/>
  <c r="A18" i="5"/>
  <c r="B17" i="5"/>
  <c r="B15" i="4"/>
  <c r="A15" i="4"/>
  <c r="B16" i="7" l="1"/>
  <c r="D15" i="7"/>
  <c r="F15" i="7" s="1"/>
  <c r="A19" i="6"/>
  <c r="B19" i="6"/>
  <c r="A19" i="5"/>
  <c r="B18" i="5"/>
  <c r="A16" i="4"/>
  <c r="B16" i="4"/>
  <c r="B17" i="7" l="1"/>
  <c r="D16" i="7"/>
  <c r="F16" i="7" s="1"/>
  <c r="B20" i="6"/>
  <c r="A20" i="6"/>
  <c r="B19" i="5"/>
  <c r="A20" i="5"/>
  <c r="B17" i="4"/>
  <c r="A17" i="4"/>
  <c r="B18" i="7" l="1"/>
  <c r="D17" i="7"/>
  <c r="F17" i="7" s="1"/>
  <c r="B21" i="6"/>
  <c r="A21" i="6"/>
  <c r="B20" i="5"/>
  <c r="A21" i="5"/>
  <c r="A18" i="4"/>
  <c r="B18" i="4"/>
  <c r="B19" i="7" l="1"/>
  <c r="D18" i="7"/>
  <c r="F18" i="7" s="1"/>
  <c r="A22" i="6"/>
  <c r="B22" i="6"/>
  <c r="B21" i="5"/>
  <c r="A22" i="5"/>
  <c r="B19" i="4"/>
  <c r="A19" i="4"/>
  <c r="B20" i="7" l="1"/>
  <c r="D19" i="7"/>
  <c r="F19" i="7" s="1"/>
  <c r="B23" i="6"/>
  <c r="A23" i="6"/>
  <c r="A23" i="5"/>
  <c r="B22" i="5"/>
  <c r="A20" i="4"/>
  <c r="B20" i="4"/>
  <c r="B21" i="7" l="1"/>
  <c r="D20" i="7"/>
  <c r="F20" i="7" s="1"/>
  <c r="A24" i="6"/>
  <c r="B24" i="6"/>
  <c r="A24" i="5"/>
  <c r="B23" i="5"/>
  <c r="B21" i="4"/>
  <c r="A21" i="4"/>
  <c r="B22" i="7" l="1"/>
  <c r="D21" i="7"/>
  <c r="F21" i="7" s="1"/>
  <c r="A25" i="6"/>
  <c r="B25" i="6"/>
  <c r="B24" i="5"/>
  <c r="A25" i="5"/>
  <c r="A22" i="4"/>
  <c r="B22" i="4"/>
  <c r="B23" i="7" l="1"/>
  <c r="D22" i="7"/>
  <c r="F22" i="7" s="1"/>
  <c r="B26" i="6"/>
  <c r="A26" i="6"/>
  <c r="B25" i="5"/>
  <c r="A26" i="5"/>
  <c r="B23" i="4"/>
  <c r="A23" i="4"/>
  <c r="B24" i="7" l="1"/>
  <c r="D23" i="7"/>
  <c r="F23" i="7" s="1"/>
  <c r="B27" i="6"/>
  <c r="A27" i="6"/>
  <c r="A27" i="5"/>
  <c r="B26" i="5"/>
  <c r="A24" i="4"/>
  <c r="B24" i="4"/>
  <c r="B25" i="7" l="1"/>
  <c r="D24" i="7"/>
  <c r="F24" i="7" s="1"/>
  <c r="A28" i="6"/>
  <c r="B28" i="6"/>
  <c r="B27" i="5"/>
  <c r="A28" i="5"/>
  <c r="B25" i="4"/>
  <c r="A25" i="4"/>
  <c r="B26" i="7" l="1"/>
  <c r="D25" i="7"/>
  <c r="F25" i="7" s="1"/>
  <c r="B29" i="6"/>
  <c r="A29" i="6"/>
  <c r="A29" i="5"/>
  <c r="B28" i="5"/>
  <c r="A26" i="4"/>
  <c r="B26" i="4"/>
  <c r="B27" i="7" l="1"/>
  <c r="D26" i="7"/>
  <c r="F26" i="7" s="1"/>
  <c r="A30" i="6"/>
  <c r="B30" i="6"/>
  <c r="B29" i="5"/>
  <c r="A30" i="5"/>
  <c r="B27" i="4"/>
  <c r="A27" i="4"/>
  <c r="B28" i="7" l="1"/>
  <c r="D27" i="7"/>
  <c r="F27" i="7" s="1"/>
  <c r="B31" i="6"/>
  <c r="A31" i="6"/>
  <c r="A31" i="5"/>
  <c r="B30" i="5"/>
  <c r="A28" i="4"/>
  <c r="B28" i="4"/>
  <c r="B29" i="7" l="1"/>
  <c r="D28" i="7"/>
  <c r="F28" i="7" s="1"/>
  <c r="A32" i="6"/>
  <c r="B32" i="6"/>
  <c r="B31" i="5"/>
  <c r="A32" i="5"/>
  <c r="B29" i="4"/>
  <c r="A29" i="4"/>
  <c r="B30" i="7" l="1"/>
  <c r="D29" i="7"/>
  <c r="F29" i="7" s="1"/>
  <c r="B33" i="6"/>
  <c r="A33" i="6"/>
  <c r="A33" i="5"/>
  <c r="B32" i="5"/>
  <c r="A30" i="4"/>
  <c r="B30" i="4"/>
  <c r="B31" i="7" l="1"/>
  <c r="D30" i="7"/>
  <c r="F30" i="7" s="1"/>
  <c r="A34" i="6"/>
  <c r="B34" i="6"/>
  <c r="B33" i="5"/>
  <c r="A34" i="5"/>
  <c r="B31" i="4"/>
  <c r="A31" i="4"/>
  <c r="B32" i="7" l="1"/>
  <c r="D31" i="7"/>
  <c r="F31" i="7" s="1"/>
  <c r="B35" i="6"/>
  <c r="A35" i="6"/>
  <c r="A35" i="5"/>
  <c r="B34" i="5"/>
  <c r="A32" i="4"/>
  <c r="B32" i="4"/>
  <c r="B33" i="7" l="1"/>
  <c r="D32" i="7"/>
  <c r="F32" i="7" s="1"/>
  <c r="A36" i="6"/>
  <c r="B36" i="6"/>
  <c r="B35" i="5"/>
  <c r="A36" i="5"/>
  <c r="B33" i="4"/>
  <c r="A33" i="4"/>
  <c r="B34" i="7" l="1"/>
  <c r="D33" i="7"/>
  <c r="F33" i="7" s="1"/>
  <c r="B37" i="6"/>
  <c r="A37" i="6"/>
  <c r="A37" i="5"/>
  <c r="B36" i="5"/>
  <c r="A34" i="4"/>
  <c r="B34" i="4"/>
  <c r="B35" i="7" l="1"/>
  <c r="D34" i="7"/>
  <c r="F34" i="7" s="1"/>
  <c r="A38" i="6"/>
  <c r="B38" i="6"/>
  <c r="B37" i="5"/>
  <c r="A38" i="5"/>
  <c r="B35" i="4"/>
  <c r="A35" i="4"/>
  <c r="B36" i="7" l="1"/>
  <c r="D35" i="7"/>
  <c r="F35" i="7" s="1"/>
  <c r="B39" i="6"/>
  <c r="A39" i="6"/>
  <c r="A39" i="5"/>
  <c r="B38" i="5"/>
  <c r="A36" i="4"/>
  <c r="B36" i="4"/>
  <c r="B37" i="7" l="1"/>
  <c r="D36" i="7"/>
  <c r="F36" i="7" s="1"/>
  <c r="A40" i="6"/>
  <c r="B40" i="6"/>
  <c r="B39" i="5"/>
  <c r="A40" i="5"/>
  <c r="B37" i="4"/>
  <c r="A37" i="4"/>
  <c r="B38" i="7" l="1"/>
  <c r="D37" i="7"/>
  <c r="F37" i="7" s="1"/>
  <c r="B41" i="6"/>
  <c r="A41" i="6"/>
  <c r="A41" i="5"/>
  <c r="B40" i="5"/>
  <c r="A38" i="4"/>
  <c r="B38" i="4"/>
  <c r="B39" i="7" l="1"/>
  <c r="D38" i="7"/>
  <c r="F38" i="7" s="1"/>
  <c r="A42" i="6"/>
  <c r="B42" i="6"/>
  <c r="B41" i="5"/>
  <c r="A42" i="5"/>
  <c r="B39" i="4"/>
  <c r="A39" i="4"/>
  <c r="B40" i="7" l="1"/>
  <c r="D39" i="7"/>
  <c r="F39" i="7" s="1"/>
  <c r="B43" i="6"/>
  <c r="A43" i="6"/>
  <c r="A43" i="5"/>
  <c r="B42" i="5"/>
  <c r="A40" i="4"/>
  <c r="B40" i="4"/>
  <c r="B41" i="7" l="1"/>
  <c r="D40" i="7"/>
  <c r="F40" i="7" s="1"/>
  <c r="A44" i="6"/>
  <c r="B44" i="6"/>
  <c r="B43" i="5"/>
  <c r="A44" i="5"/>
  <c r="B41" i="4"/>
  <c r="A41" i="4"/>
  <c r="B42" i="7" l="1"/>
  <c r="D41" i="7"/>
  <c r="F41" i="7" s="1"/>
  <c r="B45" i="6"/>
  <c r="A45" i="6"/>
  <c r="A45" i="5"/>
  <c r="B44" i="5"/>
  <c r="A42" i="4"/>
  <c r="B42" i="4"/>
  <c r="B43" i="7" l="1"/>
  <c r="D42" i="7"/>
  <c r="F42" i="7" s="1"/>
  <c r="A46" i="6"/>
  <c r="B46" i="6"/>
  <c r="B45" i="5"/>
  <c r="A46" i="5"/>
  <c r="B43" i="4"/>
  <c r="A43" i="4"/>
  <c r="B44" i="7" l="1"/>
  <c r="D43" i="7"/>
  <c r="F43" i="7" s="1"/>
  <c r="B47" i="6"/>
  <c r="A47" i="6"/>
  <c r="A47" i="5"/>
  <c r="B46" i="5"/>
  <c r="A44" i="4"/>
  <c r="B44" i="4"/>
  <c r="B45" i="7" l="1"/>
  <c r="D44" i="7"/>
  <c r="F44" i="7" s="1"/>
  <c r="A48" i="6"/>
  <c r="B48" i="6"/>
  <c r="B47" i="5"/>
  <c r="A48" i="5"/>
  <c r="B45" i="4"/>
  <c r="A45" i="4"/>
  <c r="B46" i="7" l="1"/>
  <c r="D45" i="7"/>
  <c r="F45" i="7" s="1"/>
  <c r="B49" i="6"/>
  <c r="A49" i="6"/>
  <c r="A49" i="5"/>
  <c r="B48" i="5"/>
  <c r="A46" i="4"/>
  <c r="B46" i="4"/>
  <c r="B47" i="7" l="1"/>
  <c r="D46" i="7"/>
  <c r="F46" i="7" s="1"/>
  <c r="A50" i="6"/>
  <c r="B50" i="6"/>
  <c r="B49" i="5"/>
  <c r="A50" i="5"/>
  <c r="B47" i="4"/>
  <c r="A47" i="4"/>
  <c r="B48" i="7" l="1"/>
  <c r="D47" i="7"/>
  <c r="F47" i="7" s="1"/>
  <c r="B51" i="6"/>
  <c r="A51" i="6"/>
  <c r="A51" i="5"/>
  <c r="B50" i="5"/>
  <c r="A48" i="4"/>
  <c r="B48" i="4"/>
  <c r="B49" i="7" l="1"/>
  <c r="D48" i="7"/>
  <c r="F48" i="7" s="1"/>
  <c r="A52" i="6"/>
  <c r="B52" i="6"/>
  <c r="B51" i="5"/>
  <c r="A52" i="5"/>
  <c r="B49" i="4"/>
  <c r="A49" i="4"/>
  <c r="B50" i="7" l="1"/>
  <c r="D49" i="7"/>
  <c r="F49" i="7" s="1"/>
  <c r="B53" i="6"/>
  <c r="A53" i="6"/>
  <c r="A53" i="5"/>
  <c r="B52" i="5"/>
  <c r="A50" i="4"/>
  <c r="B50" i="4"/>
  <c r="B51" i="7" l="1"/>
  <c r="D50" i="7"/>
  <c r="F50" i="7" s="1"/>
  <c r="A54" i="6"/>
  <c r="B54" i="6"/>
  <c r="B53" i="5"/>
  <c r="A54" i="5"/>
  <c r="B51" i="4"/>
  <c r="A51" i="4"/>
  <c r="B52" i="7" l="1"/>
  <c r="D51" i="7"/>
  <c r="F51" i="7" s="1"/>
  <c r="B55" i="6"/>
  <c r="A55" i="6"/>
  <c r="A55" i="5"/>
  <c r="B54" i="5"/>
  <c r="A52" i="4"/>
  <c r="B52" i="4"/>
  <c r="B53" i="7" l="1"/>
  <c r="D52" i="7"/>
  <c r="F52" i="7" s="1"/>
  <c r="A56" i="6"/>
  <c r="B56" i="6"/>
  <c r="B55" i="5"/>
  <c r="A56" i="5"/>
  <c r="B53" i="4"/>
  <c r="A53" i="4"/>
  <c r="B54" i="7" l="1"/>
  <c r="D53" i="7"/>
  <c r="F53" i="7" s="1"/>
  <c r="B57" i="6"/>
  <c r="A57" i="6"/>
  <c r="A57" i="5"/>
  <c r="B56" i="5"/>
  <c r="A54" i="4"/>
  <c r="B54" i="4"/>
  <c r="B55" i="7" l="1"/>
  <c r="D54" i="7"/>
  <c r="F54" i="7" s="1"/>
  <c r="A58" i="6"/>
  <c r="B58" i="6"/>
  <c r="B57" i="5"/>
  <c r="A58" i="5"/>
  <c r="B55" i="4"/>
  <c r="A55" i="4"/>
  <c r="B56" i="7" l="1"/>
  <c r="D55" i="7"/>
  <c r="F55" i="7" s="1"/>
  <c r="B59" i="6"/>
  <c r="B60" i="6" s="1"/>
  <c r="B61" i="6" s="1"/>
  <c r="B62" i="6" s="1"/>
  <c r="B63" i="6" s="1"/>
  <c r="B64" i="6" s="1"/>
  <c r="B65" i="6" s="1"/>
  <c r="B66" i="6" s="1"/>
  <c r="B67" i="6" s="1"/>
  <c r="B68" i="6" s="1"/>
  <c r="B69" i="6" s="1"/>
  <c r="B70" i="6" s="1"/>
  <c r="B71" i="6" s="1"/>
  <c r="B72" i="6" s="1"/>
  <c r="B73" i="6" s="1"/>
  <c r="B74" i="6" s="1"/>
  <c r="B75" i="6" s="1"/>
  <c r="B76" i="6" s="1"/>
  <c r="B77" i="6" s="1"/>
  <c r="B78" i="6" s="1"/>
  <c r="B79" i="6" s="1"/>
  <c r="B80" i="6" s="1"/>
  <c r="B81" i="6" s="1"/>
  <c r="B82" i="6" s="1"/>
  <c r="B83" i="6" s="1"/>
  <c r="B84" i="6" s="1"/>
  <c r="B85" i="6" s="1"/>
  <c r="B86" i="6" s="1"/>
  <c r="B87" i="6" s="1"/>
  <c r="B88" i="6" s="1"/>
  <c r="B89" i="6" s="1"/>
  <c r="B90" i="6" s="1"/>
  <c r="B91" i="6" s="1"/>
  <c r="B92" i="6" s="1"/>
  <c r="B93" i="6" s="1"/>
  <c r="B94" i="6" s="1"/>
  <c r="B95" i="6" s="1"/>
  <c r="B96" i="6" s="1"/>
  <c r="B97" i="6" s="1"/>
  <c r="B98" i="6" s="1"/>
  <c r="B99" i="6" s="1"/>
  <c r="B100" i="6" s="1"/>
  <c r="B101" i="6" s="1"/>
  <c r="B102" i="6" s="1"/>
  <c r="B103" i="6" s="1"/>
  <c r="B104" i="6" s="1"/>
  <c r="B105" i="6" s="1"/>
  <c r="B106" i="6" s="1"/>
  <c r="B107" i="6" s="1"/>
  <c r="B108" i="6" s="1"/>
  <c r="B109" i="6" s="1"/>
  <c r="B110" i="6" s="1"/>
  <c r="B111" i="6" s="1"/>
  <c r="B112" i="6" s="1"/>
  <c r="B113" i="6" s="1"/>
  <c r="B114" i="6" s="1"/>
  <c r="B115" i="6" s="1"/>
  <c r="B116" i="6" s="1"/>
  <c r="B117" i="6" s="1"/>
  <c r="B118" i="6" s="1"/>
  <c r="B119" i="6" s="1"/>
  <c r="B120" i="6" s="1"/>
  <c r="B121" i="6" s="1"/>
  <c r="B122" i="6" s="1"/>
  <c r="B123" i="6" s="1"/>
  <c r="B124" i="6" s="1"/>
  <c r="B125" i="6" s="1"/>
  <c r="B126" i="6" s="1"/>
  <c r="B127" i="6" s="1"/>
  <c r="B128" i="6" s="1"/>
  <c r="B129" i="6" s="1"/>
  <c r="B130" i="6" s="1"/>
  <c r="B131" i="6" s="1"/>
  <c r="B132" i="6" s="1"/>
  <c r="B133" i="6" s="1"/>
  <c r="B134" i="6" s="1"/>
  <c r="B135" i="6" s="1"/>
  <c r="B136" i="6" s="1"/>
  <c r="B137" i="6" s="1"/>
  <c r="B138" i="6" s="1"/>
  <c r="B139" i="6" s="1"/>
  <c r="B140" i="6" s="1"/>
  <c r="B141" i="6" s="1"/>
  <c r="B142" i="6" s="1"/>
  <c r="B143" i="6" s="1"/>
  <c r="B144" i="6" s="1"/>
  <c r="B145" i="6" s="1"/>
  <c r="B146" i="6" s="1"/>
  <c r="B147" i="6" s="1"/>
  <c r="B148" i="6" s="1"/>
  <c r="B149" i="6" s="1"/>
  <c r="B150" i="6" s="1"/>
  <c r="B151" i="6" s="1"/>
  <c r="B152" i="6" s="1"/>
  <c r="B153" i="6" s="1"/>
  <c r="B154" i="6" s="1"/>
  <c r="B155" i="6" s="1"/>
  <c r="B156" i="6" s="1"/>
  <c r="B157" i="6" s="1"/>
  <c r="B158" i="6" s="1"/>
  <c r="B159" i="6" s="1"/>
  <c r="B160" i="6" s="1"/>
  <c r="B161" i="6" s="1"/>
  <c r="B162" i="6" s="1"/>
  <c r="B163" i="6" s="1"/>
  <c r="B164" i="6" s="1"/>
  <c r="B165" i="6" s="1"/>
  <c r="B166" i="6" s="1"/>
  <c r="B167" i="6" s="1"/>
  <c r="B168" i="6" s="1"/>
  <c r="B169" i="6" s="1"/>
  <c r="B170" i="6" s="1"/>
  <c r="B171" i="6" s="1"/>
  <c r="B172" i="6" s="1"/>
  <c r="B173" i="6" s="1"/>
  <c r="B174" i="6" s="1"/>
  <c r="B175" i="6" s="1"/>
  <c r="B176" i="6" s="1"/>
  <c r="B177" i="6" s="1"/>
  <c r="B178" i="6" s="1"/>
  <c r="B179" i="6" s="1"/>
  <c r="B180" i="6" s="1"/>
  <c r="B181" i="6" s="1"/>
  <c r="B182" i="6" s="1"/>
  <c r="B183" i="6" s="1"/>
  <c r="B184" i="6" s="1"/>
  <c r="B185" i="6" s="1"/>
  <c r="B186" i="6" s="1"/>
  <c r="B187" i="6" s="1"/>
  <c r="B188" i="6" s="1"/>
  <c r="B189" i="6" s="1"/>
  <c r="B190" i="6" s="1"/>
  <c r="B191" i="6" s="1"/>
  <c r="B192" i="6" s="1"/>
  <c r="B193" i="6" s="1"/>
  <c r="B194" i="6" s="1"/>
  <c r="B195" i="6" s="1"/>
  <c r="B196" i="6" s="1"/>
  <c r="B197" i="6" s="1"/>
  <c r="B198" i="6" s="1"/>
  <c r="B199" i="6" s="1"/>
  <c r="B200" i="6" s="1"/>
  <c r="B201" i="6" s="1"/>
  <c r="B202" i="6" s="1"/>
  <c r="B203" i="6" s="1"/>
  <c r="B204" i="6" s="1"/>
  <c r="B205" i="6" s="1"/>
  <c r="B206" i="6" s="1"/>
  <c r="B207" i="6" s="1"/>
  <c r="B208" i="6" s="1"/>
  <c r="B209" i="6" s="1"/>
  <c r="B210" i="6" s="1"/>
  <c r="B211" i="6" s="1"/>
  <c r="B212" i="6" s="1"/>
  <c r="B213" i="6" s="1"/>
  <c r="B214" i="6" s="1"/>
  <c r="B215" i="6" s="1"/>
  <c r="B216" i="6" s="1"/>
  <c r="B217" i="6" s="1"/>
  <c r="B218" i="6" s="1"/>
  <c r="B219" i="6" s="1"/>
  <c r="B220" i="6" s="1"/>
  <c r="B221" i="6" s="1"/>
  <c r="B222" i="6" s="1"/>
  <c r="B223" i="6" s="1"/>
  <c r="B224" i="6" s="1"/>
  <c r="B225" i="6" s="1"/>
  <c r="B226" i="6" s="1"/>
  <c r="B227" i="6" s="1"/>
  <c r="B228" i="6" s="1"/>
  <c r="B229" i="6" s="1"/>
  <c r="B230" i="6" s="1"/>
  <c r="B231" i="6" s="1"/>
  <c r="B232" i="6" s="1"/>
  <c r="B233" i="6" s="1"/>
  <c r="B234" i="6" s="1"/>
  <c r="B235" i="6" s="1"/>
  <c r="B236" i="6" s="1"/>
  <c r="B237" i="6" s="1"/>
  <c r="B238" i="6" s="1"/>
  <c r="B239" i="6" s="1"/>
  <c r="B240" i="6" s="1"/>
  <c r="B241" i="6" s="1"/>
  <c r="B242" i="6" s="1"/>
  <c r="B243" i="6" s="1"/>
  <c r="B244" i="6" s="1"/>
  <c r="B245" i="6" s="1"/>
  <c r="B246" i="6" s="1"/>
  <c r="B247" i="6" s="1"/>
  <c r="B248" i="6" s="1"/>
  <c r="B249" i="6" s="1"/>
  <c r="B250" i="6" s="1"/>
  <c r="B251" i="6" s="1"/>
  <c r="B252" i="6" s="1"/>
  <c r="B253" i="6" s="1"/>
  <c r="B254" i="6" s="1"/>
  <c r="B255" i="6" s="1"/>
  <c r="B256" i="6" s="1"/>
  <c r="B257" i="6" s="1"/>
  <c r="B258" i="6" s="1"/>
  <c r="B259" i="6" s="1"/>
  <c r="B260" i="6" s="1"/>
  <c r="B261" i="6" s="1"/>
  <c r="B262" i="6" s="1"/>
  <c r="B263" i="6" s="1"/>
  <c r="B264" i="6" s="1"/>
  <c r="B265" i="6" s="1"/>
  <c r="B266" i="6" s="1"/>
  <c r="B267" i="6" s="1"/>
  <c r="B268" i="6" s="1"/>
  <c r="B269" i="6" s="1"/>
  <c r="B270" i="6" s="1"/>
  <c r="B271" i="6" s="1"/>
  <c r="B272" i="6" s="1"/>
  <c r="B273" i="6" s="1"/>
  <c r="B274" i="6" s="1"/>
  <c r="B275" i="6" s="1"/>
  <c r="B276" i="6" s="1"/>
  <c r="B277" i="6" s="1"/>
  <c r="B278" i="6" s="1"/>
  <c r="B279" i="6" s="1"/>
  <c r="B280" i="6" s="1"/>
  <c r="B281" i="6" s="1"/>
  <c r="B282" i="6" s="1"/>
  <c r="B283" i="6" s="1"/>
  <c r="B284" i="6" s="1"/>
  <c r="B285" i="6" s="1"/>
  <c r="B286" i="6" s="1"/>
  <c r="B287" i="6" s="1"/>
  <c r="B288" i="6" s="1"/>
  <c r="B289" i="6" s="1"/>
  <c r="B290" i="6" s="1"/>
  <c r="B291" i="6" s="1"/>
  <c r="B292" i="6" s="1"/>
  <c r="B293" i="6" s="1"/>
  <c r="B294" i="6" s="1"/>
  <c r="B295" i="6" s="1"/>
  <c r="B296" i="6" s="1"/>
  <c r="B297" i="6" s="1"/>
  <c r="B298" i="6" s="1"/>
  <c r="B299" i="6" s="1"/>
  <c r="B300" i="6" s="1"/>
  <c r="B301" i="6" s="1"/>
  <c r="B302" i="6" s="1"/>
  <c r="B303" i="6" s="1"/>
  <c r="B304" i="6" s="1"/>
  <c r="B305" i="6" s="1"/>
  <c r="B306" i="6" s="1"/>
  <c r="B307" i="6" s="1"/>
  <c r="B308" i="6" s="1"/>
  <c r="B309" i="6" s="1"/>
  <c r="B310" i="6" s="1"/>
  <c r="B311" i="6" s="1"/>
  <c r="B312" i="6" s="1"/>
  <c r="B313" i="6" s="1"/>
  <c r="B314" i="6" s="1"/>
  <c r="B315" i="6" s="1"/>
  <c r="B316" i="6" s="1"/>
  <c r="B317" i="6" s="1"/>
  <c r="B318" i="6" s="1"/>
  <c r="B319" i="6" s="1"/>
  <c r="B320" i="6" s="1"/>
  <c r="B321" i="6" s="1"/>
  <c r="B322" i="6" s="1"/>
  <c r="B323" i="6" s="1"/>
  <c r="B324" i="6" s="1"/>
  <c r="B325" i="6" s="1"/>
  <c r="B326" i="6" s="1"/>
  <c r="B327" i="6" s="1"/>
  <c r="B328" i="6" s="1"/>
  <c r="B329" i="6" s="1"/>
  <c r="B330" i="6" s="1"/>
  <c r="B331" i="6" s="1"/>
  <c r="B332" i="6" s="1"/>
  <c r="B333" i="6" s="1"/>
  <c r="B334" i="6" s="1"/>
  <c r="B335" i="6" s="1"/>
  <c r="B336" i="6" s="1"/>
  <c r="B337" i="6" s="1"/>
  <c r="B338" i="6" s="1"/>
  <c r="B339" i="6" s="1"/>
  <c r="B340" i="6" s="1"/>
  <c r="B341" i="6" s="1"/>
  <c r="B342" i="6" s="1"/>
  <c r="B343" i="6" s="1"/>
  <c r="B344" i="6" s="1"/>
  <c r="B345" i="6" s="1"/>
  <c r="B346" i="6" s="1"/>
  <c r="B347" i="6" s="1"/>
  <c r="B348" i="6" s="1"/>
  <c r="B349" i="6" s="1"/>
  <c r="B350" i="6" s="1"/>
  <c r="B351" i="6" s="1"/>
  <c r="B352" i="6" s="1"/>
  <c r="B353" i="6" s="1"/>
  <c r="B354" i="6" s="1"/>
  <c r="B355" i="6" s="1"/>
  <c r="B356" i="6" s="1"/>
  <c r="B357" i="6" s="1"/>
  <c r="B358" i="6" s="1"/>
  <c r="B359" i="6" s="1"/>
  <c r="B360" i="6" s="1"/>
  <c r="B361" i="6" s="1"/>
  <c r="B362" i="6" s="1"/>
  <c r="B363" i="6" s="1"/>
  <c r="B364" i="6" s="1"/>
  <c r="B365" i="6" s="1"/>
  <c r="B366" i="6" s="1"/>
  <c r="A59" i="6"/>
  <c r="A59" i="5"/>
  <c r="B58" i="5"/>
  <c r="A56" i="4"/>
  <c r="B56" i="4"/>
  <c r="B57" i="7" l="1"/>
  <c r="D56" i="7"/>
  <c r="F56" i="7" s="1"/>
  <c r="A60" i="6"/>
  <c r="B59" i="5"/>
  <c r="B60" i="5" s="1"/>
  <c r="B61" i="5" s="1"/>
  <c r="B62" i="5" s="1"/>
  <c r="B63" i="5" s="1"/>
  <c r="B64" i="5" s="1"/>
  <c r="B65" i="5" s="1"/>
  <c r="B66" i="5" s="1"/>
  <c r="B67" i="5" s="1"/>
  <c r="B68" i="5" s="1"/>
  <c r="B69" i="5" s="1"/>
  <c r="B70" i="5" s="1"/>
  <c r="B71" i="5" s="1"/>
  <c r="B72" i="5" s="1"/>
  <c r="B73" i="5" s="1"/>
  <c r="B74" i="5" s="1"/>
  <c r="B75" i="5" s="1"/>
  <c r="B76" i="5" s="1"/>
  <c r="B77" i="5" s="1"/>
  <c r="B78" i="5" s="1"/>
  <c r="B79" i="5" s="1"/>
  <c r="B80" i="5" s="1"/>
  <c r="B81" i="5" s="1"/>
  <c r="B82" i="5" s="1"/>
  <c r="B83" i="5" s="1"/>
  <c r="B84" i="5" s="1"/>
  <c r="B85" i="5" s="1"/>
  <c r="B86" i="5" s="1"/>
  <c r="B87" i="5" s="1"/>
  <c r="B88" i="5" s="1"/>
  <c r="B89" i="5" s="1"/>
  <c r="B90" i="5" s="1"/>
  <c r="B91" i="5" s="1"/>
  <c r="B92" i="5" s="1"/>
  <c r="B93" i="5" s="1"/>
  <c r="B94" i="5" s="1"/>
  <c r="B95" i="5" s="1"/>
  <c r="B96" i="5" s="1"/>
  <c r="B97" i="5" s="1"/>
  <c r="B98" i="5" s="1"/>
  <c r="B99" i="5" s="1"/>
  <c r="B100" i="5" s="1"/>
  <c r="B101" i="5" s="1"/>
  <c r="B102" i="5" s="1"/>
  <c r="B103" i="5" s="1"/>
  <c r="B104" i="5" s="1"/>
  <c r="B105" i="5" s="1"/>
  <c r="B106" i="5" s="1"/>
  <c r="B107" i="5" s="1"/>
  <c r="B108" i="5" s="1"/>
  <c r="B109" i="5" s="1"/>
  <c r="B110" i="5" s="1"/>
  <c r="B111" i="5" s="1"/>
  <c r="B112" i="5" s="1"/>
  <c r="B113" i="5" s="1"/>
  <c r="B114" i="5" s="1"/>
  <c r="B115" i="5" s="1"/>
  <c r="B116" i="5" s="1"/>
  <c r="B117" i="5" s="1"/>
  <c r="B118" i="5" s="1"/>
  <c r="B119" i="5" s="1"/>
  <c r="B120" i="5" s="1"/>
  <c r="B121" i="5" s="1"/>
  <c r="B122" i="5" s="1"/>
  <c r="B123" i="5" s="1"/>
  <c r="B124" i="5" s="1"/>
  <c r="B125" i="5" s="1"/>
  <c r="B126" i="5" s="1"/>
  <c r="B127" i="5" s="1"/>
  <c r="B128" i="5" s="1"/>
  <c r="B129" i="5" s="1"/>
  <c r="B130" i="5" s="1"/>
  <c r="B131" i="5" s="1"/>
  <c r="B132" i="5" s="1"/>
  <c r="B133" i="5" s="1"/>
  <c r="B134" i="5" s="1"/>
  <c r="B135" i="5" s="1"/>
  <c r="B136" i="5" s="1"/>
  <c r="B137" i="5" s="1"/>
  <c r="B138" i="5" s="1"/>
  <c r="B139" i="5" s="1"/>
  <c r="B140" i="5" s="1"/>
  <c r="B141" i="5" s="1"/>
  <c r="B142" i="5" s="1"/>
  <c r="B143" i="5" s="1"/>
  <c r="B144" i="5" s="1"/>
  <c r="B145" i="5" s="1"/>
  <c r="B146" i="5" s="1"/>
  <c r="B147" i="5" s="1"/>
  <c r="B148" i="5" s="1"/>
  <c r="B149" i="5" s="1"/>
  <c r="B150" i="5" s="1"/>
  <c r="B151" i="5" s="1"/>
  <c r="B152" i="5" s="1"/>
  <c r="B153" i="5" s="1"/>
  <c r="B154" i="5" s="1"/>
  <c r="B155" i="5" s="1"/>
  <c r="B156" i="5" s="1"/>
  <c r="B157" i="5" s="1"/>
  <c r="B158" i="5" s="1"/>
  <c r="B159" i="5" s="1"/>
  <c r="B160" i="5" s="1"/>
  <c r="B161" i="5" s="1"/>
  <c r="B162" i="5" s="1"/>
  <c r="B163" i="5" s="1"/>
  <c r="B164" i="5" s="1"/>
  <c r="B165" i="5" s="1"/>
  <c r="B166" i="5" s="1"/>
  <c r="B167" i="5" s="1"/>
  <c r="B168" i="5" s="1"/>
  <c r="B169" i="5" s="1"/>
  <c r="B170" i="5" s="1"/>
  <c r="B171" i="5" s="1"/>
  <c r="B172" i="5" s="1"/>
  <c r="B173" i="5" s="1"/>
  <c r="B174" i="5" s="1"/>
  <c r="B175" i="5" s="1"/>
  <c r="B176" i="5" s="1"/>
  <c r="B177" i="5" s="1"/>
  <c r="B178" i="5" s="1"/>
  <c r="B179" i="5" s="1"/>
  <c r="B180" i="5" s="1"/>
  <c r="B181" i="5" s="1"/>
  <c r="B182" i="5" s="1"/>
  <c r="B183" i="5" s="1"/>
  <c r="B184" i="5" s="1"/>
  <c r="B185" i="5" s="1"/>
  <c r="B186" i="5" s="1"/>
  <c r="B187" i="5" s="1"/>
  <c r="B188" i="5" s="1"/>
  <c r="B189" i="5" s="1"/>
  <c r="B190" i="5" s="1"/>
  <c r="B191" i="5" s="1"/>
  <c r="B192" i="5" s="1"/>
  <c r="B193" i="5" s="1"/>
  <c r="B194" i="5" s="1"/>
  <c r="B195" i="5" s="1"/>
  <c r="B196" i="5" s="1"/>
  <c r="B197" i="5" s="1"/>
  <c r="B198" i="5" s="1"/>
  <c r="B199" i="5" s="1"/>
  <c r="B200" i="5" s="1"/>
  <c r="B201" i="5" s="1"/>
  <c r="B202" i="5" s="1"/>
  <c r="B203" i="5" s="1"/>
  <c r="B204" i="5" s="1"/>
  <c r="B205" i="5" s="1"/>
  <c r="B206" i="5" s="1"/>
  <c r="B207" i="5" s="1"/>
  <c r="B208" i="5" s="1"/>
  <c r="B209" i="5" s="1"/>
  <c r="B210" i="5" s="1"/>
  <c r="B211" i="5" s="1"/>
  <c r="B212" i="5" s="1"/>
  <c r="B213" i="5" s="1"/>
  <c r="B214" i="5" s="1"/>
  <c r="B215" i="5" s="1"/>
  <c r="B216" i="5" s="1"/>
  <c r="B217" i="5" s="1"/>
  <c r="B218" i="5" s="1"/>
  <c r="B219" i="5" s="1"/>
  <c r="B220" i="5" s="1"/>
  <c r="B221" i="5" s="1"/>
  <c r="B222" i="5" s="1"/>
  <c r="B223" i="5" s="1"/>
  <c r="B224" i="5" s="1"/>
  <c r="B225" i="5" s="1"/>
  <c r="B226" i="5" s="1"/>
  <c r="B227" i="5" s="1"/>
  <c r="B228" i="5" s="1"/>
  <c r="B229" i="5" s="1"/>
  <c r="B230" i="5" s="1"/>
  <c r="B231" i="5" s="1"/>
  <c r="B232" i="5" s="1"/>
  <c r="B233" i="5" s="1"/>
  <c r="B234" i="5" s="1"/>
  <c r="B235" i="5" s="1"/>
  <c r="B236" i="5" s="1"/>
  <c r="B237" i="5" s="1"/>
  <c r="B238" i="5" s="1"/>
  <c r="B239" i="5" s="1"/>
  <c r="B240" i="5" s="1"/>
  <c r="B241" i="5" s="1"/>
  <c r="B242" i="5" s="1"/>
  <c r="B243" i="5" s="1"/>
  <c r="B244" i="5" s="1"/>
  <c r="B245" i="5" s="1"/>
  <c r="B246" i="5" s="1"/>
  <c r="B247" i="5" s="1"/>
  <c r="B248" i="5" s="1"/>
  <c r="B249" i="5" s="1"/>
  <c r="B250" i="5" s="1"/>
  <c r="B251" i="5" s="1"/>
  <c r="B252" i="5" s="1"/>
  <c r="B253" i="5" s="1"/>
  <c r="B254" i="5" s="1"/>
  <c r="B255" i="5" s="1"/>
  <c r="B256" i="5" s="1"/>
  <c r="B257" i="5" s="1"/>
  <c r="B258" i="5" s="1"/>
  <c r="B259" i="5" s="1"/>
  <c r="B260" i="5" s="1"/>
  <c r="B261" i="5" s="1"/>
  <c r="B262" i="5" s="1"/>
  <c r="B263" i="5" s="1"/>
  <c r="B264" i="5" s="1"/>
  <c r="B265" i="5" s="1"/>
  <c r="B266" i="5" s="1"/>
  <c r="B267" i="5" s="1"/>
  <c r="B268" i="5" s="1"/>
  <c r="B269" i="5" s="1"/>
  <c r="B270" i="5" s="1"/>
  <c r="B271" i="5" s="1"/>
  <c r="B272" i="5" s="1"/>
  <c r="B273" i="5" s="1"/>
  <c r="B274" i="5" s="1"/>
  <c r="B275" i="5" s="1"/>
  <c r="B276" i="5" s="1"/>
  <c r="B277" i="5" s="1"/>
  <c r="B278" i="5" s="1"/>
  <c r="B279" i="5" s="1"/>
  <c r="B280" i="5" s="1"/>
  <c r="B281" i="5" s="1"/>
  <c r="B282" i="5" s="1"/>
  <c r="B283" i="5" s="1"/>
  <c r="B284" i="5" s="1"/>
  <c r="B285" i="5" s="1"/>
  <c r="B286" i="5" s="1"/>
  <c r="B287" i="5" s="1"/>
  <c r="B288" i="5" s="1"/>
  <c r="B289" i="5" s="1"/>
  <c r="B290" i="5" s="1"/>
  <c r="B291" i="5" s="1"/>
  <c r="B292" i="5" s="1"/>
  <c r="B293" i="5" s="1"/>
  <c r="B294" i="5" s="1"/>
  <c r="B295" i="5" s="1"/>
  <c r="B296" i="5" s="1"/>
  <c r="B297" i="5" s="1"/>
  <c r="B298" i="5" s="1"/>
  <c r="B299" i="5" s="1"/>
  <c r="B300" i="5" s="1"/>
  <c r="B301" i="5" s="1"/>
  <c r="B302" i="5" s="1"/>
  <c r="B303" i="5" s="1"/>
  <c r="B304" i="5" s="1"/>
  <c r="B305" i="5" s="1"/>
  <c r="B306" i="5" s="1"/>
  <c r="B307" i="5" s="1"/>
  <c r="B308" i="5" s="1"/>
  <c r="B309" i="5" s="1"/>
  <c r="B310" i="5" s="1"/>
  <c r="B311" i="5" s="1"/>
  <c r="B312" i="5" s="1"/>
  <c r="B313" i="5" s="1"/>
  <c r="B314" i="5" s="1"/>
  <c r="B315" i="5" s="1"/>
  <c r="B316" i="5" s="1"/>
  <c r="B317" i="5" s="1"/>
  <c r="B318" i="5" s="1"/>
  <c r="B319" i="5" s="1"/>
  <c r="B320" i="5" s="1"/>
  <c r="B321" i="5" s="1"/>
  <c r="B322" i="5" s="1"/>
  <c r="B323" i="5" s="1"/>
  <c r="B324" i="5" s="1"/>
  <c r="B325" i="5" s="1"/>
  <c r="B326" i="5" s="1"/>
  <c r="B327" i="5" s="1"/>
  <c r="B328" i="5" s="1"/>
  <c r="B329" i="5" s="1"/>
  <c r="B330" i="5" s="1"/>
  <c r="B331" i="5" s="1"/>
  <c r="B332" i="5" s="1"/>
  <c r="B333" i="5" s="1"/>
  <c r="B334" i="5" s="1"/>
  <c r="B335" i="5" s="1"/>
  <c r="B336" i="5" s="1"/>
  <c r="B337" i="5" s="1"/>
  <c r="B338" i="5" s="1"/>
  <c r="B339" i="5" s="1"/>
  <c r="B340" i="5" s="1"/>
  <c r="B341" i="5" s="1"/>
  <c r="B342" i="5" s="1"/>
  <c r="B343" i="5" s="1"/>
  <c r="B344" i="5" s="1"/>
  <c r="B345" i="5" s="1"/>
  <c r="B346" i="5" s="1"/>
  <c r="B347" i="5" s="1"/>
  <c r="B348" i="5" s="1"/>
  <c r="B349" i="5" s="1"/>
  <c r="B350" i="5" s="1"/>
  <c r="B351" i="5" s="1"/>
  <c r="B352" i="5" s="1"/>
  <c r="B353" i="5" s="1"/>
  <c r="B354" i="5" s="1"/>
  <c r="B355" i="5" s="1"/>
  <c r="B356" i="5" s="1"/>
  <c r="B357" i="5" s="1"/>
  <c r="B358" i="5" s="1"/>
  <c r="B359" i="5" s="1"/>
  <c r="B360" i="5" s="1"/>
  <c r="B361" i="5" s="1"/>
  <c r="B362" i="5" s="1"/>
  <c r="B363" i="5" s="1"/>
  <c r="B364" i="5" s="1"/>
  <c r="B365" i="5" s="1"/>
  <c r="B366" i="5" s="1"/>
  <c r="A60" i="5"/>
  <c r="B57" i="4"/>
  <c r="A57" i="4"/>
  <c r="B58" i="7" l="1"/>
  <c r="D57" i="7"/>
  <c r="F57" i="7" s="1"/>
  <c r="A61" i="6"/>
  <c r="A61" i="5"/>
  <c r="A58" i="4"/>
  <c r="B58" i="4"/>
  <c r="B59" i="7" l="1"/>
  <c r="B60" i="7" s="1"/>
  <c r="B61" i="7" s="1"/>
  <c r="B62" i="7" s="1"/>
  <c r="B63" i="7" s="1"/>
  <c r="B64" i="7" s="1"/>
  <c r="B65" i="7" s="1"/>
  <c r="B66" i="7" s="1"/>
  <c r="B67" i="7" s="1"/>
  <c r="B68" i="7" s="1"/>
  <c r="B69" i="7" s="1"/>
  <c r="B70" i="7" s="1"/>
  <c r="B71" i="7" s="1"/>
  <c r="B72" i="7" s="1"/>
  <c r="B73" i="7" s="1"/>
  <c r="B74" i="7" s="1"/>
  <c r="B75" i="7" s="1"/>
  <c r="B76" i="7" s="1"/>
  <c r="B77" i="7" s="1"/>
  <c r="B78" i="7" s="1"/>
  <c r="B79" i="7" s="1"/>
  <c r="B80" i="7" s="1"/>
  <c r="B81" i="7" s="1"/>
  <c r="B82" i="7" s="1"/>
  <c r="B83" i="7" s="1"/>
  <c r="B84" i="7" s="1"/>
  <c r="B85" i="7" s="1"/>
  <c r="B86" i="7" s="1"/>
  <c r="B87" i="7" s="1"/>
  <c r="B88" i="7" s="1"/>
  <c r="B89" i="7" s="1"/>
  <c r="B90" i="7" s="1"/>
  <c r="B91" i="7" s="1"/>
  <c r="B92" i="7" s="1"/>
  <c r="B93" i="7" s="1"/>
  <c r="B94" i="7" s="1"/>
  <c r="B95" i="7" s="1"/>
  <c r="B96" i="7" s="1"/>
  <c r="B97" i="7" s="1"/>
  <c r="B98" i="7" s="1"/>
  <c r="B99" i="7" s="1"/>
  <c r="B100" i="7" s="1"/>
  <c r="B101" i="7" s="1"/>
  <c r="B102" i="7" s="1"/>
  <c r="B103" i="7" s="1"/>
  <c r="B104" i="7" s="1"/>
  <c r="B105" i="7" s="1"/>
  <c r="B106" i="7" s="1"/>
  <c r="B107" i="7" s="1"/>
  <c r="B108" i="7" s="1"/>
  <c r="B109" i="7" s="1"/>
  <c r="B110" i="7" s="1"/>
  <c r="B111" i="7" s="1"/>
  <c r="B112" i="7" s="1"/>
  <c r="B113" i="7" s="1"/>
  <c r="B114" i="7" s="1"/>
  <c r="B115" i="7" s="1"/>
  <c r="B116" i="7" s="1"/>
  <c r="B117" i="7" s="1"/>
  <c r="B118" i="7" s="1"/>
  <c r="B119" i="7" s="1"/>
  <c r="B120" i="7" s="1"/>
  <c r="B121" i="7" s="1"/>
  <c r="B122" i="7" s="1"/>
  <c r="B123" i="7" s="1"/>
  <c r="B124" i="7" s="1"/>
  <c r="B125" i="7" s="1"/>
  <c r="B126" i="7" s="1"/>
  <c r="B127" i="7" s="1"/>
  <c r="B128" i="7" s="1"/>
  <c r="B129" i="7" s="1"/>
  <c r="B130" i="7" s="1"/>
  <c r="B131" i="7" s="1"/>
  <c r="B132" i="7" s="1"/>
  <c r="B133" i="7" s="1"/>
  <c r="B134" i="7" s="1"/>
  <c r="B135" i="7" s="1"/>
  <c r="B136" i="7" s="1"/>
  <c r="B137" i="7" s="1"/>
  <c r="B138" i="7" s="1"/>
  <c r="B139" i="7" s="1"/>
  <c r="B140" i="7" s="1"/>
  <c r="B141" i="7" s="1"/>
  <c r="B142" i="7" s="1"/>
  <c r="B143" i="7" s="1"/>
  <c r="B144" i="7" s="1"/>
  <c r="B145" i="7" s="1"/>
  <c r="B146" i="7" s="1"/>
  <c r="B147" i="7" s="1"/>
  <c r="B148" i="7" s="1"/>
  <c r="B149" i="7" s="1"/>
  <c r="B150" i="7" s="1"/>
  <c r="B151" i="7" s="1"/>
  <c r="B152" i="7" s="1"/>
  <c r="B153" i="7" s="1"/>
  <c r="B154" i="7" s="1"/>
  <c r="B155" i="7" s="1"/>
  <c r="B156" i="7" s="1"/>
  <c r="B157" i="7" s="1"/>
  <c r="B158" i="7" s="1"/>
  <c r="B159" i="7" s="1"/>
  <c r="B160" i="7" s="1"/>
  <c r="B161" i="7" s="1"/>
  <c r="B162" i="7" s="1"/>
  <c r="B163" i="7" s="1"/>
  <c r="B164" i="7" s="1"/>
  <c r="B165" i="7" s="1"/>
  <c r="B166" i="7" s="1"/>
  <c r="B167" i="7" s="1"/>
  <c r="B168" i="7" s="1"/>
  <c r="B169" i="7" s="1"/>
  <c r="B170" i="7" s="1"/>
  <c r="B171" i="7" s="1"/>
  <c r="B172" i="7" s="1"/>
  <c r="B173" i="7" s="1"/>
  <c r="B174" i="7" s="1"/>
  <c r="B175" i="7" s="1"/>
  <c r="B176" i="7" s="1"/>
  <c r="B177" i="7" s="1"/>
  <c r="B178" i="7" s="1"/>
  <c r="B179" i="7" s="1"/>
  <c r="B180" i="7" s="1"/>
  <c r="B181" i="7" s="1"/>
  <c r="B182" i="7" s="1"/>
  <c r="B183" i="7" s="1"/>
  <c r="B184" i="7" s="1"/>
  <c r="B185" i="7" s="1"/>
  <c r="B186" i="7" s="1"/>
  <c r="B187" i="7" s="1"/>
  <c r="B188" i="7" s="1"/>
  <c r="B189" i="7" s="1"/>
  <c r="B190" i="7" s="1"/>
  <c r="B191" i="7" s="1"/>
  <c r="B192" i="7" s="1"/>
  <c r="B193" i="7" s="1"/>
  <c r="B194" i="7" s="1"/>
  <c r="B195" i="7" s="1"/>
  <c r="B196" i="7" s="1"/>
  <c r="B197" i="7" s="1"/>
  <c r="B198" i="7" s="1"/>
  <c r="B199" i="7" s="1"/>
  <c r="B200" i="7" s="1"/>
  <c r="B201" i="7" s="1"/>
  <c r="B202" i="7" s="1"/>
  <c r="B203" i="7" s="1"/>
  <c r="B204" i="7" s="1"/>
  <c r="B205" i="7" s="1"/>
  <c r="B206" i="7" s="1"/>
  <c r="B207" i="7" s="1"/>
  <c r="B208" i="7" s="1"/>
  <c r="B209" i="7" s="1"/>
  <c r="B210" i="7" s="1"/>
  <c r="B211" i="7" s="1"/>
  <c r="B212" i="7" s="1"/>
  <c r="B213" i="7" s="1"/>
  <c r="B214" i="7" s="1"/>
  <c r="B215" i="7" s="1"/>
  <c r="B216" i="7" s="1"/>
  <c r="B217" i="7" s="1"/>
  <c r="B218" i="7" s="1"/>
  <c r="B219" i="7" s="1"/>
  <c r="B220" i="7" s="1"/>
  <c r="B221" i="7" s="1"/>
  <c r="B222" i="7" s="1"/>
  <c r="B223" i="7" s="1"/>
  <c r="B224" i="7" s="1"/>
  <c r="B225" i="7" s="1"/>
  <c r="B226" i="7" s="1"/>
  <c r="B227" i="7" s="1"/>
  <c r="B228" i="7" s="1"/>
  <c r="B229" i="7" s="1"/>
  <c r="B230" i="7" s="1"/>
  <c r="B231" i="7" s="1"/>
  <c r="B232" i="7" s="1"/>
  <c r="B233" i="7" s="1"/>
  <c r="B234" i="7" s="1"/>
  <c r="B235" i="7" s="1"/>
  <c r="B236" i="7" s="1"/>
  <c r="B237" i="7" s="1"/>
  <c r="B238" i="7" s="1"/>
  <c r="B239" i="7" s="1"/>
  <c r="B240" i="7" s="1"/>
  <c r="B241" i="7" s="1"/>
  <c r="B242" i="7" s="1"/>
  <c r="B243" i="7" s="1"/>
  <c r="B244" i="7" s="1"/>
  <c r="B245" i="7" s="1"/>
  <c r="B246" i="7" s="1"/>
  <c r="B247" i="7" s="1"/>
  <c r="B248" i="7" s="1"/>
  <c r="B249" i="7" s="1"/>
  <c r="B250" i="7" s="1"/>
  <c r="B251" i="7" s="1"/>
  <c r="B252" i="7" s="1"/>
  <c r="B253" i="7" s="1"/>
  <c r="B254" i="7" s="1"/>
  <c r="B255" i="7" s="1"/>
  <c r="B256" i="7" s="1"/>
  <c r="B257" i="7" s="1"/>
  <c r="B258" i="7" s="1"/>
  <c r="B259" i="7" s="1"/>
  <c r="B260" i="7" s="1"/>
  <c r="B261" i="7" s="1"/>
  <c r="B262" i="7" s="1"/>
  <c r="B263" i="7" s="1"/>
  <c r="B264" i="7" s="1"/>
  <c r="B265" i="7" s="1"/>
  <c r="B266" i="7" s="1"/>
  <c r="B267" i="7" s="1"/>
  <c r="B268" i="7" s="1"/>
  <c r="B269" i="7" s="1"/>
  <c r="B270" i="7" s="1"/>
  <c r="B271" i="7" s="1"/>
  <c r="B272" i="7" s="1"/>
  <c r="B273" i="7" s="1"/>
  <c r="B274" i="7" s="1"/>
  <c r="B275" i="7" s="1"/>
  <c r="B276" i="7" s="1"/>
  <c r="B277" i="7" s="1"/>
  <c r="B278" i="7" s="1"/>
  <c r="B279" i="7" s="1"/>
  <c r="B280" i="7" s="1"/>
  <c r="B281" i="7" s="1"/>
  <c r="B282" i="7" s="1"/>
  <c r="B283" i="7" s="1"/>
  <c r="B284" i="7" s="1"/>
  <c r="B285" i="7" s="1"/>
  <c r="B286" i="7" s="1"/>
  <c r="B287" i="7" s="1"/>
  <c r="B288" i="7" s="1"/>
  <c r="B289" i="7" s="1"/>
  <c r="B290" i="7" s="1"/>
  <c r="B291" i="7" s="1"/>
  <c r="B292" i="7" s="1"/>
  <c r="B293" i="7" s="1"/>
  <c r="B294" i="7" s="1"/>
  <c r="B295" i="7" s="1"/>
  <c r="B296" i="7" s="1"/>
  <c r="B297" i="7" s="1"/>
  <c r="B298" i="7" s="1"/>
  <c r="B299" i="7" s="1"/>
  <c r="B300" i="7" s="1"/>
  <c r="B301" i="7" s="1"/>
  <c r="B302" i="7" s="1"/>
  <c r="B303" i="7" s="1"/>
  <c r="B304" i="7" s="1"/>
  <c r="B305" i="7" s="1"/>
  <c r="B306" i="7" s="1"/>
  <c r="B307" i="7" s="1"/>
  <c r="B308" i="7" s="1"/>
  <c r="B309" i="7" s="1"/>
  <c r="B310" i="7" s="1"/>
  <c r="B311" i="7" s="1"/>
  <c r="B312" i="7" s="1"/>
  <c r="B313" i="7" s="1"/>
  <c r="B314" i="7" s="1"/>
  <c r="B315" i="7" s="1"/>
  <c r="B316" i="7" s="1"/>
  <c r="B317" i="7" s="1"/>
  <c r="B318" i="7" s="1"/>
  <c r="B319" i="7" s="1"/>
  <c r="B320" i="7" s="1"/>
  <c r="B321" i="7" s="1"/>
  <c r="B322" i="7" s="1"/>
  <c r="B323" i="7" s="1"/>
  <c r="B324" i="7" s="1"/>
  <c r="B325" i="7" s="1"/>
  <c r="B326" i="7" s="1"/>
  <c r="B327" i="7" s="1"/>
  <c r="B328" i="7" s="1"/>
  <c r="B329" i="7" s="1"/>
  <c r="B330" i="7" s="1"/>
  <c r="B331" i="7" s="1"/>
  <c r="B332" i="7" s="1"/>
  <c r="B333" i="7" s="1"/>
  <c r="B334" i="7" s="1"/>
  <c r="B335" i="7" s="1"/>
  <c r="B336" i="7" s="1"/>
  <c r="B337" i="7" s="1"/>
  <c r="B338" i="7" s="1"/>
  <c r="B339" i="7" s="1"/>
  <c r="B340" i="7" s="1"/>
  <c r="B341" i="7" s="1"/>
  <c r="B342" i="7" s="1"/>
  <c r="B343" i="7" s="1"/>
  <c r="B344" i="7" s="1"/>
  <c r="B345" i="7" s="1"/>
  <c r="B346" i="7" s="1"/>
  <c r="B347" i="7" s="1"/>
  <c r="B348" i="7" s="1"/>
  <c r="B349" i="7" s="1"/>
  <c r="B350" i="7" s="1"/>
  <c r="B351" i="7" s="1"/>
  <c r="B352" i="7" s="1"/>
  <c r="B353" i="7" s="1"/>
  <c r="B354" i="7" s="1"/>
  <c r="B355" i="7" s="1"/>
  <c r="B356" i="7" s="1"/>
  <c r="B357" i="7" s="1"/>
  <c r="B358" i="7" s="1"/>
  <c r="B359" i="7" s="1"/>
  <c r="B360" i="7" s="1"/>
  <c r="B361" i="7" s="1"/>
  <c r="B362" i="7" s="1"/>
  <c r="B363" i="7" s="1"/>
  <c r="B364" i="7" s="1"/>
  <c r="B365" i="7" s="1"/>
  <c r="B366" i="7" s="1"/>
  <c r="D58" i="7"/>
  <c r="F58" i="7" s="1"/>
  <c r="A62" i="6"/>
  <c r="A62" i="5"/>
  <c r="B59" i="4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B82" i="4" s="1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B97" i="4" s="1"/>
  <c r="B98" i="4" s="1"/>
  <c r="B99" i="4" s="1"/>
  <c r="B100" i="4" s="1"/>
  <c r="B101" i="4" s="1"/>
  <c r="B102" i="4" s="1"/>
  <c r="B103" i="4" s="1"/>
  <c r="B104" i="4" s="1"/>
  <c r="B105" i="4" s="1"/>
  <c r="B106" i="4" s="1"/>
  <c r="B107" i="4" s="1"/>
  <c r="B108" i="4" s="1"/>
  <c r="B109" i="4" s="1"/>
  <c r="B110" i="4" s="1"/>
  <c r="B111" i="4" s="1"/>
  <c r="B112" i="4" s="1"/>
  <c r="B113" i="4" s="1"/>
  <c r="B114" i="4" s="1"/>
  <c r="B115" i="4" s="1"/>
  <c r="B116" i="4" s="1"/>
  <c r="B117" i="4" s="1"/>
  <c r="B118" i="4" s="1"/>
  <c r="B119" i="4" s="1"/>
  <c r="B120" i="4" s="1"/>
  <c r="B121" i="4" s="1"/>
  <c r="B122" i="4" s="1"/>
  <c r="B123" i="4" s="1"/>
  <c r="B124" i="4" s="1"/>
  <c r="B125" i="4" s="1"/>
  <c r="B126" i="4" s="1"/>
  <c r="B127" i="4" s="1"/>
  <c r="B128" i="4" s="1"/>
  <c r="B129" i="4" s="1"/>
  <c r="B130" i="4" s="1"/>
  <c r="B131" i="4" s="1"/>
  <c r="B132" i="4" s="1"/>
  <c r="B133" i="4" s="1"/>
  <c r="B134" i="4" s="1"/>
  <c r="B135" i="4" s="1"/>
  <c r="B136" i="4" s="1"/>
  <c r="B137" i="4" s="1"/>
  <c r="B138" i="4" s="1"/>
  <c r="B139" i="4" s="1"/>
  <c r="B140" i="4" s="1"/>
  <c r="B141" i="4" s="1"/>
  <c r="B142" i="4" s="1"/>
  <c r="B143" i="4" s="1"/>
  <c r="B144" i="4" s="1"/>
  <c r="B145" i="4" s="1"/>
  <c r="B146" i="4" s="1"/>
  <c r="B147" i="4" s="1"/>
  <c r="B148" i="4" s="1"/>
  <c r="B149" i="4" s="1"/>
  <c r="B150" i="4" s="1"/>
  <c r="B151" i="4" s="1"/>
  <c r="B152" i="4" s="1"/>
  <c r="B153" i="4" s="1"/>
  <c r="B154" i="4" s="1"/>
  <c r="B155" i="4" s="1"/>
  <c r="B156" i="4" s="1"/>
  <c r="B157" i="4" s="1"/>
  <c r="B158" i="4" s="1"/>
  <c r="B159" i="4" s="1"/>
  <c r="B160" i="4" s="1"/>
  <c r="B161" i="4" s="1"/>
  <c r="B162" i="4" s="1"/>
  <c r="B163" i="4" s="1"/>
  <c r="B164" i="4" s="1"/>
  <c r="B165" i="4" s="1"/>
  <c r="B166" i="4" s="1"/>
  <c r="B167" i="4" s="1"/>
  <c r="B168" i="4" s="1"/>
  <c r="B169" i="4" s="1"/>
  <c r="B170" i="4" s="1"/>
  <c r="B171" i="4" s="1"/>
  <c r="B172" i="4" s="1"/>
  <c r="B173" i="4" s="1"/>
  <c r="B174" i="4" s="1"/>
  <c r="B175" i="4" s="1"/>
  <c r="B176" i="4" s="1"/>
  <c r="B177" i="4" s="1"/>
  <c r="B178" i="4" s="1"/>
  <c r="B179" i="4" s="1"/>
  <c r="B180" i="4" s="1"/>
  <c r="B181" i="4" s="1"/>
  <c r="B182" i="4" s="1"/>
  <c r="B183" i="4" s="1"/>
  <c r="B184" i="4" s="1"/>
  <c r="B185" i="4" s="1"/>
  <c r="B186" i="4" s="1"/>
  <c r="B187" i="4" s="1"/>
  <c r="B188" i="4" s="1"/>
  <c r="B189" i="4" s="1"/>
  <c r="B190" i="4" s="1"/>
  <c r="B191" i="4" s="1"/>
  <c r="B192" i="4" s="1"/>
  <c r="B193" i="4" s="1"/>
  <c r="B194" i="4" s="1"/>
  <c r="B195" i="4" s="1"/>
  <c r="B196" i="4" s="1"/>
  <c r="B197" i="4" s="1"/>
  <c r="B198" i="4" s="1"/>
  <c r="B199" i="4" s="1"/>
  <c r="B200" i="4" s="1"/>
  <c r="B201" i="4" s="1"/>
  <c r="B202" i="4" s="1"/>
  <c r="B203" i="4" s="1"/>
  <c r="B204" i="4" s="1"/>
  <c r="B205" i="4" s="1"/>
  <c r="B206" i="4" s="1"/>
  <c r="B207" i="4" s="1"/>
  <c r="B208" i="4" s="1"/>
  <c r="B209" i="4" s="1"/>
  <c r="B210" i="4" s="1"/>
  <c r="B211" i="4" s="1"/>
  <c r="B212" i="4" s="1"/>
  <c r="B213" i="4" s="1"/>
  <c r="B214" i="4" s="1"/>
  <c r="B215" i="4" s="1"/>
  <c r="B216" i="4" s="1"/>
  <c r="B217" i="4" s="1"/>
  <c r="B218" i="4" s="1"/>
  <c r="B219" i="4" s="1"/>
  <c r="B220" i="4" s="1"/>
  <c r="B221" i="4" s="1"/>
  <c r="B222" i="4" s="1"/>
  <c r="B223" i="4" s="1"/>
  <c r="B224" i="4" s="1"/>
  <c r="B225" i="4" s="1"/>
  <c r="B226" i="4" s="1"/>
  <c r="B227" i="4" s="1"/>
  <c r="B228" i="4" s="1"/>
  <c r="B229" i="4" s="1"/>
  <c r="B230" i="4" s="1"/>
  <c r="B231" i="4" s="1"/>
  <c r="B232" i="4" s="1"/>
  <c r="B233" i="4" s="1"/>
  <c r="B234" i="4" s="1"/>
  <c r="B235" i="4" s="1"/>
  <c r="B236" i="4" s="1"/>
  <c r="B237" i="4" s="1"/>
  <c r="B238" i="4" s="1"/>
  <c r="B239" i="4" s="1"/>
  <c r="B240" i="4" s="1"/>
  <c r="B241" i="4" s="1"/>
  <c r="B242" i="4" s="1"/>
  <c r="B243" i="4" s="1"/>
  <c r="B244" i="4" s="1"/>
  <c r="B245" i="4" s="1"/>
  <c r="B246" i="4" s="1"/>
  <c r="B247" i="4" s="1"/>
  <c r="B248" i="4" s="1"/>
  <c r="B249" i="4" s="1"/>
  <c r="B250" i="4" s="1"/>
  <c r="B251" i="4" s="1"/>
  <c r="B252" i="4" s="1"/>
  <c r="B253" i="4" s="1"/>
  <c r="B254" i="4" s="1"/>
  <c r="B255" i="4" s="1"/>
  <c r="B256" i="4" s="1"/>
  <c r="B257" i="4" s="1"/>
  <c r="B258" i="4" s="1"/>
  <c r="B259" i="4" s="1"/>
  <c r="B260" i="4" s="1"/>
  <c r="B261" i="4" s="1"/>
  <c r="B262" i="4" s="1"/>
  <c r="B263" i="4" s="1"/>
  <c r="B264" i="4" s="1"/>
  <c r="B265" i="4" s="1"/>
  <c r="B266" i="4" s="1"/>
  <c r="B267" i="4" s="1"/>
  <c r="B268" i="4" s="1"/>
  <c r="B269" i="4" s="1"/>
  <c r="B270" i="4" s="1"/>
  <c r="B271" i="4" s="1"/>
  <c r="B272" i="4" s="1"/>
  <c r="B273" i="4" s="1"/>
  <c r="B274" i="4" s="1"/>
  <c r="B275" i="4" s="1"/>
  <c r="B276" i="4" s="1"/>
  <c r="B277" i="4" s="1"/>
  <c r="B278" i="4" s="1"/>
  <c r="B279" i="4" s="1"/>
  <c r="B280" i="4" s="1"/>
  <c r="B281" i="4" s="1"/>
  <c r="B282" i="4" s="1"/>
  <c r="B283" i="4" s="1"/>
  <c r="B284" i="4" s="1"/>
  <c r="B285" i="4" s="1"/>
  <c r="B286" i="4" s="1"/>
  <c r="B287" i="4" s="1"/>
  <c r="B288" i="4" s="1"/>
  <c r="B289" i="4" s="1"/>
  <c r="B290" i="4" s="1"/>
  <c r="B291" i="4" s="1"/>
  <c r="B292" i="4" s="1"/>
  <c r="B293" i="4" s="1"/>
  <c r="B294" i="4" s="1"/>
  <c r="B295" i="4" s="1"/>
  <c r="B296" i="4" s="1"/>
  <c r="B297" i="4" s="1"/>
  <c r="B298" i="4" s="1"/>
  <c r="B299" i="4" s="1"/>
  <c r="B300" i="4" s="1"/>
  <c r="B301" i="4" s="1"/>
  <c r="B302" i="4" s="1"/>
  <c r="B303" i="4" s="1"/>
  <c r="B304" i="4" s="1"/>
  <c r="B305" i="4" s="1"/>
  <c r="B306" i="4" s="1"/>
  <c r="B307" i="4" s="1"/>
  <c r="B308" i="4" s="1"/>
  <c r="B309" i="4" s="1"/>
  <c r="B310" i="4" s="1"/>
  <c r="B311" i="4" s="1"/>
  <c r="B312" i="4" s="1"/>
  <c r="B313" i="4" s="1"/>
  <c r="B314" i="4" s="1"/>
  <c r="B315" i="4" s="1"/>
  <c r="B316" i="4" s="1"/>
  <c r="B317" i="4" s="1"/>
  <c r="B318" i="4" s="1"/>
  <c r="B319" i="4" s="1"/>
  <c r="B320" i="4" s="1"/>
  <c r="B321" i="4" s="1"/>
  <c r="B322" i="4" s="1"/>
  <c r="B323" i="4" s="1"/>
  <c r="B324" i="4" s="1"/>
  <c r="B325" i="4" s="1"/>
  <c r="B326" i="4" s="1"/>
  <c r="B327" i="4" s="1"/>
  <c r="B328" i="4" s="1"/>
  <c r="B329" i="4" s="1"/>
  <c r="B330" i="4" s="1"/>
  <c r="B331" i="4" s="1"/>
  <c r="B332" i="4" s="1"/>
  <c r="B333" i="4" s="1"/>
  <c r="B334" i="4" s="1"/>
  <c r="B335" i="4" s="1"/>
  <c r="B336" i="4" s="1"/>
  <c r="B337" i="4" s="1"/>
  <c r="B338" i="4" s="1"/>
  <c r="B339" i="4" s="1"/>
  <c r="B340" i="4" s="1"/>
  <c r="B341" i="4" s="1"/>
  <c r="B342" i="4" s="1"/>
  <c r="B343" i="4" s="1"/>
  <c r="B344" i="4" s="1"/>
  <c r="B345" i="4" s="1"/>
  <c r="B346" i="4" s="1"/>
  <c r="B347" i="4" s="1"/>
  <c r="B348" i="4" s="1"/>
  <c r="B349" i="4" s="1"/>
  <c r="B350" i="4" s="1"/>
  <c r="B351" i="4" s="1"/>
  <c r="B352" i="4" s="1"/>
  <c r="B353" i="4" s="1"/>
  <c r="B354" i="4" s="1"/>
  <c r="B355" i="4" s="1"/>
  <c r="B356" i="4" s="1"/>
  <c r="B357" i="4" s="1"/>
  <c r="B358" i="4" s="1"/>
  <c r="B359" i="4" s="1"/>
  <c r="B360" i="4" s="1"/>
  <c r="B361" i="4" s="1"/>
  <c r="B362" i="4" s="1"/>
  <c r="B363" i="4" s="1"/>
  <c r="B364" i="4" s="1"/>
  <c r="B365" i="4" s="1"/>
  <c r="B366" i="4" s="1"/>
  <c r="A59" i="4"/>
  <c r="A63" i="6" l="1"/>
  <c r="A63" i="5"/>
  <c r="A60" i="4"/>
  <c r="A64" i="6" l="1"/>
  <c r="A64" i="5"/>
  <c r="A61" i="4"/>
  <c r="A65" i="6" l="1"/>
  <c r="A65" i="5"/>
  <c r="A62" i="4"/>
  <c r="A66" i="6" l="1"/>
  <c r="A66" i="5"/>
  <c r="A63" i="4"/>
  <c r="A67" i="6" l="1"/>
  <c r="A67" i="5"/>
  <c r="A64" i="4"/>
  <c r="A68" i="6" l="1"/>
  <c r="A68" i="5"/>
  <c r="A65" i="4"/>
  <c r="A69" i="6" l="1"/>
  <c r="A69" i="5"/>
  <c r="A66" i="4"/>
  <c r="A70" i="6" l="1"/>
  <c r="A70" i="5"/>
  <c r="A67" i="4"/>
  <c r="A71" i="6" l="1"/>
  <c r="A71" i="5"/>
  <c r="A68" i="4"/>
  <c r="A72" i="6" l="1"/>
  <c r="A72" i="5"/>
  <c r="A69" i="4"/>
  <c r="A73" i="6" l="1"/>
  <c r="A73" i="5"/>
  <c r="A70" i="4"/>
  <c r="A74" i="6" l="1"/>
  <c r="A74" i="5"/>
  <c r="A71" i="4"/>
  <c r="A75" i="6" l="1"/>
  <c r="A75" i="5"/>
  <c r="A72" i="4"/>
  <c r="A76" i="6" l="1"/>
  <c r="A76" i="5"/>
  <c r="A73" i="4"/>
  <c r="A77" i="6" l="1"/>
  <c r="A77" i="5"/>
  <c r="A74" i="4"/>
  <c r="A78" i="6" l="1"/>
  <c r="A78" i="5"/>
  <c r="A75" i="4"/>
  <c r="A79" i="6" l="1"/>
  <c r="A79" i="5"/>
  <c r="A76" i="4"/>
  <c r="A80" i="6" l="1"/>
  <c r="A80" i="5"/>
  <c r="A77" i="4"/>
  <c r="A81" i="6" l="1"/>
  <c r="A81" i="5"/>
  <c r="A78" i="4"/>
  <c r="A82" i="6" l="1"/>
  <c r="A82" i="5"/>
  <c r="A79" i="4"/>
  <c r="A83" i="6" l="1"/>
  <c r="A83" i="5"/>
  <c r="A80" i="4"/>
  <c r="A84" i="6" l="1"/>
  <c r="A84" i="5"/>
  <c r="A81" i="4"/>
  <c r="A85" i="6" l="1"/>
  <c r="A85" i="5"/>
  <c r="A82" i="4"/>
  <c r="A86" i="6" l="1"/>
  <c r="A86" i="5"/>
  <c r="A83" i="4"/>
  <c r="A87" i="6" l="1"/>
  <c r="A87" i="5"/>
  <c r="A84" i="4"/>
  <c r="A88" i="6" l="1"/>
  <c r="A88" i="5"/>
  <c r="A85" i="4"/>
  <c r="A89" i="6" l="1"/>
  <c r="A89" i="5"/>
  <c r="A86" i="4"/>
  <c r="A90" i="6" l="1"/>
  <c r="A90" i="5"/>
  <c r="A87" i="4"/>
  <c r="A91" i="6" l="1"/>
  <c r="A91" i="5"/>
  <c r="A88" i="4"/>
  <c r="A92" i="6" l="1"/>
  <c r="A92" i="5"/>
  <c r="A89" i="4"/>
  <c r="A93" i="6" l="1"/>
  <c r="A93" i="5"/>
  <c r="A90" i="4"/>
  <c r="A94" i="6" l="1"/>
  <c r="A94" i="5"/>
  <c r="A91" i="4"/>
  <c r="A95" i="6" l="1"/>
  <c r="A95" i="5"/>
  <c r="A92" i="4"/>
  <c r="A96" i="6" l="1"/>
  <c r="A96" i="5"/>
  <c r="A93" i="4"/>
  <c r="A97" i="6" l="1"/>
  <c r="A97" i="5"/>
  <c r="A94" i="4"/>
  <c r="A98" i="6" l="1"/>
  <c r="A98" i="5"/>
  <c r="A95" i="4"/>
  <c r="A99" i="6" l="1"/>
  <c r="A99" i="5"/>
  <c r="A96" i="4"/>
  <c r="A100" i="6" l="1"/>
  <c r="A100" i="5"/>
  <c r="A97" i="4"/>
  <c r="A101" i="6" l="1"/>
  <c r="A101" i="5"/>
  <c r="A98" i="4"/>
  <c r="A102" i="6" l="1"/>
  <c r="A102" i="5"/>
  <c r="A99" i="4"/>
  <c r="A103" i="6" l="1"/>
  <c r="A103" i="5"/>
  <c r="A100" i="4"/>
  <c r="A104" i="6" l="1"/>
  <c r="A104" i="5"/>
  <c r="A101" i="4"/>
  <c r="A105" i="6" l="1"/>
  <c r="A105" i="5"/>
  <c r="A102" i="4"/>
  <c r="A106" i="6" l="1"/>
  <c r="A106" i="5"/>
  <c r="A103" i="4"/>
  <c r="A107" i="6" l="1"/>
  <c r="A107" i="5"/>
  <c r="A104" i="4"/>
  <c r="A108" i="6" l="1"/>
  <c r="A108" i="5"/>
  <c r="A105" i="4"/>
  <c r="A109" i="6" l="1"/>
  <c r="A109" i="5"/>
  <c r="A106" i="4"/>
  <c r="A110" i="6" l="1"/>
  <c r="A110" i="5"/>
  <c r="A107" i="4"/>
  <c r="A111" i="6" l="1"/>
  <c r="A111" i="5"/>
  <c r="A108" i="4"/>
  <c r="A112" i="6" l="1"/>
  <c r="A112" i="5"/>
  <c r="A109" i="4"/>
  <c r="A113" i="6" l="1"/>
  <c r="A113" i="5"/>
  <c r="A110" i="4"/>
  <c r="A114" i="6" l="1"/>
  <c r="A114" i="5"/>
  <c r="A111" i="4"/>
  <c r="A115" i="6" l="1"/>
  <c r="A115" i="5"/>
  <c r="A112" i="4"/>
  <c r="A116" i="6" l="1"/>
  <c r="A116" i="5"/>
  <c r="A113" i="4"/>
  <c r="A117" i="6" l="1"/>
  <c r="A117" i="5"/>
  <c r="A114" i="4"/>
  <c r="A118" i="6" l="1"/>
  <c r="A118" i="5"/>
  <c r="A115" i="4"/>
  <c r="A119" i="6" l="1"/>
  <c r="A119" i="5"/>
  <c r="A116" i="4"/>
  <c r="A120" i="6" l="1"/>
  <c r="A120" i="5"/>
  <c r="A117" i="4"/>
  <c r="A121" i="6" l="1"/>
  <c r="A121" i="5"/>
  <c r="A118" i="4"/>
  <c r="A122" i="6" l="1"/>
  <c r="A122" i="5"/>
  <c r="A119" i="4"/>
  <c r="A123" i="6" l="1"/>
  <c r="A123" i="5"/>
  <c r="A120" i="4"/>
  <c r="A124" i="6" l="1"/>
  <c r="A124" i="5"/>
  <c r="A121" i="4"/>
  <c r="A125" i="6" l="1"/>
  <c r="A125" i="5"/>
  <c r="A122" i="4"/>
  <c r="A126" i="6" l="1"/>
  <c r="A126" i="5"/>
  <c r="A123" i="4"/>
  <c r="A127" i="6" l="1"/>
  <c r="A127" i="5"/>
  <c r="A124" i="4"/>
  <c r="A128" i="6" l="1"/>
  <c r="A128" i="5"/>
  <c r="A125" i="4"/>
  <c r="A129" i="6" l="1"/>
  <c r="A129" i="5"/>
  <c r="A126" i="4"/>
  <c r="A130" i="6" l="1"/>
  <c r="A130" i="5"/>
  <c r="A127" i="4"/>
  <c r="A131" i="6" l="1"/>
  <c r="A131" i="5"/>
  <c r="A128" i="4"/>
  <c r="A132" i="6" l="1"/>
  <c r="A132" i="5"/>
  <c r="A129" i="4"/>
  <c r="A133" i="6" l="1"/>
  <c r="A133" i="5"/>
  <c r="A130" i="4"/>
  <c r="A134" i="6" l="1"/>
  <c r="A134" i="5"/>
  <c r="A131" i="4"/>
  <c r="A135" i="6" l="1"/>
  <c r="A135" i="5"/>
  <c r="A132" i="4"/>
  <c r="A136" i="6" l="1"/>
  <c r="A136" i="5"/>
  <c r="A133" i="4"/>
  <c r="A137" i="6" l="1"/>
  <c r="A137" i="5"/>
  <c r="A134" i="4"/>
  <c r="A138" i="6" l="1"/>
  <c r="A138" i="5"/>
  <c r="A135" i="4"/>
  <c r="A139" i="6" l="1"/>
  <c r="A139" i="5"/>
  <c r="A136" i="4"/>
  <c r="A140" i="6" l="1"/>
  <c r="A140" i="5"/>
  <c r="A137" i="4"/>
  <c r="A141" i="6" l="1"/>
  <c r="A141" i="5"/>
  <c r="A138" i="4"/>
  <c r="A142" i="6" l="1"/>
  <c r="A142" i="5"/>
  <c r="A139" i="4"/>
  <c r="A143" i="6" l="1"/>
  <c r="A143" i="5"/>
  <c r="A140" i="4"/>
  <c r="A144" i="6" l="1"/>
  <c r="A144" i="5"/>
  <c r="A141" i="4"/>
  <c r="A145" i="6" l="1"/>
  <c r="A145" i="5"/>
  <c r="A142" i="4"/>
  <c r="A146" i="6" l="1"/>
  <c r="A146" i="5"/>
  <c r="A143" i="4"/>
  <c r="A147" i="6" l="1"/>
  <c r="A147" i="5"/>
  <c r="A144" i="4"/>
  <c r="A148" i="6" l="1"/>
  <c r="A148" i="5"/>
  <c r="A145" i="4"/>
  <c r="A149" i="6" l="1"/>
  <c r="A149" i="5"/>
  <c r="A146" i="4"/>
  <c r="A150" i="6" l="1"/>
  <c r="A150" i="5"/>
  <c r="A147" i="4"/>
  <c r="A151" i="6" l="1"/>
  <c r="A151" i="5"/>
  <c r="A148" i="4"/>
  <c r="A152" i="6" l="1"/>
  <c r="A152" i="5"/>
  <c r="A149" i="4"/>
  <c r="A153" i="6" l="1"/>
  <c r="A153" i="5"/>
  <c r="A150" i="4"/>
  <c r="A154" i="6" l="1"/>
  <c r="A154" i="5"/>
  <c r="A151" i="4"/>
  <c r="A155" i="6" l="1"/>
  <c r="A155" i="5"/>
  <c r="A152" i="4"/>
  <c r="A156" i="6" l="1"/>
  <c r="A156" i="5"/>
  <c r="A153" i="4"/>
  <c r="A157" i="6" l="1"/>
  <c r="A157" i="5"/>
  <c r="A154" i="4"/>
  <c r="A158" i="6" l="1"/>
  <c r="A158" i="5"/>
  <c r="A155" i="4"/>
  <c r="A159" i="6" l="1"/>
  <c r="A159" i="5"/>
  <c r="A156" i="4"/>
  <c r="A160" i="6" l="1"/>
  <c r="A160" i="5"/>
  <c r="A157" i="4"/>
  <c r="A161" i="6" l="1"/>
  <c r="A161" i="5"/>
  <c r="A158" i="4"/>
  <c r="A162" i="6" l="1"/>
  <c r="A162" i="5"/>
  <c r="A159" i="4"/>
  <c r="A163" i="6" l="1"/>
  <c r="A163" i="5"/>
  <c r="A160" i="4"/>
  <c r="A164" i="6" l="1"/>
  <c r="A164" i="5"/>
  <c r="A161" i="4"/>
  <c r="A165" i="6" l="1"/>
  <c r="A165" i="5"/>
  <c r="A162" i="4"/>
  <c r="A166" i="6" l="1"/>
  <c r="A166" i="5"/>
  <c r="A163" i="4"/>
  <c r="A167" i="6" l="1"/>
  <c r="A167" i="5"/>
  <c r="A164" i="4"/>
  <c r="A168" i="6" l="1"/>
  <c r="A168" i="5"/>
  <c r="A165" i="4"/>
  <c r="A169" i="6" l="1"/>
  <c r="A169" i="5"/>
  <c r="A166" i="4"/>
  <c r="A170" i="6" l="1"/>
  <c r="A170" i="5"/>
  <c r="A167" i="4"/>
  <c r="A171" i="6" l="1"/>
  <c r="A171" i="5"/>
  <c r="A168" i="4"/>
  <c r="A172" i="6" l="1"/>
  <c r="A172" i="5"/>
  <c r="A169" i="4"/>
  <c r="A173" i="6" l="1"/>
  <c r="A173" i="5"/>
  <c r="A170" i="4"/>
  <c r="A174" i="6" l="1"/>
  <c r="A174" i="5"/>
  <c r="A171" i="4"/>
  <c r="A175" i="6" l="1"/>
  <c r="A175" i="5"/>
  <c r="A172" i="4"/>
  <c r="A176" i="6" l="1"/>
  <c r="A176" i="5"/>
  <c r="A173" i="4"/>
  <c r="A177" i="6" l="1"/>
  <c r="A177" i="5"/>
  <c r="A174" i="4"/>
  <c r="A178" i="6" l="1"/>
  <c r="A178" i="5"/>
  <c r="A175" i="4"/>
  <c r="A179" i="6" l="1"/>
  <c r="A179" i="5"/>
  <c r="A176" i="4"/>
  <c r="A180" i="6" l="1"/>
  <c r="A180" i="5"/>
  <c r="A177" i="4"/>
  <c r="A181" i="6" l="1"/>
  <c r="A181" i="5"/>
  <c r="A178" i="4"/>
  <c r="A182" i="6" l="1"/>
  <c r="A182" i="5"/>
  <c r="A179" i="4"/>
  <c r="A183" i="6" l="1"/>
  <c r="A183" i="5"/>
  <c r="A180" i="4"/>
  <c r="A184" i="6" l="1"/>
  <c r="A184" i="5"/>
  <c r="A181" i="4"/>
  <c r="A185" i="6" l="1"/>
  <c r="A185" i="5"/>
  <c r="A182" i="4"/>
  <c r="A186" i="6" l="1"/>
  <c r="A186" i="5"/>
  <c r="A183" i="4"/>
  <c r="A187" i="6" l="1"/>
  <c r="A187" i="5"/>
  <c r="A184" i="4"/>
  <c r="A188" i="6" l="1"/>
  <c r="A188" i="5"/>
  <c r="A185" i="4"/>
  <c r="A189" i="6" l="1"/>
  <c r="A189" i="5"/>
  <c r="A186" i="4"/>
  <c r="A190" i="6" l="1"/>
  <c r="A190" i="5"/>
  <c r="A187" i="4"/>
  <c r="A191" i="6" l="1"/>
  <c r="A191" i="5"/>
  <c r="A188" i="4"/>
  <c r="A192" i="6" l="1"/>
  <c r="A192" i="5"/>
  <c r="A189" i="4"/>
  <c r="A193" i="6" l="1"/>
  <c r="A193" i="5"/>
  <c r="A190" i="4"/>
  <c r="A194" i="6" l="1"/>
  <c r="A194" i="5"/>
  <c r="A191" i="4"/>
  <c r="A195" i="6" l="1"/>
  <c r="A195" i="5"/>
  <c r="A192" i="4"/>
  <c r="A196" i="6" l="1"/>
  <c r="A196" i="5"/>
  <c r="A193" i="4"/>
  <c r="A197" i="6" l="1"/>
  <c r="A197" i="5"/>
  <c r="A194" i="4"/>
  <c r="A198" i="6" l="1"/>
  <c r="A198" i="5"/>
  <c r="A195" i="4"/>
  <c r="A199" i="6" l="1"/>
  <c r="A199" i="5"/>
  <c r="A196" i="4"/>
  <c r="A200" i="6" l="1"/>
  <c r="A200" i="5"/>
  <c r="A197" i="4"/>
  <c r="A201" i="6" l="1"/>
  <c r="A201" i="5"/>
  <c r="A198" i="4"/>
  <c r="A202" i="6" l="1"/>
  <c r="A202" i="5"/>
  <c r="A199" i="4"/>
  <c r="A203" i="6" l="1"/>
  <c r="A203" i="5"/>
  <c r="A200" i="4"/>
  <c r="A204" i="6" l="1"/>
  <c r="A204" i="5"/>
  <c r="A201" i="4"/>
  <c r="A205" i="6" l="1"/>
  <c r="A205" i="5"/>
  <c r="A202" i="4"/>
  <c r="A206" i="6" l="1"/>
  <c r="A206" i="5"/>
  <c r="A203" i="4"/>
  <c r="A207" i="6" l="1"/>
  <c r="A207" i="5"/>
  <c r="A204" i="4"/>
  <c r="A208" i="6" l="1"/>
  <c r="A208" i="5"/>
  <c r="A205" i="4"/>
  <c r="A209" i="6" l="1"/>
  <c r="A209" i="5"/>
  <c r="A206" i="4"/>
  <c r="A210" i="6" l="1"/>
  <c r="A210" i="5"/>
  <c r="A207" i="4"/>
  <c r="A211" i="6" l="1"/>
  <c r="A211" i="5"/>
  <c r="A208" i="4"/>
  <c r="A212" i="6" l="1"/>
  <c r="A212" i="5"/>
  <c r="A209" i="4"/>
  <c r="A213" i="6" l="1"/>
  <c r="A213" i="5"/>
  <c r="A210" i="4"/>
  <c r="A214" i="6" l="1"/>
  <c r="A214" i="5"/>
  <c r="A211" i="4"/>
  <c r="A215" i="6" l="1"/>
  <c r="A215" i="5"/>
  <c r="A212" i="4"/>
  <c r="A216" i="6" l="1"/>
  <c r="A216" i="5"/>
  <c r="A213" i="4"/>
  <c r="A217" i="6" l="1"/>
  <c r="A217" i="5"/>
  <c r="A214" i="4"/>
  <c r="A218" i="6" l="1"/>
  <c r="A218" i="5"/>
  <c r="A215" i="4"/>
  <c r="A219" i="6" l="1"/>
  <c r="A219" i="5"/>
  <c r="A216" i="4"/>
  <c r="A220" i="6" l="1"/>
  <c r="A220" i="5"/>
  <c r="A217" i="4"/>
  <c r="A221" i="6" l="1"/>
  <c r="A221" i="5"/>
  <c r="A218" i="4"/>
  <c r="A222" i="6" l="1"/>
  <c r="A222" i="5"/>
  <c r="A219" i="4"/>
  <c r="A223" i="6" l="1"/>
  <c r="A223" i="5"/>
  <c r="A220" i="4"/>
  <c r="A224" i="6" l="1"/>
  <c r="A224" i="5"/>
  <c r="A221" i="4"/>
  <c r="A225" i="6" l="1"/>
  <c r="A225" i="5"/>
  <c r="A222" i="4"/>
  <c r="A226" i="6" l="1"/>
  <c r="A226" i="5"/>
  <c r="A223" i="4"/>
  <c r="A227" i="6" l="1"/>
  <c r="A227" i="5"/>
  <c r="A224" i="4"/>
  <c r="A228" i="6" l="1"/>
  <c r="A228" i="5"/>
  <c r="A225" i="4"/>
  <c r="A229" i="6" l="1"/>
  <c r="A229" i="5"/>
  <c r="A226" i="4"/>
  <c r="A230" i="6" l="1"/>
  <c r="A230" i="5"/>
  <c r="A227" i="4"/>
  <c r="A231" i="6" l="1"/>
  <c r="A231" i="5"/>
  <c r="A228" i="4"/>
  <c r="A232" i="6" l="1"/>
  <c r="A232" i="5"/>
  <c r="A229" i="4"/>
  <c r="A233" i="6" l="1"/>
  <c r="A233" i="5"/>
  <c r="A230" i="4"/>
  <c r="A234" i="6" l="1"/>
  <c r="A234" i="5"/>
  <c r="A231" i="4"/>
  <c r="A235" i="6" l="1"/>
  <c r="A235" i="5"/>
  <c r="A232" i="4"/>
  <c r="A236" i="6" l="1"/>
  <c r="A236" i="5"/>
  <c r="A233" i="4"/>
  <c r="A237" i="6" l="1"/>
  <c r="A237" i="5"/>
  <c r="A234" i="4"/>
  <c r="A238" i="6" l="1"/>
  <c r="A238" i="5"/>
  <c r="A235" i="4"/>
  <c r="A239" i="6" l="1"/>
  <c r="A239" i="5"/>
  <c r="A236" i="4"/>
  <c r="A240" i="6" l="1"/>
  <c r="A240" i="5"/>
  <c r="A237" i="4"/>
  <c r="A241" i="6" l="1"/>
  <c r="A241" i="5"/>
  <c r="A238" i="4"/>
  <c r="A242" i="6" l="1"/>
  <c r="A242" i="5"/>
  <c r="A239" i="4"/>
  <c r="A243" i="6" l="1"/>
  <c r="A243" i="5"/>
  <c r="A240" i="4"/>
  <c r="A244" i="6" l="1"/>
  <c r="A244" i="5"/>
  <c r="A241" i="4"/>
  <c r="A245" i="6" l="1"/>
  <c r="A245" i="5"/>
  <c r="A242" i="4"/>
  <c r="A246" i="6" l="1"/>
  <c r="A246" i="5"/>
  <c r="A243" i="4"/>
  <c r="A247" i="6" l="1"/>
  <c r="A247" i="5"/>
  <c r="A244" i="4"/>
  <c r="A248" i="6" l="1"/>
  <c r="A248" i="5"/>
  <c r="A245" i="4"/>
  <c r="A249" i="6" l="1"/>
  <c r="A249" i="5"/>
  <c r="A246" i="4"/>
  <c r="A250" i="6" l="1"/>
  <c r="A250" i="5"/>
  <c r="A247" i="4"/>
  <c r="A251" i="6" l="1"/>
  <c r="A251" i="5"/>
  <c r="A248" i="4"/>
  <c r="A252" i="6" l="1"/>
  <c r="A252" i="5"/>
  <c r="A249" i="4"/>
  <c r="A253" i="6" l="1"/>
  <c r="A253" i="5"/>
  <c r="A250" i="4"/>
  <c r="A254" i="6" l="1"/>
  <c r="A254" i="5"/>
  <c r="A251" i="4"/>
  <c r="A255" i="6" l="1"/>
  <c r="A255" i="5"/>
  <c r="A252" i="4"/>
  <c r="A256" i="6" l="1"/>
  <c r="A256" i="5"/>
  <c r="A253" i="4"/>
  <c r="A257" i="6" l="1"/>
  <c r="A257" i="5"/>
  <c r="A254" i="4"/>
  <c r="A258" i="6" l="1"/>
  <c r="A258" i="5"/>
  <c r="A255" i="4"/>
  <c r="A259" i="6" l="1"/>
  <c r="A259" i="5"/>
  <c r="A256" i="4"/>
  <c r="A260" i="6" l="1"/>
  <c r="A260" i="5"/>
  <c r="A257" i="4"/>
  <c r="A261" i="6" l="1"/>
  <c r="A261" i="5"/>
  <c r="A258" i="4"/>
  <c r="A262" i="6" l="1"/>
  <c r="A262" i="5"/>
  <c r="A259" i="4"/>
  <c r="A263" i="6" l="1"/>
  <c r="A263" i="5"/>
  <c r="A260" i="4"/>
  <c r="A264" i="6" l="1"/>
  <c r="A264" i="5"/>
  <c r="A261" i="4"/>
  <c r="A265" i="6" l="1"/>
  <c r="A265" i="5"/>
  <c r="A262" i="4"/>
  <c r="A266" i="6" l="1"/>
  <c r="A266" i="5"/>
  <c r="A263" i="4"/>
  <c r="A267" i="6" l="1"/>
  <c r="A267" i="5"/>
  <c r="A264" i="4"/>
  <c r="A268" i="6" l="1"/>
  <c r="A268" i="5"/>
  <c r="A265" i="4"/>
  <c r="A269" i="6" l="1"/>
  <c r="A269" i="5"/>
  <c r="A266" i="4"/>
  <c r="A270" i="6" l="1"/>
  <c r="A270" i="5"/>
  <c r="A267" i="4"/>
  <c r="A271" i="6" l="1"/>
  <c r="A271" i="5"/>
  <c r="A268" i="4"/>
  <c r="A272" i="6" l="1"/>
  <c r="A272" i="5"/>
  <c r="A269" i="4"/>
  <c r="A273" i="6" l="1"/>
  <c r="A273" i="5"/>
  <c r="A270" i="4"/>
  <c r="A274" i="6" l="1"/>
  <c r="A274" i="5"/>
  <c r="A271" i="4"/>
  <c r="A275" i="6" l="1"/>
  <c r="A275" i="5"/>
  <c r="A272" i="4"/>
  <c r="A276" i="6" l="1"/>
  <c r="A276" i="5"/>
  <c r="A273" i="4"/>
  <c r="A277" i="6" l="1"/>
  <c r="A277" i="5"/>
  <c r="A274" i="4"/>
  <c r="A278" i="6" l="1"/>
  <c r="A278" i="5"/>
  <c r="A275" i="4"/>
  <c r="A279" i="6" l="1"/>
  <c r="A279" i="5"/>
  <c r="A276" i="4"/>
  <c r="A280" i="6" l="1"/>
  <c r="A280" i="5"/>
  <c r="A277" i="4"/>
  <c r="A281" i="6" l="1"/>
  <c r="A281" i="5"/>
  <c r="A278" i="4"/>
  <c r="A282" i="6" l="1"/>
  <c r="A282" i="5"/>
  <c r="A279" i="4"/>
  <c r="A283" i="6" l="1"/>
  <c r="A283" i="5"/>
  <c r="A280" i="4"/>
  <c r="A284" i="6" l="1"/>
  <c r="A284" i="5"/>
  <c r="A281" i="4"/>
  <c r="A285" i="6" l="1"/>
  <c r="A285" i="5"/>
  <c r="A282" i="4"/>
  <c r="A286" i="6" l="1"/>
  <c r="A286" i="5"/>
  <c r="A283" i="4"/>
  <c r="A287" i="6" l="1"/>
  <c r="A287" i="5"/>
  <c r="A284" i="4"/>
  <c r="A288" i="6" l="1"/>
  <c r="A288" i="5"/>
  <c r="A285" i="4"/>
  <c r="A289" i="6" l="1"/>
  <c r="A289" i="5"/>
  <c r="A286" i="4"/>
  <c r="A290" i="6" l="1"/>
  <c r="A290" i="5"/>
  <c r="A287" i="4"/>
  <c r="A291" i="6" l="1"/>
  <c r="A291" i="5"/>
  <c r="A288" i="4"/>
  <c r="A292" i="6" l="1"/>
  <c r="A292" i="5"/>
  <c r="A289" i="4"/>
  <c r="A293" i="6" l="1"/>
  <c r="A293" i="5"/>
  <c r="A290" i="4"/>
  <c r="A294" i="6" l="1"/>
  <c r="A294" i="5"/>
  <c r="A291" i="4"/>
  <c r="A295" i="6" l="1"/>
  <c r="A295" i="5"/>
  <c r="A292" i="4"/>
  <c r="A296" i="6" l="1"/>
  <c r="A296" i="5"/>
  <c r="A293" i="4"/>
  <c r="A297" i="6" l="1"/>
  <c r="A297" i="5"/>
  <c r="A294" i="4"/>
  <c r="A298" i="6" l="1"/>
  <c r="A298" i="5"/>
  <c r="A295" i="4"/>
  <c r="A299" i="6" l="1"/>
  <c r="A299" i="5"/>
  <c r="A296" i="4"/>
  <c r="A300" i="6" l="1"/>
  <c r="A300" i="5"/>
  <c r="A297" i="4"/>
  <c r="A301" i="6" l="1"/>
  <c r="A301" i="5"/>
  <c r="A298" i="4"/>
  <c r="A302" i="6" l="1"/>
  <c r="A302" i="5"/>
  <c r="A299" i="4"/>
  <c r="A303" i="6" l="1"/>
  <c r="A303" i="5"/>
  <c r="A300" i="4"/>
  <c r="A304" i="6" l="1"/>
  <c r="A304" i="5"/>
  <c r="A301" i="4"/>
  <c r="A305" i="6" l="1"/>
  <c r="A305" i="5"/>
  <c r="A302" i="4"/>
  <c r="A306" i="6" l="1"/>
  <c r="A306" i="5"/>
  <c r="A303" i="4"/>
  <c r="A307" i="6" l="1"/>
  <c r="A307" i="5"/>
  <c r="A304" i="4"/>
  <c r="A308" i="6" l="1"/>
  <c r="A308" i="5"/>
  <c r="A305" i="4"/>
  <c r="A309" i="6" l="1"/>
  <c r="A309" i="5"/>
  <c r="A306" i="4"/>
  <c r="A310" i="6" l="1"/>
  <c r="A310" i="5"/>
  <c r="A307" i="4"/>
  <c r="A311" i="6" l="1"/>
  <c r="A311" i="5"/>
  <c r="A308" i="4"/>
  <c r="A312" i="6" l="1"/>
  <c r="A312" i="5"/>
  <c r="A309" i="4"/>
  <c r="A313" i="6" l="1"/>
  <c r="A313" i="5"/>
  <c r="A310" i="4"/>
  <c r="A314" i="6" l="1"/>
  <c r="A314" i="5"/>
  <c r="A311" i="4"/>
  <c r="A315" i="6" l="1"/>
  <c r="A315" i="5"/>
  <c r="A312" i="4"/>
  <c r="A316" i="6" l="1"/>
  <c r="A316" i="5"/>
  <c r="A313" i="4"/>
  <c r="A317" i="6" l="1"/>
  <c r="A317" i="5"/>
  <c r="A314" i="4"/>
  <c r="A318" i="6" l="1"/>
  <c r="A318" i="5"/>
  <c r="A315" i="4"/>
  <c r="A319" i="6" l="1"/>
  <c r="A319" i="5"/>
  <c r="A316" i="4"/>
  <c r="A320" i="6" l="1"/>
  <c r="A320" i="5"/>
  <c r="A317" i="4"/>
  <c r="A321" i="6" l="1"/>
  <c r="A321" i="5"/>
  <c r="A318" i="4"/>
  <c r="A322" i="6" l="1"/>
  <c r="A322" i="5"/>
  <c r="A319" i="4"/>
  <c r="A323" i="6" l="1"/>
  <c r="A323" i="5"/>
  <c r="A320" i="4"/>
  <c r="A324" i="6" l="1"/>
  <c r="A324" i="5"/>
  <c r="A321" i="4"/>
  <c r="A325" i="6" l="1"/>
  <c r="A325" i="5"/>
  <c r="A322" i="4"/>
  <c r="A326" i="6" l="1"/>
  <c r="A326" i="5"/>
  <c r="A323" i="4"/>
  <c r="A327" i="6" l="1"/>
  <c r="A327" i="5"/>
  <c r="A324" i="4"/>
  <c r="A328" i="6" l="1"/>
  <c r="A328" i="5"/>
  <c r="A325" i="4"/>
  <c r="A329" i="6" l="1"/>
  <c r="A329" i="5"/>
  <c r="A326" i="4"/>
  <c r="A330" i="6" l="1"/>
  <c r="A330" i="5"/>
  <c r="A327" i="4"/>
  <c r="A331" i="6" l="1"/>
  <c r="A331" i="5"/>
  <c r="A328" i="4"/>
  <c r="A332" i="6" l="1"/>
  <c r="A332" i="5"/>
  <c r="A329" i="4"/>
  <c r="A333" i="6" l="1"/>
  <c r="A333" i="5"/>
  <c r="A330" i="4"/>
  <c r="A334" i="6" l="1"/>
  <c r="A334" i="5"/>
  <c r="A331" i="4"/>
  <c r="A335" i="6" l="1"/>
  <c r="A335" i="5"/>
  <c r="A332" i="4"/>
  <c r="A336" i="6" l="1"/>
  <c r="A336" i="5"/>
  <c r="A333" i="4"/>
  <c r="A337" i="6" l="1"/>
  <c r="A337" i="5"/>
  <c r="A334" i="4"/>
  <c r="A338" i="6" l="1"/>
  <c r="A338" i="5"/>
  <c r="A335" i="4"/>
  <c r="A339" i="6" l="1"/>
  <c r="A339" i="5"/>
  <c r="A336" i="4"/>
  <c r="A340" i="6" l="1"/>
  <c r="A340" i="5"/>
  <c r="A337" i="4"/>
  <c r="A341" i="6" l="1"/>
  <c r="A341" i="5"/>
  <c r="A338" i="4"/>
  <c r="A342" i="6" l="1"/>
  <c r="A342" i="5"/>
  <c r="A339" i="4"/>
  <c r="A343" i="6" l="1"/>
  <c r="A343" i="5"/>
  <c r="A340" i="4"/>
  <c r="A344" i="6" l="1"/>
  <c r="A344" i="5"/>
  <c r="A341" i="4"/>
  <c r="A345" i="6" l="1"/>
  <c r="A345" i="5"/>
  <c r="A342" i="4"/>
  <c r="A346" i="6" l="1"/>
  <c r="A346" i="5"/>
  <c r="A343" i="4"/>
  <c r="A347" i="6" l="1"/>
  <c r="A347" i="5"/>
  <c r="A344" i="4"/>
  <c r="A348" i="6" l="1"/>
  <c r="A348" i="5"/>
  <c r="A345" i="4"/>
  <c r="A349" i="6" l="1"/>
  <c r="A349" i="5"/>
  <c r="A346" i="4"/>
  <c r="A350" i="6" l="1"/>
  <c r="A350" i="5"/>
  <c r="A347" i="4"/>
  <c r="A351" i="6" l="1"/>
  <c r="A351" i="5"/>
  <c r="A348" i="4"/>
  <c r="A352" i="6" l="1"/>
  <c r="A352" i="5"/>
  <c r="A349" i="4"/>
  <c r="A353" i="6" l="1"/>
  <c r="A353" i="5"/>
  <c r="A350" i="4"/>
  <c r="A354" i="6" l="1"/>
  <c r="A354" i="5"/>
  <c r="A351" i="4"/>
  <c r="A355" i="6" l="1"/>
  <c r="A355" i="5"/>
  <c r="A352" i="4"/>
  <c r="A356" i="6" l="1"/>
  <c r="A356" i="5"/>
  <c r="A353" i="4"/>
  <c r="A357" i="6" l="1"/>
  <c r="A357" i="5"/>
  <c r="A354" i="4"/>
  <c r="A358" i="6" l="1"/>
  <c r="A358" i="5"/>
  <c r="A355" i="4"/>
  <c r="A359" i="6" l="1"/>
  <c r="A359" i="5"/>
  <c r="A356" i="4"/>
  <c r="A360" i="6" l="1"/>
  <c r="A360" i="5"/>
  <c r="A357" i="4"/>
  <c r="A361" i="6" l="1"/>
  <c r="A361" i="5"/>
  <c r="A358" i="4"/>
  <c r="A362" i="6" l="1"/>
  <c r="A362" i="5"/>
  <c r="A359" i="4"/>
  <c r="A363" i="6" l="1"/>
  <c r="A363" i="5"/>
  <c r="A360" i="4"/>
  <c r="A364" i="6" l="1"/>
  <c r="A364" i="5"/>
  <c r="A361" i="4"/>
  <c r="A365" i="6" l="1"/>
  <c r="A365" i="5"/>
  <c r="A362" i="4"/>
  <c r="A366" i="6" l="1"/>
  <c r="A366" i="5"/>
  <c r="A363" i="4"/>
  <c r="A364" i="4" l="1"/>
  <c r="A365" i="4" l="1"/>
  <c r="A366" i="4" l="1"/>
</calcChain>
</file>

<file path=xl/sharedStrings.xml><?xml version="1.0" encoding="utf-8"?>
<sst xmlns="http://schemas.openxmlformats.org/spreadsheetml/2006/main" count="6923" uniqueCount="45">
  <si>
    <t>id_subsistema</t>
  </si>
  <si>
    <t>nom_subsistema</t>
  </si>
  <si>
    <t>ear_data</t>
  </si>
  <si>
    <t>ear_max_subsistema</t>
  </si>
  <si>
    <t>ear_verif_subsistema_mwmes</t>
  </si>
  <si>
    <t>ear_verif_subsistema_percentual</t>
  </si>
  <si>
    <t>NE</t>
  </si>
  <si>
    <t>NORDESTE</t>
  </si>
  <si>
    <t>N</t>
  </si>
  <si>
    <t>NORTE</t>
  </si>
  <si>
    <t>SE</t>
  </si>
  <si>
    <t>SUDESTE</t>
  </si>
  <si>
    <t>S</t>
  </si>
  <si>
    <t>SUL</t>
  </si>
  <si>
    <t>dia</t>
  </si>
  <si>
    <t>mês</t>
  </si>
  <si>
    <t>Sudeste</t>
  </si>
  <si>
    <t>Sul</t>
  </si>
  <si>
    <t>Norte</t>
  </si>
  <si>
    <t>Nordeste</t>
  </si>
  <si>
    <t>SIN</t>
  </si>
  <si>
    <t>Capacidade</t>
  </si>
  <si>
    <t>% (capacidade)</t>
  </si>
  <si>
    <t>EAR Atual</t>
  </si>
  <si>
    <t>%(Atual)</t>
  </si>
  <si>
    <t>% em 2023</t>
  </si>
  <si>
    <t>% em 2022</t>
  </si>
  <si>
    <t>Subsistemas</t>
  </si>
  <si>
    <t>Data</t>
  </si>
  <si>
    <t>EAR SE 23</t>
  </si>
  <si>
    <t>EAR SE 24</t>
  </si>
  <si>
    <t>EAR SUL 23</t>
  </si>
  <si>
    <t>EAR SUL 24</t>
  </si>
  <si>
    <t>EAR NE 23</t>
  </si>
  <si>
    <t>EAR NE 24</t>
  </si>
  <si>
    <t>EAR N 23</t>
  </si>
  <si>
    <t>EAR N 24</t>
  </si>
  <si>
    <t>EAR SIN 23</t>
  </si>
  <si>
    <t>EAR SIN 24</t>
  </si>
  <si>
    <t>2024 - %</t>
  </si>
  <si>
    <t>2023 - %</t>
  </si>
  <si>
    <t>As previsões aponta as seguintes volumes de armazenamento no final de Março/24</t>
  </si>
  <si>
    <t>Sudeste: 69,0%    SUL: 48,4%   NORDESTE: 72,7%   NORTE: 95,8%</t>
  </si>
  <si>
    <t>EAR %</t>
  </si>
  <si>
    <t>EAR MWm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</si>
</sst>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dd/mm/yyyy\ hh:mm:ss"/>
    <numFmt numFmtId="165" formatCode="#,##0.00000000"/>
    <numFmt numFmtId="166" formatCode="_-* #,##0_-;\-* #,##0_-;_-* &quot;-&quot;??_-;_-@_-"/>
    <numFmt numFmtId="167" formatCode="0.0%"/>
    <numFmt numFmtId="168" formatCode="0.0"/>
    <numFmt numFmtId="169" formatCode="#,##0.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rgb="FF000000"/>
      <name val="Arial"/>
      <family val="2"/>
    </font>
    <font>
      <sz val="12"/>
      <color rgb="FF000000"/>
      <name val="Calibri"/>
      <family val="2"/>
    </font>
    <font>
      <sz val="18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rgb="FF000000"/>
      </top>
      <bottom/>
      <diagonal/>
    </border>
    <border>
      <left/>
      <right/>
      <top/>
      <bottom style="double">
        <color rgb="FF000000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2">
    <xf numFmtId="0" fontId="0" fillId="0" borderId="0" xfId="0"/>
    <xf numFmtId="49" fontId="0" fillId="0" borderId="0" xfId="0" applyNumberFormat="1"/>
    <xf numFmtId="164" fontId="0" fillId="0" borderId="0" xfId="0" applyNumberFormat="1"/>
    <xf numFmtId="4" fontId="0" fillId="0" borderId="0" xfId="0" applyNumberFormat="1"/>
    <xf numFmtId="3" fontId="0" fillId="0" borderId="0" xfId="0" applyNumberFormat="1"/>
    <xf numFmtId="0" fontId="2" fillId="0" borderId="1" xfId="0" applyFont="1" applyBorder="1" applyAlignment="1">
      <alignment horizontal="center"/>
    </xf>
    <xf numFmtId="166" fontId="2" fillId="0" borderId="0" xfId="1" applyNumberFormat="1" applyFont="1" applyBorder="1" applyAlignment="1">
      <alignment horizontal="center"/>
    </xf>
    <xf numFmtId="9" fontId="2" fillId="0" borderId="0" xfId="2" applyFont="1" applyBorder="1" applyAlignment="1">
      <alignment horizontal="center"/>
    </xf>
    <xf numFmtId="9" fontId="2" fillId="0" borderId="2" xfId="2" applyFont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166" fontId="2" fillId="2" borderId="4" xfId="0" applyNumberFormat="1" applyFont="1" applyFill="1" applyBorder="1" applyAlignment="1">
      <alignment horizontal="center"/>
    </xf>
    <xf numFmtId="167" fontId="2" fillId="2" borderId="4" xfId="0" applyNumberFormat="1" applyFont="1" applyFill="1" applyBorder="1" applyAlignment="1">
      <alignment horizontal="center"/>
    </xf>
    <xf numFmtId="9" fontId="2" fillId="2" borderId="4" xfId="2" applyFont="1" applyFill="1" applyBorder="1" applyAlignment="1">
      <alignment horizontal="center"/>
    </xf>
    <xf numFmtId="0" fontId="2" fillId="0" borderId="6" xfId="0" applyFont="1" applyBorder="1" applyAlignment="1">
      <alignment horizontal="center"/>
    </xf>
    <xf numFmtId="9" fontId="2" fillId="0" borderId="7" xfId="2" applyFont="1" applyBorder="1" applyAlignment="1">
      <alignment horizontal="center"/>
    </xf>
    <xf numFmtId="166" fontId="2" fillId="0" borderId="7" xfId="1" applyNumberFormat="1" applyFont="1" applyBorder="1" applyAlignment="1">
      <alignment horizontal="center"/>
    </xf>
    <xf numFmtId="9" fontId="2" fillId="0" borderId="8" xfId="2" applyFont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3" fillId="2" borderId="10" xfId="0" applyFont="1" applyFill="1" applyBorder="1"/>
    <xf numFmtId="0" fontId="4" fillId="2" borderId="10" xfId="0" applyFont="1" applyFill="1" applyBorder="1" applyAlignment="1">
      <alignment horizontal="right" vertical="center" readingOrder="1"/>
    </xf>
    <xf numFmtId="0" fontId="3" fillId="2" borderId="11" xfId="0" applyFont="1" applyFill="1" applyBorder="1"/>
    <xf numFmtId="49" fontId="5" fillId="0" borderId="0" xfId="0" applyNumberFormat="1" applyFont="1" applyAlignment="1">
      <alignment vertical="center"/>
    </xf>
    <xf numFmtId="164" fontId="5" fillId="0" borderId="0" xfId="0" applyNumberFormat="1" applyFont="1" applyAlignment="1">
      <alignment vertical="center"/>
    </xf>
    <xf numFmtId="165" fontId="5" fillId="0" borderId="0" xfId="0" applyNumberFormat="1" applyFont="1" applyAlignment="1">
      <alignment vertical="center"/>
    </xf>
    <xf numFmtId="0" fontId="5" fillId="0" borderId="0" xfId="0" applyFont="1" applyAlignment="1">
      <alignment vertical="center"/>
    </xf>
    <xf numFmtId="49" fontId="0" fillId="0" borderId="0" xfId="0" applyNumberFormat="1" applyAlignment="1">
      <alignment vertical="center"/>
    </xf>
    <xf numFmtId="164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3" fontId="0" fillId="0" borderId="0" xfId="0" applyNumberFormat="1" applyAlignment="1">
      <alignment vertical="center"/>
    </xf>
    <xf numFmtId="4" fontId="0" fillId="0" borderId="0" xfId="0" applyNumberFormat="1" applyAlignment="1">
      <alignment vertical="center"/>
    </xf>
    <xf numFmtId="167" fontId="2" fillId="2" borderId="5" xfId="2" applyNumberFormat="1" applyFont="1" applyFill="1" applyBorder="1" applyAlignment="1">
      <alignment horizontal="center"/>
    </xf>
    <xf numFmtId="167" fontId="0" fillId="0" borderId="0" xfId="0" applyNumberFormat="1"/>
    <xf numFmtId="14" fontId="0" fillId="0" borderId="0" xfId="0" applyNumberFormat="1"/>
    <xf numFmtId="167" fontId="0" fillId="0" borderId="0" xfId="2" applyNumberFormat="1" applyFont="1"/>
    <xf numFmtId="9" fontId="0" fillId="0" borderId="0" xfId="0" applyNumberFormat="1" applyAlignment="1">
      <alignment horizontal="right"/>
    </xf>
    <xf numFmtId="0" fontId="6" fillId="0" borderId="0" xfId="0" applyFont="1" applyAlignment="1">
      <alignment horizontal="left" vertical="center" readingOrder="1"/>
    </xf>
    <xf numFmtId="0" fontId="0" fillId="0" borderId="12" xfId="0" applyBorder="1" applyAlignment="1">
      <alignment horizontal="right"/>
    </xf>
    <xf numFmtId="168" fontId="0" fillId="0" borderId="12" xfId="2" applyNumberFormat="1" applyFont="1" applyFill="1" applyBorder="1"/>
    <xf numFmtId="166" fontId="0" fillId="0" borderId="12" xfId="0" applyNumberFormat="1" applyBorder="1" applyAlignment="1">
      <alignment horizontal="right"/>
    </xf>
    <xf numFmtId="169" fontId="0" fillId="0" borderId="12" xfId="0" applyNumberFormat="1" applyBorder="1"/>
    <xf numFmtId="0" fontId="3" fillId="0" borderId="12" xfId="0" applyFont="1" applyBorder="1" applyAlignment="1">
      <alignment horizontal="left"/>
    </xf>
    <xf numFmtId="0" fontId="2" fillId="0" borderId="12" xfId="0" applyFont="1" applyBorder="1" applyAlignment="1">
      <alignment horizontal="left"/>
    </xf>
    <xf numFmtId="3" fontId="7" fillId="0" borderId="13" xfId="0" applyNumberFormat="1" applyFont="1" applyBorder="1" applyAlignment="1">
      <alignment horizontal="center" wrapText="1" readingOrder="1"/>
    </xf>
    <xf numFmtId="3" fontId="7" fillId="0" borderId="0" xfId="0" applyNumberFormat="1" applyFont="1" applyAlignment="1">
      <alignment horizontal="center" wrapText="1" readingOrder="1"/>
    </xf>
    <xf numFmtId="3" fontId="7" fillId="0" borderId="14" xfId="0" applyNumberFormat="1" applyFont="1" applyBorder="1" applyAlignment="1">
      <alignment horizontal="center" wrapText="1" readingOrder="1"/>
    </xf>
    <xf numFmtId="10" fontId="0" fillId="0" borderId="0" xfId="2" applyNumberFormat="1" applyFont="1"/>
    <xf numFmtId="0" fontId="2" fillId="0" borderId="15" xfId="0" applyFont="1" applyBorder="1" applyAlignment="1">
      <alignment horizontal="center"/>
    </xf>
    <xf numFmtId="166" fontId="2" fillId="0" borderId="16" xfId="1" applyNumberFormat="1" applyFont="1" applyBorder="1" applyAlignment="1">
      <alignment horizontal="center"/>
    </xf>
    <xf numFmtId="9" fontId="2" fillId="0" borderId="16" xfId="2" applyFont="1" applyBorder="1" applyAlignment="1">
      <alignment horizontal="center"/>
    </xf>
    <xf numFmtId="9" fontId="2" fillId="0" borderId="17" xfId="2" applyFont="1" applyBorder="1" applyAlignment="1">
      <alignment horizontal="center"/>
    </xf>
    <xf numFmtId="10" fontId="2" fillId="2" borderId="4" xfId="2" applyNumberFormat="1" applyFont="1" applyFill="1" applyBorder="1" applyAlignment="1">
      <alignment horizontal="center"/>
    </xf>
    <xf numFmtId="168" fontId="0" fillId="0" borderId="0" xfId="0" applyNumberFormat="1"/>
    <xf numFmtId="0" fontId="3" fillId="2" borderId="18" xfId="0" applyFont="1" applyFill="1" applyBorder="1" applyAlignment="1">
      <alignment horizontal="center"/>
    </xf>
    <xf numFmtId="166" fontId="2" fillId="0" borderId="19" xfId="1" applyNumberFormat="1" applyFont="1" applyBorder="1" applyAlignment="1"/>
    <xf numFmtId="166" fontId="2" fillId="0" borderId="20" xfId="1" applyNumberFormat="1" applyFont="1" applyBorder="1" applyAlignment="1"/>
    <xf numFmtId="166" fontId="2" fillId="0" borderId="21" xfId="1" applyNumberFormat="1" applyFont="1" applyBorder="1" applyAlignment="1"/>
    <xf numFmtId="166" fontId="2" fillId="2" borderId="22" xfId="1" applyNumberFormat="1" applyFont="1" applyFill="1" applyBorder="1" applyAlignment="1">
      <alignment horizontal="center"/>
    </xf>
    <xf numFmtId="165" fontId="0" fillId="0" borderId="0" xfId="0" applyNumberFormat="1"/>
    <xf numFmtId="1" fontId="0" fillId="0" borderId="0" xfId="0" applyNumberFormat="1"/>
    <xf numFmtId="2" fontId="2" fillId="2" borderId="3" xfId="0" applyNumberFormat="1" applyFont="1" applyFill="1" applyBorder="1" applyAlignment="1">
      <alignment horizontal="center"/>
    </xf>
    <xf numFmtId="3" fontId="8" fillId="0" borderId="0" xfId="0" applyNumberFormat="1" applyFont="1"/>
    <xf numFmtId="0" fontId="0" fillId="0" borderId="0" xfId="0" applyAlignment="1">
      <alignment horizontal="center"/>
    </xf>
  </cellXfs>
  <cellStyles count="3">
    <cellStyle name="Normal" xfId="0" builtinId="0"/>
    <cellStyle name="Porcentagem" xfId="2" builtinId="5"/>
    <cellStyle name="Vírgula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1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b="1" i="1"/>
              <a:t>SUDESTE - Energia Armazenada -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1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SUDESTE!$C$1</c:f>
              <c:strCache>
                <c:ptCount val="1"/>
                <c:pt idx="0">
                  <c:v>EAR SE 23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128"/>
              <c:layout>
                <c:manualLayout>
                  <c:x val="0"/>
                  <c:y val="-3.381642512077299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BAB-4057-ABAF-8EBD2756473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SUDESTE!$A$2:$A$367</c:f>
              <c:numCache>
                <c:formatCode>m/d/yyyy</c:formatCode>
                <c:ptCount val="366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  <c:pt idx="10">
                  <c:v>44937</c:v>
                </c:pt>
                <c:pt idx="11">
                  <c:v>44938</c:v>
                </c:pt>
                <c:pt idx="12">
                  <c:v>44939</c:v>
                </c:pt>
                <c:pt idx="13">
                  <c:v>44940</c:v>
                </c:pt>
                <c:pt idx="14">
                  <c:v>44941</c:v>
                </c:pt>
                <c:pt idx="15">
                  <c:v>44942</c:v>
                </c:pt>
                <c:pt idx="16">
                  <c:v>44943</c:v>
                </c:pt>
                <c:pt idx="17">
                  <c:v>44944</c:v>
                </c:pt>
                <c:pt idx="18">
                  <c:v>44945</c:v>
                </c:pt>
                <c:pt idx="19">
                  <c:v>44946</c:v>
                </c:pt>
                <c:pt idx="20">
                  <c:v>44947</c:v>
                </c:pt>
                <c:pt idx="21">
                  <c:v>44948</c:v>
                </c:pt>
                <c:pt idx="22">
                  <c:v>44949</c:v>
                </c:pt>
                <c:pt idx="23">
                  <c:v>44950</c:v>
                </c:pt>
                <c:pt idx="24">
                  <c:v>44951</c:v>
                </c:pt>
                <c:pt idx="25">
                  <c:v>44952</c:v>
                </c:pt>
                <c:pt idx="26">
                  <c:v>44953</c:v>
                </c:pt>
                <c:pt idx="27">
                  <c:v>44954</c:v>
                </c:pt>
                <c:pt idx="28">
                  <c:v>44955</c:v>
                </c:pt>
                <c:pt idx="29">
                  <c:v>44956</c:v>
                </c:pt>
                <c:pt idx="30">
                  <c:v>44957</c:v>
                </c:pt>
                <c:pt idx="31">
                  <c:v>44958</c:v>
                </c:pt>
                <c:pt idx="32">
                  <c:v>44959</c:v>
                </c:pt>
                <c:pt idx="33">
                  <c:v>44960</c:v>
                </c:pt>
                <c:pt idx="34">
                  <c:v>44961</c:v>
                </c:pt>
                <c:pt idx="35">
                  <c:v>44962</c:v>
                </c:pt>
                <c:pt idx="36">
                  <c:v>44963</c:v>
                </c:pt>
                <c:pt idx="37">
                  <c:v>44964</c:v>
                </c:pt>
                <c:pt idx="38">
                  <c:v>44965</c:v>
                </c:pt>
                <c:pt idx="39">
                  <c:v>44966</c:v>
                </c:pt>
                <c:pt idx="40">
                  <c:v>44967</c:v>
                </c:pt>
                <c:pt idx="41">
                  <c:v>44968</c:v>
                </c:pt>
                <c:pt idx="42">
                  <c:v>44969</c:v>
                </c:pt>
                <c:pt idx="43">
                  <c:v>44970</c:v>
                </c:pt>
                <c:pt idx="44">
                  <c:v>44971</c:v>
                </c:pt>
                <c:pt idx="45">
                  <c:v>44972</c:v>
                </c:pt>
                <c:pt idx="46">
                  <c:v>44973</c:v>
                </c:pt>
                <c:pt idx="47">
                  <c:v>44974</c:v>
                </c:pt>
                <c:pt idx="48">
                  <c:v>44975</c:v>
                </c:pt>
                <c:pt idx="49">
                  <c:v>44976</c:v>
                </c:pt>
                <c:pt idx="50">
                  <c:v>44977</c:v>
                </c:pt>
                <c:pt idx="51">
                  <c:v>44978</c:v>
                </c:pt>
                <c:pt idx="52">
                  <c:v>44979</c:v>
                </c:pt>
                <c:pt idx="53">
                  <c:v>44980</c:v>
                </c:pt>
                <c:pt idx="54">
                  <c:v>44981</c:v>
                </c:pt>
                <c:pt idx="55">
                  <c:v>44982</c:v>
                </c:pt>
                <c:pt idx="56">
                  <c:v>44983</c:v>
                </c:pt>
                <c:pt idx="57">
                  <c:v>44984</c:v>
                </c:pt>
                <c:pt idx="58">
                  <c:v>44985</c:v>
                </c:pt>
                <c:pt idx="59">
                  <c:v>44986</c:v>
                </c:pt>
                <c:pt idx="60">
                  <c:v>44987</c:v>
                </c:pt>
                <c:pt idx="61">
                  <c:v>44988</c:v>
                </c:pt>
                <c:pt idx="62">
                  <c:v>44989</c:v>
                </c:pt>
                <c:pt idx="63">
                  <c:v>44990</c:v>
                </c:pt>
                <c:pt idx="64">
                  <c:v>44991</c:v>
                </c:pt>
                <c:pt idx="65">
                  <c:v>44992</c:v>
                </c:pt>
                <c:pt idx="66">
                  <c:v>44993</c:v>
                </c:pt>
                <c:pt idx="67">
                  <c:v>44994</c:v>
                </c:pt>
                <c:pt idx="68">
                  <c:v>44995</c:v>
                </c:pt>
                <c:pt idx="69">
                  <c:v>44996</c:v>
                </c:pt>
                <c:pt idx="70">
                  <c:v>44997</c:v>
                </c:pt>
                <c:pt idx="71">
                  <c:v>44998</c:v>
                </c:pt>
                <c:pt idx="72">
                  <c:v>44999</c:v>
                </c:pt>
                <c:pt idx="73">
                  <c:v>45000</c:v>
                </c:pt>
                <c:pt idx="74">
                  <c:v>45001</c:v>
                </c:pt>
                <c:pt idx="75">
                  <c:v>45002</c:v>
                </c:pt>
                <c:pt idx="76">
                  <c:v>45003</c:v>
                </c:pt>
                <c:pt idx="77">
                  <c:v>45004</c:v>
                </c:pt>
                <c:pt idx="78">
                  <c:v>45005</c:v>
                </c:pt>
                <c:pt idx="79">
                  <c:v>45006</c:v>
                </c:pt>
                <c:pt idx="80">
                  <c:v>45007</c:v>
                </c:pt>
                <c:pt idx="81">
                  <c:v>45008</c:v>
                </c:pt>
                <c:pt idx="82">
                  <c:v>45009</c:v>
                </c:pt>
                <c:pt idx="83">
                  <c:v>45010</c:v>
                </c:pt>
                <c:pt idx="84">
                  <c:v>45011</c:v>
                </c:pt>
                <c:pt idx="85">
                  <c:v>45012</c:v>
                </c:pt>
                <c:pt idx="86">
                  <c:v>45013</c:v>
                </c:pt>
                <c:pt idx="87">
                  <c:v>45014</c:v>
                </c:pt>
                <c:pt idx="88">
                  <c:v>45015</c:v>
                </c:pt>
                <c:pt idx="89">
                  <c:v>45016</c:v>
                </c:pt>
                <c:pt idx="90">
                  <c:v>45017</c:v>
                </c:pt>
                <c:pt idx="91">
                  <c:v>45018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45023</c:v>
                </c:pt>
                <c:pt idx="97">
                  <c:v>45024</c:v>
                </c:pt>
                <c:pt idx="98">
                  <c:v>45025</c:v>
                </c:pt>
                <c:pt idx="99">
                  <c:v>45026</c:v>
                </c:pt>
                <c:pt idx="100">
                  <c:v>45027</c:v>
                </c:pt>
                <c:pt idx="101">
                  <c:v>45028</c:v>
                </c:pt>
                <c:pt idx="102">
                  <c:v>45029</c:v>
                </c:pt>
                <c:pt idx="103">
                  <c:v>45030</c:v>
                </c:pt>
                <c:pt idx="104">
                  <c:v>45031</c:v>
                </c:pt>
                <c:pt idx="105">
                  <c:v>45032</c:v>
                </c:pt>
                <c:pt idx="106">
                  <c:v>45033</c:v>
                </c:pt>
                <c:pt idx="107">
                  <c:v>45034</c:v>
                </c:pt>
                <c:pt idx="108">
                  <c:v>45035</c:v>
                </c:pt>
                <c:pt idx="109">
                  <c:v>45036</c:v>
                </c:pt>
                <c:pt idx="110">
                  <c:v>45037</c:v>
                </c:pt>
                <c:pt idx="111">
                  <c:v>45038</c:v>
                </c:pt>
                <c:pt idx="112">
                  <c:v>45039</c:v>
                </c:pt>
                <c:pt idx="113">
                  <c:v>45040</c:v>
                </c:pt>
                <c:pt idx="114">
                  <c:v>45041</c:v>
                </c:pt>
                <c:pt idx="115">
                  <c:v>45042</c:v>
                </c:pt>
                <c:pt idx="116">
                  <c:v>45043</c:v>
                </c:pt>
                <c:pt idx="117">
                  <c:v>45044</c:v>
                </c:pt>
                <c:pt idx="118">
                  <c:v>45045</c:v>
                </c:pt>
                <c:pt idx="119">
                  <c:v>45046</c:v>
                </c:pt>
                <c:pt idx="120">
                  <c:v>45047</c:v>
                </c:pt>
                <c:pt idx="121">
                  <c:v>45048</c:v>
                </c:pt>
                <c:pt idx="122">
                  <c:v>45049</c:v>
                </c:pt>
                <c:pt idx="123">
                  <c:v>45050</c:v>
                </c:pt>
                <c:pt idx="124">
                  <c:v>45051</c:v>
                </c:pt>
                <c:pt idx="125">
                  <c:v>45052</c:v>
                </c:pt>
                <c:pt idx="126">
                  <c:v>45053</c:v>
                </c:pt>
                <c:pt idx="127">
                  <c:v>45054</c:v>
                </c:pt>
                <c:pt idx="128">
                  <c:v>45055</c:v>
                </c:pt>
                <c:pt idx="129">
                  <c:v>45056</c:v>
                </c:pt>
                <c:pt idx="130">
                  <c:v>45057</c:v>
                </c:pt>
                <c:pt idx="131">
                  <c:v>45058</c:v>
                </c:pt>
                <c:pt idx="132">
                  <c:v>45059</c:v>
                </c:pt>
                <c:pt idx="133">
                  <c:v>45060</c:v>
                </c:pt>
                <c:pt idx="134">
                  <c:v>45061</c:v>
                </c:pt>
                <c:pt idx="135">
                  <c:v>45062</c:v>
                </c:pt>
                <c:pt idx="136">
                  <c:v>45063</c:v>
                </c:pt>
                <c:pt idx="137">
                  <c:v>45064</c:v>
                </c:pt>
                <c:pt idx="138">
                  <c:v>45065</c:v>
                </c:pt>
                <c:pt idx="139">
                  <c:v>45066</c:v>
                </c:pt>
                <c:pt idx="140">
                  <c:v>45067</c:v>
                </c:pt>
                <c:pt idx="141">
                  <c:v>45068</c:v>
                </c:pt>
                <c:pt idx="142">
                  <c:v>45069</c:v>
                </c:pt>
                <c:pt idx="143">
                  <c:v>45070</c:v>
                </c:pt>
                <c:pt idx="144">
                  <c:v>45071</c:v>
                </c:pt>
                <c:pt idx="145">
                  <c:v>45072</c:v>
                </c:pt>
                <c:pt idx="146">
                  <c:v>45073</c:v>
                </c:pt>
                <c:pt idx="147">
                  <c:v>45074</c:v>
                </c:pt>
                <c:pt idx="148">
                  <c:v>45075</c:v>
                </c:pt>
                <c:pt idx="149">
                  <c:v>45076</c:v>
                </c:pt>
                <c:pt idx="150">
                  <c:v>45077</c:v>
                </c:pt>
                <c:pt idx="151">
                  <c:v>45078</c:v>
                </c:pt>
                <c:pt idx="152">
                  <c:v>45079</c:v>
                </c:pt>
                <c:pt idx="153">
                  <c:v>45080</c:v>
                </c:pt>
                <c:pt idx="154">
                  <c:v>45081</c:v>
                </c:pt>
                <c:pt idx="155">
                  <c:v>45082</c:v>
                </c:pt>
                <c:pt idx="156">
                  <c:v>45083</c:v>
                </c:pt>
                <c:pt idx="157">
                  <c:v>45084</c:v>
                </c:pt>
                <c:pt idx="158">
                  <c:v>45085</c:v>
                </c:pt>
                <c:pt idx="159">
                  <c:v>45086</c:v>
                </c:pt>
                <c:pt idx="160">
                  <c:v>45087</c:v>
                </c:pt>
                <c:pt idx="161">
                  <c:v>45088</c:v>
                </c:pt>
                <c:pt idx="162">
                  <c:v>45089</c:v>
                </c:pt>
                <c:pt idx="163">
                  <c:v>45090</c:v>
                </c:pt>
                <c:pt idx="164">
                  <c:v>45091</c:v>
                </c:pt>
                <c:pt idx="165">
                  <c:v>45092</c:v>
                </c:pt>
                <c:pt idx="166">
                  <c:v>45093</c:v>
                </c:pt>
                <c:pt idx="167">
                  <c:v>45094</c:v>
                </c:pt>
                <c:pt idx="168">
                  <c:v>45095</c:v>
                </c:pt>
                <c:pt idx="169">
                  <c:v>45096</c:v>
                </c:pt>
                <c:pt idx="170">
                  <c:v>45097</c:v>
                </c:pt>
                <c:pt idx="171">
                  <c:v>45098</c:v>
                </c:pt>
                <c:pt idx="172">
                  <c:v>45099</c:v>
                </c:pt>
                <c:pt idx="173">
                  <c:v>45100</c:v>
                </c:pt>
                <c:pt idx="174">
                  <c:v>45101</c:v>
                </c:pt>
                <c:pt idx="175">
                  <c:v>45102</c:v>
                </c:pt>
                <c:pt idx="176">
                  <c:v>45103</c:v>
                </c:pt>
                <c:pt idx="177">
                  <c:v>45104</c:v>
                </c:pt>
                <c:pt idx="178">
                  <c:v>45105</c:v>
                </c:pt>
                <c:pt idx="179">
                  <c:v>45106</c:v>
                </c:pt>
                <c:pt idx="180">
                  <c:v>45107</c:v>
                </c:pt>
                <c:pt idx="181">
                  <c:v>45108</c:v>
                </c:pt>
                <c:pt idx="182">
                  <c:v>45109</c:v>
                </c:pt>
                <c:pt idx="183">
                  <c:v>45110</c:v>
                </c:pt>
                <c:pt idx="184">
                  <c:v>45111</c:v>
                </c:pt>
                <c:pt idx="185">
                  <c:v>45112</c:v>
                </c:pt>
                <c:pt idx="186">
                  <c:v>45113</c:v>
                </c:pt>
                <c:pt idx="187">
                  <c:v>45114</c:v>
                </c:pt>
                <c:pt idx="188">
                  <c:v>45115</c:v>
                </c:pt>
                <c:pt idx="189">
                  <c:v>45116</c:v>
                </c:pt>
                <c:pt idx="190">
                  <c:v>45117</c:v>
                </c:pt>
                <c:pt idx="191">
                  <c:v>45118</c:v>
                </c:pt>
                <c:pt idx="192">
                  <c:v>45119</c:v>
                </c:pt>
                <c:pt idx="193">
                  <c:v>45120</c:v>
                </c:pt>
                <c:pt idx="194">
                  <c:v>45121</c:v>
                </c:pt>
                <c:pt idx="195">
                  <c:v>45122</c:v>
                </c:pt>
                <c:pt idx="196">
                  <c:v>45123</c:v>
                </c:pt>
                <c:pt idx="197">
                  <c:v>45124</c:v>
                </c:pt>
                <c:pt idx="198">
                  <c:v>45125</c:v>
                </c:pt>
                <c:pt idx="199">
                  <c:v>45126</c:v>
                </c:pt>
                <c:pt idx="200">
                  <c:v>45127</c:v>
                </c:pt>
                <c:pt idx="201">
                  <c:v>45128</c:v>
                </c:pt>
                <c:pt idx="202">
                  <c:v>45129</c:v>
                </c:pt>
                <c:pt idx="203">
                  <c:v>45130</c:v>
                </c:pt>
                <c:pt idx="204">
                  <c:v>45131</c:v>
                </c:pt>
                <c:pt idx="205">
                  <c:v>45132</c:v>
                </c:pt>
                <c:pt idx="206">
                  <c:v>45133</c:v>
                </c:pt>
                <c:pt idx="207">
                  <c:v>45134</c:v>
                </c:pt>
                <c:pt idx="208">
                  <c:v>45135</c:v>
                </c:pt>
                <c:pt idx="209">
                  <c:v>45136</c:v>
                </c:pt>
                <c:pt idx="210">
                  <c:v>45137</c:v>
                </c:pt>
                <c:pt idx="211">
                  <c:v>45138</c:v>
                </c:pt>
                <c:pt idx="212">
                  <c:v>45139</c:v>
                </c:pt>
                <c:pt idx="213">
                  <c:v>45140</c:v>
                </c:pt>
                <c:pt idx="214">
                  <c:v>45141</c:v>
                </c:pt>
                <c:pt idx="215">
                  <c:v>45142</c:v>
                </c:pt>
                <c:pt idx="216">
                  <c:v>45143</c:v>
                </c:pt>
                <c:pt idx="217">
                  <c:v>45144</c:v>
                </c:pt>
                <c:pt idx="218">
                  <c:v>45145</c:v>
                </c:pt>
                <c:pt idx="219">
                  <c:v>45146</c:v>
                </c:pt>
                <c:pt idx="220">
                  <c:v>45147</c:v>
                </c:pt>
                <c:pt idx="221">
                  <c:v>45148</c:v>
                </c:pt>
                <c:pt idx="222">
                  <c:v>45149</c:v>
                </c:pt>
                <c:pt idx="223">
                  <c:v>45150</c:v>
                </c:pt>
                <c:pt idx="224">
                  <c:v>45151</c:v>
                </c:pt>
                <c:pt idx="225">
                  <c:v>45152</c:v>
                </c:pt>
                <c:pt idx="226">
                  <c:v>45153</c:v>
                </c:pt>
                <c:pt idx="227">
                  <c:v>45154</c:v>
                </c:pt>
                <c:pt idx="228">
                  <c:v>45155</c:v>
                </c:pt>
                <c:pt idx="229">
                  <c:v>45156</c:v>
                </c:pt>
                <c:pt idx="230">
                  <c:v>45157</c:v>
                </c:pt>
                <c:pt idx="231">
                  <c:v>45158</c:v>
                </c:pt>
                <c:pt idx="232">
                  <c:v>45159</c:v>
                </c:pt>
                <c:pt idx="233">
                  <c:v>45160</c:v>
                </c:pt>
                <c:pt idx="234">
                  <c:v>45161</c:v>
                </c:pt>
                <c:pt idx="235">
                  <c:v>45162</c:v>
                </c:pt>
                <c:pt idx="236">
                  <c:v>45163</c:v>
                </c:pt>
                <c:pt idx="237">
                  <c:v>45164</c:v>
                </c:pt>
                <c:pt idx="238">
                  <c:v>45165</c:v>
                </c:pt>
                <c:pt idx="239">
                  <c:v>45166</c:v>
                </c:pt>
                <c:pt idx="240">
                  <c:v>45167</c:v>
                </c:pt>
                <c:pt idx="241">
                  <c:v>45168</c:v>
                </c:pt>
                <c:pt idx="242">
                  <c:v>45169</c:v>
                </c:pt>
                <c:pt idx="243">
                  <c:v>45170</c:v>
                </c:pt>
                <c:pt idx="244">
                  <c:v>45171</c:v>
                </c:pt>
                <c:pt idx="245">
                  <c:v>45172</c:v>
                </c:pt>
                <c:pt idx="246">
                  <c:v>45173</c:v>
                </c:pt>
                <c:pt idx="247">
                  <c:v>45174</c:v>
                </c:pt>
                <c:pt idx="248">
                  <c:v>45175</c:v>
                </c:pt>
                <c:pt idx="249">
                  <c:v>45176</c:v>
                </c:pt>
                <c:pt idx="250">
                  <c:v>45177</c:v>
                </c:pt>
                <c:pt idx="251">
                  <c:v>45178</c:v>
                </c:pt>
                <c:pt idx="252">
                  <c:v>45179</c:v>
                </c:pt>
                <c:pt idx="253">
                  <c:v>45180</c:v>
                </c:pt>
                <c:pt idx="254">
                  <c:v>45181</c:v>
                </c:pt>
                <c:pt idx="255">
                  <c:v>45182</c:v>
                </c:pt>
                <c:pt idx="256">
                  <c:v>45183</c:v>
                </c:pt>
                <c:pt idx="257">
                  <c:v>45184</c:v>
                </c:pt>
                <c:pt idx="258">
                  <c:v>45185</c:v>
                </c:pt>
                <c:pt idx="259">
                  <c:v>45186</c:v>
                </c:pt>
                <c:pt idx="260">
                  <c:v>45187</c:v>
                </c:pt>
                <c:pt idx="261">
                  <c:v>45188</c:v>
                </c:pt>
                <c:pt idx="262">
                  <c:v>45189</c:v>
                </c:pt>
                <c:pt idx="263">
                  <c:v>45190</c:v>
                </c:pt>
                <c:pt idx="264">
                  <c:v>45191</c:v>
                </c:pt>
                <c:pt idx="265">
                  <c:v>45192</c:v>
                </c:pt>
                <c:pt idx="266">
                  <c:v>45193</c:v>
                </c:pt>
                <c:pt idx="267">
                  <c:v>45194</c:v>
                </c:pt>
                <c:pt idx="268">
                  <c:v>45195</c:v>
                </c:pt>
                <c:pt idx="269">
                  <c:v>45196</c:v>
                </c:pt>
                <c:pt idx="270">
                  <c:v>45197</c:v>
                </c:pt>
                <c:pt idx="271">
                  <c:v>45198</c:v>
                </c:pt>
                <c:pt idx="272">
                  <c:v>45199</c:v>
                </c:pt>
                <c:pt idx="273">
                  <c:v>45200</c:v>
                </c:pt>
                <c:pt idx="274">
                  <c:v>45201</c:v>
                </c:pt>
                <c:pt idx="275">
                  <c:v>45202</c:v>
                </c:pt>
                <c:pt idx="276">
                  <c:v>45203</c:v>
                </c:pt>
                <c:pt idx="277">
                  <c:v>45204</c:v>
                </c:pt>
                <c:pt idx="278">
                  <c:v>45205</c:v>
                </c:pt>
                <c:pt idx="279">
                  <c:v>45206</c:v>
                </c:pt>
                <c:pt idx="280">
                  <c:v>45207</c:v>
                </c:pt>
                <c:pt idx="281">
                  <c:v>45208</c:v>
                </c:pt>
                <c:pt idx="282">
                  <c:v>45209</c:v>
                </c:pt>
                <c:pt idx="283">
                  <c:v>45210</c:v>
                </c:pt>
                <c:pt idx="284">
                  <c:v>45211</c:v>
                </c:pt>
                <c:pt idx="285">
                  <c:v>45212</c:v>
                </c:pt>
                <c:pt idx="286">
                  <c:v>45213</c:v>
                </c:pt>
                <c:pt idx="287">
                  <c:v>45214</c:v>
                </c:pt>
                <c:pt idx="288">
                  <c:v>45215</c:v>
                </c:pt>
                <c:pt idx="289">
                  <c:v>45216</c:v>
                </c:pt>
                <c:pt idx="290">
                  <c:v>45217</c:v>
                </c:pt>
                <c:pt idx="291">
                  <c:v>45218</c:v>
                </c:pt>
                <c:pt idx="292">
                  <c:v>45219</c:v>
                </c:pt>
                <c:pt idx="293">
                  <c:v>45220</c:v>
                </c:pt>
                <c:pt idx="294">
                  <c:v>45221</c:v>
                </c:pt>
                <c:pt idx="295">
                  <c:v>45222</c:v>
                </c:pt>
                <c:pt idx="296">
                  <c:v>45223</c:v>
                </c:pt>
                <c:pt idx="297">
                  <c:v>45224</c:v>
                </c:pt>
                <c:pt idx="298">
                  <c:v>45225</c:v>
                </c:pt>
                <c:pt idx="299">
                  <c:v>45226</c:v>
                </c:pt>
                <c:pt idx="300">
                  <c:v>45227</c:v>
                </c:pt>
                <c:pt idx="301">
                  <c:v>45228</c:v>
                </c:pt>
                <c:pt idx="302">
                  <c:v>45229</c:v>
                </c:pt>
                <c:pt idx="303">
                  <c:v>45230</c:v>
                </c:pt>
                <c:pt idx="304">
                  <c:v>45231</c:v>
                </c:pt>
                <c:pt idx="305">
                  <c:v>45232</c:v>
                </c:pt>
                <c:pt idx="306">
                  <c:v>45233</c:v>
                </c:pt>
                <c:pt idx="307">
                  <c:v>45234</c:v>
                </c:pt>
                <c:pt idx="308">
                  <c:v>45235</c:v>
                </c:pt>
                <c:pt idx="309">
                  <c:v>45236</c:v>
                </c:pt>
                <c:pt idx="310">
                  <c:v>45237</c:v>
                </c:pt>
                <c:pt idx="311">
                  <c:v>45238</c:v>
                </c:pt>
                <c:pt idx="312">
                  <c:v>45239</c:v>
                </c:pt>
                <c:pt idx="313">
                  <c:v>45240</c:v>
                </c:pt>
                <c:pt idx="314">
                  <c:v>45241</c:v>
                </c:pt>
                <c:pt idx="315">
                  <c:v>45242</c:v>
                </c:pt>
                <c:pt idx="316">
                  <c:v>45243</c:v>
                </c:pt>
                <c:pt idx="317">
                  <c:v>45244</c:v>
                </c:pt>
                <c:pt idx="318">
                  <c:v>45245</c:v>
                </c:pt>
                <c:pt idx="319">
                  <c:v>45246</c:v>
                </c:pt>
                <c:pt idx="320">
                  <c:v>45247</c:v>
                </c:pt>
                <c:pt idx="321">
                  <c:v>45248</c:v>
                </c:pt>
                <c:pt idx="322">
                  <c:v>45249</c:v>
                </c:pt>
                <c:pt idx="323">
                  <c:v>45250</c:v>
                </c:pt>
                <c:pt idx="324">
                  <c:v>45251</c:v>
                </c:pt>
                <c:pt idx="325">
                  <c:v>45252</c:v>
                </c:pt>
                <c:pt idx="326">
                  <c:v>45253</c:v>
                </c:pt>
                <c:pt idx="327">
                  <c:v>45254</c:v>
                </c:pt>
                <c:pt idx="328">
                  <c:v>45255</c:v>
                </c:pt>
                <c:pt idx="329">
                  <c:v>45256</c:v>
                </c:pt>
                <c:pt idx="330">
                  <c:v>45257</c:v>
                </c:pt>
                <c:pt idx="331">
                  <c:v>45258</c:v>
                </c:pt>
                <c:pt idx="332">
                  <c:v>45259</c:v>
                </c:pt>
                <c:pt idx="333">
                  <c:v>45260</c:v>
                </c:pt>
                <c:pt idx="334">
                  <c:v>45261</c:v>
                </c:pt>
                <c:pt idx="335">
                  <c:v>45262</c:v>
                </c:pt>
                <c:pt idx="336">
                  <c:v>45263</c:v>
                </c:pt>
                <c:pt idx="337">
                  <c:v>45264</c:v>
                </c:pt>
                <c:pt idx="338">
                  <c:v>45265</c:v>
                </c:pt>
                <c:pt idx="339">
                  <c:v>45266</c:v>
                </c:pt>
                <c:pt idx="340">
                  <c:v>45267</c:v>
                </c:pt>
                <c:pt idx="341">
                  <c:v>45268</c:v>
                </c:pt>
                <c:pt idx="342">
                  <c:v>45269</c:v>
                </c:pt>
                <c:pt idx="343">
                  <c:v>45270</c:v>
                </c:pt>
                <c:pt idx="344">
                  <c:v>45271</c:v>
                </c:pt>
                <c:pt idx="345">
                  <c:v>45272</c:v>
                </c:pt>
                <c:pt idx="346">
                  <c:v>45273</c:v>
                </c:pt>
                <c:pt idx="347">
                  <c:v>45274</c:v>
                </c:pt>
                <c:pt idx="348">
                  <c:v>45275</c:v>
                </c:pt>
                <c:pt idx="349">
                  <c:v>45276</c:v>
                </c:pt>
                <c:pt idx="350">
                  <c:v>45277</c:v>
                </c:pt>
                <c:pt idx="351">
                  <c:v>45278</c:v>
                </c:pt>
                <c:pt idx="352">
                  <c:v>45279</c:v>
                </c:pt>
                <c:pt idx="353">
                  <c:v>45280</c:v>
                </c:pt>
                <c:pt idx="354">
                  <c:v>45281</c:v>
                </c:pt>
                <c:pt idx="355">
                  <c:v>45282</c:v>
                </c:pt>
                <c:pt idx="356">
                  <c:v>45283</c:v>
                </c:pt>
                <c:pt idx="357">
                  <c:v>45284</c:v>
                </c:pt>
                <c:pt idx="358">
                  <c:v>45285</c:v>
                </c:pt>
                <c:pt idx="359">
                  <c:v>45286</c:v>
                </c:pt>
                <c:pt idx="360">
                  <c:v>45287</c:v>
                </c:pt>
                <c:pt idx="361">
                  <c:v>45288</c:v>
                </c:pt>
                <c:pt idx="362">
                  <c:v>45289</c:v>
                </c:pt>
                <c:pt idx="363">
                  <c:v>45290</c:v>
                </c:pt>
                <c:pt idx="364">
                  <c:v>45291</c:v>
                </c:pt>
              </c:numCache>
            </c:numRef>
          </c:cat>
          <c:val>
            <c:numRef>
              <c:f>SUDESTE!$H$2:$H$367</c:f>
              <c:numCache>
                <c:formatCode>0.0</c:formatCode>
                <c:ptCount val="366"/>
                <c:pt idx="0">
                  <c:v>53.575000760000002</c:v>
                </c:pt>
                <c:pt idx="1">
                  <c:v>54.062900540000001</c:v>
                </c:pt>
                <c:pt idx="2">
                  <c:v>54.559600830000001</c:v>
                </c:pt>
                <c:pt idx="3">
                  <c:v>55.093299870000003</c:v>
                </c:pt>
                <c:pt idx="4">
                  <c:v>55.643100740000001</c:v>
                </c:pt>
                <c:pt idx="5">
                  <c:v>56.484901430000001</c:v>
                </c:pt>
                <c:pt idx="6">
                  <c:v>57.383598329999998</c:v>
                </c:pt>
                <c:pt idx="7">
                  <c:v>58.405998230000002</c:v>
                </c:pt>
                <c:pt idx="8">
                  <c:v>59.307201390000003</c:v>
                </c:pt>
                <c:pt idx="9">
                  <c:v>60.206401820000004</c:v>
                </c:pt>
                <c:pt idx="10">
                  <c:v>60.985599520000001</c:v>
                </c:pt>
                <c:pt idx="11">
                  <c:v>61.80920029</c:v>
                </c:pt>
                <c:pt idx="12">
                  <c:v>62.582099909999997</c:v>
                </c:pt>
                <c:pt idx="13">
                  <c:v>63.313701629999997</c:v>
                </c:pt>
                <c:pt idx="14">
                  <c:v>63.980800629999997</c:v>
                </c:pt>
                <c:pt idx="15">
                  <c:v>64.464202880000002</c:v>
                </c:pt>
                <c:pt idx="16">
                  <c:v>64.777801510000003</c:v>
                </c:pt>
                <c:pt idx="17">
                  <c:v>65.075401310000004</c:v>
                </c:pt>
                <c:pt idx="18">
                  <c:v>65.302299500000004</c:v>
                </c:pt>
                <c:pt idx="19">
                  <c:v>65.653701780000006</c:v>
                </c:pt>
                <c:pt idx="20">
                  <c:v>66.059097289999997</c:v>
                </c:pt>
                <c:pt idx="21">
                  <c:v>66.507003780000005</c:v>
                </c:pt>
                <c:pt idx="22">
                  <c:v>66.859100339999998</c:v>
                </c:pt>
                <c:pt idx="23">
                  <c:v>67.264602659999994</c:v>
                </c:pt>
                <c:pt idx="24">
                  <c:v>67.649200440000001</c:v>
                </c:pt>
                <c:pt idx="25">
                  <c:v>67.903701780000006</c:v>
                </c:pt>
                <c:pt idx="26">
                  <c:v>68.174697879999997</c:v>
                </c:pt>
                <c:pt idx="27">
                  <c:v>68.546798710000004</c:v>
                </c:pt>
                <c:pt idx="28">
                  <c:v>68.982902530000004</c:v>
                </c:pt>
                <c:pt idx="29">
                  <c:v>69.379203799999999</c:v>
                </c:pt>
                <c:pt idx="30">
                  <c:v>69.806503300000003</c:v>
                </c:pt>
                <c:pt idx="31">
                  <c:v>70.195899960000006</c:v>
                </c:pt>
                <c:pt idx="32">
                  <c:v>70.543296810000001</c:v>
                </c:pt>
                <c:pt idx="33">
                  <c:v>70.89530182</c:v>
                </c:pt>
                <c:pt idx="34">
                  <c:v>71.306198120000005</c:v>
                </c:pt>
                <c:pt idx="35">
                  <c:v>71.668998720000005</c:v>
                </c:pt>
                <c:pt idx="36">
                  <c:v>71.914100649999995</c:v>
                </c:pt>
                <c:pt idx="37">
                  <c:v>72.187599180000007</c:v>
                </c:pt>
                <c:pt idx="38">
                  <c:v>72.421897889999997</c:v>
                </c:pt>
                <c:pt idx="39">
                  <c:v>72.690101619999993</c:v>
                </c:pt>
                <c:pt idx="40">
                  <c:v>72.910102839999993</c:v>
                </c:pt>
                <c:pt idx="41">
                  <c:v>73.268096920000005</c:v>
                </c:pt>
                <c:pt idx="42">
                  <c:v>73.603698730000005</c:v>
                </c:pt>
                <c:pt idx="43">
                  <c:v>73.823600769999999</c:v>
                </c:pt>
                <c:pt idx="44">
                  <c:v>74.111999510000004</c:v>
                </c:pt>
                <c:pt idx="45">
                  <c:v>74.329597469999996</c:v>
                </c:pt>
                <c:pt idx="46">
                  <c:v>74.418197629999995</c:v>
                </c:pt>
                <c:pt idx="47">
                  <c:v>74.652999879999996</c:v>
                </c:pt>
                <c:pt idx="48">
                  <c:v>74.956001279999995</c:v>
                </c:pt>
                <c:pt idx="49">
                  <c:v>75.275100710000004</c:v>
                </c:pt>
                <c:pt idx="50">
                  <c:v>75.445999150000006</c:v>
                </c:pt>
                <c:pt idx="51">
                  <c:v>75.692298890000004</c:v>
                </c:pt>
                <c:pt idx="52">
                  <c:v>75.870796200000001</c:v>
                </c:pt>
                <c:pt idx="53">
                  <c:v>76.181198120000005</c:v>
                </c:pt>
                <c:pt idx="54">
                  <c:v>76.548797609999994</c:v>
                </c:pt>
                <c:pt idx="55">
                  <c:v>76.773803709999996</c:v>
                </c:pt>
                <c:pt idx="56">
                  <c:v>76.88189697</c:v>
                </c:pt>
                <c:pt idx="57">
                  <c:v>76.871498110000005</c:v>
                </c:pt>
                <c:pt idx="58">
                  <c:v>76.957199099999997</c:v>
                </c:pt>
                <c:pt idx="59">
                  <c:v>77.045303340000004</c:v>
                </c:pt>
                <c:pt idx="60">
                  <c:v>77.293502810000007</c:v>
                </c:pt>
                <c:pt idx="61">
                  <c:v>77.529800420000001</c:v>
                </c:pt>
                <c:pt idx="62">
                  <c:v>77.903503420000007</c:v>
                </c:pt>
                <c:pt idx="63">
                  <c:v>78.418998720000005</c:v>
                </c:pt>
                <c:pt idx="64">
                  <c:v>78.745697019999994</c:v>
                </c:pt>
                <c:pt idx="65">
                  <c:v>79.113899230000001</c:v>
                </c:pt>
                <c:pt idx="66">
                  <c:v>79.49469757</c:v>
                </c:pt>
                <c:pt idx="67">
                  <c:v>79.887496949999999</c:v>
                </c:pt>
                <c:pt idx="68">
                  <c:v>80.267898560000006</c:v>
                </c:pt>
                <c:pt idx="69">
                  <c:v>80.721298219999994</c:v>
                </c:pt>
                <c:pt idx="70">
                  <c:v>81.137702939999997</c:v>
                </c:pt>
                <c:pt idx="71">
                  <c:v>81.342796329999999</c:v>
                </c:pt>
                <c:pt idx="72">
                  <c:v>81.416198730000005</c:v>
                </c:pt>
                <c:pt idx="73">
                  <c:v>81.35749817</c:v>
                </c:pt>
                <c:pt idx="74">
                  <c:v>81.43219757</c:v>
                </c:pt>
                <c:pt idx="75">
                  <c:v>81.539299009999993</c:v>
                </c:pt>
                <c:pt idx="76">
                  <c:v>81.665199279999996</c:v>
                </c:pt>
                <c:pt idx="77">
                  <c:v>81.865997309999997</c:v>
                </c:pt>
                <c:pt idx="78">
                  <c:v>81.837303160000005</c:v>
                </c:pt>
                <c:pt idx="79">
                  <c:v>81.865196229999995</c:v>
                </c:pt>
                <c:pt idx="80">
                  <c:v>81.989700319999997</c:v>
                </c:pt>
                <c:pt idx="81">
                  <c:v>82.106796259999996</c:v>
                </c:pt>
                <c:pt idx="82">
                  <c:v>82.157402039999994</c:v>
                </c:pt>
                <c:pt idx="83">
                  <c:v>82.284400939999998</c:v>
                </c:pt>
                <c:pt idx="84">
                  <c:v>82.483703610000006</c:v>
                </c:pt>
                <c:pt idx="85">
                  <c:v>82.542800900000003</c:v>
                </c:pt>
                <c:pt idx="86">
                  <c:v>82.652297970000006</c:v>
                </c:pt>
                <c:pt idx="87">
                  <c:v>82.779197690000004</c:v>
                </c:pt>
                <c:pt idx="88">
                  <c:v>82.981101989999999</c:v>
                </c:pt>
                <c:pt idx="89">
                  <c:v>83.149200440000001</c:v>
                </c:pt>
                <c:pt idx="90">
                  <c:v>83.361701969999999</c:v>
                </c:pt>
                <c:pt idx="91">
                  <c:v>83.555397029999995</c:v>
                </c:pt>
                <c:pt idx="92">
                  <c:v>83.608001709999996</c:v>
                </c:pt>
                <c:pt idx="93">
                  <c:v>83.736999510000004</c:v>
                </c:pt>
                <c:pt idx="94">
                  <c:v>83.918098450000002</c:v>
                </c:pt>
                <c:pt idx="95">
                  <c:v>84.073699950000005</c:v>
                </c:pt>
                <c:pt idx="96">
                  <c:v>84.394401549999998</c:v>
                </c:pt>
                <c:pt idx="97">
                  <c:v>84.64250183</c:v>
                </c:pt>
                <c:pt idx="98">
                  <c:v>84.951103209999999</c:v>
                </c:pt>
                <c:pt idx="99">
                  <c:v>85.078201289999996</c:v>
                </c:pt>
                <c:pt idx="100">
                  <c:v>85.267601010000007</c:v>
                </c:pt>
                <c:pt idx="101">
                  <c:v>85.372497559999999</c:v>
                </c:pt>
                <c:pt idx="102">
                  <c:v>85.460998540000006</c:v>
                </c:pt>
                <c:pt idx="103">
                  <c:v>85.522003170000005</c:v>
                </c:pt>
                <c:pt idx="104">
                  <c:v>85.671302800000007</c:v>
                </c:pt>
                <c:pt idx="105">
                  <c:v>85.79219818</c:v>
                </c:pt>
                <c:pt idx="106">
                  <c:v>85.843002319999997</c:v>
                </c:pt>
                <c:pt idx="107">
                  <c:v>85.820098880000003</c:v>
                </c:pt>
                <c:pt idx="108">
                  <c:v>85.664802550000005</c:v>
                </c:pt>
                <c:pt idx="109">
                  <c:v>85.602401729999997</c:v>
                </c:pt>
                <c:pt idx="110">
                  <c:v>85.816802980000006</c:v>
                </c:pt>
                <c:pt idx="111">
                  <c:v>85.93190002</c:v>
                </c:pt>
                <c:pt idx="112">
                  <c:v>86.067001340000004</c:v>
                </c:pt>
                <c:pt idx="113">
                  <c:v>86.083801269999995</c:v>
                </c:pt>
                <c:pt idx="114">
                  <c:v>86.212898249999995</c:v>
                </c:pt>
                <c:pt idx="115">
                  <c:v>86.297698969999999</c:v>
                </c:pt>
                <c:pt idx="116">
                  <c:v>86.33000183</c:v>
                </c:pt>
                <c:pt idx="117">
                  <c:v>86.221900939999998</c:v>
                </c:pt>
                <c:pt idx="118">
                  <c:v>86.175003050000001</c:v>
                </c:pt>
                <c:pt idx="119">
                  <c:v>86.207496640000002</c:v>
                </c:pt>
                <c:pt idx="120">
                  <c:v>86.221900939999998</c:v>
                </c:pt>
                <c:pt idx="121">
                  <c:v>86.148300169999999</c:v>
                </c:pt>
                <c:pt idx="122">
                  <c:v>86.129798890000004</c:v>
                </c:pt>
                <c:pt idx="123">
                  <c:v>86.153198239999995</c:v>
                </c:pt>
                <c:pt idx="124">
                  <c:v>86.197097779999993</c:v>
                </c:pt>
                <c:pt idx="125">
                  <c:v>86.286399840000001</c:v>
                </c:pt>
                <c:pt idx="126">
                  <c:v>86.367301940000004</c:v>
                </c:pt>
                <c:pt idx="127">
                  <c:v>86.343902589999999</c:v>
                </c:pt>
                <c:pt idx="128">
                  <c:v>86.327003480000002</c:v>
                </c:pt>
                <c:pt idx="129">
                  <c:v>86.318000789999999</c:v>
                </c:pt>
                <c:pt idx="130">
                  <c:v>86.254699709999997</c:v>
                </c:pt>
                <c:pt idx="131">
                  <c:v>86.212501529999997</c:v>
                </c:pt>
                <c:pt idx="132">
                  <c:v>86.208702090000003</c:v>
                </c:pt>
                <c:pt idx="133">
                  <c:v>86.260200499999996</c:v>
                </c:pt>
                <c:pt idx="134">
                  <c:v>86.186798100000004</c:v>
                </c:pt>
                <c:pt idx="135">
                  <c:v>86.167800900000003</c:v>
                </c:pt>
                <c:pt idx="136">
                  <c:v>86.148498540000006</c:v>
                </c:pt>
                <c:pt idx="137">
                  <c:v>86.130996699999997</c:v>
                </c:pt>
                <c:pt idx="138">
                  <c:v>86.087799070000003</c:v>
                </c:pt>
                <c:pt idx="139">
                  <c:v>86.106697080000004</c:v>
                </c:pt>
                <c:pt idx="140">
                  <c:v>86.152603150000004</c:v>
                </c:pt>
                <c:pt idx="141">
                  <c:v>86.083602909999996</c:v>
                </c:pt>
                <c:pt idx="142">
                  <c:v>86.091796880000004</c:v>
                </c:pt>
                <c:pt idx="143">
                  <c:v>86.074996949999999</c:v>
                </c:pt>
                <c:pt idx="144">
                  <c:v>86.092399599999993</c:v>
                </c:pt>
                <c:pt idx="145">
                  <c:v>86.105201719999997</c:v>
                </c:pt>
                <c:pt idx="146">
                  <c:v>86.123100280000003</c:v>
                </c:pt>
                <c:pt idx="147">
                  <c:v>86.190399170000006</c:v>
                </c:pt>
                <c:pt idx="148">
                  <c:v>86.207702639999994</c:v>
                </c:pt>
                <c:pt idx="149">
                  <c:v>86.227203369999998</c:v>
                </c:pt>
                <c:pt idx="150">
                  <c:v>86.236602779999998</c:v>
                </c:pt>
                <c:pt idx="151">
                  <c:v>86.269500730000004</c:v>
                </c:pt>
                <c:pt idx="152">
                  <c:v>86.346496579999993</c:v>
                </c:pt>
                <c:pt idx="153">
                  <c:v>86.451698300000004</c:v>
                </c:pt>
                <c:pt idx="154">
                  <c:v>86.531303410000007</c:v>
                </c:pt>
                <c:pt idx="155">
                  <c:v>86.505996699999997</c:v>
                </c:pt>
                <c:pt idx="156">
                  <c:v>86.457901000000007</c:v>
                </c:pt>
                <c:pt idx="157">
                  <c:v>86.401199340000005</c:v>
                </c:pt>
                <c:pt idx="158">
                  <c:v>86.432098389999993</c:v>
                </c:pt>
                <c:pt idx="159">
                  <c:v>86.395202639999994</c:v>
                </c:pt>
                <c:pt idx="160">
                  <c:v>86.374198910000004</c:v>
                </c:pt>
                <c:pt idx="161">
                  <c:v>86.387702939999997</c:v>
                </c:pt>
                <c:pt idx="162">
                  <c:v>86.356697080000004</c:v>
                </c:pt>
                <c:pt idx="163">
                  <c:v>86.343200679999995</c:v>
                </c:pt>
                <c:pt idx="164">
                  <c:v>86.33439636</c:v>
                </c:pt>
                <c:pt idx="165">
                  <c:v>86.367500309999997</c:v>
                </c:pt>
                <c:pt idx="166">
                  <c:v>86.434097289999997</c:v>
                </c:pt>
                <c:pt idx="167">
                  <c:v>86.535797119999998</c:v>
                </c:pt>
                <c:pt idx="168">
                  <c:v>86.651298519999997</c:v>
                </c:pt>
                <c:pt idx="169">
                  <c:v>86.671798710000004</c:v>
                </c:pt>
                <c:pt idx="170">
                  <c:v>86.671897889999997</c:v>
                </c:pt>
                <c:pt idx="171">
                  <c:v>86.668098450000002</c:v>
                </c:pt>
                <c:pt idx="172">
                  <c:v>86.632797240000002</c:v>
                </c:pt>
                <c:pt idx="173">
                  <c:v>86.644203189999999</c:v>
                </c:pt>
                <c:pt idx="174">
                  <c:v>86.673896790000001</c:v>
                </c:pt>
                <c:pt idx="175">
                  <c:v>86.689201350000005</c:v>
                </c:pt>
                <c:pt idx="176">
                  <c:v>86.560997009999994</c:v>
                </c:pt>
                <c:pt idx="177">
                  <c:v>86.497901920000004</c:v>
                </c:pt>
                <c:pt idx="178">
                  <c:v>86.450202939999997</c:v>
                </c:pt>
                <c:pt idx="179">
                  <c:v>86.396797179999993</c:v>
                </c:pt>
                <c:pt idx="180">
                  <c:v>86.364997860000003</c:v>
                </c:pt>
                <c:pt idx="181">
                  <c:v>86.329498290000004</c:v>
                </c:pt>
                <c:pt idx="182">
                  <c:v>86.322097779999993</c:v>
                </c:pt>
                <c:pt idx="183">
                  <c:v>86.219703670000001</c:v>
                </c:pt>
                <c:pt idx="184">
                  <c:v>86.195899960000006</c:v>
                </c:pt>
                <c:pt idx="185">
                  <c:v>86.124000550000005</c:v>
                </c:pt>
                <c:pt idx="186">
                  <c:v>86.017196659999996</c:v>
                </c:pt>
                <c:pt idx="187">
                  <c:v>85.885498049999995</c:v>
                </c:pt>
                <c:pt idx="188">
                  <c:v>85.890502929999997</c:v>
                </c:pt>
                <c:pt idx="189">
                  <c:v>85.910499569999999</c:v>
                </c:pt>
                <c:pt idx="190">
                  <c:v>85.831100460000002</c:v>
                </c:pt>
                <c:pt idx="191">
                  <c:v>85.774200440000001</c:v>
                </c:pt>
                <c:pt idx="192">
                  <c:v>85.701301569999998</c:v>
                </c:pt>
                <c:pt idx="193">
                  <c:v>85.571098329999998</c:v>
                </c:pt>
                <c:pt idx="194">
                  <c:v>85.505203249999994</c:v>
                </c:pt>
                <c:pt idx="195">
                  <c:v>85.496101379999999</c:v>
                </c:pt>
                <c:pt idx="196">
                  <c:v>85.499702450000001</c:v>
                </c:pt>
                <c:pt idx="197">
                  <c:v>85.391700740000005</c:v>
                </c:pt>
                <c:pt idx="198">
                  <c:v>85.305900570000006</c:v>
                </c:pt>
                <c:pt idx="199">
                  <c:v>85.24720001</c:v>
                </c:pt>
                <c:pt idx="200">
                  <c:v>85.210197449999995</c:v>
                </c:pt>
                <c:pt idx="201">
                  <c:v>85.123298649999995</c:v>
                </c:pt>
                <c:pt idx="202">
                  <c:v>85.129798890000004</c:v>
                </c:pt>
                <c:pt idx="203">
                  <c:v>85.094703670000001</c:v>
                </c:pt>
                <c:pt idx="204">
                  <c:v>84.966102599999999</c:v>
                </c:pt>
                <c:pt idx="205">
                  <c:v>84.867797850000002</c:v>
                </c:pt>
                <c:pt idx="206">
                  <c:v>84.715301510000003</c:v>
                </c:pt>
                <c:pt idx="207">
                  <c:v>84.625801089999996</c:v>
                </c:pt>
                <c:pt idx="208">
                  <c:v>84.499000550000005</c:v>
                </c:pt>
                <c:pt idx="209">
                  <c:v>84.428901670000002</c:v>
                </c:pt>
                <c:pt idx="210">
                  <c:v>84.433998110000005</c:v>
                </c:pt>
                <c:pt idx="211">
                  <c:v>84.280403140000004</c:v>
                </c:pt>
                <c:pt idx="212">
                  <c:v>84.176200870000002</c:v>
                </c:pt>
                <c:pt idx="213">
                  <c:v>84.036003109999996</c:v>
                </c:pt>
                <c:pt idx="214">
                  <c:v>83.928596499999998</c:v>
                </c:pt>
                <c:pt idx="215">
                  <c:v>83.74469757</c:v>
                </c:pt>
                <c:pt idx="216">
                  <c:v>83.668701170000006</c:v>
                </c:pt>
                <c:pt idx="217">
                  <c:v>83.634803770000005</c:v>
                </c:pt>
                <c:pt idx="218">
                  <c:v>83.424102779999998</c:v>
                </c:pt>
                <c:pt idx="219">
                  <c:v>83.233299259999995</c:v>
                </c:pt>
                <c:pt idx="220">
                  <c:v>83.038398740000005</c:v>
                </c:pt>
                <c:pt idx="221">
                  <c:v>82.851699830000001</c:v>
                </c:pt>
                <c:pt idx="222">
                  <c:v>82.634902949999997</c:v>
                </c:pt>
                <c:pt idx="223">
                  <c:v>82.627998349999999</c:v>
                </c:pt>
                <c:pt idx="224">
                  <c:v>82.609001160000005</c:v>
                </c:pt>
                <c:pt idx="225">
                  <c:v>82.420501709999996</c:v>
                </c:pt>
                <c:pt idx="226">
                  <c:v>82.197799680000003</c:v>
                </c:pt>
                <c:pt idx="227">
                  <c:v>81.95249939</c:v>
                </c:pt>
                <c:pt idx="228">
                  <c:v>81.723602290000002</c:v>
                </c:pt>
                <c:pt idx="229">
                  <c:v>81.491302489999995</c:v>
                </c:pt>
                <c:pt idx="230">
                  <c:v>81.33830261</c:v>
                </c:pt>
                <c:pt idx="231">
                  <c:v>81.254798890000004</c:v>
                </c:pt>
                <c:pt idx="232">
                  <c:v>81.0243988</c:v>
                </c:pt>
                <c:pt idx="233">
                  <c:v>80.823501590000006</c:v>
                </c:pt>
                <c:pt idx="234">
                  <c:v>80.531097410000001</c:v>
                </c:pt>
                <c:pt idx="235">
                  <c:v>80.235702509999996</c:v>
                </c:pt>
                <c:pt idx="236">
                  <c:v>79.960403439999993</c:v>
                </c:pt>
                <c:pt idx="237">
                  <c:v>79.729202270000002</c:v>
                </c:pt>
                <c:pt idx="238">
                  <c:v>79.638900759999999</c:v>
                </c:pt>
                <c:pt idx="239">
                  <c:v>79.409896849999996</c:v>
                </c:pt>
                <c:pt idx="240">
                  <c:v>79.17810059</c:v>
                </c:pt>
                <c:pt idx="241">
                  <c:v>78.984397889999997</c:v>
                </c:pt>
                <c:pt idx="242">
                  <c:v>78.801101680000002</c:v>
                </c:pt>
                <c:pt idx="243">
                  <c:v>78.633796689999997</c:v>
                </c:pt>
                <c:pt idx="244">
                  <c:v>78.594398499999997</c:v>
                </c:pt>
                <c:pt idx="245">
                  <c:v>78.521598819999994</c:v>
                </c:pt>
                <c:pt idx="246">
                  <c:v>78.285697940000006</c:v>
                </c:pt>
                <c:pt idx="247">
                  <c:v>78.08159637</c:v>
                </c:pt>
                <c:pt idx="248">
                  <c:v>77.982902530000004</c:v>
                </c:pt>
                <c:pt idx="249">
                  <c:v>77.937797549999999</c:v>
                </c:pt>
                <c:pt idx="250">
                  <c:v>77.778297420000001</c:v>
                </c:pt>
                <c:pt idx="251">
                  <c:v>77.609397889999997</c:v>
                </c:pt>
                <c:pt idx="252">
                  <c:v>77.545303340000004</c:v>
                </c:pt>
                <c:pt idx="253">
                  <c:v>77.276298519999997</c:v>
                </c:pt>
                <c:pt idx="254">
                  <c:v>76.996803279999995</c:v>
                </c:pt>
                <c:pt idx="255">
                  <c:v>76.710098270000003</c:v>
                </c:pt>
                <c:pt idx="256">
                  <c:v>76.414802550000005</c:v>
                </c:pt>
                <c:pt idx="257">
                  <c:v>76.24060059</c:v>
                </c:pt>
                <c:pt idx="258">
                  <c:v>76.124298100000004</c:v>
                </c:pt>
                <c:pt idx="259">
                  <c:v>76.01499939</c:v>
                </c:pt>
                <c:pt idx="260">
                  <c:v>75.659797670000003</c:v>
                </c:pt>
                <c:pt idx="261">
                  <c:v>75.354400630000001</c:v>
                </c:pt>
                <c:pt idx="262">
                  <c:v>75.122703549999997</c:v>
                </c:pt>
                <c:pt idx="263">
                  <c:v>74.834297179999993</c:v>
                </c:pt>
                <c:pt idx="264">
                  <c:v>74.520797729999998</c:v>
                </c:pt>
                <c:pt idx="265">
                  <c:v>74.261497500000004</c:v>
                </c:pt>
                <c:pt idx="266">
                  <c:v>74.021102909999996</c:v>
                </c:pt>
                <c:pt idx="267">
                  <c:v>73.618499760000006</c:v>
                </c:pt>
                <c:pt idx="268">
                  <c:v>73.220397950000006</c:v>
                </c:pt>
                <c:pt idx="269">
                  <c:v>72.847602839999993</c:v>
                </c:pt>
                <c:pt idx="270">
                  <c:v>72.617103580000006</c:v>
                </c:pt>
                <c:pt idx="271">
                  <c:v>72.39689636</c:v>
                </c:pt>
                <c:pt idx="272">
                  <c:v>72.33280182</c:v>
                </c:pt>
                <c:pt idx="273">
                  <c:v>72.275596620000002</c:v>
                </c:pt>
                <c:pt idx="274">
                  <c:v>71.990303040000001</c:v>
                </c:pt>
                <c:pt idx="275">
                  <c:v>71.785400390000007</c:v>
                </c:pt>
                <c:pt idx="276">
                  <c:v>71.592300420000001</c:v>
                </c:pt>
                <c:pt idx="277">
                  <c:v>71.381103519999996</c:v>
                </c:pt>
                <c:pt idx="278">
                  <c:v>71.154098509999997</c:v>
                </c:pt>
                <c:pt idx="279">
                  <c:v>71.075302120000003</c:v>
                </c:pt>
                <c:pt idx="280">
                  <c:v>71.164703369999998</c:v>
                </c:pt>
                <c:pt idx="281">
                  <c:v>71.112998959999999</c:v>
                </c:pt>
                <c:pt idx="282">
                  <c:v>71.114898679999996</c:v>
                </c:pt>
                <c:pt idx="283">
                  <c:v>70.986701969999999</c:v>
                </c:pt>
                <c:pt idx="284">
                  <c:v>70.991699220000001</c:v>
                </c:pt>
                <c:pt idx="285">
                  <c:v>70.920799259999995</c:v>
                </c:pt>
                <c:pt idx="286">
                  <c:v>70.981597899999997</c:v>
                </c:pt>
                <c:pt idx="287">
                  <c:v>71.042396550000007</c:v>
                </c:pt>
                <c:pt idx="288">
                  <c:v>70.847503660000001</c:v>
                </c:pt>
                <c:pt idx="289">
                  <c:v>70.703903199999999</c:v>
                </c:pt>
                <c:pt idx="290">
                  <c:v>70.558296200000001</c:v>
                </c:pt>
                <c:pt idx="291">
                  <c:v>70.453498839999995</c:v>
                </c:pt>
                <c:pt idx="292">
                  <c:v>70.396301269999995</c:v>
                </c:pt>
                <c:pt idx="293">
                  <c:v>70.345497129999998</c:v>
                </c:pt>
                <c:pt idx="294">
                  <c:v>70.295600890000003</c:v>
                </c:pt>
                <c:pt idx="295">
                  <c:v>70.069297789999993</c:v>
                </c:pt>
                <c:pt idx="296">
                  <c:v>69.75800323</c:v>
                </c:pt>
                <c:pt idx="297">
                  <c:v>69.385398859999995</c:v>
                </c:pt>
                <c:pt idx="298">
                  <c:v>69.103500370000006</c:v>
                </c:pt>
                <c:pt idx="299">
                  <c:v>68.896598819999994</c:v>
                </c:pt>
                <c:pt idx="300">
                  <c:v>68.934402469999995</c:v>
                </c:pt>
                <c:pt idx="301">
                  <c:v>68.948097230000002</c:v>
                </c:pt>
                <c:pt idx="302">
                  <c:v>68.800003050000001</c:v>
                </c:pt>
                <c:pt idx="303">
                  <c:v>68.681503300000003</c:v>
                </c:pt>
                <c:pt idx="304">
                  <c:v>68.558296200000001</c:v>
                </c:pt>
                <c:pt idx="305">
                  <c:v>68.581398010000001</c:v>
                </c:pt>
                <c:pt idx="306">
                  <c:v>68.395797729999998</c:v>
                </c:pt>
                <c:pt idx="307">
                  <c:v>68.386901859999995</c:v>
                </c:pt>
                <c:pt idx="308">
                  <c:v>68.419898989999993</c:v>
                </c:pt>
                <c:pt idx="309">
                  <c:v>68.31659698</c:v>
                </c:pt>
                <c:pt idx="310">
                  <c:v>68.231796259999996</c:v>
                </c:pt>
                <c:pt idx="311">
                  <c:v>68.089599609999993</c:v>
                </c:pt>
                <c:pt idx="312">
                  <c:v>67.847000120000004</c:v>
                </c:pt>
                <c:pt idx="313">
                  <c:v>67.579200740000005</c:v>
                </c:pt>
                <c:pt idx="314">
                  <c:v>67.375297549999999</c:v>
                </c:pt>
                <c:pt idx="315">
                  <c:v>67.160499569999999</c:v>
                </c:pt>
                <c:pt idx="316">
                  <c:v>66.714500430000001</c:v>
                </c:pt>
                <c:pt idx="317">
                  <c:v>66.439002990000006</c:v>
                </c:pt>
                <c:pt idx="318">
                  <c:v>66.202301030000001</c:v>
                </c:pt>
                <c:pt idx="319">
                  <c:v>65.823501590000006</c:v>
                </c:pt>
                <c:pt idx="320">
                  <c:v>65.482803340000004</c:v>
                </c:pt>
                <c:pt idx="321">
                  <c:v>65.210899350000005</c:v>
                </c:pt>
                <c:pt idx="322">
                  <c:v>65.036499019999994</c:v>
                </c:pt>
                <c:pt idx="323">
                  <c:v>64.798500059999995</c:v>
                </c:pt>
                <c:pt idx="324">
                  <c:v>64.653800959999998</c:v>
                </c:pt>
                <c:pt idx="325">
                  <c:v>64.519798280000003</c:v>
                </c:pt>
                <c:pt idx="326">
                  <c:v>64.425697330000006</c:v>
                </c:pt>
                <c:pt idx="327">
                  <c:v>64.285400390000007</c:v>
                </c:pt>
                <c:pt idx="328">
                  <c:v>64.298599240000001</c:v>
                </c:pt>
                <c:pt idx="329">
                  <c:v>64.342002870000002</c:v>
                </c:pt>
                <c:pt idx="330">
                  <c:v>64.185997009999994</c:v>
                </c:pt>
                <c:pt idx="331">
                  <c:v>64.100898740000005</c:v>
                </c:pt>
                <c:pt idx="332">
                  <c:v>64.033500669999995</c:v>
                </c:pt>
                <c:pt idx="333">
                  <c:v>64.00530243</c:v>
                </c:pt>
                <c:pt idx="334">
                  <c:v>63.928001399999999</c:v>
                </c:pt>
                <c:pt idx="335">
                  <c:v>63.930900569999999</c:v>
                </c:pt>
                <c:pt idx="336">
                  <c:v>63.924598690000003</c:v>
                </c:pt>
                <c:pt idx="337">
                  <c:v>63.644500729999997</c:v>
                </c:pt>
                <c:pt idx="338">
                  <c:v>63.610198969999999</c:v>
                </c:pt>
                <c:pt idx="339">
                  <c:v>63.606098179999996</c:v>
                </c:pt>
                <c:pt idx="340">
                  <c:v>63.470199579999999</c:v>
                </c:pt>
                <c:pt idx="341">
                  <c:v>63.430198670000003</c:v>
                </c:pt>
                <c:pt idx="342">
                  <c:v>63.479801180000003</c:v>
                </c:pt>
                <c:pt idx="343">
                  <c:v>63.516300200000003</c:v>
                </c:pt>
                <c:pt idx="344">
                  <c:v>63.371398929999998</c:v>
                </c:pt>
                <c:pt idx="345">
                  <c:v>63.22969818</c:v>
                </c:pt>
                <c:pt idx="346">
                  <c:v>63.156700129999997</c:v>
                </c:pt>
                <c:pt idx="347">
                  <c:v>62.956798550000002</c:v>
                </c:pt>
                <c:pt idx="348">
                  <c:v>62.7234993</c:v>
                </c:pt>
                <c:pt idx="349">
                  <c:v>62.528198240000002</c:v>
                </c:pt>
                <c:pt idx="350">
                  <c:v>62.405601500000003</c:v>
                </c:pt>
                <c:pt idx="351">
                  <c:v>62.043598179999996</c:v>
                </c:pt>
                <c:pt idx="352">
                  <c:v>61.730701449999998</c:v>
                </c:pt>
                <c:pt idx="353">
                  <c:v>61.498100280000003</c:v>
                </c:pt>
                <c:pt idx="354">
                  <c:v>61.316398620000001</c:v>
                </c:pt>
                <c:pt idx="355">
                  <c:v>61.174198150000002</c:v>
                </c:pt>
                <c:pt idx="356">
                  <c:v>61.251998899999997</c:v>
                </c:pt>
                <c:pt idx="357">
                  <c:v>61.402698520000001</c:v>
                </c:pt>
                <c:pt idx="358">
                  <c:v>61.479599</c:v>
                </c:pt>
                <c:pt idx="359">
                  <c:v>61.302799219999997</c:v>
                </c:pt>
                <c:pt idx="360">
                  <c:v>61.228401179999999</c:v>
                </c:pt>
                <c:pt idx="361">
                  <c:v>61.095199579999999</c:v>
                </c:pt>
                <c:pt idx="362">
                  <c:v>60.8871994</c:v>
                </c:pt>
                <c:pt idx="363">
                  <c:v>60.772899629999998</c:v>
                </c:pt>
                <c:pt idx="364">
                  <c:v>60.716999049999998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57-4A6D-88D3-1B5B1866135E}"/>
            </c:ext>
          </c:extLst>
        </c:ser>
        <c:ser>
          <c:idx val="1"/>
          <c:order val="1"/>
          <c:tx>
            <c:strRef>
              <c:f>SUDESTE!$D$1</c:f>
              <c:strCache>
                <c:ptCount val="1"/>
                <c:pt idx="0">
                  <c:v>EAR SE 24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125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BAB-4057-ABAF-8EBD2756473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SUDESTE!$A$2:$A$367</c:f>
              <c:numCache>
                <c:formatCode>m/d/yyyy</c:formatCode>
                <c:ptCount val="366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  <c:pt idx="10">
                  <c:v>44937</c:v>
                </c:pt>
                <c:pt idx="11">
                  <c:v>44938</c:v>
                </c:pt>
                <c:pt idx="12">
                  <c:v>44939</c:v>
                </c:pt>
                <c:pt idx="13">
                  <c:v>44940</c:v>
                </c:pt>
                <c:pt idx="14">
                  <c:v>44941</c:v>
                </c:pt>
                <c:pt idx="15">
                  <c:v>44942</c:v>
                </c:pt>
                <c:pt idx="16">
                  <c:v>44943</c:v>
                </c:pt>
                <c:pt idx="17">
                  <c:v>44944</c:v>
                </c:pt>
                <c:pt idx="18">
                  <c:v>44945</c:v>
                </c:pt>
                <c:pt idx="19">
                  <c:v>44946</c:v>
                </c:pt>
                <c:pt idx="20">
                  <c:v>44947</c:v>
                </c:pt>
                <c:pt idx="21">
                  <c:v>44948</c:v>
                </c:pt>
                <c:pt idx="22">
                  <c:v>44949</c:v>
                </c:pt>
                <c:pt idx="23">
                  <c:v>44950</c:v>
                </c:pt>
                <c:pt idx="24">
                  <c:v>44951</c:v>
                </c:pt>
                <c:pt idx="25">
                  <c:v>44952</c:v>
                </c:pt>
                <c:pt idx="26">
                  <c:v>44953</c:v>
                </c:pt>
                <c:pt idx="27">
                  <c:v>44954</c:v>
                </c:pt>
                <c:pt idx="28">
                  <c:v>44955</c:v>
                </c:pt>
                <c:pt idx="29">
                  <c:v>44956</c:v>
                </c:pt>
                <c:pt idx="30">
                  <c:v>44957</c:v>
                </c:pt>
                <c:pt idx="31">
                  <c:v>44958</c:v>
                </c:pt>
                <c:pt idx="32">
                  <c:v>44959</c:v>
                </c:pt>
                <c:pt idx="33">
                  <c:v>44960</c:v>
                </c:pt>
                <c:pt idx="34">
                  <c:v>44961</c:v>
                </c:pt>
                <c:pt idx="35">
                  <c:v>44962</c:v>
                </c:pt>
                <c:pt idx="36">
                  <c:v>44963</c:v>
                </c:pt>
                <c:pt idx="37">
                  <c:v>44964</c:v>
                </c:pt>
                <c:pt idx="38">
                  <c:v>44965</c:v>
                </c:pt>
                <c:pt idx="39">
                  <c:v>44966</c:v>
                </c:pt>
                <c:pt idx="40">
                  <c:v>44967</c:v>
                </c:pt>
                <c:pt idx="41">
                  <c:v>44968</c:v>
                </c:pt>
                <c:pt idx="42">
                  <c:v>44969</c:v>
                </c:pt>
                <c:pt idx="43">
                  <c:v>44970</c:v>
                </c:pt>
                <c:pt idx="44">
                  <c:v>44971</c:v>
                </c:pt>
                <c:pt idx="45">
                  <c:v>44972</c:v>
                </c:pt>
                <c:pt idx="46">
                  <c:v>44973</c:v>
                </c:pt>
                <c:pt idx="47">
                  <c:v>44974</c:v>
                </c:pt>
                <c:pt idx="48">
                  <c:v>44975</c:v>
                </c:pt>
                <c:pt idx="49">
                  <c:v>44976</c:v>
                </c:pt>
                <c:pt idx="50">
                  <c:v>44977</c:v>
                </c:pt>
                <c:pt idx="51">
                  <c:v>44978</c:v>
                </c:pt>
                <c:pt idx="52">
                  <c:v>44979</c:v>
                </c:pt>
                <c:pt idx="53">
                  <c:v>44980</c:v>
                </c:pt>
                <c:pt idx="54">
                  <c:v>44981</c:v>
                </c:pt>
                <c:pt idx="55">
                  <c:v>44982</c:v>
                </c:pt>
                <c:pt idx="56">
                  <c:v>44983</c:v>
                </c:pt>
                <c:pt idx="57">
                  <c:v>44984</c:v>
                </c:pt>
                <c:pt idx="58">
                  <c:v>44985</c:v>
                </c:pt>
                <c:pt idx="59">
                  <c:v>44986</c:v>
                </c:pt>
                <c:pt idx="60">
                  <c:v>44987</c:v>
                </c:pt>
                <c:pt idx="61">
                  <c:v>44988</c:v>
                </c:pt>
                <c:pt idx="62">
                  <c:v>44989</c:v>
                </c:pt>
                <c:pt idx="63">
                  <c:v>44990</c:v>
                </c:pt>
                <c:pt idx="64">
                  <c:v>44991</c:v>
                </c:pt>
                <c:pt idx="65">
                  <c:v>44992</c:v>
                </c:pt>
                <c:pt idx="66">
                  <c:v>44993</c:v>
                </c:pt>
                <c:pt idx="67">
                  <c:v>44994</c:v>
                </c:pt>
                <c:pt idx="68">
                  <c:v>44995</c:v>
                </c:pt>
                <c:pt idx="69">
                  <c:v>44996</c:v>
                </c:pt>
                <c:pt idx="70">
                  <c:v>44997</c:v>
                </c:pt>
                <c:pt idx="71">
                  <c:v>44998</c:v>
                </c:pt>
                <c:pt idx="72">
                  <c:v>44999</c:v>
                </c:pt>
                <c:pt idx="73">
                  <c:v>45000</c:v>
                </c:pt>
                <c:pt idx="74">
                  <c:v>45001</c:v>
                </c:pt>
                <c:pt idx="75">
                  <c:v>45002</c:v>
                </c:pt>
                <c:pt idx="76">
                  <c:v>45003</c:v>
                </c:pt>
                <c:pt idx="77">
                  <c:v>45004</c:v>
                </c:pt>
                <c:pt idx="78">
                  <c:v>45005</c:v>
                </c:pt>
                <c:pt idx="79">
                  <c:v>45006</c:v>
                </c:pt>
                <c:pt idx="80">
                  <c:v>45007</c:v>
                </c:pt>
                <c:pt idx="81">
                  <c:v>45008</c:v>
                </c:pt>
                <c:pt idx="82">
                  <c:v>45009</c:v>
                </c:pt>
                <c:pt idx="83">
                  <c:v>45010</c:v>
                </c:pt>
                <c:pt idx="84">
                  <c:v>45011</c:v>
                </c:pt>
                <c:pt idx="85">
                  <c:v>45012</c:v>
                </c:pt>
                <c:pt idx="86">
                  <c:v>45013</c:v>
                </c:pt>
                <c:pt idx="87">
                  <c:v>45014</c:v>
                </c:pt>
                <c:pt idx="88">
                  <c:v>45015</c:v>
                </c:pt>
                <c:pt idx="89">
                  <c:v>45016</c:v>
                </c:pt>
                <c:pt idx="90">
                  <c:v>45017</c:v>
                </c:pt>
                <c:pt idx="91">
                  <c:v>45018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45023</c:v>
                </c:pt>
                <c:pt idx="97">
                  <c:v>45024</c:v>
                </c:pt>
                <c:pt idx="98">
                  <c:v>45025</c:v>
                </c:pt>
                <c:pt idx="99">
                  <c:v>45026</c:v>
                </c:pt>
                <c:pt idx="100">
                  <c:v>45027</c:v>
                </c:pt>
                <c:pt idx="101">
                  <c:v>45028</c:v>
                </c:pt>
                <c:pt idx="102">
                  <c:v>45029</c:v>
                </c:pt>
                <c:pt idx="103">
                  <c:v>45030</c:v>
                </c:pt>
                <c:pt idx="104">
                  <c:v>45031</c:v>
                </c:pt>
                <c:pt idx="105">
                  <c:v>45032</c:v>
                </c:pt>
                <c:pt idx="106">
                  <c:v>45033</c:v>
                </c:pt>
                <c:pt idx="107">
                  <c:v>45034</c:v>
                </c:pt>
                <c:pt idx="108">
                  <c:v>45035</c:v>
                </c:pt>
                <c:pt idx="109">
                  <c:v>45036</c:v>
                </c:pt>
                <c:pt idx="110">
                  <c:v>45037</c:v>
                </c:pt>
                <c:pt idx="111">
                  <c:v>45038</c:v>
                </c:pt>
                <c:pt idx="112">
                  <c:v>45039</c:v>
                </c:pt>
                <c:pt idx="113">
                  <c:v>45040</c:v>
                </c:pt>
                <c:pt idx="114">
                  <c:v>45041</c:v>
                </c:pt>
                <c:pt idx="115">
                  <c:v>45042</c:v>
                </c:pt>
                <c:pt idx="116">
                  <c:v>45043</c:v>
                </c:pt>
                <c:pt idx="117">
                  <c:v>45044</c:v>
                </c:pt>
                <c:pt idx="118">
                  <c:v>45045</c:v>
                </c:pt>
                <c:pt idx="119">
                  <c:v>45046</c:v>
                </c:pt>
                <c:pt idx="120">
                  <c:v>45047</c:v>
                </c:pt>
                <c:pt idx="121">
                  <c:v>45048</c:v>
                </c:pt>
                <c:pt idx="122">
                  <c:v>45049</c:v>
                </c:pt>
                <c:pt idx="123">
                  <c:v>45050</c:v>
                </c:pt>
                <c:pt idx="124">
                  <c:v>45051</c:v>
                </c:pt>
                <c:pt idx="125">
                  <c:v>45052</c:v>
                </c:pt>
                <c:pt idx="126">
                  <c:v>45053</c:v>
                </c:pt>
                <c:pt idx="127">
                  <c:v>45054</c:v>
                </c:pt>
                <c:pt idx="128">
                  <c:v>45055</c:v>
                </c:pt>
                <c:pt idx="129">
                  <c:v>45056</c:v>
                </c:pt>
                <c:pt idx="130">
                  <c:v>45057</c:v>
                </c:pt>
                <c:pt idx="131">
                  <c:v>45058</c:v>
                </c:pt>
                <c:pt idx="132">
                  <c:v>45059</c:v>
                </c:pt>
                <c:pt idx="133">
                  <c:v>45060</c:v>
                </c:pt>
                <c:pt idx="134">
                  <c:v>45061</c:v>
                </c:pt>
                <c:pt idx="135">
                  <c:v>45062</c:v>
                </c:pt>
                <c:pt idx="136">
                  <c:v>45063</c:v>
                </c:pt>
                <c:pt idx="137">
                  <c:v>45064</c:v>
                </c:pt>
                <c:pt idx="138">
                  <c:v>45065</c:v>
                </c:pt>
                <c:pt idx="139">
                  <c:v>45066</c:v>
                </c:pt>
                <c:pt idx="140">
                  <c:v>45067</c:v>
                </c:pt>
                <c:pt idx="141">
                  <c:v>45068</c:v>
                </c:pt>
                <c:pt idx="142">
                  <c:v>45069</c:v>
                </c:pt>
                <c:pt idx="143">
                  <c:v>45070</c:v>
                </c:pt>
                <c:pt idx="144">
                  <c:v>45071</c:v>
                </c:pt>
                <c:pt idx="145">
                  <c:v>45072</c:v>
                </c:pt>
                <c:pt idx="146">
                  <c:v>45073</c:v>
                </c:pt>
                <c:pt idx="147">
                  <c:v>45074</c:v>
                </c:pt>
                <c:pt idx="148">
                  <c:v>45075</c:v>
                </c:pt>
                <c:pt idx="149">
                  <c:v>45076</c:v>
                </c:pt>
                <c:pt idx="150">
                  <c:v>45077</c:v>
                </c:pt>
                <c:pt idx="151">
                  <c:v>45078</c:v>
                </c:pt>
                <c:pt idx="152">
                  <c:v>45079</c:v>
                </c:pt>
                <c:pt idx="153">
                  <c:v>45080</c:v>
                </c:pt>
                <c:pt idx="154">
                  <c:v>45081</c:v>
                </c:pt>
                <c:pt idx="155">
                  <c:v>45082</c:v>
                </c:pt>
                <c:pt idx="156">
                  <c:v>45083</c:v>
                </c:pt>
                <c:pt idx="157">
                  <c:v>45084</c:v>
                </c:pt>
                <c:pt idx="158">
                  <c:v>45085</c:v>
                </c:pt>
                <c:pt idx="159">
                  <c:v>45086</c:v>
                </c:pt>
                <c:pt idx="160">
                  <c:v>45087</c:v>
                </c:pt>
                <c:pt idx="161">
                  <c:v>45088</c:v>
                </c:pt>
                <c:pt idx="162">
                  <c:v>45089</c:v>
                </c:pt>
                <c:pt idx="163">
                  <c:v>45090</c:v>
                </c:pt>
                <c:pt idx="164">
                  <c:v>45091</c:v>
                </c:pt>
                <c:pt idx="165">
                  <c:v>45092</c:v>
                </c:pt>
                <c:pt idx="166">
                  <c:v>45093</c:v>
                </c:pt>
                <c:pt idx="167">
                  <c:v>45094</c:v>
                </c:pt>
                <c:pt idx="168">
                  <c:v>45095</c:v>
                </c:pt>
                <c:pt idx="169">
                  <c:v>45096</c:v>
                </c:pt>
                <c:pt idx="170">
                  <c:v>45097</c:v>
                </c:pt>
                <c:pt idx="171">
                  <c:v>45098</c:v>
                </c:pt>
                <c:pt idx="172">
                  <c:v>45099</c:v>
                </c:pt>
                <c:pt idx="173">
                  <c:v>45100</c:v>
                </c:pt>
                <c:pt idx="174">
                  <c:v>45101</c:v>
                </c:pt>
                <c:pt idx="175">
                  <c:v>45102</c:v>
                </c:pt>
                <c:pt idx="176">
                  <c:v>45103</c:v>
                </c:pt>
                <c:pt idx="177">
                  <c:v>45104</c:v>
                </c:pt>
                <c:pt idx="178">
                  <c:v>45105</c:v>
                </c:pt>
                <c:pt idx="179">
                  <c:v>45106</c:v>
                </c:pt>
                <c:pt idx="180">
                  <c:v>45107</c:v>
                </c:pt>
                <c:pt idx="181">
                  <c:v>45108</c:v>
                </c:pt>
                <c:pt idx="182">
                  <c:v>45109</c:v>
                </c:pt>
                <c:pt idx="183">
                  <c:v>45110</c:v>
                </c:pt>
                <c:pt idx="184">
                  <c:v>45111</c:v>
                </c:pt>
                <c:pt idx="185">
                  <c:v>45112</c:v>
                </c:pt>
                <c:pt idx="186">
                  <c:v>45113</c:v>
                </c:pt>
                <c:pt idx="187">
                  <c:v>45114</c:v>
                </c:pt>
                <c:pt idx="188">
                  <c:v>45115</c:v>
                </c:pt>
                <c:pt idx="189">
                  <c:v>45116</c:v>
                </c:pt>
                <c:pt idx="190">
                  <c:v>45117</c:v>
                </c:pt>
                <c:pt idx="191">
                  <c:v>45118</c:v>
                </c:pt>
                <c:pt idx="192">
                  <c:v>45119</c:v>
                </c:pt>
                <c:pt idx="193">
                  <c:v>45120</c:v>
                </c:pt>
                <c:pt idx="194">
                  <c:v>45121</c:v>
                </c:pt>
                <c:pt idx="195">
                  <c:v>45122</c:v>
                </c:pt>
                <c:pt idx="196">
                  <c:v>45123</c:v>
                </c:pt>
                <c:pt idx="197">
                  <c:v>45124</c:v>
                </c:pt>
                <c:pt idx="198">
                  <c:v>45125</c:v>
                </c:pt>
                <c:pt idx="199">
                  <c:v>45126</c:v>
                </c:pt>
                <c:pt idx="200">
                  <c:v>45127</c:v>
                </c:pt>
                <c:pt idx="201">
                  <c:v>45128</c:v>
                </c:pt>
                <c:pt idx="202">
                  <c:v>45129</c:v>
                </c:pt>
                <c:pt idx="203">
                  <c:v>45130</c:v>
                </c:pt>
                <c:pt idx="204">
                  <c:v>45131</c:v>
                </c:pt>
                <c:pt idx="205">
                  <c:v>45132</c:v>
                </c:pt>
                <c:pt idx="206">
                  <c:v>45133</c:v>
                </c:pt>
                <c:pt idx="207">
                  <c:v>45134</c:v>
                </c:pt>
                <c:pt idx="208">
                  <c:v>45135</c:v>
                </c:pt>
                <c:pt idx="209">
                  <c:v>45136</c:v>
                </c:pt>
                <c:pt idx="210">
                  <c:v>45137</c:v>
                </c:pt>
                <c:pt idx="211">
                  <c:v>45138</c:v>
                </c:pt>
                <c:pt idx="212">
                  <c:v>45139</c:v>
                </c:pt>
                <c:pt idx="213">
                  <c:v>45140</c:v>
                </c:pt>
                <c:pt idx="214">
                  <c:v>45141</c:v>
                </c:pt>
                <c:pt idx="215">
                  <c:v>45142</c:v>
                </c:pt>
                <c:pt idx="216">
                  <c:v>45143</c:v>
                </c:pt>
                <c:pt idx="217">
                  <c:v>45144</c:v>
                </c:pt>
                <c:pt idx="218">
                  <c:v>45145</c:v>
                </c:pt>
                <c:pt idx="219">
                  <c:v>45146</c:v>
                </c:pt>
                <c:pt idx="220">
                  <c:v>45147</c:v>
                </c:pt>
                <c:pt idx="221">
                  <c:v>45148</c:v>
                </c:pt>
                <c:pt idx="222">
                  <c:v>45149</c:v>
                </c:pt>
                <c:pt idx="223">
                  <c:v>45150</c:v>
                </c:pt>
                <c:pt idx="224">
                  <c:v>45151</c:v>
                </c:pt>
                <c:pt idx="225">
                  <c:v>45152</c:v>
                </c:pt>
                <c:pt idx="226">
                  <c:v>45153</c:v>
                </c:pt>
                <c:pt idx="227">
                  <c:v>45154</c:v>
                </c:pt>
                <c:pt idx="228">
                  <c:v>45155</c:v>
                </c:pt>
                <c:pt idx="229">
                  <c:v>45156</c:v>
                </c:pt>
                <c:pt idx="230">
                  <c:v>45157</c:v>
                </c:pt>
                <c:pt idx="231">
                  <c:v>45158</c:v>
                </c:pt>
                <c:pt idx="232">
                  <c:v>45159</c:v>
                </c:pt>
                <c:pt idx="233">
                  <c:v>45160</c:v>
                </c:pt>
                <c:pt idx="234">
                  <c:v>45161</c:v>
                </c:pt>
                <c:pt idx="235">
                  <c:v>45162</c:v>
                </c:pt>
                <c:pt idx="236">
                  <c:v>45163</c:v>
                </c:pt>
                <c:pt idx="237">
                  <c:v>45164</c:v>
                </c:pt>
                <c:pt idx="238">
                  <c:v>45165</c:v>
                </c:pt>
                <c:pt idx="239">
                  <c:v>45166</c:v>
                </c:pt>
                <c:pt idx="240">
                  <c:v>45167</c:v>
                </c:pt>
                <c:pt idx="241">
                  <c:v>45168</c:v>
                </c:pt>
                <c:pt idx="242">
                  <c:v>45169</c:v>
                </c:pt>
                <c:pt idx="243">
                  <c:v>45170</c:v>
                </c:pt>
                <c:pt idx="244">
                  <c:v>45171</c:v>
                </c:pt>
                <c:pt idx="245">
                  <c:v>45172</c:v>
                </c:pt>
                <c:pt idx="246">
                  <c:v>45173</c:v>
                </c:pt>
                <c:pt idx="247">
                  <c:v>45174</c:v>
                </c:pt>
                <c:pt idx="248">
                  <c:v>45175</c:v>
                </c:pt>
                <c:pt idx="249">
                  <c:v>45176</c:v>
                </c:pt>
                <c:pt idx="250">
                  <c:v>45177</c:v>
                </c:pt>
                <c:pt idx="251">
                  <c:v>45178</c:v>
                </c:pt>
                <c:pt idx="252">
                  <c:v>45179</c:v>
                </c:pt>
                <c:pt idx="253">
                  <c:v>45180</c:v>
                </c:pt>
                <c:pt idx="254">
                  <c:v>45181</c:v>
                </c:pt>
                <c:pt idx="255">
                  <c:v>45182</c:v>
                </c:pt>
                <c:pt idx="256">
                  <c:v>45183</c:v>
                </c:pt>
                <c:pt idx="257">
                  <c:v>45184</c:v>
                </c:pt>
                <c:pt idx="258">
                  <c:v>45185</c:v>
                </c:pt>
                <c:pt idx="259">
                  <c:v>45186</c:v>
                </c:pt>
                <c:pt idx="260">
                  <c:v>45187</c:v>
                </c:pt>
                <c:pt idx="261">
                  <c:v>45188</c:v>
                </c:pt>
                <c:pt idx="262">
                  <c:v>45189</c:v>
                </c:pt>
                <c:pt idx="263">
                  <c:v>45190</c:v>
                </c:pt>
                <c:pt idx="264">
                  <c:v>45191</c:v>
                </c:pt>
                <c:pt idx="265">
                  <c:v>45192</c:v>
                </c:pt>
                <c:pt idx="266">
                  <c:v>45193</c:v>
                </c:pt>
                <c:pt idx="267">
                  <c:v>45194</c:v>
                </c:pt>
                <c:pt idx="268">
                  <c:v>45195</c:v>
                </c:pt>
                <c:pt idx="269">
                  <c:v>45196</c:v>
                </c:pt>
                <c:pt idx="270">
                  <c:v>45197</c:v>
                </c:pt>
                <c:pt idx="271">
                  <c:v>45198</c:v>
                </c:pt>
                <c:pt idx="272">
                  <c:v>45199</c:v>
                </c:pt>
                <c:pt idx="273">
                  <c:v>45200</c:v>
                </c:pt>
                <c:pt idx="274">
                  <c:v>45201</c:v>
                </c:pt>
                <c:pt idx="275">
                  <c:v>45202</c:v>
                </c:pt>
                <c:pt idx="276">
                  <c:v>45203</c:v>
                </c:pt>
                <c:pt idx="277">
                  <c:v>45204</c:v>
                </c:pt>
                <c:pt idx="278">
                  <c:v>45205</c:v>
                </c:pt>
                <c:pt idx="279">
                  <c:v>45206</c:v>
                </c:pt>
                <c:pt idx="280">
                  <c:v>45207</c:v>
                </c:pt>
                <c:pt idx="281">
                  <c:v>45208</c:v>
                </c:pt>
                <c:pt idx="282">
                  <c:v>45209</c:v>
                </c:pt>
                <c:pt idx="283">
                  <c:v>45210</c:v>
                </c:pt>
                <c:pt idx="284">
                  <c:v>45211</c:v>
                </c:pt>
                <c:pt idx="285">
                  <c:v>45212</c:v>
                </c:pt>
                <c:pt idx="286">
                  <c:v>45213</c:v>
                </c:pt>
                <c:pt idx="287">
                  <c:v>45214</c:v>
                </c:pt>
                <c:pt idx="288">
                  <c:v>45215</c:v>
                </c:pt>
                <c:pt idx="289">
                  <c:v>45216</c:v>
                </c:pt>
                <c:pt idx="290">
                  <c:v>45217</c:v>
                </c:pt>
                <c:pt idx="291">
                  <c:v>45218</c:v>
                </c:pt>
                <c:pt idx="292">
                  <c:v>45219</c:v>
                </c:pt>
                <c:pt idx="293">
                  <c:v>45220</c:v>
                </c:pt>
                <c:pt idx="294">
                  <c:v>45221</c:v>
                </c:pt>
                <c:pt idx="295">
                  <c:v>45222</c:v>
                </c:pt>
                <c:pt idx="296">
                  <c:v>45223</c:v>
                </c:pt>
                <c:pt idx="297">
                  <c:v>45224</c:v>
                </c:pt>
                <c:pt idx="298">
                  <c:v>45225</c:v>
                </c:pt>
                <c:pt idx="299">
                  <c:v>45226</c:v>
                </c:pt>
                <c:pt idx="300">
                  <c:v>45227</c:v>
                </c:pt>
                <c:pt idx="301">
                  <c:v>45228</c:v>
                </c:pt>
                <c:pt idx="302">
                  <c:v>45229</c:v>
                </c:pt>
                <c:pt idx="303">
                  <c:v>45230</c:v>
                </c:pt>
                <c:pt idx="304">
                  <c:v>45231</c:v>
                </c:pt>
                <c:pt idx="305">
                  <c:v>45232</c:v>
                </c:pt>
                <c:pt idx="306">
                  <c:v>45233</c:v>
                </c:pt>
                <c:pt idx="307">
                  <c:v>45234</c:v>
                </c:pt>
                <c:pt idx="308">
                  <c:v>45235</c:v>
                </c:pt>
                <c:pt idx="309">
                  <c:v>45236</c:v>
                </c:pt>
                <c:pt idx="310">
                  <c:v>45237</c:v>
                </c:pt>
                <c:pt idx="311">
                  <c:v>45238</c:v>
                </c:pt>
                <c:pt idx="312">
                  <c:v>45239</c:v>
                </c:pt>
                <c:pt idx="313">
                  <c:v>45240</c:v>
                </c:pt>
                <c:pt idx="314">
                  <c:v>45241</c:v>
                </c:pt>
                <c:pt idx="315">
                  <c:v>45242</c:v>
                </c:pt>
                <c:pt idx="316">
                  <c:v>45243</c:v>
                </c:pt>
                <c:pt idx="317">
                  <c:v>45244</c:v>
                </c:pt>
                <c:pt idx="318">
                  <c:v>45245</c:v>
                </c:pt>
                <c:pt idx="319">
                  <c:v>45246</c:v>
                </c:pt>
                <c:pt idx="320">
                  <c:v>45247</c:v>
                </c:pt>
                <c:pt idx="321">
                  <c:v>45248</c:v>
                </c:pt>
                <c:pt idx="322">
                  <c:v>45249</c:v>
                </c:pt>
                <c:pt idx="323">
                  <c:v>45250</c:v>
                </c:pt>
                <c:pt idx="324">
                  <c:v>45251</c:v>
                </c:pt>
                <c:pt idx="325">
                  <c:v>45252</c:v>
                </c:pt>
                <c:pt idx="326">
                  <c:v>45253</c:v>
                </c:pt>
                <c:pt idx="327">
                  <c:v>45254</c:v>
                </c:pt>
                <c:pt idx="328">
                  <c:v>45255</c:v>
                </c:pt>
                <c:pt idx="329">
                  <c:v>45256</c:v>
                </c:pt>
                <c:pt idx="330">
                  <c:v>45257</c:v>
                </c:pt>
                <c:pt idx="331">
                  <c:v>45258</c:v>
                </c:pt>
                <c:pt idx="332">
                  <c:v>45259</c:v>
                </c:pt>
                <c:pt idx="333">
                  <c:v>45260</c:v>
                </c:pt>
                <c:pt idx="334">
                  <c:v>45261</c:v>
                </c:pt>
                <c:pt idx="335">
                  <c:v>45262</c:v>
                </c:pt>
                <c:pt idx="336">
                  <c:v>45263</c:v>
                </c:pt>
                <c:pt idx="337">
                  <c:v>45264</c:v>
                </c:pt>
                <c:pt idx="338">
                  <c:v>45265</c:v>
                </c:pt>
                <c:pt idx="339">
                  <c:v>45266</c:v>
                </c:pt>
                <c:pt idx="340">
                  <c:v>45267</c:v>
                </c:pt>
                <c:pt idx="341">
                  <c:v>45268</c:v>
                </c:pt>
                <c:pt idx="342">
                  <c:v>45269</c:v>
                </c:pt>
                <c:pt idx="343">
                  <c:v>45270</c:v>
                </c:pt>
                <c:pt idx="344">
                  <c:v>45271</c:v>
                </c:pt>
                <c:pt idx="345">
                  <c:v>45272</c:v>
                </c:pt>
                <c:pt idx="346">
                  <c:v>45273</c:v>
                </c:pt>
                <c:pt idx="347">
                  <c:v>45274</c:v>
                </c:pt>
                <c:pt idx="348">
                  <c:v>45275</c:v>
                </c:pt>
                <c:pt idx="349">
                  <c:v>45276</c:v>
                </c:pt>
                <c:pt idx="350">
                  <c:v>45277</c:v>
                </c:pt>
                <c:pt idx="351">
                  <c:v>45278</c:v>
                </c:pt>
                <c:pt idx="352">
                  <c:v>45279</c:v>
                </c:pt>
                <c:pt idx="353">
                  <c:v>45280</c:v>
                </c:pt>
                <c:pt idx="354">
                  <c:v>45281</c:v>
                </c:pt>
                <c:pt idx="355">
                  <c:v>45282</c:v>
                </c:pt>
                <c:pt idx="356">
                  <c:v>45283</c:v>
                </c:pt>
                <c:pt idx="357">
                  <c:v>45284</c:v>
                </c:pt>
                <c:pt idx="358">
                  <c:v>45285</c:v>
                </c:pt>
                <c:pt idx="359">
                  <c:v>45286</c:v>
                </c:pt>
                <c:pt idx="360">
                  <c:v>45287</c:v>
                </c:pt>
                <c:pt idx="361">
                  <c:v>45288</c:v>
                </c:pt>
                <c:pt idx="362">
                  <c:v>45289</c:v>
                </c:pt>
                <c:pt idx="363">
                  <c:v>45290</c:v>
                </c:pt>
                <c:pt idx="364">
                  <c:v>45291</c:v>
                </c:pt>
              </c:numCache>
            </c:numRef>
          </c:cat>
          <c:val>
            <c:numRef>
              <c:f>SUDESTE!$D$3:$D$368</c:f>
              <c:numCache>
                <c:formatCode>0.0</c:formatCode>
                <c:ptCount val="366"/>
                <c:pt idx="0">
                  <c:v>60.641601559999998</c:v>
                </c:pt>
                <c:pt idx="1">
                  <c:v>60.561901089999999</c:v>
                </c:pt>
                <c:pt idx="2">
                  <c:v>60.7052002</c:v>
                </c:pt>
                <c:pt idx="3">
                  <c:v>60.846500399999996</c:v>
                </c:pt>
                <c:pt idx="4">
                  <c:v>61.037399290000003</c:v>
                </c:pt>
                <c:pt idx="5">
                  <c:v>61.125400540000001</c:v>
                </c:pt>
                <c:pt idx="6">
                  <c:v>60.937801360000002</c:v>
                </c:pt>
                <c:pt idx="7">
                  <c:v>60.838699339999998</c:v>
                </c:pt>
                <c:pt idx="8">
                  <c:v>60.823001859999998</c:v>
                </c:pt>
                <c:pt idx="9">
                  <c:v>60.786399840000001</c:v>
                </c:pt>
                <c:pt idx="10">
                  <c:v>60.718898770000003</c:v>
                </c:pt>
                <c:pt idx="11">
                  <c:v>60.861999509999997</c:v>
                </c:pt>
                <c:pt idx="12">
                  <c:v>61.053298949999999</c:v>
                </c:pt>
                <c:pt idx="13">
                  <c:v>61.004600519999997</c:v>
                </c:pt>
                <c:pt idx="14">
                  <c:v>60.98160172</c:v>
                </c:pt>
                <c:pt idx="15">
                  <c:v>60.880001069999999</c:v>
                </c:pt>
                <c:pt idx="16">
                  <c:v>60.740001679999999</c:v>
                </c:pt>
                <c:pt idx="17">
                  <c:v>60.599399570000003</c:v>
                </c:pt>
                <c:pt idx="18">
                  <c:v>60.589199069999999</c:v>
                </c:pt>
                <c:pt idx="19">
                  <c:v>60.678199769999999</c:v>
                </c:pt>
                <c:pt idx="20">
                  <c:v>60.647399900000003</c:v>
                </c:pt>
                <c:pt idx="21">
                  <c:v>60.756999970000003</c:v>
                </c:pt>
                <c:pt idx="22">
                  <c:v>60.899700160000002</c:v>
                </c:pt>
                <c:pt idx="23">
                  <c:v>60.961799620000001</c:v>
                </c:pt>
                <c:pt idx="24">
                  <c:v>61.081901549999998</c:v>
                </c:pt>
                <c:pt idx="25">
                  <c:v>61.23830032</c:v>
                </c:pt>
                <c:pt idx="26">
                  <c:v>61.375999450000002</c:v>
                </c:pt>
                <c:pt idx="27">
                  <c:v>61.309299469999999</c:v>
                </c:pt>
                <c:pt idx="28">
                  <c:v>61.160499569999999</c:v>
                </c:pt>
                <c:pt idx="29">
                  <c:v>61.096801759999998</c:v>
                </c:pt>
                <c:pt idx="30">
                  <c:v>61.125301360000002</c:v>
                </c:pt>
                <c:pt idx="31">
                  <c:v>61.225101469999998</c:v>
                </c:pt>
                <c:pt idx="32">
                  <c:v>61.343799590000003</c:v>
                </c:pt>
                <c:pt idx="33">
                  <c:v>61.517898559999999</c:v>
                </c:pt>
                <c:pt idx="34">
                  <c:v>61.542701719999997</c:v>
                </c:pt>
                <c:pt idx="35">
                  <c:v>61.551101680000002</c:v>
                </c:pt>
                <c:pt idx="36">
                  <c:v>61.5265007</c:v>
                </c:pt>
                <c:pt idx="37">
                  <c:v>61.50559998</c:v>
                </c:pt>
                <c:pt idx="38">
                  <c:v>61.584701539999998</c:v>
                </c:pt>
                <c:pt idx="39">
                  <c:v>61.75889969</c:v>
                </c:pt>
                <c:pt idx="40">
                  <c:v>61.953399660000002</c:v>
                </c:pt>
                <c:pt idx="41">
                  <c:v>62.078800200000003</c:v>
                </c:pt>
                <c:pt idx="42">
                  <c:v>62.1332016</c:v>
                </c:pt>
                <c:pt idx="43">
                  <c:v>62.136001589999999</c:v>
                </c:pt>
                <c:pt idx="44">
                  <c:v>62.173999790000003</c:v>
                </c:pt>
                <c:pt idx="45">
                  <c:v>62.218101500000003</c:v>
                </c:pt>
                <c:pt idx="46">
                  <c:v>62.288501740000001</c:v>
                </c:pt>
                <c:pt idx="47">
                  <c:v>62.414501190000003</c:v>
                </c:pt>
                <c:pt idx="48">
                  <c:v>62.474700929999997</c:v>
                </c:pt>
                <c:pt idx="49">
                  <c:v>62.651798249999999</c:v>
                </c:pt>
                <c:pt idx="50">
                  <c:v>63.068199159999999</c:v>
                </c:pt>
                <c:pt idx="51">
                  <c:v>63.388999939999998</c:v>
                </c:pt>
                <c:pt idx="52">
                  <c:v>63.666999820000001</c:v>
                </c:pt>
                <c:pt idx="53">
                  <c:v>64.088096620000002</c:v>
                </c:pt>
                <c:pt idx="54">
                  <c:v>64.421401979999999</c:v>
                </c:pt>
                <c:pt idx="55">
                  <c:v>64.620597840000002</c:v>
                </c:pt>
                <c:pt idx="56">
                  <c:v>64.688102720000003</c:v>
                </c:pt>
                <c:pt idx="57">
                  <c:v>64.63059998</c:v>
                </c:pt>
                <c:pt idx="58">
                  <c:v>64.522102360000005</c:v>
                </c:pt>
                <c:pt idx="59">
                  <c:v>64.447196959999999</c:v>
                </c:pt>
                <c:pt idx="60">
                  <c:v>64.485900880000003</c:v>
                </c:pt>
                <c:pt idx="61">
                  <c:v>64.592002870000002</c:v>
                </c:pt>
                <c:pt idx="62">
                  <c:v>64.541900630000001</c:v>
                </c:pt>
                <c:pt idx="63">
                  <c:v>64.567001340000004</c:v>
                </c:pt>
                <c:pt idx="64">
                  <c:v>64.639900209999993</c:v>
                </c:pt>
                <c:pt idx="65">
                  <c:v>64.765403750000004</c:v>
                </c:pt>
                <c:pt idx="66">
                  <c:v>64.852897639999995</c:v>
                </c:pt>
                <c:pt idx="67">
                  <c:v>65.043098450000002</c:v>
                </c:pt>
                <c:pt idx="68">
                  <c:v>65.294799800000007</c:v>
                </c:pt>
                <c:pt idx="69">
                  <c:v>65.418998720000005</c:v>
                </c:pt>
                <c:pt idx="70">
                  <c:v>65.435401920000004</c:v>
                </c:pt>
                <c:pt idx="71">
                  <c:v>65.462997439999995</c:v>
                </c:pt>
                <c:pt idx="72">
                  <c:v>65.460800169999999</c:v>
                </c:pt>
                <c:pt idx="73">
                  <c:v>65.456100460000002</c:v>
                </c:pt>
                <c:pt idx="74">
                  <c:v>65.462097170000007</c:v>
                </c:pt>
                <c:pt idx="75">
                  <c:v>65.510498049999995</c:v>
                </c:pt>
                <c:pt idx="76">
                  <c:v>65.458000179999999</c:v>
                </c:pt>
                <c:pt idx="77">
                  <c:v>65.412399289999996</c:v>
                </c:pt>
                <c:pt idx="78">
                  <c:v>65.405097960000006</c:v>
                </c:pt>
                <c:pt idx="79">
                  <c:v>65.464797970000006</c:v>
                </c:pt>
                <c:pt idx="80">
                  <c:v>65.620101930000004</c:v>
                </c:pt>
                <c:pt idx="81">
                  <c:v>65.964797970000006</c:v>
                </c:pt>
                <c:pt idx="82">
                  <c:v>66.271102909999996</c:v>
                </c:pt>
                <c:pt idx="83">
                  <c:v>66.563598630000001</c:v>
                </c:pt>
                <c:pt idx="84">
                  <c:v>66.882400509999997</c:v>
                </c:pt>
                <c:pt idx="85">
                  <c:v>67.326599119999997</c:v>
                </c:pt>
                <c:pt idx="86">
                  <c:v>67.872100829999994</c:v>
                </c:pt>
                <c:pt idx="87">
                  <c:v>68.453498839999995</c:v>
                </c:pt>
                <c:pt idx="88">
                  <c:v>68.992996219999995</c:v>
                </c:pt>
                <c:pt idx="89">
                  <c:v>69.430702210000007</c:v>
                </c:pt>
                <c:pt idx="90">
                  <c:v>69.72419739</c:v>
                </c:pt>
                <c:pt idx="91">
                  <c:v>70.02189636</c:v>
                </c:pt>
                <c:pt idx="92">
                  <c:v>70.260299680000003</c:v>
                </c:pt>
                <c:pt idx="93">
                  <c:v>70.440002440000001</c:v>
                </c:pt>
                <c:pt idx="94">
                  <c:v>70.604896550000007</c:v>
                </c:pt>
                <c:pt idx="95">
                  <c:v>70.852798460000002</c:v>
                </c:pt>
                <c:pt idx="96">
                  <c:v>71.072196959999999</c:v>
                </c:pt>
                <c:pt idx="97">
                  <c:v>71.266098020000001</c:v>
                </c:pt>
                <c:pt idx="98">
                  <c:v>71.355201719999997</c:v>
                </c:pt>
                <c:pt idx="99">
                  <c:v>71.465400700000004</c:v>
                </c:pt>
                <c:pt idx="100">
                  <c:v>71.583900450000002</c:v>
                </c:pt>
                <c:pt idx="101">
                  <c:v>71.776496890000004</c:v>
                </c:pt>
                <c:pt idx="102">
                  <c:v>72.007698059999996</c:v>
                </c:pt>
                <c:pt idx="103">
                  <c:v>72.183700560000005</c:v>
                </c:pt>
                <c:pt idx="104">
                  <c:v>72.305801389999999</c:v>
                </c:pt>
                <c:pt idx="105">
                  <c:v>72.374397279999997</c:v>
                </c:pt>
                <c:pt idx="106">
                  <c:v>72.475700380000006</c:v>
                </c:pt>
                <c:pt idx="107">
                  <c:v>72.585098270000003</c:v>
                </c:pt>
                <c:pt idx="108">
                  <c:v>72.678497309999997</c:v>
                </c:pt>
                <c:pt idx="109">
                  <c:v>72.793098450000002</c:v>
                </c:pt>
                <c:pt idx="110">
                  <c:v>72.920303340000004</c:v>
                </c:pt>
                <c:pt idx="111">
                  <c:v>72.95939636</c:v>
                </c:pt>
                <c:pt idx="112">
                  <c:v>72.925498959999999</c:v>
                </c:pt>
                <c:pt idx="113">
                  <c:v>72.91030121</c:v>
                </c:pt>
                <c:pt idx="114">
                  <c:v>72.894401549999998</c:v>
                </c:pt>
                <c:pt idx="115">
                  <c:v>72.897300720000004</c:v>
                </c:pt>
                <c:pt idx="116">
                  <c:v>72.9253006</c:v>
                </c:pt>
                <c:pt idx="117">
                  <c:v>72.958198550000006</c:v>
                </c:pt>
                <c:pt idx="118">
                  <c:v>72.915901180000006</c:v>
                </c:pt>
                <c:pt idx="119">
                  <c:v>72.916297909999997</c:v>
                </c:pt>
                <c:pt idx="120">
                  <c:v>72.964202880000002</c:v>
                </c:pt>
                <c:pt idx="121">
                  <c:v>72.930999760000006</c:v>
                </c:pt>
                <c:pt idx="122">
                  <c:v>72.89800262</c:v>
                </c:pt>
                <c:pt idx="123">
                  <c:v>72.891899109999997</c:v>
                </c:pt>
                <c:pt idx="124">
                  <c:v>72.909698489999997</c:v>
                </c:pt>
                <c:pt idx="125">
                  <c:v>72.858703610000006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57-4A6D-88D3-1B5B186613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0603040"/>
        <c:axId val="942151648"/>
      </c:lineChart>
      <c:dateAx>
        <c:axId val="1060603040"/>
        <c:scaling>
          <c:orientation val="minMax"/>
          <c:max val="45291"/>
        </c:scaling>
        <c:delete val="0"/>
        <c:axPos val="b"/>
        <c:numFmt formatCode="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42151648"/>
        <c:crosses val="autoZero"/>
        <c:auto val="1"/>
        <c:lblOffset val="100"/>
        <c:baseTimeUnit val="days"/>
        <c:majorUnit val="31"/>
        <c:majorTimeUnit val="days"/>
      </c:dateAx>
      <c:valAx>
        <c:axId val="942151648"/>
        <c:scaling>
          <c:orientation val="minMax"/>
          <c:max val="110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60603040"/>
        <c:crosses val="autoZero"/>
        <c:crossBetween val="between"/>
      </c:valAx>
      <c:spPr>
        <a:gradFill>
          <a:gsLst>
            <a:gs pos="0">
              <a:schemeClr val="bg1"/>
            </a:gs>
            <a:gs pos="100000">
              <a:schemeClr val="accent1">
                <a:lumMod val="40000"/>
                <a:lumOff val="60000"/>
              </a:schemeClr>
            </a:gs>
          </a:gsLst>
          <a:lin ang="5400000" scaled="1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1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b="1" i="1"/>
              <a:t>SUL - Energia Armazenada -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1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5.9386388022251935E-2"/>
          <c:y val="0.11694740493881782"/>
          <c:w val="0.92216497466118619"/>
          <c:h val="0.74466415966483057"/>
        </c:manualLayout>
      </c:layout>
      <c:lineChart>
        <c:grouping val="standard"/>
        <c:varyColors val="0"/>
        <c:ser>
          <c:idx val="0"/>
          <c:order val="0"/>
          <c:tx>
            <c:strRef>
              <c:f>SUL!$H$1</c:f>
              <c:strCache>
                <c:ptCount val="1"/>
                <c:pt idx="0">
                  <c:v>EAR SUL 23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127"/>
              <c:layout>
                <c:manualLayout>
                  <c:x val="-1.6771488469601678E-2"/>
                  <c:y val="-3.062986580742255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074-421A-8E34-5D90462AF2F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SUL!$A$2:$A$367</c:f>
              <c:numCache>
                <c:formatCode>m/d/yyyy</c:formatCode>
                <c:ptCount val="366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  <c:pt idx="10">
                  <c:v>44937</c:v>
                </c:pt>
                <c:pt idx="11">
                  <c:v>44938</c:v>
                </c:pt>
                <c:pt idx="12">
                  <c:v>44939</c:v>
                </c:pt>
                <c:pt idx="13">
                  <c:v>44940</c:v>
                </c:pt>
                <c:pt idx="14">
                  <c:v>44941</c:v>
                </c:pt>
                <c:pt idx="15">
                  <c:v>44942</c:v>
                </c:pt>
                <c:pt idx="16">
                  <c:v>44943</c:v>
                </c:pt>
                <c:pt idx="17">
                  <c:v>44944</c:v>
                </c:pt>
                <c:pt idx="18">
                  <c:v>44945</c:v>
                </c:pt>
                <c:pt idx="19">
                  <c:v>44946</c:v>
                </c:pt>
                <c:pt idx="20">
                  <c:v>44947</c:v>
                </c:pt>
                <c:pt idx="21">
                  <c:v>44948</c:v>
                </c:pt>
                <c:pt idx="22">
                  <c:v>44949</c:v>
                </c:pt>
                <c:pt idx="23">
                  <c:v>44950</c:v>
                </c:pt>
                <c:pt idx="24">
                  <c:v>44951</c:v>
                </c:pt>
                <c:pt idx="25">
                  <c:v>44952</c:v>
                </c:pt>
                <c:pt idx="26">
                  <c:v>44953</c:v>
                </c:pt>
                <c:pt idx="27">
                  <c:v>44954</c:v>
                </c:pt>
                <c:pt idx="28">
                  <c:v>44955</c:v>
                </c:pt>
                <c:pt idx="29">
                  <c:v>44956</c:v>
                </c:pt>
                <c:pt idx="30">
                  <c:v>44957</c:v>
                </c:pt>
                <c:pt idx="31">
                  <c:v>44958</c:v>
                </c:pt>
                <c:pt idx="32">
                  <c:v>44959</c:v>
                </c:pt>
                <c:pt idx="33">
                  <c:v>44960</c:v>
                </c:pt>
                <c:pt idx="34">
                  <c:v>44961</c:v>
                </c:pt>
                <c:pt idx="35">
                  <c:v>44962</c:v>
                </c:pt>
                <c:pt idx="36">
                  <c:v>44963</c:v>
                </c:pt>
                <c:pt idx="37">
                  <c:v>44964</c:v>
                </c:pt>
                <c:pt idx="38">
                  <c:v>44965</c:v>
                </c:pt>
                <c:pt idx="39">
                  <c:v>44966</c:v>
                </c:pt>
                <c:pt idx="40">
                  <c:v>44967</c:v>
                </c:pt>
                <c:pt idx="41">
                  <c:v>44968</c:v>
                </c:pt>
                <c:pt idx="42">
                  <c:v>44969</c:v>
                </c:pt>
                <c:pt idx="43">
                  <c:v>44970</c:v>
                </c:pt>
                <c:pt idx="44">
                  <c:v>44971</c:v>
                </c:pt>
                <c:pt idx="45">
                  <c:v>44972</c:v>
                </c:pt>
                <c:pt idx="46">
                  <c:v>44973</c:v>
                </c:pt>
                <c:pt idx="47">
                  <c:v>44974</c:v>
                </c:pt>
                <c:pt idx="48">
                  <c:v>44975</c:v>
                </c:pt>
                <c:pt idx="49">
                  <c:v>44976</c:v>
                </c:pt>
                <c:pt idx="50">
                  <c:v>44977</c:v>
                </c:pt>
                <c:pt idx="51">
                  <c:v>44978</c:v>
                </c:pt>
                <c:pt idx="52">
                  <c:v>44979</c:v>
                </c:pt>
                <c:pt idx="53">
                  <c:v>44980</c:v>
                </c:pt>
                <c:pt idx="54">
                  <c:v>44981</c:v>
                </c:pt>
                <c:pt idx="55">
                  <c:v>44982</c:v>
                </c:pt>
                <c:pt idx="56">
                  <c:v>44983</c:v>
                </c:pt>
                <c:pt idx="57">
                  <c:v>44984</c:v>
                </c:pt>
                <c:pt idx="58">
                  <c:v>44985</c:v>
                </c:pt>
                <c:pt idx="59">
                  <c:v>44986</c:v>
                </c:pt>
                <c:pt idx="60">
                  <c:v>44987</c:v>
                </c:pt>
                <c:pt idx="61">
                  <c:v>44988</c:v>
                </c:pt>
                <c:pt idx="62">
                  <c:v>44989</c:v>
                </c:pt>
                <c:pt idx="63">
                  <c:v>44990</c:v>
                </c:pt>
                <c:pt idx="64">
                  <c:v>44991</c:v>
                </c:pt>
                <c:pt idx="65">
                  <c:v>44992</c:v>
                </c:pt>
                <c:pt idx="66">
                  <c:v>44993</c:v>
                </c:pt>
                <c:pt idx="67">
                  <c:v>44994</c:v>
                </c:pt>
                <c:pt idx="68">
                  <c:v>44995</c:v>
                </c:pt>
                <c:pt idx="69">
                  <c:v>44996</c:v>
                </c:pt>
                <c:pt idx="70">
                  <c:v>44997</c:v>
                </c:pt>
                <c:pt idx="71">
                  <c:v>44998</c:v>
                </c:pt>
                <c:pt idx="72">
                  <c:v>44999</c:v>
                </c:pt>
                <c:pt idx="73">
                  <c:v>45000</c:v>
                </c:pt>
                <c:pt idx="74">
                  <c:v>45001</c:v>
                </c:pt>
                <c:pt idx="75">
                  <c:v>45002</c:v>
                </c:pt>
                <c:pt idx="76">
                  <c:v>45003</c:v>
                </c:pt>
                <c:pt idx="77">
                  <c:v>45004</c:v>
                </c:pt>
                <c:pt idx="78">
                  <c:v>45005</c:v>
                </c:pt>
                <c:pt idx="79">
                  <c:v>45006</c:v>
                </c:pt>
                <c:pt idx="80">
                  <c:v>45007</c:v>
                </c:pt>
                <c:pt idx="81">
                  <c:v>45008</c:v>
                </c:pt>
                <c:pt idx="82">
                  <c:v>45009</c:v>
                </c:pt>
                <c:pt idx="83">
                  <c:v>45010</c:v>
                </c:pt>
                <c:pt idx="84">
                  <c:v>45011</c:v>
                </c:pt>
                <c:pt idx="85">
                  <c:v>45012</c:v>
                </c:pt>
                <c:pt idx="86">
                  <c:v>45013</c:v>
                </c:pt>
                <c:pt idx="87">
                  <c:v>45014</c:v>
                </c:pt>
                <c:pt idx="88">
                  <c:v>45015</c:v>
                </c:pt>
                <c:pt idx="89">
                  <c:v>45016</c:v>
                </c:pt>
                <c:pt idx="90">
                  <c:v>45017</c:v>
                </c:pt>
                <c:pt idx="91">
                  <c:v>45018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45023</c:v>
                </c:pt>
                <c:pt idx="97">
                  <c:v>45024</c:v>
                </c:pt>
                <c:pt idx="98">
                  <c:v>45025</c:v>
                </c:pt>
                <c:pt idx="99">
                  <c:v>45026</c:v>
                </c:pt>
                <c:pt idx="100">
                  <c:v>45027</c:v>
                </c:pt>
                <c:pt idx="101">
                  <c:v>45028</c:v>
                </c:pt>
                <c:pt idx="102">
                  <c:v>45029</c:v>
                </c:pt>
                <c:pt idx="103">
                  <c:v>45030</c:v>
                </c:pt>
                <c:pt idx="104">
                  <c:v>45031</c:v>
                </c:pt>
                <c:pt idx="105">
                  <c:v>45032</c:v>
                </c:pt>
                <c:pt idx="106">
                  <c:v>45033</c:v>
                </c:pt>
                <c:pt idx="107">
                  <c:v>45034</c:v>
                </c:pt>
                <c:pt idx="108">
                  <c:v>45035</c:v>
                </c:pt>
                <c:pt idx="109">
                  <c:v>45036</c:v>
                </c:pt>
                <c:pt idx="110">
                  <c:v>45037</c:v>
                </c:pt>
                <c:pt idx="111">
                  <c:v>45038</c:v>
                </c:pt>
                <c:pt idx="112">
                  <c:v>45039</c:v>
                </c:pt>
                <c:pt idx="113">
                  <c:v>45040</c:v>
                </c:pt>
                <c:pt idx="114">
                  <c:v>45041</c:v>
                </c:pt>
                <c:pt idx="115">
                  <c:v>45042</c:v>
                </c:pt>
                <c:pt idx="116">
                  <c:v>45043</c:v>
                </c:pt>
                <c:pt idx="117">
                  <c:v>45044</c:v>
                </c:pt>
                <c:pt idx="118">
                  <c:v>45045</c:v>
                </c:pt>
                <c:pt idx="119">
                  <c:v>45046</c:v>
                </c:pt>
                <c:pt idx="120">
                  <c:v>45047</c:v>
                </c:pt>
                <c:pt idx="121">
                  <c:v>45048</c:v>
                </c:pt>
                <c:pt idx="122">
                  <c:v>45049</c:v>
                </c:pt>
                <c:pt idx="123">
                  <c:v>45050</c:v>
                </c:pt>
                <c:pt idx="124">
                  <c:v>45051</c:v>
                </c:pt>
                <c:pt idx="125">
                  <c:v>45052</c:v>
                </c:pt>
                <c:pt idx="126">
                  <c:v>45053</c:v>
                </c:pt>
                <c:pt idx="127">
                  <c:v>45054</c:v>
                </c:pt>
                <c:pt idx="128">
                  <c:v>45055</c:v>
                </c:pt>
                <c:pt idx="129">
                  <c:v>45056</c:v>
                </c:pt>
                <c:pt idx="130">
                  <c:v>45057</c:v>
                </c:pt>
                <c:pt idx="131">
                  <c:v>45058</c:v>
                </c:pt>
                <c:pt idx="132">
                  <c:v>45059</c:v>
                </c:pt>
                <c:pt idx="133">
                  <c:v>45060</c:v>
                </c:pt>
                <c:pt idx="134">
                  <c:v>45061</c:v>
                </c:pt>
                <c:pt idx="135">
                  <c:v>45062</c:v>
                </c:pt>
                <c:pt idx="136">
                  <c:v>45063</c:v>
                </c:pt>
                <c:pt idx="137">
                  <c:v>45064</c:v>
                </c:pt>
                <c:pt idx="138">
                  <c:v>45065</c:v>
                </c:pt>
                <c:pt idx="139">
                  <c:v>45066</c:v>
                </c:pt>
                <c:pt idx="140">
                  <c:v>45067</c:v>
                </c:pt>
                <c:pt idx="141">
                  <c:v>45068</c:v>
                </c:pt>
                <c:pt idx="142">
                  <c:v>45069</c:v>
                </c:pt>
                <c:pt idx="143">
                  <c:v>45070</c:v>
                </c:pt>
                <c:pt idx="144">
                  <c:v>45071</c:v>
                </c:pt>
                <c:pt idx="145">
                  <c:v>45072</c:v>
                </c:pt>
                <c:pt idx="146">
                  <c:v>45073</c:v>
                </c:pt>
                <c:pt idx="147">
                  <c:v>45074</c:v>
                </c:pt>
                <c:pt idx="148">
                  <c:v>45075</c:v>
                </c:pt>
                <c:pt idx="149">
                  <c:v>45076</c:v>
                </c:pt>
                <c:pt idx="150">
                  <c:v>45077</c:v>
                </c:pt>
                <c:pt idx="151">
                  <c:v>45078</c:v>
                </c:pt>
                <c:pt idx="152">
                  <c:v>45079</c:v>
                </c:pt>
                <c:pt idx="153">
                  <c:v>45080</c:v>
                </c:pt>
                <c:pt idx="154">
                  <c:v>45081</c:v>
                </c:pt>
                <c:pt idx="155">
                  <c:v>45082</c:v>
                </c:pt>
                <c:pt idx="156">
                  <c:v>45083</c:v>
                </c:pt>
                <c:pt idx="157">
                  <c:v>45084</c:v>
                </c:pt>
                <c:pt idx="158">
                  <c:v>45085</c:v>
                </c:pt>
                <c:pt idx="159">
                  <c:v>45086</c:v>
                </c:pt>
                <c:pt idx="160">
                  <c:v>45087</c:v>
                </c:pt>
                <c:pt idx="161">
                  <c:v>45088</c:v>
                </c:pt>
                <c:pt idx="162">
                  <c:v>45089</c:v>
                </c:pt>
                <c:pt idx="163">
                  <c:v>45090</c:v>
                </c:pt>
                <c:pt idx="164">
                  <c:v>45091</c:v>
                </c:pt>
                <c:pt idx="165">
                  <c:v>45092</c:v>
                </c:pt>
                <c:pt idx="166">
                  <c:v>45093</c:v>
                </c:pt>
                <c:pt idx="167">
                  <c:v>45094</c:v>
                </c:pt>
                <c:pt idx="168">
                  <c:v>45095</c:v>
                </c:pt>
                <c:pt idx="169">
                  <c:v>45096</c:v>
                </c:pt>
                <c:pt idx="170">
                  <c:v>45097</c:v>
                </c:pt>
                <c:pt idx="171">
                  <c:v>45098</c:v>
                </c:pt>
                <c:pt idx="172">
                  <c:v>45099</c:v>
                </c:pt>
                <c:pt idx="173">
                  <c:v>45100</c:v>
                </c:pt>
                <c:pt idx="174">
                  <c:v>45101</c:v>
                </c:pt>
                <c:pt idx="175">
                  <c:v>45102</c:v>
                </c:pt>
                <c:pt idx="176">
                  <c:v>45103</c:v>
                </c:pt>
                <c:pt idx="177">
                  <c:v>45104</c:v>
                </c:pt>
                <c:pt idx="178">
                  <c:v>45105</c:v>
                </c:pt>
                <c:pt idx="179">
                  <c:v>45106</c:v>
                </c:pt>
                <c:pt idx="180">
                  <c:v>45107</c:v>
                </c:pt>
                <c:pt idx="181">
                  <c:v>45108</c:v>
                </c:pt>
                <c:pt idx="182">
                  <c:v>45109</c:v>
                </c:pt>
                <c:pt idx="183">
                  <c:v>45110</c:v>
                </c:pt>
                <c:pt idx="184">
                  <c:v>45111</c:v>
                </c:pt>
                <c:pt idx="185">
                  <c:v>45112</c:v>
                </c:pt>
                <c:pt idx="186">
                  <c:v>45113</c:v>
                </c:pt>
                <c:pt idx="187">
                  <c:v>45114</c:v>
                </c:pt>
                <c:pt idx="188">
                  <c:v>45115</c:v>
                </c:pt>
                <c:pt idx="189">
                  <c:v>45116</c:v>
                </c:pt>
                <c:pt idx="190">
                  <c:v>45117</c:v>
                </c:pt>
                <c:pt idx="191">
                  <c:v>45118</c:v>
                </c:pt>
                <c:pt idx="192">
                  <c:v>45119</c:v>
                </c:pt>
                <c:pt idx="193">
                  <c:v>45120</c:v>
                </c:pt>
                <c:pt idx="194">
                  <c:v>45121</c:v>
                </c:pt>
                <c:pt idx="195">
                  <c:v>45122</c:v>
                </c:pt>
                <c:pt idx="196">
                  <c:v>45123</c:v>
                </c:pt>
                <c:pt idx="197">
                  <c:v>45124</c:v>
                </c:pt>
                <c:pt idx="198">
                  <c:v>45125</c:v>
                </c:pt>
                <c:pt idx="199">
                  <c:v>45126</c:v>
                </c:pt>
                <c:pt idx="200">
                  <c:v>45127</c:v>
                </c:pt>
                <c:pt idx="201">
                  <c:v>45128</c:v>
                </c:pt>
                <c:pt idx="202">
                  <c:v>45129</c:v>
                </c:pt>
                <c:pt idx="203">
                  <c:v>45130</c:v>
                </c:pt>
                <c:pt idx="204">
                  <c:v>45131</c:v>
                </c:pt>
                <c:pt idx="205">
                  <c:v>45132</c:v>
                </c:pt>
                <c:pt idx="206">
                  <c:v>45133</c:v>
                </c:pt>
                <c:pt idx="207">
                  <c:v>45134</c:v>
                </c:pt>
                <c:pt idx="208">
                  <c:v>45135</c:v>
                </c:pt>
                <c:pt idx="209">
                  <c:v>45136</c:v>
                </c:pt>
                <c:pt idx="210">
                  <c:v>45137</c:v>
                </c:pt>
                <c:pt idx="211">
                  <c:v>45138</c:v>
                </c:pt>
                <c:pt idx="212">
                  <c:v>45139</c:v>
                </c:pt>
                <c:pt idx="213">
                  <c:v>45140</c:v>
                </c:pt>
                <c:pt idx="214">
                  <c:v>45141</c:v>
                </c:pt>
                <c:pt idx="215">
                  <c:v>45142</c:v>
                </c:pt>
                <c:pt idx="216">
                  <c:v>45143</c:v>
                </c:pt>
                <c:pt idx="217">
                  <c:v>45144</c:v>
                </c:pt>
                <c:pt idx="218">
                  <c:v>45145</c:v>
                </c:pt>
                <c:pt idx="219">
                  <c:v>45146</c:v>
                </c:pt>
                <c:pt idx="220">
                  <c:v>45147</c:v>
                </c:pt>
                <c:pt idx="221">
                  <c:v>45148</c:v>
                </c:pt>
                <c:pt idx="222">
                  <c:v>45149</c:v>
                </c:pt>
                <c:pt idx="223">
                  <c:v>45150</c:v>
                </c:pt>
                <c:pt idx="224">
                  <c:v>45151</c:v>
                </c:pt>
                <c:pt idx="225">
                  <c:v>45152</c:v>
                </c:pt>
                <c:pt idx="226">
                  <c:v>45153</c:v>
                </c:pt>
                <c:pt idx="227">
                  <c:v>45154</c:v>
                </c:pt>
                <c:pt idx="228">
                  <c:v>45155</c:v>
                </c:pt>
                <c:pt idx="229">
                  <c:v>45156</c:v>
                </c:pt>
                <c:pt idx="230">
                  <c:v>45157</c:v>
                </c:pt>
                <c:pt idx="231">
                  <c:v>45158</c:v>
                </c:pt>
                <c:pt idx="232">
                  <c:v>45159</c:v>
                </c:pt>
                <c:pt idx="233">
                  <c:v>45160</c:v>
                </c:pt>
                <c:pt idx="234">
                  <c:v>45161</c:v>
                </c:pt>
                <c:pt idx="235">
                  <c:v>45162</c:v>
                </c:pt>
                <c:pt idx="236">
                  <c:v>45163</c:v>
                </c:pt>
                <c:pt idx="237">
                  <c:v>45164</c:v>
                </c:pt>
                <c:pt idx="238">
                  <c:v>45165</c:v>
                </c:pt>
                <c:pt idx="239">
                  <c:v>45166</c:v>
                </c:pt>
                <c:pt idx="240">
                  <c:v>45167</c:v>
                </c:pt>
                <c:pt idx="241">
                  <c:v>45168</c:v>
                </c:pt>
                <c:pt idx="242">
                  <c:v>45169</c:v>
                </c:pt>
                <c:pt idx="243">
                  <c:v>45170</c:v>
                </c:pt>
                <c:pt idx="244">
                  <c:v>45171</c:v>
                </c:pt>
                <c:pt idx="245">
                  <c:v>45172</c:v>
                </c:pt>
                <c:pt idx="246">
                  <c:v>45173</c:v>
                </c:pt>
                <c:pt idx="247">
                  <c:v>45174</c:v>
                </c:pt>
                <c:pt idx="248">
                  <c:v>45175</c:v>
                </c:pt>
                <c:pt idx="249">
                  <c:v>45176</c:v>
                </c:pt>
                <c:pt idx="250">
                  <c:v>45177</c:v>
                </c:pt>
                <c:pt idx="251">
                  <c:v>45178</c:v>
                </c:pt>
                <c:pt idx="252">
                  <c:v>45179</c:v>
                </c:pt>
                <c:pt idx="253">
                  <c:v>45180</c:v>
                </c:pt>
                <c:pt idx="254">
                  <c:v>45181</c:v>
                </c:pt>
                <c:pt idx="255">
                  <c:v>45182</c:v>
                </c:pt>
                <c:pt idx="256">
                  <c:v>45183</c:v>
                </c:pt>
                <c:pt idx="257">
                  <c:v>45184</c:v>
                </c:pt>
                <c:pt idx="258">
                  <c:v>45185</c:v>
                </c:pt>
                <c:pt idx="259">
                  <c:v>45186</c:v>
                </c:pt>
                <c:pt idx="260">
                  <c:v>45187</c:v>
                </c:pt>
                <c:pt idx="261">
                  <c:v>45188</c:v>
                </c:pt>
                <c:pt idx="262">
                  <c:v>45189</c:v>
                </c:pt>
                <c:pt idx="263">
                  <c:v>45190</c:v>
                </c:pt>
                <c:pt idx="264">
                  <c:v>45191</c:v>
                </c:pt>
                <c:pt idx="265">
                  <c:v>45192</c:v>
                </c:pt>
                <c:pt idx="266">
                  <c:v>45193</c:v>
                </c:pt>
                <c:pt idx="267">
                  <c:v>45194</c:v>
                </c:pt>
                <c:pt idx="268">
                  <c:v>45195</c:v>
                </c:pt>
                <c:pt idx="269">
                  <c:v>45196</c:v>
                </c:pt>
                <c:pt idx="270">
                  <c:v>45197</c:v>
                </c:pt>
                <c:pt idx="271">
                  <c:v>45198</c:v>
                </c:pt>
                <c:pt idx="272">
                  <c:v>45199</c:v>
                </c:pt>
                <c:pt idx="273">
                  <c:v>45200</c:v>
                </c:pt>
                <c:pt idx="274">
                  <c:v>45201</c:v>
                </c:pt>
                <c:pt idx="275">
                  <c:v>45202</c:v>
                </c:pt>
                <c:pt idx="276">
                  <c:v>45203</c:v>
                </c:pt>
                <c:pt idx="277">
                  <c:v>45204</c:v>
                </c:pt>
                <c:pt idx="278">
                  <c:v>45205</c:v>
                </c:pt>
                <c:pt idx="279">
                  <c:v>45206</c:v>
                </c:pt>
                <c:pt idx="280">
                  <c:v>45207</c:v>
                </c:pt>
                <c:pt idx="281">
                  <c:v>45208</c:v>
                </c:pt>
                <c:pt idx="282">
                  <c:v>45209</c:v>
                </c:pt>
                <c:pt idx="283">
                  <c:v>45210</c:v>
                </c:pt>
                <c:pt idx="284">
                  <c:v>45211</c:v>
                </c:pt>
                <c:pt idx="285">
                  <c:v>45212</c:v>
                </c:pt>
                <c:pt idx="286">
                  <c:v>45213</c:v>
                </c:pt>
                <c:pt idx="287">
                  <c:v>45214</c:v>
                </c:pt>
                <c:pt idx="288">
                  <c:v>45215</c:v>
                </c:pt>
                <c:pt idx="289">
                  <c:v>45216</c:v>
                </c:pt>
                <c:pt idx="290">
                  <c:v>45217</c:v>
                </c:pt>
                <c:pt idx="291">
                  <c:v>45218</c:v>
                </c:pt>
                <c:pt idx="292">
                  <c:v>45219</c:v>
                </c:pt>
                <c:pt idx="293">
                  <c:v>45220</c:v>
                </c:pt>
                <c:pt idx="294">
                  <c:v>45221</c:v>
                </c:pt>
                <c:pt idx="295">
                  <c:v>45222</c:v>
                </c:pt>
                <c:pt idx="296">
                  <c:v>45223</c:v>
                </c:pt>
                <c:pt idx="297">
                  <c:v>45224</c:v>
                </c:pt>
                <c:pt idx="298">
                  <c:v>45225</c:v>
                </c:pt>
                <c:pt idx="299">
                  <c:v>45226</c:v>
                </c:pt>
                <c:pt idx="300">
                  <c:v>45227</c:v>
                </c:pt>
                <c:pt idx="301">
                  <c:v>45228</c:v>
                </c:pt>
                <c:pt idx="302">
                  <c:v>45229</c:v>
                </c:pt>
                <c:pt idx="303">
                  <c:v>45230</c:v>
                </c:pt>
                <c:pt idx="304">
                  <c:v>45231</c:v>
                </c:pt>
                <c:pt idx="305">
                  <c:v>45232</c:v>
                </c:pt>
                <c:pt idx="306">
                  <c:v>45233</c:v>
                </c:pt>
                <c:pt idx="307">
                  <c:v>45234</c:v>
                </c:pt>
                <c:pt idx="308">
                  <c:v>45235</c:v>
                </c:pt>
                <c:pt idx="309">
                  <c:v>45236</c:v>
                </c:pt>
                <c:pt idx="310">
                  <c:v>45237</c:v>
                </c:pt>
                <c:pt idx="311">
                  <c:v>45238</c:v>
                </c:pt>
                <c:pt idx="312">
                  <c:v>45239</c:v>
                </c:pt>
                <c:pt idx="313">
                  <c:v>45240</c:v>
                </c:pt>
                <c:pt idx="314">
                  <c:v>45241</c:v>
                </c:pt>
                <c:pt idx="315">
                  <c:v>45242</c:v>
                </c:pt>
                <c:pt idx="316">
                  <c:v>45243</c:v>
                </c:pt>
                <c:pt idx="317">
                  <c:v>45244</c:v>
                </c:pt>
                <c:pt idx="318">
                  <c:v>45245</c:v>
                </c:pt>
                <c:pt idx="319">
                  <c:v>45246</c:v>
                </c:pt>
                <c:pt idx="320">
                  <c:v>45247</c:v>
                </c:pt>
                <c:pt idx="321">
                  <c:v>45248</c:v>
                </c:pt>
                <c:pt idx="322">
                  <c:v>45249</c:v>
                </c:pt>
                <c:pt idx="323">
                  <c:v>45250</c:v>
                </c:pt>
                <c:pt idx="324">
                  <c:v>45251</c:v>
                </c:pt>
                <c:pt idx="325">
                  <c:v>45252</c:v>
                </c:pt>
                <c:pt idx="326">
                  <c:v>45253</c:v>
                </c:pt>
                <c:pt idx="327">
                  <c:v>45254</c:v>
                </c:pt>
                <c:pt idx="328">
                  <c:v>45255</c:v>
                </c:pt>
                <c:pt idx="329">
                  <c:v>45256</c:v>
                </c:pt>
                <c:pt idx="330">
                  <c:v>45257</c:v>
                </c:pt>
                <c:pt idx="331">
                  <c:v>45258</c:v>
                </c:pt>
                <c:pt idx="332">
                  <c:v>45259</c:v>
                </c:pt>
                <c:pt idx="333">
                  <c:v>45260</c:v>
                </c:pt>
                <c:pt idx="334">
                  <c:v>45261</c:v>
                </c:pt>
                <c:pt idx="335">
                  <c:v>45262</c:v>
                </c:pt>
                <c:pt idx="336">
                  <c:v>45263</c:v>
                </c:pt>
                <c:pt idx="337">
                  <c:v>45264</c:v>
                </c:pt>
                <c:pt idx="338">
                  <c:v>45265</c:v>
                </c:pt>
                <c:pt idx="339">
                  <c:v>45266</c:v>
                </c:pt>
                <c:pt idx="340">
                  <c:v>45267</c:v>
                </c:pt>
                <c:pt idx="341">
                  <c:v>45268</c:v>
                </c:pt>
                <c:pt idx="342">
                  <c:v>45269</c:v>
                </c:pt>
                <c:pt idx="343">
                  <c:v>45270</c:v>
                </c:pt>
                <c:pt idx="344">
                  <c:v>45271</c:v>
                </c:pt>
                <c:pt idx="345">
                  <c:v>45272</c:v>
                </c:pt>
                <c:pt idx="346">
                  <c:v>45273</c:v>
                </c:pt>
                <c:pt idx="347">
                  <c:v>45274</c:v>
                </c:pt>
                <c:pt idx="348">
                  <c:v>45275</c:v>
                </c:pt>
                <c:pt idx="349">
                  <c:v>45276</c:v>
                </c:pt>
                <c:pt idx="350">
                  <c:v>45277</c:v>
                </c:pt>
                <c:pt idx="351">
                  <c:v>45278</c:v>
                </c:pt>
                <c:pt idx="352">
                  <c:v>45279</c:v>
                </c:pt>
                <c:pt idx="353">
                  <c:v>45280</c:v>
                </c:pt>
                <c:pt idx="354">
                  <c:v>45281</c:v>
                </c:pt>
                <c:pt idx="355">
                  <c:v>45282</c:v>
                </c:pt>
                <c:pt idx="356">
                  <c:v>45283</c:v>
                </c:pt>
                <c:pt idx="357">
                  <c:v>45284</c:v>
                </c:pt>
                <c:pt idx="358">
                  <c:v>45285</c:v>
                </c:pt>
                <c:pt idx="359">
                  <c:v>45286</c:v>
                </c:pt>
                <c:pt idx="360">
                  <c:v>45287</c:v>
                </c:pt>
                <c:pt idx="361">
                  <c:v>45288</c:v>
                </c:pt>
                <c:pt idx="362">
                  <c:v>45289</c:v>
                </c:pt>
                <c:pt idx="363">
                  <c:v>45290</c:v>
                </c:pt>
                <c:pt idx="364">
                  <c:v>45291</c:v>
                </c:pt>
              </c:numCache>
            </c:numRef>
          </c:cat>
          <c:val>
            <c:numRef>
              <c:f>SUL!$H$2:$H$367</c:f>
              <c:numCache>
                <c:formatCode>0.0</c:formatCode>
                <c:ptCount val="366"/>
                <c:pt idx="0">
                  <c:v>84.311096190000001</c:v>
                </c:pt>
                <c:pt idx="1">
                  <c:v>84.381202700000003</c:v>
                </c:pt>
                <c:pt idx="2">
                  <c:v>84.369003300000003</c:v>
                </c:pt>
                <c:pt idx="3">
                  <c:v>84.6996994</c:v>
                </c:pt>
                <c:pt idx="4">
                  <c:v>85.13300323</c:v>
                </c:pt>
                <c:pt idx="5">
                  <c:v>85.199996949999999</c:v>
                </c:pt>
                <c:pt idx="6">
                  <c:v>85.385696409999994</c:v>
                </c:pt>
                <c:pt idx="7">
                  <c:v>85.219100949999998</c:v>
                </c:pt>
                <c:pt idx="8">
                  <c:v>85.146797179999993</c:v>
                </c:pt>
                <c:pt idx="9">
                  <c:v>84.920600890000003</c:v>
                </c:pt>
                <c:pt idx="10">
                  <c:v>84.715103150000004</c:v>
                </c:pt>
                <c:pt idx="11">
                  <c:v>84.518402100000003</c:v>
                </c:pt>
                <c:pt idx="12">
                  <c:v>84.505096440000003</c:v>
                </c:pt>
                <c:pt idx="13">
                  <c:v>84.780601500000003</c:v>
                </c:pt>
                <c:pt idx="14">
                  <c:v>84.96749878</c:v>
                </c:pt>
                <c:pt idx="15">
                  <c:v>85.115501399999999</c:v>
                </c:pt>
                <c:pt idx="16">
                  <c:v>85.550399780000006</c:v>
                </c:pt>
                <c:pt idx="17">
                  <c:v>85.696296689999997</c:v>
                </c:pt>
                <c:pt idx="18">
                  <c:v>86.003402710000003</c:v>
                </c:pt>
                <c:pt idx="19">
                  <c:v>86.282798769999999</c:v>
                </c:pt>
                <c:pt idx="20">
                  <c:v>86.214897160000007</c:v>
                </c:pt>
                <c:pt idx="21">
                  <c:v>86.317298890000004</c:v>
                </c:pt>
                <c:pt idx="22">
                  <c:v>86.542800900000003</c:v>
                </c:pt>
                <c:pt idx="23">
                  <c:v>86.706199650000002</c:v>
                </c:pt>
                <c:pt idx="24">
                  <c:v>86.939102169999998</c:v>
                </c:pt>
                <c:pt idx="25">
                  <c:v>86.928298949999999</c:v>
                </c:pt>
                <c:pt idx="26">
                  <c:v>86.965499879999996</c:v>
                </c:pt>
                <c:pt idx="27">
                  <c:v>87.041801449999994</c:v>
                </c:pt>
                <c:pt idx="28">
                  <c:v>87.036201480000003</c:v>
                </c:pt>
                <c:pt idx="29">
                  <c:v>86.792396550000007</c:v>
                </c:pt>
                <c:pt idx="30">
                  <c:v>86.859100339999998</c:v>
                </c:pt>
                <c:pt idx="31">
                  <c:v>86.776199340000005</c:v>
                </c:pt>
                <c:pt idx="32">
                  <c:v>86.660499569999999</c:v>
                </c:pt>
                <c:pt idx="33">
                  <c:v>86.603202820000007</c:v>
                </c:pt>
                <c:pt idx="34">
                  <c:v>86.986297609999994</c:v>
                </c:pt>
                <c:pt idx="35">
                  <c:v>87.192398069999996</c:v>
                </c:pt>
                <c:pt idx="36">
                  <c:v>87.08969879</c:v>
                </c:pt>
                <c:pt idx="37">
                  <c:v>87.099502560000005</c:v>
                </c:pt>
                <c:pt idx="38">
                  <c:v>87.121803279999995</c:v>
                </c:pt>
                <c:pt idx="39">
                  <c:v>86.956001279999995</c:v>
                </c:pt>
                <c:pt idx="40">
                  <c:v>86.751098630000001</c:v>
                </c:pt>
                <c:pt idx="41">
                  <c:v>86.861000059999995</c:v>
                </c:pt>
                <c:pt idx="42">
                  <c:v>86.89689636</c:v>
                </c:pt>
                <c:pt idx="43">
                  <c:v>86.521202090000003</c:v>
                </c:pt>
                <c:pt idx="44">
                  <c:v>86.066802980000006</c:v>
                </c:pt>
                <c:pt idx="45">
                  <c:v>85.785400390000007</c:v>
                </c:pt>
                <c:pt idx="46">
                  <c:v>85.709198000000001</c:v>
                </c:pt>
                <c:pt idx="47">
                  <c:v>85.628799439999995</c:v>
                </c:pt>
                <c:pt idx="48">
                  <c:v>85.907600400000007</c:v>
                </c:pt>
                <c:pt idx="49">
                  <c:v>86.229103089999995</c:v>
                </c:pt>
                <c:pt idx="50">
                  <c:v>86.313102720000003</c:v>
                </c:pt>
                <c:pt idx="51">
                  <c:v>86.274803160000005</c:v>
                </c:pt>
                <c:pt idx="52">
                  <c:v>86.219100949999998</c:v>
                </c:pt>
                <c:pt idx="53">
                  <c:v>86.236602779999998</c:v>
                </c:pt>
                <c:pt idx="54">
                  <c:v>86.468696589999993</c:v>
                </c:pt>
                <c:pt idx="55">
                  <c:v>86.302696229999995</c:v>
                </c:pt>
                <c:pt idx="56">
                  <c:v>86.194099429999994</c:v>
                </c:pt>
                <c:pt idx="57">
                  <c:v>86.136100769999999</c:v>
                </c:pt>
                <c:pt idx="58">
                  <c:v>85.96050262</c:v>
                </c:pt>
                <c:pt idx="59">
                  <c:v>85.886199950000005</c:v>
                </c:pt>
                <c:pt idx="60">
                  <c:v>85.555999760000006</c:v>
                </c:pt>
                <c:pt idx="61">
                  <c:v>85.266403199999999</c:v>
                </c:pt>
                <c:pt idx="62">
                  <c:v>85.244499210000001</c:v>
                </c:pt>
                <c:pt idx="63">
                  <c:v>85.335403439999993</c:v>
                </c:pt>
                <c:pt idx="64">
                  <c:v>85.537597660000003</c:v>
                </c:pt>
                <c:pt idx="65">
                  <c:v>85.448196409999994</c:v>
                </c:pt>
                <c:pt idx="66">
                  <c:v>85.297302250000001</c:v>
                </c:pt>
                <c:pt idx="67">
                  <c:v>85.418899539999998</c:v>
                </c:pt>
                <c:pt idx="68">
                  <c:v>85.166702270000002</c:v>
                </c:pt>
                <c:pt idx="69">
                  <c:v>85.13300323</c:v>
                </c:pt>
                <c:pt idx="70">
                  <c:v>85.267196659999996</c:v>
                </c:pt>
                <c:pt idx="71">
                  <c:v>85.071998600000001</c:v>
                </c:pt>
                <c:pt idx="72">
                  <c:v>84.722702029999994</c:v>
                </c:pt>
                <c:pt idx="73">
                  <c:v>84.529602049999994</c:v>
                </c:pt>
                <c:pt idx="74">
                  <c:v>84.454002380000006</c:v>
                </c:pt>
                <c:pt idx="75">
                  <c:v>84.152999879999996</c:v>
                </c:pt>
                <c:pt idx="76">
                  <c:v>84.133399960000006</c:v>
                </c:pt>
                <c:pt idx="77">
                  <c:v>84.147796630000002</c:v>
                </c:pt>
                <c:pt idx="78">
                  <c:v>83.886199950000005</c:v>
                </c:pt>
                <c:pt idx="79">
                  <c:v>83.545700069999995</c:v>
                </c:pt>
                <c:pt idx="80">
                  <c:v>83.545799259999995</c:v>
                </c:pt>
                <c:pt idx="81">
                  <c:v>83.501098630000001</c:v>
                </c:pt>
                <c:pt idx="82">
                  <c:v>83.439598079999996</c:v>
                </c:pt>
                <c:pt idx="83">
                  <c:v>83.317100519999997</c:v>
                </c:pt>
                <c:pt idx="84">
                  <c:v>83.550796509999998</c:v>
                </c:pt>
                <c:pt idx="85">
                  <c:v>83.471603389999999</c:v>
                </c:pt>
                <c:pt idx="86">
                  <c:v>83.332702639999994</c:v>
                </c:pt>
                <c:pt idx="87">
                  <c:v>83.041198730000005</c:v>
                </c:pt>
                <c:pt idx="88">
                  <c:v>82.986000059999995</c:v>
                </c:pt>
                <c:pt idx="89">
                  <c:v>82.933998110000005</c:v>
                </c:pt>
                <c:pt idx="90">
                  <c:v>83.018402100000003</c:v>
                </c:pt>
                <c:pt idx="91">
                  <c:v>83.061996460000003</c:v>
                </c:pt>
                <c:pt idx="92">
                  <c:v>82.881797789999993</c:v>
                </c:pt>
                <c:pt idx="93">
                  <c:v>82.916999820000001</c:v>
                </c:pt>
                <c:pt idx="94">
                  <c:v>82.788902280000002</c:v>
                </c:pt>
                <c:pt idx="95">
                  <c:v>82.870101930000004</c:v>
                </c:pt>
                <c:pt idx="96">
                  <c:v>83.310501099999996</c:v>
                </c:pt>
                <c:pt idx="97">
                  <c:v>83.873397830000002</c:v>
                </c:pt>
                <c:pt idx="98">
                  <c:v>84.250602720000003</c:v>
                </c:pt>
                <c:pt idx="99">
                  <c:v>84.169898989999993</c:v>
                </c:pt>
                <c:pt idx="100">
                  <c:v>84.177803040000001</c:v>
                </c:pt>
                <c:pt idx="101">
                  <c:v>84.118896480000004</c:v>
                </c:pt>
                <c:pt idx="102">
                  <c:v>84.039001459999994</c:v>
                </c:pt>
                <c:pt idx="103">
                  <c:v>83.918998720000005</c:v>
                </c:pt>
                <c:pt idx="104">
                  <c:v>84.058502200000007</c:v>
                </c:pt>
                <c:pt idx="105">
                  <c:v>84.340599060000002</c:v>
                </c:pt>
                <c:pt idx="106">
                  <c:v>84.769500730000004</c:v>
                </c:pt>
                <c:pt idx="107">
                  <c:v>84.816497799999993</c:v>
                </c:pt>
                <c:pt idx="108">
                  <c:v>85.014198300000004</c:v>
                </c:pt>
                <c:pt idx="109">
                  <c:v>84.886596679999997</c:v>
                </c:pt>
                <c:pt idx="110">
                  <c:v>84.939903259999994</c:v>
                </c:pt>
                <c:pt idx="111">
                  <c:v>84.955101010000007</c:v>
                </c:pt>
                <c:pt idx="112">
                  <c:v>84.82749939</c:v>
                </c:pt>
                <c:pt idx="113">
                  <c:v>84.972000120000004</c:v>
                </c:pt>
                <c:pt idx="114">
                  <c:v>84.723297119999998</c:v>
                </c:pt>
                <c:pt idx="115">
                  <c:v>84.526298519999997</c:v>
                </c:pt>
                <c:pt idx="116">
                  <c:v>84.262100219999994</c:v>
                </c:pt>
                <c:pt idx="117">
                  <c:v>83.99440002</c:v>
                </c:pt>
                <c:pt idx="118">
                  <c:v>83.997299190000007</c:v>
                </c:pt>
                <c:pt idx="119">
                  <c:v>84.006401060000002</c:v>
                </c:pt>
                <c:pt idx="120">
                  <c:v>83.930297850000002</c:v>
                </c:pt>
                <c:pt idx="121">
                  <c:v>83.629600519999997</c:v>
                </c:pt>
                <c:pt idx="122">
                  <c:v>83.584800720000004</c:v>
                </c:pt>
                <c:pt idx="123">
                  <c:v>83.966300959999998</c:v>
                </c:pt>
                <c:pt idx="124">
                  <c:v>84.514099119999997</c:v>
                </c:pt>
                <c:pt idx="125">
                  <c:v>85.08560181</c:v>
                </c:pt>
                <c:pt idx="126">
                  <c:v>85.382400509999997</c:v>
                </c:pt>
                <c:pt idx="127">
                  <c:v>85.672897340000006</c:v>
                </c:pt>
                <c:pt idx="128">
                  <c:v>85.889396669999996</c:v>
                </c:pt>
                <c:pt idx="129">
                  <c:v>85.962303160000005</c:v>
                </c:pt>
                <c:pt idx="130">
                  <c:v>85.748497009999994</c:v>
                </c:pt>
                <c:pt idx="131">
                  <c:v>85.356399539999998</c:v>
                </c:pt>
                <c:pt idx="132">
                  <c:v>85.224403379999998</c:v>
                </c:pt>
                <c:pt idx="133">
                  <c:v>85.214103699999995</c:v>
                </c:pt>
                <c:pt idx="134">
                  <c:v>85.059799190000007</c:v>
                </c:pt>
                <c:pt idx="135">
                  <c:v>84.931297299999997</c:v>
                </c:pt>
                <c:pt idx="136">
                  <c:v>84.476600649999995</c:v>
                </c:pt>
                <c:pt idx="137">
                  <c:v>84.181297299999997</c:v>
                </c:pt>
                <c:pt idx="138">
                  <c:v>83.862602229999993</c:v>
                </c:pt>
                <c:pt idx="139">
                  <c:v>83.861099240000001</c:v>
                </c:pt>
                <c:pt idx="140">
                  <c:v>83.848503109999996</c:v>
                </c:pt>
                <c:pt idx="141">
                  <c:v>83.612297060000003</c:v>
                </c:pt>
                <c:pt idx="142">
                  <c:v>83.418998720000005</c:v>
                </c:pt>
                <c:pt idx="143">
                  <c:v>83.121803279999995</c:v>
                </c:pt>
                <c:pt idx="144">
                  <c:v>82.827201840000001</c:v>
                </c:pt>
                <c:pt idx="145">
                  <c:v>82.547203060000001</c:v>
                </c:pt>
                <c:pt idx="146">
                  <c:v>82.676101680000002</c:v>
                </c:pt>
                <c:pt idx="147">
                  <c:v>82.777801510000003</c:v>
                </c:pt>
                <c:pt idx="148">
                  <c:v>82.59500122</c:v>
                </c:pt>
                <c:pt idx="149">
                  <c:v>82.310600280000003</c:v>
                </c:pt>
                <c:pt idx="150">
                  <c:v>81.910102839999993</c:v>
                </c:pt>
                <c:pt idx="151">
                  <c:v>81.393402100000003</c:v>
                </c:pt>
                <c:pt idx="152">
                  <c:v>81.188102720000003</c:v>
                </c:pt>
                <c:pt idx="153">
                  <c:v>81.337699889999996</c:v>
                </c:pt>
                <c:pt idx="154">
                  <c:v>81.433097840000002</c:v>
                </c:pt>
                <c:pt idx="155">
                  <c:v>81.088996890000004</c:v>
                </c:pt>
                <c:pt idx="156">
                  <c:v>80.666297909999997</c:v>
                </c:pt>
                <c:pt idx="157">
                  <c:v>80.385597230000002</c:v>
                </c:pt>
                <c:pt idx="158">
                  <c:v>80.422599790000007</c:v>
                </c:pt>
                <c:pt idx="159">
                  <c:v>80.29499817</c:v>
                </c:pt>
                <c:pt idx="160">
                  <c:v>80.288803099999996</c:v>
                </c:pt>
                <c:pt idx="161">
                  <c:v>80.391899109999997</c:v>
                </c:pt>
                <c:pt idx="162">
                  <c:v>80.415801999999999</c:v>
                </c:pt>
                <c:pt idx="163">
                  <c:v>80.376701350000005</c:v>
                </c:pt>
                <c:pt idx="164">
                  <c:v>80.427101140000005</c:v>
                </c:pt>
                <c:pt idx="165">
                  <c:v>81.331398010000001</c:v>
                </c:pt>
                <c:pt idx="166">
                  <c:v>82.918098450000002</c:v>
                </c:pt>
                <c:pt idx="167">
                  <c:v>84.111999510000004</c:v>
                </c:pt>
                <c:pt idx="168">
                  <c:v>84.898498540000006</c:v>
                </c:pt>
                <c:pt idx="169">
                  <c:v>85.128601070000002</c:v>
                </c:pt>
                <c:pt idx="170">
                  <c:v>85.686500550000005</c:v>
                </c:pt>
                <c:pt idx="171">
                  <c:v>85.766799930000005</c:v>
                </c:pt>
                <c:pt idx="172">
                  <c:v>86.02300262</c:v>
                </c:pt>
                <c:pt idx="173">
                  <c:v>87.326797490000004</c:v>
                </c:pt>
                <c:pt idx="174">
                  <c:v>88.500396730000006</c:v>
                </c:pt>
                <c:pt idx="175">
                  <c:v>88.891403199999999</c:v>
                </c:pt>
                <c:pt idx="176">
                  <c:v>88.738800049999995</c:v>
                </c:pt>
                <c:pt idx="177">
                  <c:v>88.755996699999997</c:v>
                </c:pt>
                <c:pt idx="178">
                  <c:v>88.920799259999995</c:v>
                </c:pt>
                <c:pt idx="179">
                  <c:v>88.69309998</c:v>
                </c:pt>
                <c:pt idx="180">
                  <c:v>88.342697139999999</c:v>
                </c:pt>
                <c:pt idx="181">
                  <c:v>88.439598079999996</c:v>
                </c:pt>
                <c:pt idx="182">
                  <c:v>88.378303529999997</c:v>
                </c:pt>
                <c:pt idx="183">
                  <c:v>87.928901670000002</c:v>
                </c:pt>
                <c:pt idx="184">
                  <c:v>87.952201840000001</c:v>
                </c:pt>
                <c:pt idx="185">
                  <c:v>87.919799800000007</c:v>
                </c:pt>
                <c:pt idx="186">
                  <c:v>87.420600890000003</c:v>
                </c:pt>
                <c:pt idx="187">
                  <c:v>86.463798519999997</c:v>
                </c:pt>
                <c:pt idx="188">
                  <c:v>86.669197080000004</c:v>
                </c:pt>
                <c:pt idx="189">
                  <c:v>87.40080261</c:v>
                </c:pt>
                <c:pt idx="190">
                  <c:v>87.897697449999995</c:v>
                </c:pt>
                <c:pt idx="191">
                  <c:v>88.994003300000003</c:v>
                </c:pt>
                <c:pt idx="192">
                  <c:v>90.044898989999993</c:v>
                </c:pt>
                <c:pt idx="193">
                  <c:v>90.594398499999997</c:v>
                </c:pt>
                <c:pt idx="194">
                  <c:v>91.109397889999997</c:v>
                </c:pt>
                <c:pt idx="195">
                  <c:v>91.374702450000001</c:v>
                </c:pt>
                <c:pt idx="196">
                  <c:v>91.54750061</c:v>
                </c:pt>
                <c:pt idx="197">
                  <c:v>91.706901549999998</c:v>
                </c:pt>
                <c:pt idx="198">
                  <c:v>91.886802669999994</c:v>
                </c:pt>
                <c:pt idx="199">
                  <c:v>92.160202029999994</c:v>
                </c:pt>
                <c:pt idx="200">
                  <c:v>92.564201350000005</c:v>
                </c:pt>
                <c:pt idx="201">
                  <c:v>92.916702270000002</c:v>
                </c:pt>
                <c:pt idx="202">
                  <c:v>93.558502200000007</c:v>
                </c:pt>
                <c:pt idx="203">
                  <c:v>94.0381012</c:v>
                </c:pt>
                <c:pt idx="204">
                  <c:v>94.100898740000005</c:v>
                </c:pt>
                <c:pt idx="205">
                  <c:v>94.103500370000006</c:v>
                </c:pt>
                <c:pt idx="206">
                  <c:v>94.077301030000001</c:v>
                </c:pt>
                <c:pt idx="207">
                  <c:v>93.814697269999996</c:v>
                </c:pt>
                <c:pt idx="208">
                  <c:v>93.691703799999999</c:v>
                </c:pt>
                <c:pt idx="209">
                  <c:v>93.610496519999998</c:v>
                </c:pt>
                <c:pt idx="210">
                  <c:v>93.798599240000001</c:v>
                </c:pt>
                <c:pt idx="211">
                  <c:v>93.719802860000001</c:v>
                </c:pt>
                <c:pt idx="212">
                  <c:v>93.224403379999998</c:v>
                </c:pt>
                <c:pt idx="213">
                  <c:v>92.855300900000003</c:v>
                </c:pt>
                <c:pt idx="214">
                  <c:v>92.231101989999999</c:v>
                </c:pt>
                <c:pt idx="215">
                  <c:v>91.40080261</c:v>
                </c:pt>
                <c:pt idx="216">
                  <c:v>91.145401000000007</c:v>
                </c:pt>
                <c:pt idx="217">
                  <c:v>91.067497250000002</c:v>
                </c:pt>
                <c:pt idx="218">
                  <c:v>90.486602779999998</c:v>
                </c:pt>
                <c:pt idx="219">
                  <c:v>89.665298460000002</c:v>
                </c:pt>
                <c:pt idx="220">
                  <c:v>89.149002080000002</c:v>
                </c:pt>
                <c:pt idx="221">
                  <c:v>88.562599180000007</c:v>
                </c:pt>
                <c:pt idx="222">
                  <c:v>88.940498349999999</c:v>
                </c:pt>
                <c:pt idx="223">
                  <c:v>90.454200740000005</c:v>
                </c:pt>
                <c:pt idx="224">
                  <c:v>91.534500120000004</c:v>
                </c:pt>
                <c:pt idx="225">
                  <c:v>92.481796259999996</c:v>
                </c:pt>
                <c:pt idx="226">
                  <c:v>92.658302309999996</c:v>
                </c:pt>
                <c:pt idx="227">
                  <c:v>92.561698910000004</c:v>
                </c:pt>
                <c:pt idx="228">
                  <c:v>92.289596560000007</c:v>
                </c:pt>
                <c:pt idx="229">
                  <c:v>91.959098819999994</c:v>
                </c:pt>
                <c:pt idx="230">
                  <c:v>91.824798580000007</c:v>
                </c:pt>
                <c:pt idx="231">
                  <c:v>91.907997129999998</c:v>
                </c:pt>
                <c:pt idx="232">
                  <c:v>91.640602110000003</c:v>
                </c:pt>
                <c:pt idx="233">
                  <c:v>91.037696839999995</c:v>
                </c:pt>
                <c:pt idx="234">
                  <c:v>90.334999080000003</c:v>
                </c:pt>
                <c:pt idx="235">
                  <c:v>89.529602049999994</c:v>
                </c:pt>
                <c:pt idx="236">
                  <c:v>88.712097170000007</c:v>
                </c:pt>
                <c:pt idx="237">
                  <c:v>87.915100100000004</c:v>
                </c:pt>
                <c:pt idx="238">
                  <c:v>87.539802550000005</c:v>
                </c:pt>
                <c:pt idx="239">
                  <c:v>86.512100219999994</c:v>
                </c:pt>
                <c:pt idx="240">
                  <c:v>85.578903199999999</c:v>
                </c:pt>
                <c:pt idx="241">
                  <c:v>84.614097599999994</c:v>
                </c:pt>
                <c:pt idx="242">
                  <c:v>83.546798710000004</c:v>
                </c:pt>
                <c:pt idx="243">
                  <c:v>82.820999150000006</c:v>
                </c:pt>
                <c:pt idx="244">
                  <c:v>82.626800540000005</c:v>
                </c:pt>
                <c:pt idx="245">
                  <c:v>83.499099729999998</c:v>
                </c:pt>
                <c:pt idx="246">
                  <c:v>87.156303410000007</c:v>
                </c:pt>
                <c:pt idx="247">
                  <c:v>88.776298519999997</c:v>
                </c:pt>
                <c:pt idx="248">
                  <c:v>89.407798769999999</c:v>
                </c:pt>
                <c:pt idx="249">
                  <c:v>89.901199340000005</c:v>
                </c:pt>
                <c:pt idx="250">
                  <c:v>90.447502139999997</c:v>
                </c:pt>
                <c:pt idx="251">
                  <c:v>91.281997680000003</c:v>
                </c:pt>
                <c:pt idx="252">
                  <c:v>92.183296200000001</c:v>
                </c:pt>
                <c:pt idx="253">
                  <c:v>92.606498720000005</c:v>
                </c:pt>
                <c:pt idx="254">
                  <c:v>92.366798399999993</c:v>
                </c:pt>
                <c:pt idx="255">
                  <c:v>92.250900270000002</c:v>
                </c:pt>
                <c:pt idx="256">
                  <c:v>92.476097109999998</c:v>
                </c:pt>
                <c:pt idx="257">
                  <c:v>92.200500489999996</c:v>
                </c:pt>
                <c:pt idx="258">
                  <c:v>92.004302980000006</c:v>
                </c:pt>
                <c:pt idx="259">
                  <c:v>91.925498959999999</c:v>
                </c:pt>
                <c:pt idx="260">
                  <c:v>91.401000980000006</c:v>
                </c:pt>
                <c:pt idx="261">
                  <c:v>91.245101930000004</c:v>
                </c:pt>
                <c:pt idx="262">
                  <c:v>91.312896730000006</c:v>
                </c:pt>
                <c:pt idx="263">
                  <c:v>91.126197809999994</c:v>
                </c:pt>
                <c:pt idx="264">
                  <c:v>90.748497009999994</c:v>
                </c:pt>
                <c:pt idx="265">
                  <c:v>90.761100769999999</c:v>
                </c:pt>
                <c:pt idx="266">
                  <c:v>90.612899780000006</c:v>
                </c:pt>
                <c:pt idx="267">
                  <c:v>90.280097960000006</c:v>
                </c:pt>
                <c:pt idx="268">
                  <c:v>90.053298949999999</c:v>
                </c:pt>
                <c:pt idx="269">
                  <c:v>90.248298649999995</c:v>
                </c:pt>
                <c:pt idx="270">
                  <c:v>90.357101439999994</c:v>
                </c:pt>
                <c:pt idx="271">
                  <c:v>90.183601379999999</c:v>
                </c:pt>
                <c:pt idx="272">
                  <c:v>90.197303770000005</c:v>
                </c:pt>
                <c:pt idx="273">
                  <c:v>90.188598630000001</c:v>
                </c:pt>
                <c:pt idx="274">
                  <c:v>89.605201719999997</c:v>
                </c:pt>
                <c:pt idx="275">
                  <c:v>88.485397340000006</c:v>
                </c:pt>
                <c:pt idx="276">
                  <c:v>90.115699770000006</c:v>
                </c:pt>
                <c:pt idx="277">
                  <c:v>90.697502139999997</c:v>
                </c:pt>
                <c:pt idx="278">
                  <c:v>90.443496699999997</c:v>
                </c:pt>
                <c:pt idx="279">
                  <c:v>91.984901429999994</c:v>
                </c:pt>
                <c:pt idx="280">
                  <c:v>91.783203130000004</c:v>
                </c:pt>
                <c:pt idx="281">
                  <c:v>91.565803529999997</c:v>
                </c:pt>
                <c:pt idx="282">
                  <c:v>90.322303770000005</c:v>
                </c:pt>
                <c:pt idx="283">
                  <c:v>89.346397400000001</c:v>
                </c:pt>
                <c:pt idx="284">
                  <c:v>90.809196470000003</c:v>
                </c:pt>
                <c:pt idx="285">
                  <c:v>91.255500789999999</c:v>
                </c:pt>
                <c:pt idx="286">
                  <c:v>90.839202880000002</c:v>
                </c:pt>
                <c:pt idx="287">
                  <c:v>89.871002200000007</c:v>
                </c:pt>
                <c:pt idx="288">
                  <c:v>89.143898010000001</c:v>
                </c:pt>
                <c:pt idx="289">
                  <c:v>89.957901000000007</c:v>
                </c:pt>
                <c:pt idx="290">
                  <c:v>89.664299009999993</c:v>
                </c:pt>
                <c:pt idx="291">
                  <c:v>88.948898319999998</c:v>
                </c:pt>
                <c:pt idx="292">
                  <c:v>88.801300049999995</c:v>
                </c:pt>
                <c:pt idx="293">
                  <c:v>88.302001950000005</c:v>
                </c:pt>
                <c:pt idx="294">
                  <c:v>88.154899599999993</c:v>
                </c:pt>
                <c:pt idx="295">
                  <c:v>87.961097719999998</c:v>
                </c:pt>
                <c:pt idx="296">
                  <c:v>87.279800420000001</c:v>
                </c:pt>
                <c:pt idx="297">
                  <c:v>86.648399350000005</c:v>
                </c:pt>
                <c:pt idx="298">
                  <c:v>86.064002990000006</c:v>
                </c:pt>
                <c:pt idx="299">
                  <c:v>85.173301699999996</c:v>
                </c:pt>
                <c:pt idx="300">
                  <c:v>85.944198610000001</c:v>
                </c:pt>
                <c:pt idx="301">
                  <c:v>88.155601500000003</c:v>
                </c:pt>
                <c:pt idx="302">
                  <c:v>88.770401000000007</c:v>
                </c:pt>
                <c:pt idx="303">
                  <c:v>88.48249817</c:v>
                </c:pt>
                <c:pt idx="304">
                  <c:v>87.631599429999994</c:v>
                </c:pt>
                <c:pt idx="305">
                  <c:v>87.355697629999995</c:v>
                </c:pt>
                <c:pt idx="306">
                  <c:v>89.513999940000005</c:v>
                </c:pt>
                <c:pt idx="307">
                  <c:v>90.804100039999994</c:v>
                </c:pt>
                <c:pt idx="308">
                  <c:v>90.966201780000006</c:v>
                </c:pt>
                <c:pt idx="309">
                  <c:v>90.948097230000002</c:v>
                </c:pt>
                <c:pt idx="310">
                  <c:v>90.666603089999995</c:v>
                </c:pt>
                <c:pt idx="311">
                  <c:v>90.033599850000002</c:v>
                </c:pt>
                <c:pt idx="312">
                  <c:v>88.882003780000005</c:v>
                </c:pt>
                <c:pt idx="313">
                  <c:v>88.203102110000003</c:v>
                </c:pt>
                <c:pt idx="314">
                  <c:v>87.914001459999994</c:v>
                </c:pt>
                <c:pt idx="315">
                  <c:v>87.517196659999996</c:v>
                </c:pt>
                <c:pt idx="316">
                  <c:v>87.044601439999994</c:v>
                </c:pt>
                <c:pt idx="317">
                  <c:v>86.764396669999996</c:v>
                </c:pt>
                <c:pt idx="318">
                  <c:v>87.122398380000007</c:v>
                </c:pt>
                <c:pt idx="319">
                  <c:v>89.222099299999996</c:v>
                </c:pt>
                <c:pt idx="320">
                  <c:v>91.346900939999998</c:v>
                </c:pt>
                <c:pt idx="321">
                  <c:v>92.548103330000004</c:v>
                </c:pt>
                <c:pt idx="322">
                  <c:v>93.415901180000006</c:v>
                </c:pt>
                <c:pt idx="323">
                  <c:v>93.806503300000003</c:v>
                </c:pt>
                <c:pt idx="324">
                  <c:v>93.852897639999995</c:v>
                </c:pt>
                <c:pt idx="325">
                  <c:v>94.166702270000002</c:v>
                </c:pt>
                <c:pt idx="326">
                  <c:v>94.270500179999999</c:v>
                </c:pt>
                <c:pt idx="327">
                  <c:v>93.994903559999997</c:v>
                </c:pt>
                <c:pt idx="328">
                  <c:v>93.971801760000005</c:v>
                </c:pt>
                <c:pt idx="329">
                  <c:v>94.540901180000006</c:v>
                </c:pt>
                <c:pt idx="330">
                  <c:v>94.512901310000004</c:v>
                </c:pt>
                <c:pt idx="331">
                  <c:v>95.269798280000003</c:v>
                </c:pt>
                <c:pt idx="332">
                  <c:v>96.535202029999994</c:v>
                </c:pt>
                <c:pt idx="333">
                  <c:v>96.838600159999999</c:v>
                </c:pt>
                <c:pt idx="334">
                  <c:v>96.831100460000002</c:v>
                </c:pt>
                <c:pt idx="335">
                  <c:v>96.979598999999993</c:v>
                </c:pt>
                <c:pt idx="336">
                  <c:v>97.674896239999995</c:v>
                </c:pt>
                <c:pt idx="337">
                  <c:v>97.636001590000006</c:v>
                </c:pt>
                <c:pt idx="338">
                  <c:v>97.809501650000001</c:v>
                </c:pt>
                <c:pt idx="339">
                  <c:v>97.857597350000006</c:v>
                </c:pt>
                <c:pt idx="340">
                  <c:v>97.693901060000002</c:v>
                </c:pt>
                <c:pt idx="341">
                  <c:v>97.511901859999995</c:v>
                </c:pt>
                <c:pt idx="342">
                  <c:v>97.681396480000004</c:v>
                </c:pt>
                <c:pt idx="343">
                  <c:v>97.727203369999998</c:v>
                </c:pt>
                <c:pt idx="344">
                  <c:v>97</c:v>
                </c:pt>
                <c:pt idx="345">
                  <c:v>96.969100949999998</c:v>
                </c:pt>
                <c:pt idx="346">
                  <c:v>97.122901920000004</c:v>
                </c:pt>
                <c:pt idx="347">
                  <c:v>97.087898249999995</c:v>
                </c:pt>
                <c:pt idx="348">
                  <c:v>96.871597289999997</c:v>
                </c:pt>
                <c:pt idx="349">
                  <c:v>96.632202149999998</c:v>
                </c:pt>
                <c:pt idx="350">
                  <c:v>96.677001950000005</c:v>
                </c:pt>
                <c:pt idx="351">
                  <c:v>96.46050262</c:v>
                </c:pt>
                <c:pt idx="352">
                  <c:v>96.126701350000005</c:v>
                </c:pt>
                <c:pt idx="353">
                  <c:v>95.761802669999994</c:v>
                </c:pt>
                <c:pt idx="354">
                  <c:v>95.179603580000006</c:v>
                </c:pt>
                <c:pt idx="355">
                  <c:v>94.493896480000004</c:v>
                </c:pt>
                <c:pt idx="356">
                  <c:v>94.584602360000005</c:v>
                </c:pt>
                <c:pt idx="357">
                  <c:v>94.980102540000004</c:v>
                </c:pt>
                <c:pt idx="358">
                  <c:v>95.120399480000003</c:v>
                </c:pt>
                <c:pt idx="359">
                  <c:v>94.650299070000003</c:v>
                </c:pt>
                <c:pt idx="360">
                  <c:v>94.077301030000001</c:v>
                </c:pt>
                <c:pt idx="361">
                  <c:v>93.441802980000006</c:v>
                </c:pt>
                <c:pt idx="362">
                  <c:v>92.720298769999999</c:v>
                </c:pt>
                <c:pt idx="363">
                  <c:v>92.056503300000003</c:v>
                </c:pt>
                <c:pt idx="364">
                  <c:v>91.249900819999993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90-4123-85F7-F557F9493B33}"/>
            </c:ext>
          </c:extLst>
        </c:ser>
        <c:ser>
          <c:idx val="1"/>
          <c:order val="1"/>
          <c:tx>
            <c:strRef>
              <c:f>SUL!$I$1</c:f>
              <c:strCache>
                <c:ptCount val="1"/>
                <c:pt idx="0">
                  <c:v>EAR SUL 24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126"/>
              <c:layout>
                <c:manualLayout>
                  <c:x val="-8.3857442348008997E-3"/>
                  <c:y val="2.804996285827290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074-421A-8E34-5D90462AF2F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SUL!$A$2:$A$367</c:f>
              <c:numCache>
                <c:formatCode>m/d/yyyy</c:formatCode>
                <c:ptCount val="366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  <c:pt idx="10">
                  <c:v>44937</c:v>
                </c:pt>
                <c:pt idx="11">
                  <c:v>44938</c:v>
                </c:pt>
                <c:pt idx="12">
                  <c:v>44939</c:v>
                </c:pt>
                <c:pt idx="13">
                  <c:v>44940</c:v>
                </c:pt>
                <c:pt idx="14">
                  <c:v>44941</c:v>
                </c:pt>
                <c:pt idx="15">
                  <c:v>44942</c:v>
                </c:pt>
                <c:pt idx="16">
                  <c:v>44943</c:v>
                </c:pt>
                <c:pt idx="17">
                  <c:v>44944</c:v>
                </c:pt>
                <c:pt idx="18">
                  <c:v>44945</c:v>
                </c:pt>
                <c:pt idx="19">
                  <c:v>44946</c:v>
                </c:pt>
                <c:pt idx="20">
                  <c:v>44947</c:v>
                </c:pt>
                <c:pt idx="21">
                  <c:v>44948</c:v>
                </c:pt>
                <c:pt idx="22">
                  <c:v>44949</c:v>
                </c:pt>
                <c:pt idx="23">
                  <c:v>44950</c:v>
                </c:pt>
                <c:pt idx="24">
                  <c:v>44951</c:v>
                </c:pt>
                <c:pt idx="25">
                  <c:v>44952</c:v>
                </c:pt>
                <c:pt idx="26">
                  <c:v>44953</c:v>
                </c:pt>
                <c:pt idx="27">
                  <c:v>44954</c:v>
                </c:pt>
                <c:pt idx="28">
                  <c:v>44955</c:v>
                </c:pt>
                <c:pt idx="29">
                  <c:v>44956</c:v>
                </c:pt>
                <c:pt idx="30">
                  <c:v>44957</c:v>
                </c:pt>
                <c:pt idx="31">
                  <c:v>44958</c:v>
                </c:pt>
                <c:pt idx="32">
                  <c:v>44959</c:v>
                </c:pt>
                <c:pt idx="33">
                  <c:v>44960</c:v>
                </c:pt>
                <c:pt idx="34">
                  <c:v>44961</c:v>
                </c:pt>
                <c:pt idx="35">
                  <c:v>44962</c:v>
                </c:pt>
                <c:pt idx="36">
                  <c:v>44963</c:v>
                </c:pt>
                <c:pt idx="37">
                  <c:v>44964</c:v>
                </c:pt>
                <c:pt idx="38">
                  <c:v>44965</c:v>
                </c:pt>
                <c:pt idx="39">
                  <c:v>44966</c:v>
                </c:pt>
                <c:pt idx="40">
                  <c:v>44967</c:v>
                </c:pt>
                <c:pt idx="41">
                  <c:v>44968</c:v>
                </c:pt>
                <c:pt idx="42">
                  <c:v>44969</c:v>
                </c:pt>
                <c:pt idx="43">
                  <c:v>44970</c:v>
                </c:pt>
                <c:pt idx="44">
                  <c:v>44971</c:v>
                </c:pt>
                <c:pt idx="45">
                  <c:v>44972</c:v>
                </c:pt>
                <c:pt idx="46">
                  <c:v>44973</c:v>
                </c:pt>
                <c:pt idx="47">
                  <c:v>44974</c:v>
                </c:pt>
                <c:pt idx="48">
                  <c:v>44975</c:v>
                </c:pt>
                <c:pt idx="49">
                  <c:v>44976</c:v>
                </c:pt>
                <c:pt idx="50">
                  <c:v>44977</c:v>
                </c:pt>
                <c:pt idx="51">
                  <c:v>44978</c:v>
                </c:pt>
                <c:pt idx="52">
                  <c:v>44979</c:v>
                </c:pt>
                <c:pt idx="53">
                  <c:v>44980</c:v>
                </c:pt>
                <c:pt idx="54">
                  <c:v>44981</c:v>
                </c:pt>
                <c:pt idx="55">
                  <c:v>44982</c:v>
                </c:pt>
                <c:pt idx="56">
                  <c:v>44983</c:v>
                </c:pt>
                <c:pt idx="57">
                  <c:v>44984</c:v>
                </c:pt>
                <c:pt idx="58">
                  <c:v>44985</c:v>
                </c:pt>
                <c:pt idx="59">
                  <c:v>44986</c:v>
                </c:pt>
                <c:pt idx="60">
                  <c:v>44987</c:v>
                </c:pt>
                <c:pt idx="61">
                  <c:v>44988</c:v>
                </c:pt>
                <c:pt idx="62">
                  <c:v>44989</c:v>
                </c:pt>
                <c:pt idx="63">
                  <c:v>44990</c:v>
                </c:pt>
                <c:pt idx="64">
                  <c:v>44991</c:v>
                </c:pt>
                <c:pt idx="65">
                  <c:v>44992</c:v>
                </c:pt>
                <c:pt idx="66">
                  <c:v>44993</c:v>
                </c:pt>
                <c:pt idx="67">
                  <c:v>44994</c:v>
                </c:pt>
                <c:pt idx="68">
                  <c:v>44995</c:v>
                </c:pt>
                <c:pt idx="69">
                  <c:v>44996</c:v>
                </c:pt>
                <c:pt idx="70">
                  <c:v>44997</c:v>
                </c:pt>
                <c:pt idx="71">
                  <c:v>44998</c:v>
                </c:pt>
                <c:pt idx="72">
                  <c:v>44999</c:v>
                </c:pt>
                <c:pt idx="73">
                  <c:v>45000</c:v>
                </c:pt>
                <c:pt idx="74">
                  <c:v>45001</c:v>
                </c:pt>
                <c:pt idx="75">
                  <c:v>45002</c:v>
                </c:pt>
                <c:pt idx="76">
                  <c:v>45003</c:v>
                </c:pt>
                <c:pt idx="77">
                  <c:v>45004</c:v>
                </c:pt>
                <c:pt idx="78">
                  <c:v>45005</c:v>
                </c:pt>
                <c:pt idx="79">
                  <c:v>45006</c:v>
                </c:pt>
                <c:pt idx="80">
                  <c:v>45007</c:v>
                </c:pt>
                <c:pt idx="81">
                  <c:v>45008</c:v>
                </c:pt>
                <c:pt idx="82">
                  <c:v>45009</c:v>
                </c:pt>
                <c:pt idx="83">
                  <c:v>45010</c:v>
                </c:pt>
                <c:pt idx="84">
                  <c:v>45011</c:v>
                </c:pt>
                <c:pt idx="85">
                  <c:v>45012</c:v>
                </c:pt>
                <c:pt idx="86">
                  <c:v>45013</c:v>
                </c:pt>
                <c:pt idx="87">
                  <c:v>45014</c:v>
                </c:pt>
                <c:pt idx="88">
                  <c:v>45015</c:v>
                </c:pt>
                <c:pt idx="89">
                  <c:v>45016</c:v>
                </c:pt>
                <c:pt idx="90">
                  <c:v>45017</c:v>
                </c:pt>
                <c:pt idx="91">
                  <c:v>45018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45023</c:v>
                </c:pt>
                <c:pt idx="97">
                  <c:v>45024</c:v>
                </c:pt>
                <c:pt idx="98">
                  <c:v>45025</c:v>
                </c:pt>
                <c:pt idx="99">
                  <c:v>45026</c:v>
                </c:pt>
                <c:pt idx="100">
                  <c:v>45027</c:v>
                </c:pt>
                <c:pt idx="101">
                  <c:v>45028</c:v>
                </c:pt>
                <c:pt idx="102">
                  <c:v>45029</c:v>
                </c:pt>
                <c:pt idx="103">
                  <c:v>45030</c:v>
                </c:pt>
                <c:pt idx="104">
                  <c:v>45031</c:v>
                </c:pt>
                <c:pt idx="105">
                  <c:v>45032</c:v>
                </c:pt>
                <c:pt idx="106">
                  <c:v>45033</c:v>
                </c:pt>
                <c:pt idx="107">
                  <c:v>45034</c:v>
                </c:pt>
                <c:pt idx="108">
                  <c:v>45035</c:v>
                </c:pt>
                <c:pt idx="109">
                  <c:v>45036</c:v>
                </c:pt>
                <c:pt idx="110">
                  <c:v>45037</c:v>
                </c:pt>
                <c:pt idx="111">
                  <c:v>45038</c:v>
                </c:pt>
                <c:pt idx="112">
                  <c:v>45039</c:v>
                </c:pt>
                <c:pt idx="113">
                  <c:v>45040</c:v>
                </c:pt>
                <c:pt idx="114">
                  <c:v>45041</c:v>
                </c:pt>
                <c:pt idx="115">
                  <c:v>45042</c:v>
                </c:pt>
                <c:pt idx="116">
                  <c:v>45043</c:v>
                </c:pt>
                <c:pt idx="117">
                  <c:v>45044</c:v>
                </c:pt>
                <c:pt idx="118">
                  <c:v>45045</c:v>
                </c:pt>
                <c:pt idx="119">
                  <c:v>45046</c:v>
                </c:pt>
                <c:pt idx="120">
                  <c:v>45047</c:v>
                </c:pt>
                <c:pt idx="121">
                  <c:v>45048</c:v>
                </c:pt>
                <c:pt idx="122">
                  <c:v>45049</c:v>
                </c:pt>
                <c:pt idx="123">
                  <c:v>45050</c:v>
                </c:pt>
                <c:pt idx="124">
                  <c:v>45051</c:v>
                </c:pt>
                <c:pt idx="125">
                  <c:v>45052</c:v>
                </c:pt>
                <c:pt idx="126">
                  <c:v>45053</c:v>
                </c:pt>
                <c:pt idx="127">
                  <c:v>45054</c:v>
                </c:pt>
                <c:pt idx="128">
                  <c:v>45055</c:v>
                </c:pt>
                <c:pt idx="129">
                  <c:v>45056</c:v>
                </c:pt>
                <c:pt idx="130">
                  <c:v>45057</c:v>
                </c:pt>
                <c:pt idx="131">
                  <c:v>45058</c:v>
                </c:pt>
                <c:pt idx="132">
                  <c:v>45059</c:v>
                </c:pt>
                <c:pt idx="133">
                  <c:v>45060</c:v>
                </c:pt>
                <c:pt idx="134">
                  <c:v>45061</c:v>
                </c:pt>
                <c:pt idx="135">
                  <c:v>45062</c:v>
                </c:pt>
                <c:pt idx="136">
                  <c:v>45063</c:v>
                </c:pt>
                <c:pt idx="137">
                  <c:v>45064</c:v>
                </c:pt>
                <c:pt idx="138">
                  <c:v>45065</c:v>
                </c:pt>
                <c:pt idx="139">
                  <c:v>45066</c:v>
                </c:pt>
                <c:pt idx="140">
                  <c:v>45067</c:v>
                </c:pt>
                <c:pt idx="141">
                  <c:v>45068</c:v>
                </c:pt>
                <c:pt idx="142">
                  <c:v>45069</c:v>
                </c:pt>
                <c:pt idx="143">
                  <c:v>45070</c:v>
                </c:pt>
                <c:pt idx="144">
                  <c:v>45071</c:v>
                </c:pt>
                <c:pt idx="145">
                  <c:v>45072</c:v>
                </c:pt>
                <c:pt idx="146">
                  <c:v>45073</c:v>
                </c:pt>
                <c:pt idx="147">
                  <c:v>45074</c:v>
                </c:pt>
                <c:pt idx="148">
                  <c:v>45075</c:v>
                </c:pt>
                <c:pt idx="149">
                  <c:v>45076</c:v>
                </c:pt>
                <c:pt idx="150">
                  <c:v>45077</c:v>
                </c:pt>
                <c:pt idx="151">
                  <c:v>45078</c:v>
                </c:pt>
                <c:pt idx="152">
                  <c:v>45079</c:v>
                </c:pt>
                <c:pt idx="153">
                  <c:v>45080</c:v>
                </c:pt>
                <c:pt idx="154">
                  <c:v>45081</c:v>
                </c:pt>
                <c:pt idx="155">
                  <c:v>45082</c:v>
                </c:pt>
                <c:pt idx="156">
                  <c:v>45083</c:v>
                </c:pt>
                <c:pt idx="157">
                  <c:v>45084</c:v>
                </c:pt>
                <c:pt idx="158">
                  <c:v>45085</c:v>
                </c:pt>
                <c:pt idx="159">
                  <c:v>45086</c:v>
                </c:pt>
                <c:pt idx="160">
                  <c:v>45087</c:v>
                </c:pt>
                <c:pt idx="161">
                  <c:v>45088</c:v>
                </c:pt>
                <c:pt idx="162">
                  <c:v>45089</c:v>
                </c:pt>
                <c:pt idx="163">
                  <c:v>45090</c:v>
                </c:pt>
                <c:pt idx="164">
                  <c:v>45091</c:v>
                </c:pt>
                <c:pt idx="165">
                  <c:v>45092</c:v>
                </c:pt>
                <c:pt idx="166">
                  <c:v>45093</c:v>
                </c:pt>
                <c:pt idx="167">
                  <c:v>45094</c:v>
                </c:pt>
                <c:pt idx="168">
                  <c:v>45095</c:v>
                </c:pt>
                <c:pt idx="169">
                  <c:v>45096</c:v>
                </c:pt>
                <c:pt idx="170">
                  <c:v>45097</c:v>
                </c:pt>
                <c:pt idx="171">
                  <c:v>45098</c:v>
                </c:pt>
                <c:pt idx="172">
                  <c:v>45099</c:v>
                </c:pt>
                <c:pt idx="173">
                  <c:v>45100</c:v>
                </c:pt>
                <c:pt idx="174">
                  <c:v>45101</c:v>
                </c:pt>
                <c:pt idx="175">
                  <c:v>45102</c:v>
                </c:pt>
                <c:pt idx="176">
                  <c:v>45103</c:v>
                </c:pt>
                <c:pt idx="177">
                  <c:v>45104</c:v>
                </c:pt>
                <c:pt idx="178">
                  <c:v>45105</c:v>
                </c:pt>
                <c:pt idx="179">
                  <c:v>45106</c:v>
                </c:pt>
                <c:pt idx="180">
                  <c:v>45107</c:v>
                </c:pt>
                <c:pt idx="181">
                  <c:v>45108</c:v>
                </c:pt>
                <c:pt idx="182">
                  <c:v>45109</c:v>
                </c:pt>
                <c:pt idx="183">
                  <c:v>45110</c:v>
                </c:pt>
                <c:pt idx="184">
                  <c:v>45111</c:v>
                </c:pt>
                <c:pt idx="185">
                  <c:v>45112</c:v>
                </c:pt>
                <c:pt idx="186">
                  <c:v>45113</c:v>
                </c:pt>
                <c:pt idx="187">
                  <c:v>45114</c:v>
                </c:pt>
                <c:pt idx="188">
                  <c:v>45115</c:v>
                </c:pt>
                <c:pt idx="189">
                  <c:v>45116</c:v>
                </c:pt>
                <c:pt idx="190">
                  <c:v>45117</c:v>
                </c:pt>
                <c:pt idx="191">
                  <c:v>45118</c:v>
                </c:pt>
                <c:pt idx="192">
                  <c:v>45119</c:v>
                </c:pt>
                <c:pt idx="193">
                  <c:v>45120</c:v>
                </c:pt>
                <c:pt idx="194">
                  <c:v>45121</c:v>
                </c:pt>
                <c:pt idx="195">
                  <c:v>45122</c:v>
                </c:pt>
                <c:pt idx="196">
                  <c:v>45123</c:v>
                </c:pt>
                <c:pt idx="197">
                  <c:v>45124</c:v>
                </c:pt>
                <c:pt idx="198">
                  <c:v>45125</c:v>
                </c:pt>
                <c:pt idx="199">
                  <c:v>45126</c:v>
                </c:pt>
                <c:pt idx="200">
                  <c:v>45127</c:v>
                </c:pt>
                <c:pt idx="201">
                  <c:v>45128</c:v>
                </c:pt>
                <c:pt idx="202">
                  <c:v>45129</c:v>
                </c:pt>
                <c:pt idx="203">
                  <c:v>45130</c:v>
                </c:pt>
                <c:pt idx="204">
                  <c:v>45131</c:v>
                </c:pt>
                <c:pt idx="205">
                  <c:v>45132</c:v>
                </c:pt>
                <c:pt idx="206">
                  <c:v>45133</c:v>
                </c:pt>
                <c:pt idx="207">
                  <c:v>45134</c:v>
                </c:pt>
                <c:pt idx="208">
                  <c:v>45135</c:v>
                </c:pt>
                <c:pt idx="209">
                  <c:v>45136</c:v>
                </c:pt>
                <c:pt idx="210">
                  <c:v>45137</c:v>
                </c:pt>
                <c:pt idx="211">
                  <c:v>45138</c:v>
                </c:pt>
                <c:pt idx="212">
                  <c:v>45139</c:v>
                </c:pt>
                <c:pt idx="213">
                  <c:v>45140</c:v>
                </c:pt>
                <c:pt idx="214">
                  <c:v>45141</c:v>
                </c:pt>
                <c:pt idx="215">
                  <c:v>45142</c:v>
                </c:pt>
                <c:pt idx="216">
                  <c:v>45143</c:v>
                </c:pt>
                <c:pt idx="217">
                  <c:v>45144</c:v>
                </c:pt>
                <c:pt idx="218">
                  <c:v>45145</c:v>
                </c:pt>
                <c:pt idx="219">
                  <c:v>45146</c:v>
                </c:pt>
                <c:pt idx="220">
                  <c:v>45147</c:v>
                </c:pt>
                <c:pt idx="221">
                  <c:v>45148</c:v>
                </c:pt>
                <c:pt idx="222">
                  <c:v>45149</c:v>
                </c:pt>
                <c:pt idx="223">
                  <c:v>45150</c:v>
                </c:pt>
                <c:pt idx="224">
                  <c:v>45151</c:v>
                </c:pt>
                <c:pt idx="225">
                  <c:v>45152</c:v>
                </c:pt>
                <c:pt idx="226">
                  <c:v>45153</c:v>
                </c:pt>
                <c:pt idx="227">
                  <c:v>45154</c:v>
                </c:pt>
                <c:pt idx="228">
                  <c:v>45155</c:v>
                </c:pt>
                <c:pt idx="229">
                  <c:v>45156</c:v>
                </c:pt>
                <c:pt idx="230">
                  <c:v>45157</c:v>
                </c:pt>
                <c:pt idx="231">
                  <c:v>45158</c:v>
                </c:pt>
                <c:pt idx="232">
                  <c:v>45159</c:v>
                </c:pt>
                <c:pt idx="233">
                  <c:v>45160</c:v>
                </c:pt>
                <c:pt idx="234">
                  <c:v>45161</c:v>
                </c:pt>
                <c:pt idx="235">
                  <c:v>45162</c:v>
                </c:pt>
                <c:pt idx="236">
                  <c:v>45163</c:v>
                </c:pt>
                <c:pt idx="237">
                  <c:v>45164</c:v>
                </c:pt>
                <c:pt idx="238">
                  <c:v>45165</c:v>
                </c:pt>
                <c:pt idx="239">
                  <c:v>45166</c:v>
                </c:pt>
                <c:pt idx="240">
                  <c:v>45167</c:v>
                </c:pt>
                <c:pt idx="241">
                  <c:v>45168</c:v>
                </c:pt>
                <c:pt idx="242">
                  <c:v>45169</c:v>
                </c:pt>
                <c:pt idx="243">
                  <c:v>45170</c:v>
                </c:pt>
                <c:pt idx="244">
                  <c:v>45171</c:v>
                </c:pt>
                <c:pt idx="245">
                  <c:v>45172</c:v>
                </c:pt>
                <c:pt idx="246">
                  <c:v>45173</c:v>
                </c:pt>
                <c:pt idx="247">
                  <c:v>45174</c:v>
                </c:pt>
                <c:pt idx="248">
                  <c:v>45175</c:v>
                </c:pt>
                <c:pt idx="249">
                  <c:v>45176</c:v>
                </c:pt>
                <c:pt idx="250">
                  <c:v>45177</c:v>
                </c:pt>
                <c:pt idx="251">
                  <c:v>45178</c:v>
                </c:pt>
                <c:pt idx="252">
                  <c:v>45179</c:v>
                </c:pt>
                <c:pt idx="253">
                  <c:v>45180</c:v>
                </c:pt>
                <c:pt idx="254">
                  <c:v>45181</c:v>
                </c:pt>
                <c:pt idx="255">
                  <c:v>45182</c:v>
                </c:pt>
                <c:pt idx="256">
                  <c:v>45183</c:v>
                </c:pt>
                <c:pt idx="257">
                  <c:v>45184</c:v>
                </c:pt>
                <c:pt idx="258">
                  <c:v>45185</c:v>
                </c:pt>
                <c:pt idx="259">
                  <c:v>45186</c:v>
                </c:pt>
                <c:pt idx="260">
                  <c:v>45187</c:v>
                </c:pt>
                <c:pt idx="261">
                  <c:v>45188</c:v>
                </c:pt>
                <c:pt idx="262">
                  <c:v>45189</c:v>
                </c:pt>
                <c:pt idx="263">
                  <c:v>45190</c:v>
                </c:pt>
                <c:pt idx="264">
                  <c:v>45191</c:v>
                </c:pt>
                <c:pt idx="265">
                  <c:v>45192</c:v>
                </c:pt>
                <c:pt idx="266">
                  <c:v>45193</c:v>
                </c:pt>
                <c:pt idx="267">
                  <c:v>45194</c:v>
                </c:pt>
                <c:pt idx="268">
                  <c:v>45195</c:v>
                </c:pt>
                <c:pt idx="269">
                  <c:v>45196</c:v>
                </c:pt>
                <c:pt idx="270">
                  <c:v>45197</c:v>
                </c:pt>
                <c:pt idx="271">
                  <c:v>45198</c:v>
                </c:pt>
                <c:pt idx="272">
                  <c:v>45199</c:v>
                </c:pt>
                <c:pt idx="273">
                  <c:v>45200</c:v>
                </c:pt>
                <c:pt idx="274">
                  <c:v>45201</c:v>
                </c:pt>
                <c:pt idx="275">
                  <c:v>45202</c:v>
                </c:pt>
                <c:pt idx="276">
                  <c:v>45203</c:v>
                </c:pt>
                <c:pt idx="277">
                  <c:v>45204</c:v>
                </c:pt>
                <c:pt idx="278">
                  <c:v>45205</c:v>
                </c:pt>
                <c:pt idx="279">
                  <c:v>45206</c:v>
                </c:pt>
                <c:pt idx="280">
                  <c:v>45207</c:v>
                </c:pt>
                <c:pt idx="281">
                  <c:v>45208</c:v>
                </c:pt>
                <c:pt idx="282">
                  <c:v>45209</c:v>
                </c:pt>
                <c:pt idx="283">
                  <c:v>45210</c:v>
                </c:pt>
                <c:pt idx="284">
                  <c:v>45211</c:v>
                </c:pt>
                <c:pt idx="285">
                  <c:v>45212</c:v>
                </c:pt>
                <c:pt idx="286">
                  <c:v>45213</c:v>
                </c:pt>
                <c:pt idx="287">
                  <c:v>45214</c:v>
                </c:pt>
                <c:pt idx="288">
                  <c:v>45215</c:v>
                </c:pt>
                <c:pt idx="289">
                  <c:v>45216</c:v>
                </c:pt>
                <c:pt idx="290">
                  <c:v>45217</c:v>
                </c:pt>
                <c:pt idx="291">
                  <c:v>45218</c:v>
                </c:pt>
                <c:pt idx="292">
                  <c:v>45219</c:v>
                </c:pt>
                <c:pt idx="293">
                  <c:v>45220</c:v>
                </c:pt>
                <c:pt idx="294">
                  <c:v>45221</c:v>
                </c:pt>
                <c:pt idx="295">
                  <c:v>45222</c:v>
                </c:pt>
                <c:pt idx="296">
                  <c:v>45223</c:v>
                </c:pt>
                <c:pt idx="297">
                  <c:v>45224</c:v>
                </c:pt>
                <c:pt idx="298">
                  <c:v>45225</c:v>
                </c:pt>
                <c:pt idx="299">
                  <c:v>45226</c:v>
                </c:pt>
                <c:pt idx="300">
                  <c:v>45227</c:v>
                </c:pt>
                <c:pt idx="301">
                  <c:v>45228</c:v>
                </c:pt>
                <c:pt idx="302">
                  <c:v>45229</c:v>
                </c:pt>
                <c:pt idx="303">
                  <c:v>45230</c:v>
                </c:pt>
                <c:pt idx="304">
                  <c:v>45231</c:v>
                </c:pt>
                <c:pt idx="305">
                  <c:v>45232</c:v>
                </c:pt>
                <c:pt idx="306">
                  <c:v>45233</c:v>
                </c:pt>
                <c:pt idx="307">
                  <c:v>45234</c:v>
                </c:pt>
                <c:pt idx="308">
                  <c:v>45235</c:v>
                </c:pt>
                <c:pt idx="309">
                  <c:v>45236</c:v>
                </c:pt>
                <c:pt idx="310">
                  <c:v>45237</c:v>
                </c:pt>
                <c:pt idx="311">
                  <c:v>45238</c:v>
                </c:pt>
                <c:pt idx="312">
                  <c:v>45239</c:v>
                </c:pt>
                <c:pt idx="313">
                  <c:v>45240</c:v>
                </c:pt>
                <c:pt idx="314">
                  <c:v>45241</c:v>
                </c:pt>
                <c:pt idx="315">
                  <c:v>45242</c:v>
                </c:pt>
                <c:pt idx="316">
                  <c:v>45243</c:v>
                </c:pt>
                <c:pt idx="317">
                  <c:v>45244</c:v>
                </c:pt>
                <c:pt idx="318">
                  <c:v>45245</c:v>
                </c:pt>
                <c:pt idx="319">
                  <c:v>45246</c:v>
                </c:pt>
                <c:pt idx="320">
                  <c:v>45247</c:v>
                </c:pt>
                <c:pt idx="321">
                  <c:v>45248</c:v>
                </c:pt>
                <c:pt idx="322">
                  <c:v>45249</c:v>
                </c:pt>
                <c:pt idx="323">
                  <c:v>45250</c:v>
                </c:pt>
                <c:pt idx="324">
                  <c:v>45251</c:v>
                </c:pt>
                <c:pt idx="325">
                  <c:v>45252</c:v>
                </c:pt>
                <c:pt idx="326">
                  <c:v>45253</c:v>
                </c:pt>
                <c:pt idx="327">
                  <c:v>45254</c:v>
                </c:pt>
                <c:pt idx="328">
                  <c:v>45255</c:v>
                </c:pt>
                <c:pt idx="329">
                  <c:v>45256</c:v>
                </c:pt>
                <c:pt idx="330">
                  <c:v>45257</c:v>
                </c:pt>
                <c:pt idx="331">
                  <c:v>45258</c:v>
                </c:pt>
                <c:pt idx="332">
                  <c:v>45259</c:v>
                </c:pt>
                <c:pt idx="333">
                  <c:v>45260</c:v>
                </c:pt>
                <c:pt idx="334">
                  <c:v>45261</c:v>
                </c:pt>
                <c:pt idx="335">
                  <c:v>45262</c:v>
                </c:pt>
                <c:pt idx="336">
                  <c:v>45263</c:v>
                </c:pt>
                <c:pt idx="337">
                  <c:v>45264</c:v>
                </c:pt>
                <c:pt idx="338">
                  <c:v>45265</c:v>
                </c:pt>
                <c:pt idx="339">
                  <c:v>45266</c:v>
                </c:pt>
                <c:pt idx="340">
                  <c:v>45267</c:v>
                </c:pt>
                <c:pt idx="341">
                  <c:v>45268</c:v>
                </c:pt>
                <c:pt idx="342">
                  <c:v>45269</c:v>
                </c:pt>
                <c:pt idx="343">
                  <c:v>45270</c:v>
                </c:pt>
                <c:pt idx="344">
                  <c:v>45271</c:v>
                </c:pt>
                <c:pt idx="345">
                  <c:v>45272</c:v>
                </c:pt>
                <c:pt idx="346">
                  <c:v>45273</c:v>
                </c:pt>
                <c:pt idx="347">
                  <c:v>45274</c:v>
                </c:pt>
                <c:pt idx="348">
                  <c:v>45275</c:v>
                </c:pt>
                <c:pt idx="349">
                  <c:v>45276</c:v>
                </c:pt>
                <c:pt idx="350">
                  <c:v>45277</c:v>
                </c:pt>
                <c:pt idx="351">
                  <c:v>45278</c:v>
                </c:pt>
                <c:pt idx="352">
                  <c:v>45279</c:v>
                </c:pt>
                <c:pt idx="353">
                  <c:v>45280</c:v>
                </c:pt>
                <c:pt idx="354">
                  <c:v>45281</c:v>
                </c:pt>
                <c:pt idx="355">
                  <c:v>45282</c:v>
                </c:pt>
                <c:pt idx="356">
                  <c:v>45283</c:v>
                </c:pt>
                <c:pt idx="357">
                  <c:v>45284</c:v>
                </c:pt>
                <c:pt idx="358">
                  <c:v>45285</c:v>
                </c:pt>
                <c:pt idx="359">
                  <c:v>45286</c:v>
                </c:pt>
                <c:pt idx="360">
                  <c:v>45287</c:v>
                </c:pt>
                <c:pt idx="361">
                  <c:v>45288</c:v>
                </c:pt>
                <c:pt idx="362">
                  <c:v>45289</c:v>
                </c:pt>
                <c:pt idx="363">
                  <c:v>45290</c:v>
                </c:pt>
                <c:pt idx="364">
                  <c:v>45291</c:v>
                </c:pt>
              </c:numCache>
            </c:numRef>
          </c:cat>
          <c:val>
            <c:numRef>
              <c:f>SUL!$D$2:$D$367</c:f>
              <c:numCache>
                <c:formatCode>0</c:formatCode>
                <c:ptCount val="366"/>
                <c:pt idx="0">
                  <c:v>90.630897520000005</c:v>
                </c:pt>
                <c:pt idx="1">
                  <c:v>89.568801879999995</c:v>
                </c:pt>
                <c:pt idx="2">
                  <c:v>88.548698430000002</c:v>
                </c:pt>
                <c:pt idx="3">
                  <c:v>87.735603330000004</c:v>
                </c:pt>
                <c:pt idx="4">
                  <c:v>86.7256012</c:v>
                </c:pt>
                <c:pt idx="5">
                  <c:v>85.99590302</c:v>
                </c:pt>
                <c:pt idx="6">
                  <c:v>85.220199579999999</c:v>
                </c:pt>
                <c:pt idx="7">
                  <c:v>84.049499510000004</c:v>
                </c:pt>
                <c:pt idx="8">
                  <c:v>83.033599850000002</c:v>
                </c:pt>
                <c:pt idx="9">
                  <c:v>82.186897279999997</c:v>
                </c:pt>
                <c:pt idx="10">
                  <c:v>81.222198489999997</c:v>
                </c:pt>
                <c:pt idx="11">
                  <c:v>80.510200499999996</c:v>
                </c:pt>
                <c:pt idx="12">
                  <c:v>79.775100710000004</c:v>
                </c:pt>
                <c:pt idx="13">
                  <c:v>79.503601070000002</c:v>
                </c:pt>
                <c:pt idx="14">
                  <c:v>78.665000919999997</c:v>
                </c:pt>
                <c:pt idx="15">
                  <c:v>77.804603580000006</c:v>
                </c:pt>
                <c:pt idx="16">
                  <c:v>77.495399480000003</c:v>
                </c:pt>
                <c:pt idx="17">
                  <c:v>79.807098389999993</c:v>
                </c:pt>
                <c:pt idx="18">
                  <c:v>81.760498049999995</c:v>
                </c:pt>
                <c:pt idx="19">
                  <c:v>82.565597530000005</c:v>
                </c:pt>
                <c:pt idx="20">
                  <c:v>83.08159637</c:v>
                </c:pt>
                <c:pt idx="21">
                  <c:v>83.003501889999995</c:v>
                </c:pt>
                <c:pt idx="22">
                  <c:v>82.874000550000005</c:v>
                </c:pt>
                <c:pt idx="23">
                  <c:v>82.760902400000006</c:v>
                </c:pt>
                <c:pt idx="24">
                  <c:v>82.637496949999999</c:v>
                </c:pt>
                <c:pt idx="25">
                  <c:v>82.372299190000007</c:v>
                </c:pt>
                <c:pt idx="26">
                  <c:v>82.576400759999999</c:v>
                </c:pt>
                <c:pt idx="27">
                  <c:v>82.923202509999996</c:v>
                </c:pt>
                <c:pt idx="28">
                  <c:v>82.874397279999997</c:v>
                </c:pt>
                <c:pt idx="29">
                  <c:v>82.462303160000005</c:v>
                </c:pt>
                <c:pt idx="30">
                  <c:v>81.881301879999995</c:v>
                </c:pt>
                <c:pt idx="31">
                  <c:v>81.761199950000005</c:v>
                </c:pt>
                <c:pt idx="32">
                  <c:v>81.219001770000006</c:v>
                </c:pt>
                <c:pt idx="33">
                  <c:v>81.092903140000004</c:v>
                </c:pt>
                <c:pt idx="34">
                  <c:v>81.128196720000005</c:v>
                </c:pt>
                <c:pt idx="35">
                  <c:v>80.459198000000001</c:v>
                </c:pt>
                <c:pt idx="36">
                  <c:v>79.406303410000007</c:v>
                </c:pt>
                <c:pt idx="37">
                  <c:v>78.374900819999993</c:v>
                </c:pt>
                <c:pt idx="38">
                  <c:v>77.194801330000004</c:v>
                </c:pt>
                <c:pt idx="39">
                  <c:v>76.202400209999993</c:v>
                </c:pt>
                <c:pt idx="40">
                  <c:v>75.764602659999994</c:v>
                </c:pt>
                <c:pt idx="41">
                  <c:v>75.352302550000005</c:v>
                </c:pt>
                <c:pt idx="42">
                  <c:v>74.594497680000003</c:v>
                </c:pt>
                <c:pt idx="43">
                  <c:v>73.933700560000005</c:v>
                </c:pt>
                <c:pt idx="44">
                  <c:v>73.064598079999996</c:v>
                </c:pt>
                <c:pt idx="45">
                  <c:v>72.574897770000007</c:v>
                </c:pt>
                <c:pt idx="46">
                  <c:v>72.147499080000003</c:v>
                </c:pt>
                <c:pt idx="47">
                  <c:v>71.918601989999999</c:v>
                </c:pt>
                <c:pt idx="48">
                  <c:v>71.986099240000001</c:v>
                </c:pt>
                <c:pt idx="49">
                  <c:v>71.559402469999995</c:v>
                </c:pt>
                <c:pt idx="50">
                  <c:v>71.187103269999994</c:v>
                </c:pt>
                <c:pt idx="51">
                  <c:v>70.677696229999995</c:v>
                </c:pt>
                <c:pt idx="52">
                  <c:v>69.91560364</c:v>
                </c:pt>
                <c:pt idx="53">
                  <c:v>69.009201050000001</c:v>
                </c:pt>
                <c:pt idx="54">
                  <c:v>68.944801330000004</c:v>
                </c:pt>
                <c:pt idx="55">
                  <c:v>68.872596740000006</c:v>
                </c:pt>
                <c:pt idx="56">
                  <c:v>68.472099299999996</c:v>
                </c:pt>
                <c:pt idx="57">
                  <c:v>68.297599790000007</c:v>
                </c:pt>
                <c:pt idx="58">
                  <c:v>67.886199950000005</c:v>
                </c:pt>
                <c:pt idx="59">
                  <c:v>67.567596440000003</c:v>
                </c:pt>
                <c:pt idx="60">
                  <c:v>67.077400209999993</c:v>
                </c:pt>
                <c:pt idx="61">
                  <c:v>66.974601750000005</c:v>
                </c:pt>
                <c:pt idx="62">
                  <c:v>67.019500730000004</c:v>
                </c:pt>
                <c:pt idx="63">
                  <c:v>66.537399289999996</c:v>
                </c:pt>
                <c:pt idx="64">
                  <c:v>66.670196529999998</c:v>
                </c:pt>
                <c:pt idx="65">
                  <c:v>66.969299320000005</c:v>
                </c:pt>
                <c:pt idx="66">
                  <c:v>66.998901369999999</c:v>
                </c:pt>
                <c:pt idx="67">
                  <c:v>67.774200440000001</c:v>
                </c:pt>
                <c:pt idx="68">
                  <c:v>69.253898620000001</c:v>
                </c:pt>
                <c:pt idx="69">
                  <c:v>70.571601869999995</c:v>
                </c:pt>
                <c:pt idx="70">
                  <c:v>71.091499330000005</c:v>
                </c:pt>
                <c:pt idx="71">
                  <c:v>71.170997619999994</c:v>
                </c:pt>
                <c:pt idx="72">
                  <c:v>70.948799129999998</c:v>
                </c:pt>
                <c:pt idx="73">
                  <c:v>70.505897520000005</c:v>
                </c:pt>
                <c:pt idx="74">
                  <c:v>69.925498959999999</c:v>
                </c:pt>
                <c:pt idx="75">
                  <c:v>69.688903809999999</c:v>
                </c:pt>
                <c:pt idx="76">
                  <c:v>69.965698239999995</c:v>
                </c:pt>
                <c:pt idx="77">
                  <c:v>69.693397520000005</c:v>
                </c:pt>
                <c:pt idx="78">
                  <c:v>69.224502560000005</c:v>
                </c:pt>
                <c:pt idx="79">
                  <c:v>68.738403320000003</c:v>
                </c:pt>
                <c:pt idx="80">
                  <c:v>68.336601259999995</c:v>
                </c:pt>
                <c:pt idx="81">
                  <c:v>67.948898319999998</c:v>
                </c:pt>
                <c:pt idx="82">
                  <c:v>68.039100649999995</c:v>
                </c:pt>
                <c:pt idx="83">
                  <c:v>68.355300900000003</c:v>
                </c:pt>
                <c:pt idx="84">
                  <c:v>68.176002499999996</c:v>
                </c:pt>
                <c:pt idx="85">
                  <c:v>67.60189819</c:v>
                </c:pt>
                <c:pt idx="86">
                  <c:v>67.195899960000006</c:v>
                </c:pt>
                <c:pt idx="87">
                  <c:v>66.871803279999995</c:v>
                </c:pt>
                <c:pt idx="88">
                  <c:v>67.102996829999995</c:v>
                </c:pt>
                <c:pt idx="89">
                  <c:v>67.135696409999994</c:v>
                </c:pt>
                <c:pt idx="90">
                  <c:v>67.221298219999994</c:v>
                </c:pt>
                <c:pt idx="91">
                  <c:v>66.370002749999998</c:v>
                </c:pt>
                <c:pt idx="92">
                  <c:v>65.090301510000003</c:v>
                </c:pt>
                <c:pt idx="93">
                  <c:v>63.768901820000004</c:v>
                </c:pt>
                <c:pt idx="94">
                  <c:v>62.483600619999997</c:v>
                </c:pt>
                <c:pt idx="95">
                  <c:v>61.399799350000002</c:v>
                </c:pt>
                <c:pt idx="96">
                  <c:v>60.994201660000002</c:v>
                </c:pt>
                <c:pt idx="97">
                  <c:v>60.945400239999998</c:v>
                </c:pt>
                <c:pt idx="98">
                  <c:v>60.492698670000003</c:v>
                </c:pt>
                <c:pt idx="99">
                  <c:v>59.73770142</c:v>
                </c:pt>
                <c:pt idx="100">
                  <c:v>58.640399930000001</c:v>
                </c:pt>
                <c:pt idx="101">
                  <c:v>57.423999790000003</c:v>
                </c:pt>
                <c:pt idx="102">
                  <c:v>56.375198359999999</c:v>
                </c:pt>
                <c:pt idx="103">
                  <c:v>56.19309998</c:v>
                </c:pt>
                <c:pt idx="104">
                  <c:v>57.14889908</c:v>
                </c:pt>
                <c:pt idx="105">
                  <c:v>57.5646019</c:v>
                </c:pt>
                <c:pt idx="106">
                  <c:v>58.343700409999997</c:v>
                </c:pt>
                <c:pt idx="107">
                  <c:v>60.094100949999998</c:v>
                </c:pt>
                <c:pt idx="108">
                  <c:v>61.680698390000003</c:v>
                </c:pt>
                <c:pt idx="109">
                  <c:v>63.00559998</c:v>
                </c:pt>
                <c:pt idx="110">
                  <c:v>64.258300779999999</c:v>
                </c:pt>
                <c:pt idx="111">
                  <c:v>65.386497500000004</c:v>
                </c:pt>
                <c:pt idx="112">
                  <c:v>66.142997739999998</c:v>
                </c:pt>
                <c:pt idx="113">
                  <c:v>66.736701969999999</c:v>
                </c:pt>
                <c:pt idx="114">
                  <c:v>67.195899960000006</c:v>
                </c:pt>
                <c:pt idx="115">
                  <c:v>67.563301089999996</c:v>
                </c:pt>
                <c:pt idx="116">
                  <c:v>67.844703670000001</c:v>
                </c:pt>
                <c:pt idx="117">
                  <c:v>68.329902649999994</c:v>
                </c:pt>
                <c:pt idx="118">
                  <c:v>69.559600829999994</c:v>
                </c:pt>
                <c:pt idx="119">
                  <c:v>70.790702820000007</c:v>
                </c:pt>
                <c:pt idx="120">
                  <c:v>71.503097530000005</c:v>
                </c:pt>
                <c:pt idx="121">
                  <c:v>73.102600100000004</c:v>
                </c:pt>
                <c:pt idx="122">
                  <c:v>77.296798710000004</c:v>
                </c:pt>
                <c:pt idx="123">
                  <c:v>80.696296689999997</c:v>
                </c:pt>
                <c:pt idx="124">
                  <c:v>83.295097350000006</c:v>
                </c:pt>
                <c:pt idx="125">
                  <c:v>84.231597899999997</c:v>
                </c:pt>
                <c:pt idx="126">
                  <c:v>85.083999629999994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90-4123-85F7-F557F9493B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0603040"/>
        <c:axId val="942151648"/>
      </c:lineChart>
      <c:dateAx>
        <c:axId val="1060603040"/>
        <c:scaling>
          <c:orientation val="minMax"/>
          <c:max val="45291"/>
        </c:scaling>
        <c:delete val="0"/>
        <c:axPos val="b"/>
        <c:numFmt formatCode="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42151648"/>
        <c:crosses val="autoZero"/>
        <c:auto val="1"/>
        <c:lblOffset val="100"/>
        <c:baseTimeUnit val="days"/>
        <c:majorUnit val="31"/>
        <c:majorTimeUnit val="days"/>
      </c:dateAx>
      <c:valAx>
        <c:axId val="942151648"/>
        <c:scaling>
          <c:orientation val="minMax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60603040"/>
        <c:crosses val="autoZero"/>
        <c:crossBetween val="between"/>
      </c:valAx>
      <c:spPr>
        <a:gradFill>
          <a:gsLst>
            <a:gs pos="0">
              <a:schemeClr val="bg1"/>
            </a:gs>
            <a:gs pos="100000">
              <a:schemeClr val="accent1">
                <a:lumMod val="40000"/>
                <a:lumOff val="60000"/>
              </a:schemeClr>
            </a:gs>
          </a:gsLst>
          <a:lin ang="5400000" scaled="1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1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b="1" i="1"/>
              <a:t>NORDESTE - Energia Armazenada -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1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NORDESTE!$C$1</c:f>
              <c:strCache>
                <c:ptCount val="1"/>
                <c:pt idx="0">
                  <c:v>EAR NE 23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132"/>
              <c:layout>
                <c:manualLayout>
                  <c:x val="0"/>
                  <c:y val="-4.321906811673005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2E0-49AA-93CD-5498B9B8E39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NORDESTE!$A$2:$A$367</c:f>
              <c:numCache>
                <c:formatCode>m/d/yyyy</c:formatCode>
                <c:ptCount val="366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  <c:pt idx="10">
                  <c:v>44937</c:v>
                </c:pt>
                <c:pt idx="11">
                  <c:v>44938</c:v>
                </c:pt>
                <c:pt idx="12">
                  <c:v>44939</c:v>
                </c:pt>
                <c:pt idx="13">
                  <c:v>44940</c:v>
                </c:pt>
                <c:pt idx="14">
                  <c:v>44941</c:v>
                </c:pt>
                <c:pt idx="15">
                  <c:v>44942</c:v>
                </c:pt>
                <c:pt idx="16">
                  <c:v>44943</c:v>
                </c:pt>
                <c:pt idx="17">
                  <c:v>44944</c:v>
                </c:pt>
                <c:pt idx="18">
                  <c:v>44945</c:v>
                </c:pt>
                <c:pt idx="19">
                  <c:v>44946</c:v>
                </c:pt>
                <c:pt idx="20">
                  <c:v>44947</c:v>
                </c:pt>
                <c:pt idx="21">
                  <c:v>44948</c:v>
                </c:pt>
                <c:pt idx="22">
                  <c:v>44949</c:v>
                </c:pt>
                <c:pt idx="23">
                  <c:v>44950</c:v>
                </c:pt>
                <c:pt idx="24">
                  <c:v>44951</c:v>
                </c:pt>
                <c:pt idx="25">
                  <c:v>44952</c:v>
                </c:pt>
                <c:pt idx="26">
                  <c:v>44953</c:v>
                </c:pt>
                <c:pt idx="27">
                  <c:v>44954</c:v>
                </c:pt>
                <c:pt idx="28">
                  <c:v>44955</c:v>
                </c:pt>
                <c:pt idx="29">
                  <c:v>44956</c:v>
                </c:pt>
                <c:pt idx="30">
                  <c:v>44957</c:v>
                </c:pt>
                <c:pt idx="31">
                  <c:v>44958</c:v>
                </c:pt>
                <c:pt idx="32">
                  <c:v>44959</c:v>
                </c:pt>
                <c:pt idx="33">
                  <c:v>44960</c:v>
                </c:pt>
                <c:pt idx="34">
                  <c:v>44961</c:v>
                </c:pt>
                <c:pt idx="35">
                  <c:v>44962</c:v>
                </c:pt>
                <c:pt idx="36">
                  <c:v>44963</c:v>
                </c:pt>
                <c:pt idx="37">
                  <c:v>44964</c:v>
                </c:pt>
                <c:pt idx="38">
                  <c:v>44965</c:v>
                </c:pt>
                <c:pt idx="39">
                  <c:v>44966</c:v>
                </c:pt>
                <c:pt idx="40">
                  <c:v>44967</c:v>
                </c:pt>
                <c:pt idx="41">
                  <c:v>44968</c:v>
                </c:pt>
                <c:pt idx="42">
                  <c:v>44969</c:v>
                </c:pt>
                <c:pt idx="43">
                  <c:v>44970</c:v>
                </c:pt>
                <c:pt idx="44">
                  <c:v>44971</c:v>
                </c:pt>
                <c:pt idx="45">
                  <c:v>44972</c:v>
                </c:pt>
                <c:pt idx="46">
                  <c:v>44973</c:v>
                </c:pt>
                <c:pt idx="47">
                  <c:v>44974</c:v>
                </c:pt>
                <c:pt idx="48">
                  <c:v>44975</c:v>
                </c:pt>
                <c:pt idx="49">
                  <c:v>44976</c:v>
                </c:pt>
                <c:pt idx="50">
                  <c:v>44977</c:v>
                </c:pt>
                <c:pt idx="51">
                  <c:v>44978</c:v>
                </c:pt>
                <c:pt idx="52">
                  <c:v>44979</c:v>
                </c:pt>
                <c:pt idx="53">
                  <c:v>44980</c:v>
                </c:pt>
                <c:pt idx="54">
                  <c:v>44981</c:v>
                </c:pt>
                <c:pt idx="55">
                  <c:v>44982</c:v>
                </c:pt>
                <c:pt idx="56">
                  <c:v>44983</c:v>
                </c:pt>
                <c:pt idx="57">
                  <c:v>44984</c:v>
                </c:pt>
                <c:pt idx="58">
                  <c:v>44985</c:v>
                </c:pt>
                <c:pt idx="59">
                  <c:v>44986</c:v>
                </c:pt>
                <c:pt idx="60">
                  <c:v>44987</c:v>
                </c:pt>
                <c:pt idx="61">
                  <c:v>44988</c:v>
                </c:pt>
                <c:pt idx="62">
                  <c:v>44989</c:v>
                </c:pt>
                <c:pt idx="63">
                  <c:v>44990</c:v>
                </c:pt>
                <c:pt idx="64">
                  <c:v>44991</c:v>
                </c:pt>
                <c:pt idx="65">
                  <c:v>44992</c:v>
                </c:pt>
                <c:pt idx="66">
                  <c:v>44993</c:v>
                </c:pt>
                <c:pt idx="67">
                  <c:v>44994</c:v>
                </c:pt>
                <c:pt idx="68">
                  <c:v>44995</c:v>
                </c:pt>
                <c:pt idx="69">
                  <c:v>44996</c:v>
                </c:pt>
                <c:pt idx="70">
                  <c:v>44997</c:v>
                </c:pt>
                <c:pt idx="71">
                  <c:v>44998</c:v>
                </c:pt>
                <c:pt idx="72">
                  <c:v>44999</c:v>
                </c:pt>
                <c:pt idx="73">
                  <c:v>45000</c:v>
                </c:pt>
                <c:pt idx="74">
                  <c:v>45001</c:v>
                </c:pt>
                <c:pt idx="75">
                  <c:v>45002</c:v>
                </c:pt>
                <c:pt idx="76">
                  <c:v>45003</c:v>
                </c:pt>
                <c:pt idx="77">
                  <c:v>45004</c:v>
                </c:pt>
                <c:pt idx="78">
                  <c:v>45005</c:v>
                </c:pt>
                <c:pt idx="79">
                  <c:v>45006</c:v>
                </c:pt>
                <c:pt idx="80">
                  <c:v>45007</c:v>
                </c:pt>
                <c:pt idx="81">
                  <c:v>45008</c:v>
                </c:pt>
                <c:pt idx="82">
                  <c:v>45009</c:v>
                </c:pt>
                <c:pt idx="83">
                  <c:v>45010</c:v>
                </c:pt>
                <c:pt idx="84">
                  <c:v>45011</c:v>
                </c:pt>
                <c:pt idx="85">
                  <c:v>45012</c:v>
                </c:pt>
                <c:pt idx="86">
                  <c:v>45013</c:v>
                </c:pt>
                <c:pt idx="87">
                  <c:v>45014</c:v>
                </c:pt>
                <c:pt idx="88">
                  <c:v>45015</c:v>
                </c:pt>
                <c:pt idx="89">
                  <c:v>45016</c:v>
                </c:pt>
                <c:pt idx="90">
                  <c:v>45017</c:v>
                </c:pt>
                <c:pt idx="91">
                  <c:v>45018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45023</c:v>
                </c:pt>
                <c:pt idx="97">
                  <c:v>45024</c:v>
                </c:pt>
                <c:pt idx="98">
                  <c:v>45025</c:v>
                </c:pt>
                <c:pt idx="99">
                  <c:v>45026</c:v>
                </c:pt>
                <c:pt idx="100">
                  <c:v>45027</c:v>
                </c:pt>
                <c:pt idx="101">
                  <c:v>45028</c:v>
                </c:pt>
                <c:pt idx="102">
                  <c:v>45029</c:v>
                </c:pt>
                <c:pt idx="103">
                  <c:v>45030</c:v>
                </c:pt>
                <c:pt idx="104">
                  <c:v>45031</c:v>
                </c:pt>
                <c:pt idx="105">
                  <c:v>45032</c:v>
                </c:pt>
                <c:pt idx="106">
                  <c:v>45033</c:v>
                </c:pt>
                <c:pt idx="107">
                  <c:v>45034</c:v>
                </c:pt>
                <c:pt idx="108">
                  <c:v>45035</c:v>
                </c:pt>
                <c:pt idx="109">
                  <c:v>45036</c:v>
                </c:pt>
                <c:pt idx="110">
                  <c:v>45037</c:v>
                </c:pt>
                <c:pt idx="111">
                  <c:v>45038</c:v>
                </c:pt>
                <c:pt idx="112">
                  <c:v>45039</c:v>
                </c:pt>
                <c:pt idx="113">
                  <c:v>45040</c:v>
                </c:pt>
                <c:pt idx="114">
                  <c:v>45041</c:v>
                </c:pt>
                <c:pt idx="115">
                  <c:v>45042</c:v>
                </c:pt>
                <c:pt idx="116">
                  <c:v>45043</c:v>
                </c:pt>
                <c:pt idx="117">
                  <c:v>45044</c:v>
                </c:pt>
                <c:pt idx="118">
                  <c:v>45045</c:v>
                </c:pt>
                <c:pt idx="119">
                  <c:v>45046</c:v>
                </c:pt>
                <c:pt idx="120">
                  <c:v>45047</c:v>
                </c:pt>
                <c:pt idx="121">
                  <c:v>45048</c:v>
                </c:pt>
                <c:pt idx="122">
                  <c:v>45049</c:v>
                </c:pt>
                <c:pt idx="123">
                  <c:v>45050</c:v>
                </c:pt>
                <c:pt idx="124">
                  <c:v>45051</c:v>
                </c:pt>
                <c:pt idx="125">
                  <c:v>45052</c:v>
                </c:pt>
                <c:pt idx="126">
                  <c:v>45053</c:v>
                </c:pt>
                <c:pt idx="127">
                  <c:v>45054</c:v>
                </c:pt>
                <c:pt idx="128">
                  <c:v>45055</c:v>
                </c:pt>
                <c:pt idx="129">
                  <c:v>45056</c:v>
                </c:pt>
                <c:pt idx="130">
                  <c:v>45057</c:v>
                </c:pt>
                <c:pt idx="131">
                  <c:v>45058</c:v>
                </c:pt>
                <c:pt idx="132">
                  <c:v>45059</c:v>
                </c:pt>
                <c:pt idx="133">
                  <c:v>45060</c:v>
                </c:pt>
                <c:pt idx="134">
                  <c:v>45061</c:v>
                </c:pt>
                <c:pt idx="135">
                  <c:v>45062</c:v>
                </c:pt>
                <c:pt idx="136">
                  <c:v>45063</c:v>
                </c:pt>
                <c:pt idx="137">
                  <c:v>45064</c:v>
                </c:pt>
                <c:pt idx="138">
                  <c:v>45065</c:v>
                </c:pt>
                <c:pt idx="139">
                  <c:v>45066</c:v>
                </c:pt>
                <c:pt idx="140">
                  <c:v>45067</c:v>
                </c:pt>
                <c:pt idx="141">
                  <c:v>45068</c:v>
                </c:pt>
                <c:pt idx="142">
                  <c:v>45069</c:v>
                </c:pt>
                <c:pt idx="143">
                  <c:v>45070</c:v>
                </c:pt>
                <c:pt idx="144">
                  <c:v>45071</c:v>
                </c:pt>
                <c:pt idx="145">
                  <c:v>45072</c:v>
                </c:pt>
                <c:pt idx="146">
                  <c:v>45073</c:v>
                </c:pt>
                <c:pt idx="147">
                  <c:v>45074</c:v>
                </c:pt>
                <c:pt idx="148">
                  <c:v>45075</c:v>
                </c:pt>
                <c:pt idx="149">
                  <c:v>45076</c:v>
                </c:pt>
                <c:pt idx="150">
                  <c:v>45077</c:v>
                </c:pt>
                <c:pt idx="151">
                  <c:v>45078</c:v>
                </c:pt>
                <c:pt idx="152">
                  <c:v>45079</c:v>
                </c:pt>
                <c:pt idx="153">
                  <c:v>45080</c:v>
                </c:pt>
                <c:pt idx="154">
                  <c:v>45081</c:v>
                </c:pt>
                <c:pt idx="155">
                  <c:v>45082</c:v>
                </c:pt>
                <c:pt idx="156">
                  <c:v>45083</c:v>
                </c:pt>
                <c:pt idx="157">
                  <c:v>45084</c:v>
                </c:pt>
                <c:pt idx="158">
                  <c:v>45085</c:v>
                </c:pt>
                <c:pt idx="159">
                  <c:v>45086</c:v>
                </c:pt>
                <c:pt idx="160">
                  <c:v>45087</c:v>
                </c:pt>
                <c:pt idx="161">
                  <c:v>45088</c:v>
                </c:pt>
                <c:pt idx="162">
                  <c:v>45089</c:v>
                </c:pt>
                <c:pt idx="163">
                  <c:v>45090</c:v>
                </c:pt>
                <c:pt idx="164">
                  <c:v>45091</c:v>
                </c:pt>
                <c:pt idx="165">
                  <c:v>45092</c:v>
                </c:pt>
                <c:pt idx="166">
                  <c:v>45093</c:v>
                </c:pt>
                <c:pt idx="167">
                  <c:v>45094</c:v>
                </c:pt>
                <c:pt idx="168">
                  <c:v>45095</c:v>
                </c:pt>
                <c:pt idx="169">
                  <c:v>45096</c:v>
                </c:pt>
                <c:pt idx="170">
                  <c:v>45097</c:v>
                </c:pt>
                <c:pt idx="171">
                  <c:v>45098</c:v>
                </c:pt>
                <c:pt idx="172">
                  <c:v>45099</c:v>
                </c:pt>
                <c:pt idx="173">
                  <c:v>45100</c:v>
                </c:pt>
                <c:pt idx="174">
                  <c:v>45101</c:v>
                </c:pt>
                <c:pt idx="175">
                  <c:v>45102</c:v>
                </c:pt>
                <c:pt idx="176">
                  <c:v>45103</c:v>
                </c:pt>
                <c:pt idx="177">
                  <c:v>45104</c:v>
                </c:pt>
                <c:pt idx="178">
                  <c:v>45105</c:v>
                </c:pt>
                <c:pt idx="179">
                  <c:v>45106</c:v>
                </c:pt>
                <c:pt idx="180">
                  <c:v>45107</c:v>
                </c:pt>
                <c:pt idx="181">
                  <c:v>45108</c:v>
                </c:pt>
                <c:pt idx="182">
                  <c:v>45109</c:v>
                </c:pt>
                <c:pt idx="183">
                  <c:v>45110</c:v>
                </c:pt>
                <c:pt idx="184">
                  <c:v>45111</c:v>
                </c:pt>
                <c:pt idx="185">
                  <c:v>45112</c:v>
                </c:pt>
                <c:pt idx="186">
                  <c:v>45113</c:v>
                </c:pt>
                <c:pt idx="187">
                  <c:v>45114</c:v>
                </c:pt>
                <c:pt idx="188">
                  <c:v>45115</c:v>
                </c:pt>
                <c:pt idx="189">
                  <c:v>45116</c:v>
                </c:pt>
                <c:pt idx="190">
                  <c:v>45117</c:v>
                </c:pt>
                <c:pt idx="191">
                  <c:v>45118</c:v>
                </c:pt>
                <c:pt idx="192">
                  <c:v>45119</c:v>
                </c:pt>
                <c:pt idx="193">
                  <c:v>45120</c:v>
                </c:pt>
                <c:pt idx="194">
                  <c:v>45121</c:v>
                </c:pt>
                <c:pt idx="195">
                  <c:v>45122</c:v>
                </c:pt>
                <c:pt idx="196">
                  <c:v>45123</c:v>
                </c:pt>
                <c:pt idx="197">
                  <c:v>45124</c:v>
                </c:pt>
                <c:pt idx="198">
                  <c:v>45125</c:v>
                </c:pt>
                <c:pt idx="199">
                  <c:v>45126</c:v>
                </c:pt>
                <c:pt idx="200">
                  <c:v>45127</c:v>
                </c:pt>
                <c:pt idx="201">
                  <c:v>45128</c:v>
                </c:pt>
                <c:pt idx="202">
                  <c:v>45129</c:v>
                </c:pt>
                <c:pt idx="203">
                  <c:v>45130</c:v>
                </c:pt>
                <c:pt idx="204">
                  <c:v>45131</c:v>
                </c:pt>
                <c:pt idx="205">
                  <c:v>45132</c:v>
                </c:pt>
                <c:pt idx="206">
                  <c:v>45133</c:v>
                </c:pt>
                <c:pt idx="207">
                  <c:v>45134</c:v>
                </c:pt>
                <c:pt idx="208">
                  <c:v>45135</c:v>
                </c:pt>
                <c:pt idx="209">
                  <c:v>45136</c:v>
                </c:pt>
                <c:pt idx="210">
                  <c:v>45137</c:v>
                </c:pt>
                <c:pt idx="211">
                  <c:v>45138</c:v>
                </c:pt>
                <c:pt idx="212">
                  <c:v>45139</c:v>
                </c:pt>
                <c:pt idx="213">
                  <c:v>45140</c:v>
                </c:pt>
                <c:pt idx="214">
                  <c:v>45141</c:v>
                </c:pt>
                <c:pt idx="215">
                  <c:v>45142</c:v>
                </c:pt>
                <c:pt idx="216">
                  <c:v>45143</c:v>
                </c:pt>
                <c:pt idx="217">
                  <c:v>45144</c:v>
                </c:pt>
                <c:pt idx="218">
                  <c:v>45145</c:v>
                </c:pt>
                <c:pt idx="219">
                  <c:v>45146</c:v>
                </c:pt>
                <c:pt idx="220">
                  <c:v>45147</c:v>
                </c:pt>
                <c:pt idx="221">
                  <c:v>45148</c:v>
                </c:pt>
                <c:pt idx="222">
                  <c:v>45149</c:v>
                </c:pt>
                <c:pt idx="223">
                  <c:v>45150</c:v>
                </c:pt>
                <c:pt idx="224">
                  <c:v>45151</c:v>
                </c:pt>
                <c:pt idx="225">
                  <c:v>45152</c:v>
                </c:pt>
                <c:pt idx="226">
                  <c:v>45153</c:v>
                </c:pt>
                <c:pt idx="227">
                  <c:v>45154</c:v>
                </c:pt>
                <c:pt idx="228">
                  <c:v>45155</c:v>
                </c:pt>
                <c:pt idx="229">
                  <c:v>45156</c:v>
                </c:pt>
                <c:pt idx="230">
                  <c:v>45157</c:v>
                </c:pt>
                <c:pt idx="231">
                  <c:v>45158</c:v>
                </c:pt>
                <c:pt idx="232">
                  <c:v>45159</c:v>
                </c:pt>
                <c:pt idx="233">
                  <c:v>45160</c:v>
                </c:pt>
                <c:pt idx="234">
                  <c:v>45161</c:v>
                </c:pt>
                <c:pt idx="235">
                  <c:v>45162</c:v>
                </c:pt>
                <c:pt idx="236">
                  <c:v>45163</c:v>
                </c:pt>
                <c:pt idx="237">
                  <c:v>45164</c:v>
                </c:pt>
                <c:pt idx="238">
                  <c:v>45165</c:v>
                </c:pt>
                <c:pt idx="239">
                  <c:v>45166</c:v>
                </c:pt>
                <c:pt idx="240">
                  <c:v>45167</c:v>
                </c:pt>
                <c:pt idx="241">
                  <c:v>45168</c:v>
                </c:pt>
                <c:pt idx="242">
                  <c:v>45169</c:v>
                </c:pt>
                <c:pt idx="243">
                  <c:v>45170</c:v>
                </c:pt>
                <c:pt idx="244">
                  <c:v>45171</c:v>
                </c:pt>
                <c:pt idx="245">
                  <c:v>45172</c:v>
                </c:pt>
                <c:pt idx="246">
                  <c:v>45173</c:v>
                </c:pt>
                <c:pt idx="247">
                  <c:v>45174</c:v>
                </c:pt>
                <c:pt idx="248">
                  <c:v>45175</c:v>
                </c:pt>
                <c:pt idx="249">
                  <c:v>45176</c:v>
                </c:pt>
                <c:pt idx="250">
                  <c:v>45177</c:v>
                </c:pt>
                <c:pt idx="251">
                  <c:v>45178</c:v>
                </c:pt>
                <c:pt idx="252">
                  <c:v>45179</c:v>
                </c:pt>
                <c:pt idx="253">
                  <c:v>45180</c:v>
                </c:pt>
                <c:pt idx="254">
                  <c:v>45181</c:v>
                </c:pt>
                <c:pt idx="255">
                  <c:v>45182</c:v>
                </c:pt>
                <c:pt idx="256">
                  <c:v>45183</c:v>
                </c:pt>
                <c:pt idx="257">
                  <c:v>45184</c:v>
                </c:pt>
                <c:pt idx="258">
                  <c:v>45185</c:v>
                </c:pt>
                <c:pt idx="259">
                  <c:v>45186</c:v>
                </c:pt>
                <c:pt idx="260">
                  <c:v>45187</c:v>
                </c:pt>
                <c:pt idx="261">
                  <c:v>45188</c:v>
                </c:pt>
                <c:pt idx="262">
                  <c:v>45189</c:v>
                </c:pt>
                <c:pt idx="263">
                  <c:v>45190</c:v>
                </c:pt>
                <c:pt idx="264">
                  <c:v>45191</c:v>
                </c:pt>
                <c:pt idx="265">
                  <c:v>45192</c:v>
                </c:pt>
                <c:pt idx="266">
                  <c:v>45193</c:v>
                </c:pt>
                <c:pt idx="267">
                  <c:v>45194</c:v>
                </c:pt>
                <c:pt idx="268">
                  <c:v>45195</c:v>
                </c:pt>
                <c:pt idx="269">
                  <c:v>45196</c:v>
                </c:pt>
                <c:pt idx="270">
                  <c:v>45197</c:v>
                </c:pt>
                <c:pt idx="271">
                  <c:v>45198</c:v>
                </c:pt>
                <c:pt idx="272">
                  <c:v>45199</c:v>
                </c:pt>
                <c:pt idx="273">
                  <c:v>45200</c:v>
                </c:pt>
                <c:pt idx="274">
                  <c:v>45201</c:v>
                </c:pt>
                <c:pt idx="275">
                  <c:v>45202</c:v>
                </c:pt>
                <c:pt idx="276">
                  <c:v>45203</c:v>
                </c:pt>
                <c:pt idx="277">
                  <c:v>45204</c:v>
                </c:pt>
                <c:pt idx="278">
                  <c:v>45205</c:v>
                </c:pt>
                <c:pt idx="279">
                  <c:v>45206</c:v>
                </c:pt>
                <c:pt idx="280">
                  <c:v>45207</c:v>
                </c:pt>
                <c:pt idx="281">
                  <c:v>45208</c:v>
                </c:pt>
                <c:pt idx="282">
                  <c:v>45209</c:v>
                </c:pt>
                <c:pt idx="283">
                  <c:v>45210</c:v>
                </c:pt>
                <c:pt idx="284">
                  <c:v>45211</c:v>
                </c:pt>
                <c:pt idx="285">
                  <c:v>45212</c:v>
                </c:pt>
                <c:pt idx="286">
                  <c:v>45213</c:v>
                </c:pt>
                <c:pt idx="287">
                  <c:v>45214</c:v>
                </c:pt>
                <c:pt idx="288">
                  <c:v>45215</c:v>
                </c:pt>
                <c:pt idx="289">
                  <c:v>45216</c:v>
                </c:pt>
                <c:pt idx="290">
                  <c:v>45217</c:v>
                </c:pt>
                <c:pt idx="291">
                  <c:v>45218</c:v>
                </c:pt>
                <c:pt idx="292">
                  <c:v>45219</c:v>
                </c:pt>
                <c:pt idx="293">
                  <c:v>45220</c:v>
                </c:pt>
                <c:pt idx="294">
                  <c:v>45221</c:v>
                </c:pt>
                <c:pt idx="295">
                  <c:v>45222</c:v>
                </c:pt>
                <c:pt idx="296">
                  <c:v>45223</c:v>
                </c:pt>
                <c:pt idx="297">
                  <c:v>45224</c:v>
                </c:pt>
                <c:pt idx="298">
                  <c:v>45225</c:v>
                </c:pt>
                <c:pt idx="299">
                  <c:v>45226</c:v>
                </c:pt>
                <c:pt idx="300">
                  <c:v>45227</c:v>
                </c:pt>
                <c:pt idx="301">
                  <c:v>45228</c:v>
                </c:pt>
                <c:pt idx="302">
                  <c:v>45229</c:v>
                </c:pt>
                <c:pt idx="303">
                  <c:v>45230</c:v>
                </c:pt>
                <c:pt idx="304">
                  <c:v>45231</c:v>
                </c:pt>
                <c:pt idx="305">
                  <c:v>45232</c:v>
                </c:pt>
                <c:pt idx="306">
                  <c:v>45233</c:v>
                </c:pt>
                <c:pt idx="307">
                  <c:v>45234</c:v>
                </c:pt>
                <c:pt idx="308">
                  <c:v>45235</c:v>
                </c:pt>
                <c:pt idx="309">
                  <c:v>45236</c:v>
                </c:pt>
                <c:pt idx="310">
                  <c:v>45237</c:v>
                </c:pt>
                <c:pt idx="311">
                  <c:v>45238</c:v>
                </c:pt>
                <c:pt idx="312">
                  <c:v>45239</c:v>
                </c:pt>
                <c:pt idx="313">
                  <c:v>45240</c:v>
                </c:pt>
                <c:pt idx="314">
                  <c:v>45241</c:v>
                </c:pt>
                <c:pt idx="315">
                  <c:v>45242</c:v>
                </c:pt>
                <c:pt idx="316">
                  <c:v>45243</c:v>
                </c:pt>
                <c:pt idx="317">
                  <c:v>45244</c:v>
                </c:pt>
                <c:pt idx="318">
                  <c:v>45245</c:v>
                </c:pt>
                <c:pt idx="319">
                  <c:v>45246</c:v>
                </c:pt>
                <c:pt idx="320">
                  <c:v>45247</c:v>
                </c:pt>
                <c:pt idx="321">
                  <c:v>45248</c:v>
                </c:pt>
                <c:pt idx="322">
                  <c:v>45249</c:v>
                </c:pt>
                <c:pt idx="323">
                  <c:v>45250</c:v>
                </c:pt>
                <c:pt idx="324">
                  <c:v>45251</c:v>
                </c:pt>
                <c:pt idx="325">
                  <c:v>45252</c:v>
                </c:pt>
                <c:pt idx="326">
                  <c:v>45253</c:v>
                </c:pt>
                <c:pt idx="327">
                  <c:v>45254</c:v>
                </c:pt>
                <c:pt idx="328">
                  <c:v>45255</c:v>
                </c:pt>
                <c:pt idx="329">
                  <c:v>45256</c:v>
                </c:pt>
                <c:pt idx="330">
                  <c:v>45257</c:v>
                </c:pt>
                <c:pt idx="331">
                  <c:v>45258</c:v>
                </c:pt>
                <c:pt idx="332">
                  <c:v>45259</c:v>
                </c:pt>
                <c:pt idx="333">
                  <c:v>45260</c:v>
                </c:pt>
                <c:pt idx="334">
                  <c:v>45261</c:v>
                </c:pt>
                <c:pt idx="335">
                  <c:v>45262</c:v>
                </c:pt>
                <c:pt idx="336">
                  <c:v>45263</c:v>
                </c:pt>
                <c:pt idx="337">
                  <c:v>45264</c:v>
                </c:pt>
                <c:pt idx="338">
                  <c:v>45265</c:v>
                </c:pt>
                <c:pt idx="339">
                  <c:v>45266</c:v>
                </c:pt>
                <c:pt idx="340">
                  <c:v>45267</c:v>
                </c:pt>
                <c:pt idx="341">
                  <c:v>45268</c:v>
                </c:pt>
                <c:pt idx="342">
                  <c:v>45269</c:v>
                </c:pt>
                <c:pt idx="343">
                  <c:v>45270</c:v>
                </c:pt>
                <c:pt idx="344">
                  <c:v>45271</c:v>
                </c:pt>
                <c:pt idx="345">
                  <c:v>45272</c:v>
                </c:pt>
                <c:pt idx="346">
                  <c:v>45273</c:v>
                </c:pt>
                <c:pt idx="347">
                  <c:v>45274</c:v>
                </c:pt>
                <c:pt idx="348">
                  <c:v>45275</c:v>
                </c:pt>
                <c:pt idx="349">
                  <c:v>45276</c:v>
                </c:pt>
                <c:pt idx="350">
                  <c:v>45277</c:v>
                </c:pt>
                <c:pt idx="351">
                  <c:v>45278</c:v>
                </c:pt>
                <c:pt idx="352">
                  <c:v>45279</c:v>
                </c:pt>
                <c:pt idx="353">
                  <c:v>45280</c:v>
                </c:pt>
                <c:pt idx="354">
                  <c:v>45281</c:v>
                </c:pt>
                <c:pt idx="355">
                  <c:v>45282</c:v>
                </c:pt>
                <c:pt idx="356">
                  <c:v>45283</c:v>
                </c:pt>
                <c:pt idx="357">
                  <c:v>45284</c:v>
                </c:pt>
                <c:pt idx="358">
                  <c:v>45285</c:v>
                </c:pt>
                <c:pt idx="359">
                  <c:v>45286</c:v>
                </c:pt>
                <c:pt idx="360">
                  <c:v>45287</c:v>
                </c:pt>
                <c:pt idx="361">
                  <c:v>45288</c:v>
                </c:pt>
                <c:pt idx="362">
                  <c:v>45289</c:v>
                </c:pt>
                <c:pt idx="363">
                  <c:v>45290</c:v>
                </c:pt>
                <c:pt idx="364">
                  <c:v>45291</c:v>
                </c:pt>
              </c:numCache>
            </c:numRef>
          </c:cat>
          <c:val>
            <c:numRef>
              <c:f>NORDESTE!$H$2:$H$367</c:f>
              <c:numCache>
                <c:formatCode>0.0</c:formatCode>
                <c:ptCount val="366"/>
                <c:pt idx="0">
                  <c:v>67.693000789999999</c:v>
                </c:pt>
                <c:pt idx="1">
                  <c:v>68.409599299999996</c:v>
                </c:pt>
                <c:pt idx="2">
                  <c:v>69.137802120000003</c:v>
                </c:pt>
                <c:pt idx="3">
                  <c:v>69.882797240000002</c:v>
                </c:pt>
                <c:pt idx="4">
                  <c:v>70.570899960000006</c:v>
                </c:pt>
                <c:pt idx="5">
                  <c:v>71.340698239999995</c:v>
                </c:pt>
                <c:pt idx="6">
                  <c:v>72.155700679999995</c:v>
                </c:pt>
                <c:pt idx="7">
                  <c:v>73.033897400000001</c:v>
                </c:pt>
                <c:pt idx="8">
                  <c:v>73.660896300000005</c:v>
                </c:pt>
                <c:pt idx="9">
                  <c:v>74.060203549999997</c:v>
                </c:pt>
                <c:pt idx="10">
                  <c:v>74.307502749999998</c:v>
                </c:pt>
                <c:pt idx="11">
                  <c:v>74.542098999999993</c:v>
                </c:pt>
                <c:pt idx="12">
                  <c:v>74.629898069999996</c:v>
                </c:pt>
                <c:pt idx="13">
                  <c:v>74.597396849999996</c:v>
                </c:pt>
                <c:pt idx="14">
                  <c:v>74.590698239999995</c:v>
                </c:pt>
                <c:pt idx="15">
                  <c:v>74.483703610000006</c:v>
                </c:pt>
                <c:pt idx="16">
                  <c:v>74.376296999999994</c:v>
                </c:pt>
                <c:pt idx="17">
                  <c:v>74.254699709999997</c:v>
                </c:pt>
                <c:pt idx="18">
                  <c:v>74.204803470000002</c:v>
                </c:pt>
                <c:pt idx="19">
                  <c:v>74.303497309999997</c:v>
                </c:pt>
                <c:pt idx="20">
                  <c:v>74.351799009999993</c:v>
                </c:pt>
                <c:pt idx="21">
                  <c:v>74.425102229999993</c:v>
                </c:pt>
                <c:pt idx="22">
                  <c:v>74.528999330000005</c:v>
                </c:pt>
                <c:pt idx="23">
                  <c:v>74.725303650000001</c:v>
                </c:pt>
                <c:pt idx="24">
                  <c:v>74.871101379999999</c:v>
                </c:pt>
                <c:pt idx="25">
                  <c:v>75.019798280000003</c:v>
                </c:pt>
                <c:pt idx="26">
                  <c:v>75.185798649999995</c:v>
                </c:pt>
                <c:pt idx="27">
                  <c:v>75.326301569999998</c:v>
                </c:pt>
                <c:pt idx="28">
                  <c:v>75.449501040000001</c:v>
                </c:pt>
                <c:pt idx="29">
                  <c:v>75.555297850000002</c:v>
                </c:pt>
                <c:pt idx="30">
                  <c:v>75.645797729999998</c:v>
                </c:pt>
                <c:pt idx="31">
                  <c:v>75.743301389999999</c:v>
                </c:pt>
                <c:pt idx="32">
                  <c:v>75.751899719999997</c:v>
                </c:pt>
                <c:pt idx="33">
                  <c:v>75.915496829999995</c:v>
                </c:pt>
                <c:pt idx="34">
                  <c:v>76.148200990000007</c:v>
                </c:pt>
                <c:pt idx="35">
                  <c:v>76.442703249999994</c:v>
                </c:pt>
                <c:pt idx="36">
                  <c:v>76.759101869999995</c:v>
                </c:pt>
                <c:pt idx="37">
                  <c:v>77.079597469999996</c:v>
                </c:pt>
                <c:pt idx="38">
                  <c:v>77.349098209999994</c:v>
                </c:pt>
                <c:pt idx="39">
                  <c:v>77.707000730000004</c:v>
                </c:pt>
                <c:pt idx="40">
                  <c:v>78.084098819999994</c:v>
                </c:pt>
                <c:pt idx="41">
                  <c:v>78.562896730000006</c:v>
                </c:pt>
                <c:pt idx="42">
                  <c:v>79.064598079999996</c:v>
                </c:pt>
                <c:pt idx="43">
                  <c:v>79.586502080000002</c:v>
                </c:pt>
                <c:pt idx="44">
                  <c:v>80.058502200000007</c:v>
                </c:pt>
                <c:pt idx="45">
                  <c:v>80.499496460000003</c:v>
                </c:pt>
                <c:pt idx="46">
                  <c:v>81.053802489999995</c:v>
                </c:pt>
                <c:pt idx="47">
                  <c:v>81.547302250000001</c:v>
                </c:pt>
                <c:pt idx="48">
                  <c:v>82.089797970000006</c:v>
                </c:pt>
                <c:pt idx="49">
                  <c:v>82.564796450000003</c:v>
                </c:pt>
                <c:pt idx="50">
                  <c:v>83.089103699999995</c:v>
                </c:pt>
                <c:pt idx="51">
                  <c:v>83.454498290000004</c:v>
                </c:pt>
                <c:pt idx="52">
                  <c:v>83.831001279999995</c:v>
                </c:pt>
                <c:pt idx="53">
                  <c:v>84.123703000000006</c:v>
                </c:pt>
                <c:pt idx="54">
                  <c:v>84.321701050000001</c:v>
                </c:pt>
                <c:pt idx="55">
                  <c:v>84.548202509999996</c:v>
                </c:pt>
                <c:pt idx="56">
                  <c:v>84.805297850000002</c:v>
                </c:pt>
                <c:pt idx="57">
                  <c:v>85.089500430000001</c:v>
                </c:pt>
                <c:pt idx="58">
                  <c:v>85.291900630000001</c:v>
                </c:pt>
                <c:pt idx="59">
                  <c:v>85.564796450000003</c:v>
                </c:pt>
                <c:pt idx="60">
                  <c:v>85.838500980000006</c:v>
                </c:pt>
                <c:pt idx="61">
                  <c:v>86.068199160000006</c:v>
                </c:pt>
                <c:pt idx="62">
                  <c:v>86.23090363</c:v>
                </c:pt>
                <c:pt idx="63">
                  <c:v>86.457901000000007</c:v>
                </c:pt>
                <c:pt idx="64">
                  <c:v>86.683700560000005</c:v>
                </c:pt>
                <c:pt idx="65">
                  <c:v>86.85749817</c:v>
                </c:pt>
                <c:pt idx="66">
                  <c:v>87.001701350000005</c:v>
                </c:pt>
                <c:pt idx="67">
                  <c:v>87.166297909999997</c:v>
                </c:pt>
                <c:pt idx="68">
                  <c:v>87.247901920000004</c:v>
                </c:pt>
                <c:pt idx="69">
                  <c:v>87.38300323</c:v>
                </c:pt>
                <c:pt idx="70">
                  <c:v>87.577301030000001</c:v>
                </c:pt>
                <c:pt idx="71">
                  <c:v>87.776397709999998</c:v>
                </c:pt>
                <c:pt idx="72">
                  <c:v>87.984802250000001</c:v>
                </c:pt>
                <c:pt idx="73">
                  <c:v>88.127502440000001</c:v>
                </c:pt>
                <c:pt idx="74">
                  <c:v>88.339401249999995</c:v>
                </c:pt>
                <c:pt idx="75">
                  <c:v>88.545799259999995</c:v>
                </c:pt>
                <c:pt idx="76">
                  <c:v>88.773696900000004</c:v>
                </c:pt>
                <c:pt idx="77">
                  <c:v>88.988098140000005</c:v>
                </c:pt>
                <c:pt idx="78">
                  <c:v>89.394996640000002</c:v>
                </c:pt>
                <c:pt idx="79">
                  <c:v>89.799697879999997</c:v>
                </c:pt>
                <c:pt idx="80">
                  <c:v>90.227096560000007</c:v>
                </c:pt>
                <c:pt idx="81">
                  <c:v>90.557701109999996</c:v>
                </c:pt>
                <c:pt idx="82">
                  <c:v>90.789802550000005</c:v>
                </c:pt>
                <c:pt idx="83">
                  <c:v>90.938499449999995</c:v>
                </c:pt>
                <c:pt idx="84">
                  <c:v>91.091499330000005</c:v>
                </c:pt>
                <c:pt idx="85">
                  <c:v>91.173500059999995</c:v>
                </c:pt>
                <c:pt idx="86">
                  <c:v>91.18060303</c:v>
                </c:pt>
                <c:pt idx="87">
                  <c:v>91.190696720000005</c:v>
                </c:pt>
                <c:pt idx="88">
                  <c:v>91.197700499999996</c:v>
                </c:pt>
                <c:pt idx="89">
                  <c:v>91.209198000000001</c:v>
                </c:pt>
                <c:pt idx="90">
                  <c:v>91.208702090000003</c:v>
                </c:pt>
                <c:pt idx="91">
                  <c:v>91.200302120000003</c:v>
                </c:pt>
                <c:pt idx="92">
                  <c:v>91.211700440000001</c:v>
                </c:pt>
                <c:pt idx="93">
                  <c:v>91.139297490000004</c:v>
                </c:pt>
                <c:pt idx="94">
                  <c:v>91.059402469999995</c:v>
                </c:pt>
                <c:pt idx="95">
                  <c:v>91.017097469999996</c:v>
                </c:pt>
                <c:pt idx="96">
                  <c:v>91.079200740000005</c:v>
                </c:pt>
                <c:pt idx="97">
                  <c:v>91.057800290000003</c:v>
                </c:pt>
                <c:pt idx="98">
                  <c:v>91.071502690000003</c:v>
                </c:pt>
                <c:pt idx="99">
                  <c:v>91.104400630000001</c:v>
                </c:pt>
                <c:pt idx="100">
                  <c:v>91.124496460000003</c:v>
                </c:pt>
                <c:pt idx="101">
                  <c:v>91.115196229999995</c:v>
                </c:pt>
                <c:pt idx="102">
                  <c:v>91.108100890000003</c:v>
                </c:pt>
                <c:pt idx="103">
                  <c:v>91.023498540000006</c:v>
                </c:pt>
                <c:pt idx="104">
                  <c:v>91.056602479999995</c:v>
                </c:pt>
                <c:pt idx="105">
                  <c:v>91.076797490000004</c:v>
                </c:pt>
                <c:pt idx="106">
                  <c:v>91.077697749999999</c:v>
                </c:pt>
                <c:pt idx="107">
                  <c:v>91.094703670000001</c:v>
                </c:pt>
                <c:pt idx="108">
                  <c:v>91.111297609999994</c:v>
                </c:pt>
                <c:pt idx="109">
                  <c:v>91.115699770000006</c:v>
                </c:pt>
                <c:pt idx="110">
                  <c:v>91.118896480000004</c:v>
                </c:pt>
                <c:pt idx="111">
                  <c:v>91.045600890000003</c:v>
                </c:pt>
                <c:pt idx="112">
                  <c:v>91.061401369999999</c:v>
                </c:pt>
                <c:pt idx="113">
                  <c:v>91.075500489999996</c:v>
                </c:pt>
                <c:pt idx="114">
                  <c:v>91.094200130000004</c:v>
                </c:pt>
                <c:pt idx="115">
                  <c:v>91.1128006</c:v>
                </c:pt>
                <c:pt idx="116">
                  <c:v>91.128303529999997</c:v>
                </c:pt>
                <c:pt idx="117">
                  <c:v>91.139900209999993</c:v>
                </c:pt>
                <c:pt idx="118">
                  <c:v>91.075698849999995</c:v>
                </c:pt>
                <c:pt idx="119">
                  <c:v>91.016998290000004</c:v>
                </c:pt>
                <c:pt idx="120">
                  <c:v>90.959999080000003</c:v>
                </c:pt>
                <c:pt idx="121">
                  <c:v>90.854400630000001</c:v>
                </c:pt>
                <c:pt idx="122">
                  <c:v>90.746597289999997</c:v>
                </c:pt>
                <c:pt idx="123">
                  <c:v>90.709198000000001</c:v>
                </c:pt>
                <c:pt idx="124">
                  <c:v>90.675003050000001</c:v>
                </c:pt>
                <c:pt idx="125">
                  <c:v>90.660697940000006</c:v>
                </c:pt>
                <c:pt idx="126">
                  <c:v>90.628196720000005</c:v>
                </c:pt>
                <c:pt idx="127">
                  <c:v>90.628402710000003</c:v>
                </c:pt>
                <c:pt idx="128">
                  <c:v>90.589302059999994</c:v>
                </c:pt>
                <c:pt idx="129">
                  <c:v>90.580101010000007</c:v>
                </c:pt>
                <c:pt idx="130">
                  <c:v>90.529296880000004</c:v>
                </c:pt>
                <c:pt idx="131">
                  <c:v>90.471397400000001</c:v>
                </c:pt>
                <c:pt idx="132">
                  <c:v>90.485298159999999</c:v>
                </c:pt>
                <c:pt idx="133">
                  <c:v>90.47810364</c:v>
                </c:pt>
                <c:pt idx="134">
                  <c:v>90.436096190000001</c:v>
                </c:pt>
                <c:pt idx="135">
                  <c:v>90.3993988</c:v>
                </c:pt>
                <c:pt idx="136">
                  <c:v>90.297996519999998</c:v>
                </c:pt>
                <c:pt idx="137">
                  <c:v>90.181297299999997</c:v>
                </c:pt>
                <c:pt idx="138">
                  <c:v>90.078002929999997</c:v>
                </c:pt>
                <c:pt idx="139">
                  <c:v>89.972297670000003</c:v>
                </c:pt>
                <c:pt idx="140">
                  <c:v>89.858596800000001</c:v>
                </c:pt>
                <c:pt idx="141">
                  <c:v>89.719398499999997</c:v>
                </c:pt>
                <c:pt idx="142">
                  <c:v>89.564399719999997</c:v>
                </c:pt>
                <c:pt idx="143">
                  <c:v>89.514701840000001</c:v>
                </c:pt>
                <c:pt idx="144">
                  <c:v>89.480201719999997</c:v>
                </c:pt>
                <c:pt idx="145">
                  <c:v>89.5</c:v>
                </c:pt>
                <c:pt idx="146">
                  <c:v>89.51779938</c:v>
                </c:pt>
                <c:pt idx="147">
                  <c:v>89.487396239999995</c:v>
                </c:pt>
                <c:pt idx="148">
                  <c:v>89.383399960000006</c:v>
                </c:pt>
                <c:pt idx="149">
                  <c:v>89.314498900000004</c:v>
                </c:pt>
                <c:pt idx="150">
                  <c:v>89.1371994</c:v>
                </c:pt>
                <c:pt idx="151">
                  <c:v>88.976402280000002</c:v>
                </c:pt>
                <c:pt idx="152">
                  <c:v>88.882102970000005</c:v>
                </c:pt>
                <c:pt idx="153">
                  <c:v>88.787696839999995</c:v>
                </c:pt>
                <c:pt idx="154">
                  <c:v>88.705802919999996</c:v>
                </c:pt>
                <c:pt idx="155">
                  <c:v>88.555297850000002</c:v>
                </c:pt>
                <c:pt idx="156">
                  <c:v>88.382499690000003</c:v>
                </c:pt>
                <c:pt idx="157">
                  <c:v>88.206901549999998</c:v>
                </c:pt>
                <c:pt idx="158">
                  <c:v>88.091201780000006</c:v>
                </c:pt>
                <c:pt idx="159">
                  <c:v>87.905197139999999</c:v>
                </c:pt>
                <c:pt idx="160">
                  <c:v>87.730697629999995</c:v>
                </c:pt>
                <c:pt idx="161">
                  <c:v>87.537101750000005</c:v>
                </c:pt>
                <c:pt idx="162">
                  <c:v>87.35199738</c:v>
                </c:pt>
                <c:pt idx="163">
                  <c:v>87.199302669999994</c:v>
                </c:pt>
                <c:pt idx="164">
                  <c:v>87.111999510000004</c:v>
                </c:pt>
                <c:pt idx="165">
                  <c:v>86.956703189999999</c:v>
                </c:pt>
                <c:pt idx="166">
                  <c:v>86.838699340000005</c:v>
                </c:pt>
                <c:pt idx="167">
                  <c:v>86.75409698</c:v>
                </c:pt>
                <c:pt idx="168">
                  <c:v>86.652603150000004</c:v>
                </c:pt>
                <c:pt idx="169">
                  <c:v>86.494300839999994</c:v>
                </c:pt>
                <c:pt idx="170">
                  <c:v>86.340103150000004</c:v>
                </c:pt>
                <c:pt idx="171">
                  <c:v>86.160499569999999</c:v>
                </c:pt>
                <c:pt idx="172">
                  <c:v>85.978500370000006</c:v>
                </c:pt>
                <c:pt idx="173">
                  <c:v>85.813003539999997</c:v>
                </c:pt>
                <c:pt idx="174">
                  <c:v>85.638496399999994</c:v>
                </c:pt>
                <c:pt idx="175">
                  <c:v>85.465896610000001</c:v>
                </c:pt>
                <c:pt idx="176">
                  <c:v>85.305801389999999</c:v>
                </c:pt>
                <c:pt idx="177">
                  <c:v>85.122001650000001</c:v>
                </c:pt>
                <c:pt idx="178">
                  <c:v>84.93219757</c:v>
                </c:pt>
                <c:pt idx="179">
                  <c:v>84.757698059999996</c:v>
                </c:pt>
                <c:pt idx="180">
                  <c:v>84.591499330000005</c:v>
                </c:pt>
                <c:pt idx="181">
                  <c:v>84.418800349999998</c:v>
                </c:pt>
                <c:pt idx="182">
                  <c:v>84.240699770000006</c:v>
                </c:pt>
                <c:pt idx="183">
                  <c:v>84.126403809999999</c:v>
                </c:pt>
                <c:pt idx="184">
                  <c:v>83.972000120000004</c:v>
                </c:pt>
                <c:pt idx="185">
                  <c:v>83.830200199999993</c:v>
                </c:pt>
                <c:pt idx="186">
                  <c:v>83.668197629999995</c:v>
                </c:pt>
                <c:pt idx="187">
                  <c:v>83.507202149999998</c:v>
                </c:pt>
                <c:pt idx="188">
                  <c:v>83.346099850000002</c:v>
                </c:pt>
                <c:pt idx="189">
                  <c:v>83.107696529999998</c:v>
                </c:pt>
                <c:pt idx="190">
                  <c:v>82.894599909999997</c:v>
                </c:pt>
                <c:pt idx="191">
                  <c:v>82.681999210000001</c:v>
                </c:pt>
                <c:pt idx="192">
                  <c:v>82.471199040000002</c:v>
                </c:pt>
                <c:pt idx="193">
                  <c:v>82.312797549999999</c:v>
                </c:pt>
                <c:pt idx="194">
                  <c:v>82.151199340000005</c:v>
                </c:pt>
                <c:pt idx="195">
                  <c:v>81.973503109999996</c:v>
                </c:pt>
                <c:pt idx="196">
                  <c:v>81.821601869999995</c:v>
                </c:pt>
                <c:pt idx="197">
                  <c:v>81.658401490000003</c:v>
                </c:pt>
                <c:pt idx="198">
                  <c:v>81.427696229999995</c:v>
                </c:pt>
                <c:pt idx="199">
                  <c:v>81.269599909999997</c:v>
                </c:pt>
                <c:pt idx="200">
                  <c:v>81.103698730000005</c:v>
                </c:pt>
                <c:pt idx="201">
                  <c:v>80.95249939</c:v>
                </c:pt>
                <c:pt idx="202">
                  <c:v>80.787399289999996</c:v>
                </c:pt>
                <c:pt idx="203">
                  <c:v>80.629600519999997</c:v>
                </c:pt>
                <c:pt idx="204">
                  <c:v>80.476501459999994</c:v>
                </c:pt>
                <c:pt idx="205">
                  <c:v>80.338203429999993</c:v>
                </c:pt>
                <c:pt idx="206">
                  <c:v>80.188598630000001</c:v>
                </c:pt>
                <c:pt idx="207">
                  <c:v>80.005500789999999</c:v>
                </c:pt>
                <c:pt idx="208">
                  <c:v>79.812698359999999</c:v>
                </c:pt>
                <c:pt idx="209">
                  <c:v>79.667098999999993</c:v>
                </c:pt>
                <c:pt idx="210">
                  <c:v>79.51750183</c:v>
                </c:pt>
                <c:pt idx="211">
                  <c:v>79.333999629999994</c:v>
                </c:pt>
                <c:pt idx="212">
                  <c:v>79.147796630000002</c:v>
                </c:pt>
                <c:pt idx="213">
                  <c:v>78.962997439999995</c:v>
                </c:pt>
                <c:pt idx="214">
                  <c:v>78.680000309999997</c:v>
                </c:pt>
                <c:pt idx="215">
                  <c:v>78.49310303</c:v>
                </c:pt>
                <c:pt idx="216">
                  <c:v>78.311401369999999</c:v>
                </c:pt>
                <c:pt idx="217">
                  <c:v>78.195899960000006</c:v>
                </c:pt>
                <c:pt idx="218">
                  <c:v>78.013496399999994</c:v>
                </c:pt>
                <c:pt idx="219">
                  <c:v>77.798896790000001</c:v>
                </c:pt>
                <c:pt idx="220">
                  <c:v>77.524902339999997</c:v>
                </c:pt>
                <c:pt idx="221">
                  <c:v>77.266296389999994</c:v>
                </c:pt>
                <c:pt idx="222">
                  <c:v>77.069900509999997</c:v>
                </c:pt>
                <c:pt idx="223">
                  <c:v>76.936096190000001</c:v>
                </c:pt>
                <c:pt idx="224">
                  <c:v>76.801597599999994</c:v>
                </c:pt>
                <c:pt idx="225">
                  <c:v>76.598396300000005</c:v>
                </c:pt>
                <c:pt idx="226">
                  <c:v>76.382797240000002</c:v>
                </c:pt>
                <c:pt idx="227">
                  <c:v>76.268898010000001</c:v>
                </c:pt>
                <c:pt idx="228">
                  <c:v>76.151298519999997</c:v>
                </c:pt>
                <c:pt idx="229">
                  <c:v>76.033096310000005</c:v>
                </c:pt>
                <c:pt idx="230">
                  <c:v>75.916000370000006</c:v>
                </c:pt>
                <c:pt idx="231">
                  <c:v>75.81659698</c:v>
                </c:pt>
                <c:pt idx="232">
                  <c:v>75.626602169999998</c:v>
                </c:pt>
                <c:pt idx="233">
                  <c:v>75.436500550000005</c:v>
                </c:pt>
                <c:pt idx="234">
                  <c:v>75.236099240000001</c:v>
                </c:pt>
                <c:pt idx="235">
                  <c:v>75.012702939999997</c:v>
                </c:pt>
                <c:pt idx="236">
                  <c:v>74.789901729999997</c:v>
                </c:pt>
                <c:pt idx="237">
                  <c:v>74.568000789999999</c:v>
                </c:pt>
                <c:pt idx="238">
                  <c:v>74.324501040000001</c:v>
                </c:pt>
                <c:pt idx="239">
                  <c:v>74.145500179999999</c:v>
                </c:pt>
                <c:pt idx="240">
                  <c:v>73.962997439999995</c:v>
                </c:pt>
                <c:pt idx="241">
                  <c:v>73.731399539999998</c:v>
                </c:pt>
                <c:pt idx="242">
                  <c:v>73.472198489999997</c:v>
                </c:pt>
                <c:pt idx="243">
                  <c:v>73.259803770000005</c:v>
                </c:pt>
                <c:pt idx="244">
                  <c:v>73.024696349999999</c:v>
                </c:pt>
                <c:pt idx="245">
                  <c:v>72.789199830000001</c:v>
                </c:pt>
                <c:pt idx="246">
                  <c:v>72.545997619999994</c:v>
                </c:pt>
                <c:pt idx="247">
                  <c:v>72.257102970000005</c:v>
                </c:pt>
                <c:pt idx="248">
                  <c:v>72.060302730000004</c:v>
                </c:pt>
                <c:pt idx="249">
                  <c:v>71.869102479999995</c:v>
                </c:pt>
                <c:pt idx="250">
                  <c:v>71.682296750000006</c:v>
                </c:pt>
                <c:pt idx="251">
                  <c:v>71.500099180000007</c:v>
                </c:pt>
                <c:pt idx="252">
                  <c:v>71.3246994</c:v>
                </c:pt>
                <c:pt idx="253">
                  <c:v>71.160202029999994</c:v>
                </c:pt>
                <c:pt idx="254">
                  <c:v>70.939598079999996</c:v>
                </c:pt>
                <c:pt idx="255">
                  <c:v>70.72810364</c:v>
                </c:pt>
                <c:pt idx="256">
                  <c:v>70.509498600000001</c:v>
                </c:pt>
                <c:pt idx="257">
                  <c:v>70.289596560000007</c:v>
                </c:pt>
                <c:pt idx="258">
                  <c:v>70.109901429999994</c:v>
                </c:pt>
                <c:pt idx="259">
                  <c:v>69.921897889999997</c:v>
                </c:pt>
                <c:pt idx="260">
                  <c:v>69.734397889999997</c:v>
                </c:pt>
                <c:pt idx="261">
                  <c:v>69.551002499999996</c:v>
                </c:pt>
                <c:pt idx="262">
                  <c:v>69.361801150000005</c:v>
                </c:pt>
                <c:pt idx="263">
                  <c:v>69.135398859999995</c:v>
                </c:pt>
                <c:pt idx="264">
                  <c:v>68.910003660000001</c:v>
                </c:pt>
                <c:pt idx="265">
                  <c:v>68.668899539999998</c:v>
                </c:pt>
                <c:pt idx="266">
                  <c:v>68.419799800000007</c:v>
                </c:pt>
                <c:pt idx="267">
                  <c:v>68.177101140000005</c:v>
                </c:pt>
                <c:pt idx="268">
                  <c:v>67.940200809999993</c:v>
                </c:pt>
                <c:pt idx="269">
                  <c:v>67.710296630000002</c:v>
                </c:pt>
                <c:pt idx="270">
                  <c:v>67.479202270000002</c:v>
                </c:pt>
                <c:pt idx="271">
                  <c:v>67.252403259999994</c:v>
                </c:pt>
                <c:pt idx="272">
                  <c:v>67.026702880000002</c:v>
                </c:pt>
                <c:pt idx="273">
                  <c:v>66.854301449999994</c:v>
                </c:pt>
                <c:pt idx="274">
                  <c:v>66.653297420000001</c:v>
                </c:pt>
                <c:pt idx="275">
                  <c:v>66.456199650000002</c:v>
                </c:pt>
                <c:pt idx="276">
                  <c:v>66.263298030000001</c:v>
                </c:pt>
                <c:pt idx="277">
                  <c:v>65.985198969999999</c:v>
                </c:pt>
                <c:pt idx="278">
                  <c:v>65.725196839999995</c:v>
                </c:pt>
                <c:pt idx="279">
                  <c:v>65.462196349999999</c:v>
                </c:pt>
                <c:pt idx="280">
                  <c:v>65.221801760000005</c:v>
                </c:pt>
                <c:pt idx="281">
                  <c:v>64.959297179999993</c:v>
                </c:pt>
                <c:pt idx="282">
                  <c:v>64.695999150000006</c:v>
                </c:pt>
                <c:pt idx="283">
                  <c:v>64.41300201</c:v>
                </c:pt>
                <c:pt idx="284">
                  <c:v>64.226097109999998</c:v>
                </c:pt>
                <c:pt idx="285">
                  <c:v>64.006500239999994</c:v>
                </c:pt>
                <c:pt idx="286">
                  <c:v>63.846801759999998</c:v>
                </c:pt>
                <c:pt idx="287">
                  <c:v>63.674999239999998</c:v>
                </c:pt>
                <c:pt idx="288">
                  <c:v>63.495399480000003</c:v>
                </c:pt>
                <c:pt idx="289">
                  <c:v>63.274299620000001</c:v>
                </c:pt>
                <c:pt idx="290">
                  <c:v>63.068401340000001</c:v>
                </c:pt>
                <c:pt idx="291">
                  <c:v>62.849998470000003</c:v>
                </c:pt>
                <c:pt idx="292">
                  <c:v>62.649700160000002</c:v>
                </c:pt>
                <c:pt idx="293">
                  <c:v>62.441101070000002</c:v>
                </c:pt>
                <c:pt idx="294">
                  <c:v>62.253200530000001</c:v>
                </c:pt>
                <c:pt idx="295">
                  <c:v>62.069198610000001</c:v>
                </c:pt>
                <c:pt idx="296">
                  <c:v>61.792301180000003</c:v>
                </c:pt>
                <c:pt idx="297">
                  <c:v>61.513301849999998</c:v>
                </c:pt>
                <c:pt idx="298">
                  <c:v>61.210498809999997</c:v>
                </c:pt>
                <c:pt idx="299">
                  <c:v>60.916099549999998</c:v>
                </c:pt>
                <c:pt idx="300">
                  <c:v>60.6167984</c:v>
                </c:pt>
                <c:pt idx="301">
                  <c:v>60.413501740000001</c:v>
                </c:pt>
                <c:pt idx="302">
                  <c:v>60.183898929999998</c:v>
                </c:pt>
                <c:pt idx="303">
                  <c:v>59.971401210000003</c:v>
                </c:pt>
                <c:pt idx="304">
                  <c:v>59.799598690000003</c:v>
                </c:pt>
                <c:pt idx="305">
                  <c:v>59.635700229999998</c:v>
                </c:pt>
                <c:pt idx="306">
                  <c:v>59.498500819999997</c:v>
                </c:pt>
                <c:pt idx="307">
                  <c:v>59.380699159999999</c:v>
                </c:pt>
                <c:pt idx="308">
                  <c:v>59.278400419999997</c:v>
                </c:pt>
                <c:pt idx="309">
                  <c:v>59.158199310000001</c:v>
                </c:pt>
                <c:pt idx="310">
                  <c:v>59.108200070000002</c:v>
                </c:pt>
                <c:pt idx="311">
                  <c:v>59.054798130000002</c:v>
                </c:pt>
                <c:pt idx="312">
                  <c:v>58.972301479999999</c:v>
                </c:pt>
                <c:pt idx="313">
                  <c:v>58.874500269999999</c:v>
                </c:pt>
                <c:pt idx="314">
                  <c:v>58.765800480000003</c:v>
                </c:pt>
                <c:pt idx="315">
                  <c:v>58.694198610000001</c:v>
                </c:pt>
                <c:pt idx="316">
                  <c:v>58.527999880000003</c:v>
                </c:pt>
                <c:pt idx="317">
                  <c:v>58.304500580000003</c:v>
                </c:pt>
                <c:pt idx="318">
                  <c:v>58.136001589999999</c:v>
                </c:pt>
                <c:pt idx="319">
                  <c:v>57.895900730000001</c:v>
                </c:pt>
                <c:pt idx="320">
                  <c:v>57.650798799999997</c:v>
                </c:pt>
                <c:pt idx="321">
                  <c:v>57.414199830000001</c:v>
                </c:pt>
                <c:pt idx="322">
                  <c:v>57.210700989999999</c:v>
                </c:pt>
                <c:pt idx="323">
                  <c:v>57.00270081</c:v>
                </c:pt>
                <c:pt idx="324">
                  <c:v>56.793399809999997</c:v>
                </c:pt>
                <c:pt idx="325">
                  <c:v>56.57749939</c:v>
                </c:pt>
                <c:pt idx="326">
                  <c:v>56.290798189999997</c:v>
                </c:pt>
                <c:pt idx="327">
                  <c:v>55.951900479999999</c:v>
                </c:pt>
                <c:pt idx="328">
                  <c:v>55.626399990000003</c:v>
                </c:pt>
                <c:pt idx="329">
                  <c:v>55.29140091</c:v>
                </c:pt>
                <c:pt idx="330">
                  <c:v>54.939201349999998</c:v>
                </c:pt>
                <c:pt idx="331">
                  <c:v>54.60189819</c:v>
                </c:pt>
                <c:pt idx="332">
                  <c:v>54.261398319999998</c:v>
                </c:pt>
                <c:pt idx="333">
                  <c:v>53.923999790000003</c:v>
                </c:pt>
                <c:pt idx="334">
                  <c:v>53.590999600000004</c:v>
                </c:pt>
                <c:pt idx="335">
                  <c:v>53.269500729999997</c:v>
                </c:pt>
                <c:pt idx="336">
                  <c:v>52.973098749999998</c:v>
                </c:pt>
                <c:pt idx="337">
                  <c:v>52.595199579999999</c:v>
                </c:pt>
                <c:pt idx="338">
                  <c:v>52.222198489999997</c:v>
                </c:pt>
                <c:pt idx="339">
                  <c:v>51.914699550000002</c:v>
                </c:pt>
                <c:pt idx="340">
                  <c:v>51.606899259999999</c:v>
                </c:pt>
                <c:pt idx="341">
                  <c:v>51.301300050000002</c:v>
                </c:pt>
                <c:pt idx="342">
                  <c:v>51.079601289999999</c:v>
                </c:pt>
                <c:pt idx="343">
                  <c:v>50.92580032</c:v>
                </c:pt>
                <c:pt idx="344">
                  <c:v>50.647998809999997</c:v>
                </c:pt>
                <c:pt idx="345">
                  <c:v>50.398498539999999</c:v>
                </c:pt>
                <c:pt idx="346">
                  <c:v>50.245899199999997</c:v>
                </c:pt>
                <c:pt idx="347">
                  <c:v>50.161899570000003</c:v>
                </c:pt>
                <c:pt idx="348">
                  <c:v>50.122100830000001</c:v>
                </c:pt>
                <c:pt idx="349">
                  <c:v>50.063201900000003</c:v>
                </c:pt>
                <c:pt idx="350">
                  <c:v>49.992801669999999</c:v>
                </c:pt>
                <c:pt idx="351">
                  <c:v>49.847099299999996</c:v>
                </c:pt>
                <c:pt idx="352">
                  <c:v>49.680099490000003</c:v>
                </c:pt>
                <c:pt idx="353">
                  <c:v>49.553901670000002</c:v>
                </c:pt>
                <c:pt idx="354">
                  <c:v>49.423099520000001</c:v>
                </c:pt>
                <c:pt idx="355">
                  <c:v>49.308700559999998</c:v>
                </c:pt>
                <c:pt idx="356">
                  <c:v>49.246799469999999</c:v>
                </c:pt>
                <c:pt idx="357">
                  <c:v>49.202701570000002</c:v>
                </c:pt>
                <c:pt idx="358">
                  <c:v>49.16030121</c:v>
                </c:pt>
                <c:pt idx="359">
                  <c:v>49.07130051</c:v>
                </c:pt>
                <c:pt idx="360">
                  <c:v>48.996299739999998</c:v>
                </c:pt>
                <c:pt idx="361">
                  <c:v>48.931098939999998</c:v>
                </c:pt>
                <c:pt idx="362">
                  <c:v>48.901599879999999</c:v>
                </c:pt>
                <c:pt idx="363">
                  <c:v>48.86959839</c:v>
                </c:pt>
                <c:pt idx="364">
                  <c:v>48.914901729999997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81-4415-8A78-B3D9BCCF30BF}"/>
            </c:ext>
          </c:extLst>
        </c:ser>
        <c:ser>
          <c:idx val="1"/>
          <c:order val="1"/>
          <c:tx>
            <c:strRef>
              <c:f>NORDESTE!$D$1</c:f>
              <c:strCache>
                <c:ptCount val="1"/>
                <c:pt idx="0">
                  <c:v>EAR NE 24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126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2E0-49AA-93CD-5498B9B8E39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NORDESTE!$A$2:$A$367</c:f>
              <c:numCache>
                <c:formatCode>m/d/yyyy</c:formatCode>
                <c:ptCount val="366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  <c:pt idx="10">
                  <c:v>44937</c:v>
                </c:pt>
                <c:pt idx="11">
                  <c:v>44938</c:v>
                </c:pt>
                <c:pt idx="12">
                  <c:v>44939</c:v>
                </c:pt>
                <c:pt idx="13">
                  <c:v>44940</c:v>
                </c:pt>
                <c:pt idx="14">
                  <c:v>44941</c:v>
                </c:pt>
                <c:pt idx="15">
                  <c:v>44942</c:v>
                </c:pt>
                <c:pt idx="16">
                  <c:v>44943</c:v>
                </c:pt>
                <c:pt idx="17">
                  <c:v>44944</c:v>
                </c:pt>
                <c:pt idx="18">
                  <c:v>44945</c:v>
                </c:pt>
                <c:pt idx="19">
                  <c:v>44946</c:v>
                </c:pt>
                <c:pt idx="20">
                  <c:v>44947</c:v>
                </c:pt>
                <c:pt idx="21">
                  <c:v>44948</c:v>
                </c:pt>
                <c:pt idx="22">
                  <c:v>44949</c:v>
                </c:pt>
                <c:pt idx="23">
                  <c:v>44950</c:v>
                </c:pt>
                <c:pt idx="24">
                  <c:v>44951</c:v>
                </c:pt>
                <c:pt idx="25">
                  <c:v>44952</c:v>
                </c:pt>
                <c:pt idx="26">
                  <c:v>44953</c:v>
                </c:pt>
                <c:pt idx="27">
                  <c:v>44954</c:v>
                </c:pt>
                <c:pt idx="28">
                  <c:v>44955</c:v>
                </c:pt>
                <c:pt idx="29">
                  <c:v>44956</c:v>
                </c:pt>
                <c:pt idx="30">
                  <c:v>44957</c:v>
                </c:pt>
                <c:pt idx="31">
                  <c:v>44958</c:v>
                </c:pt>
                <c:pt idx="32">
                  <c:v>44959</c:v>
                </c:pt>
                <c:pt idx="33">
                  <c:v>44960</c:v>
                </c:pt>
                <c:pt idx="34">
                  <c:v>44961</c:v>
                </c:pt>
                <c:pt idx="35">
                  <c:v>44962</c:v>
                </c:pt>
                <c:pt idx="36">
                  <c:v>44963</c:v>
                </c:pt>
                <c:pt idx="37">
                  <c:v>44964</c:v>
                </c:pt>
                <c:pt idx="38">
                  <c:v>44965</c:v>
                </c:pt>
                <c:pt idx="39">
                  <c:v>44966</c:v>
                </c:pt>
                <c:pt idx="40">
                  <c:v>44967</c:v>
                </c:pt>
                <c:pt idx="41">
                  <c:v>44968</c:v>
                </c:pt>
                <c:pt idx="42">
                  <c:v>44969</c:v>
                </c:pt>
                <c:pt idx="43">
                  <c:v>44970</c:v>
                </c:pt>
                <c:pt idx="44">
                  <c:v>44971</c:v>
                </c:pt>
                <c:pt idx="45">
                  <c:v>44972</c:v>
                </c:pt>
                <c:pt idx="46">
                  <c:v>44973</c:v>
                </c:pt>
                <c:pt idx="47">
                  <c:v>44974</c:v>
                </c:pt>
                <c:pt idx="48">
                  <c:v>44975</c:v>
                </c:pt>
                <c:pt idx="49">
                  <c:v>44976</c:v>
                </c:pt>
                <c:pt idx="50">
                  <c:v>44977</c:v>
                </c:pt>
                <c:pt idx="51">
                  <c:v>44978</c:v>
                </c:pt>
                <c:pt idx="52">
                  <c:v>44979</c:v>
                </c:pt>
                <c:pt idx="53">
                  <c:v>44980</c:v>
                </c:pt>
                <c:pt idx="54">
                  <c:v>44981</c:v>
                </c:pt>
                <c:pt idx="55">
                  <c:v>44982</c:v>
                </c:pt>
                <c:pt idx="56">
                  <c:v>44983</c:v>
                </c:pt>
                <c:pt idx="57">
                  <c:v>44984</c:v>
                </c:pt>
                <c:pt idx="58">
                  <c:v>44985</c:v>
                </c:pt>
                <c:pt idx="59">
                  <c:v>44986</c:v>
                </c:pt>
                <c:pt idx="60">
                  <c:v>44987</c:v>
                </c:pt>
                <c:pt idx="61">
                  <c:v>44988</c:v>
                </c:pt>
                <c:pt idx="62">
                  <c:v>44989</c:v>
                </c:pt>
                <c:pt idx="63">
                  <c:v>44990</c:v>
                </c:pt>
                <c:pt idx="64">
                  <c:v>44991</c:v>
                </c:pt>
                <c:pt idx="65">
                  <c:v>44992</c:v>
                </c:pt>
                <c:pt idx="66">
                  <c:v>44993</c:v>
                </c:pt>
                <c:pt idx="67">
                  <c:v>44994</c:v>
                </c:pt>
                <c:pt idx="68">
                  <c:v>44995</c:v>
                </c:pt>
                <c:pt idx="69">
                  <c:v>44996</c:v>
                </c:pt>
                <c:pt idx="70">
                  <c:v>44997</c:v>
                </c:pt>
                <c:pt idx="71">
                  <c:v>44998</c:v>
                </c:pt>
                <c:pt idx="72">
                  <c:v>44999</c:v>
                </c:pt>
                <c:pt idx="73">
                  <c:v>45000</c:v>
                </c:pt>
                <c:pt idx="74">
                  <c:v>45001</c:v>
                </c:pt>
                <c:pt idx="75">
                  <c:v>45002</c:v>
                </c:pt>
                <c:pt idx="76">
                  <c:v>45003</c:v>
                </c:pt>
                <c:pt idx="77">
                  <c:v>45004</c:v>
                </c:pt>
                <c:pt idx="78">
                  <c:v>45005</c:v>
                </c:pt>
                <c:pt idx="79">
                  <c:v>45006</c:v>
                </c:pt>
                <c:pt idx="80">
                  <c:v>45007</c:v>
                </c:pt>
                <c:pt idx="81">
                  <c:v>45008</c:v>
                </c:pt>
                <c:pt idx="82">
                  <c:v>45009</c:v>
                </c:pt>
                <c:pt idx="83">
                  <c:v>45010</c:v>
                </c:pt>
                <c:pt idx="84">
                  <c:v>45011</c:v>
                </c:pt>
                <c:pt idx="85">
                  <c:v>45012</c:v>
                </c:pt>
                <c:pt idx="86">
                  <c:v>45013</c:v>
                </c:pt>
                <c:pt idx="87">
                  <c:v>45014</c:v>
                </c:pt>
                <c:pt idx="88">
                  <c:v>45015</c:v>
                </c:pt>
                <c:pt idx="89">
                  <c:v>45016</c:v>
                </c:pt>
                <c:pt idx="90">
                  <c:v>45017</c:v>
                </c:pt>
                <c:pt idx="91">
                  <c:v>45018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45023</c:v>
                </c:pt>
                <c:pt idx="97">
                  <c:v>45024</c:v>
                </c:pt>
                <c:pt idx="98">
                  <c:v>45025</c:v>
                </c:pt>
                <c:pt idx="99">
                  <c:v>45026</c:v>
                </c:pt>
                <c:pt idx="100">
                  <c:v>45027</c:v>
                </c:pt>
                <c:pt idx="101">
                  <c:v>45028</c:v>
                </c:pt>
                <c:pt idx="102">
                  <c:v>45029</c:v>
                </c:pt>
                <c:pt idx="103">
                  <c:v>45030</c:v>
                </c:pt>
                <c:pt idx="104">
                  <c:v>45031</c:v>
                </c:pt>
                <c:pt idx="105">
                  <c:v>45032</c:v>
                </c:pt>
                <c:pt idx="106">
                  <c:v>45033</c:v>
                </c:pt>
                <c:pt idx="107">
                  <c:v>45034</c:v>
                </c:pt>
                <c:pt idx="108">
                  <c:v>45035</c:v>
                </c:pt>
                <c:pt idx="109">
                  <c:v>45036</c:v>
                </c:pt>
                <c:pt idx="110">
                  <c:v>45037</c:v>
                </c:pt>
                <c:pt idx="111">
                  <c:v>45038</c:v>
                </c:pt>
                <c:pt idx="112">
                  <c:v>45039</c:v>
                </c:pt>
                <c:pt idx="113">
                  <c:v>45040</c:v>
                </c:pt>
                <c:pt idx="114">
                  <c:v>45041</c:v>
                </c:pt>
                <c:pt idx="115">
                  <c:v>45042</c:v>
                </c:pt>
                <c:pt idx="116">
                  <c:v>45043</c:v>
                </c:pt>
                <c:pt idx="117">
                  <c:v>45044</c:v>
                </c:pt>
                <c:pt idx="118">
                  <c:v>45045</c:v>
                </c:pt>
                <c:pt idx="119">
                  <c:v>45046</c:v>
                </c:pt>
                <c:pt idx="120">
                  <c:v>45047</c:v>
                </c:pt>
                <c:pt idx="121">
                  <c:v>45048</c:v>
                </c:pt>
                <c:pt idx="122">
                  <c:v>45049</c:v>
                </c:pt>
                <c:pt idx="123">
                  <c:v>45050</c:v>
                </c:pt>
                <c:pt idx="124">
                  <c:v>45051</c:v>
                </c:pt>
                <c:pt idx="125">
                  <c:v>45052</c:v>
                </c:pt>
                <c:pt idx="126">
                  <c:v>45053</c:v>
                </c:pt>
                <c:pt idx="127">
                  <c:v>45054</c:v>
                </c:pt>
                <c:pt idx="128">
                  <c:v>45055</c:v>
                </c:pt>
                <c:pt idx="129">
                  <c:v>45056</c:v>
                </c:pt>
                <c:pt idx="130">
                  <c:v>45057</c:v>
                </c:pt>
                <c:pt idx="131">
                  <c:v>45058</c:v>
                </c:pt>
                <c:pt idx="132">
                  <c:v>45059</c:v>
                </c:pt>
                <c:pt idx="133">
                  <c:v>45060</c:v>
                </c:pt>
                <c:pt idx="134">
                  <c:v>45061</c:v>
                </c:pt>
                <c:pt idx="135">
                  <c:v>45062</c:v>
                </c:pt>
                <c:pt idx="136">
                  <c:v>45063</c:v>
                </c:pt>
                <c:pt idx="137">
                  <c:v>45064</c:v>
                </c:pt>
                <c:pt idx="138">
                  <c:v>45065</c:v>
                </c:pt>
                <c:pt idx="139">
                  <c:v>45066</c:v>
                </c:pt>
                <c:pt idx="140">
                  <c:v>45067</c:v>
                </c:pt>
                <c:pt idx="141">
                  <c:v>45068</c:v>
                </c:pt>
                <c:pt idx="142">
                  <c:v>45069</c:v>
                </c:pt>
                <c:pt idx="143">
                  <c:v>45070</c:v>
                </c:pt>
                <c:pt idx="144">
                  <c:v>45071</c:v>
                </c:pt>
                <c:pt idx="145">
                  <c:v>45072</c:v>
                </c:pt>
                <c:pt idx="146">
                  <c:v>45073</c:v>
                </c:pt>
                <c:pt idx="147">
                  <c:v>45074</c:v>
                </c:pt>
                <c:pt idx="148">
                  <c:v>45075</c:v>
                </c:pt>
                <c:pt idx="149">
                  <c:v>45076</c:v>
                </c:pt>
                <c:pt idx="150">
                  <c:v>45077</c:v>
                </c:pt>
                <c:pt idx="151">
                  <c:v>45078</c:v>
                </c:pt>
                <c:pt idx="152">
                  <c:v>45079</c:v>
                </c:pt>
                <c:pt idx="153">
                  <c:v>45080</c:v>
                </c:pt>
                <c:pt idx="154">
                  <c:v>45081</c:v>
                </c:pt>
                <c:pt idx="155">
                  <c:v>45082</c:v>
                </c:pt>
                <c:pt idx="156">
                  <c:v>45083</c:v>
                </c:pt>
                <c:pt idx="157">
                  <c:v>45084</c:v>
                </c:pt>
                <c:pt idx="158">
                  <c:v>45085</c:v>
                </c:pt>
                <c:pt idx="159">
                  <c:v>45086</c:v>
                </c:pt>
                <c:pt idx="160">
                  <c:v>45087</c:v>
                </c:pt>
                <c:pt idx="161">
                  <c:v>45088</c:v>
                </c:pt>
                <c:pt idx="162">
                  <c:v>45089</c:v>
                </c:pt>
                <c:pt idx="163">
                  <c:v>45090</c:v>
                </c:pt>
                <c:pt idx="164">
                  <c:v>45091</c:v>
                </c:pt>
                <c:pt idx="165">
                  <c:v>45092</c:v>
                </c:pt>
                <c:pt idx="166">
                  <c:v>45093</c:v>
                </c:pt>
                <c:pt idx="167">
                  <c:v>45094</c:v>
                </c:pt>
                <c:pt idx="168">
                  <c:v>45095</c:v>
                </c:pt>
                <c:pt idx="169">
                  <c:v>45096</c:v>
                </c:pt>
                <c:pt idx="170">
                  <c:v>45097</c:v>
                </c:pt>
                <c:pt idx="171">
                  <c:v>45098</c:v>
                </c:pt>
                <c:pt idx="172">
                  <c:v>45099</c:v>
                </c:pt>
                <c:pt idx="173">
                  <c:v>45100</c:v>
                </c:pt>
                <c:pt idx="174">
                  <c:v>45101</c:v>
                </c:pt>
                <c:pt idx="175">
                  <c:v>45102</c:v>
                </c:pt>
                <c:pt idx="176">
                  <c:v>45103</c:v>
                </c:pt>
                <c:pt idx="177">
                  <c:v>45104</c:v>
                </c:pt>
                <c:pt idx="178">
                  <c:v>45105</c:v>
                </c:pt>
                <c:pt idx="179">
                  <c:v>45106</c:v>
                </c:pt>
                <c:pt idx="180">
                  <c:v>45107</c:v>
                </c:pt>
                <c:pt idx="181">
                  <c:v>45108</c:v>
                </c:pt>
                <c:pt idx="182">
                  <c:v>45109</c:v>
                </c:pt>
                <c:pt idx="183">
                  <c:v>45110</c:v>
                </c:pt>
                <c:pt idx="184">
                  <c:v>45111</c:v>
                </c:pt>
                <c:pt idx="185">
                  <c:v>45112</c:v>
                </c:pt>
                <c:pt idx="186">
                  <c:v>45113</c:v>
                </c:pt>
                <c:pt idx="187">
                  <c:v>45114</c:v>
                </c:pt>
                <c:pt idx="188">
                  <c:v>45115</c:v>
                </c:pt>
                <c:pt idx="189">
                  <c:v>45116</c:v>
                </c:pt>
                <c:pt idx="190">
                  <c:v>45117</c:v>
                </c:pt>
                <c:pt idx="191">
                  <c:v>45118</c:v>
                </c:pt>
                <c:pt idx="192">
                  <c:v>45119</c:v>
                </c:pt>
                <c:pt idx="193">
                  <c:v>45120</c:v>
                </c:pt>
                <c:pt idx="194">
                  <c:v>45121</c:v>
                </c:pt>
                <c:pt idx="195">
                  <c:v>45122</c:v>
                </c:pt>
                <c:pt idx="196">
                  <c:v>45123</c:v>
                </c:pt>
                <c:pt idx="197">
                  <c:v>45124</c:v>
                </c:pt>
                <c:pt idx="198">
                  <c:v>45125</c:v>
                </c:pt>
                <c:pt idx="199">
                  <c:v>45126</c:v>
                </c:pt>
                <c:pt idx="200">
                  <c:v>45127</c:v>
                </c:pt>
                <c:pt idx="201">
                  <c:v>45128</c:v>
                </c:pt>
                <c:pt idx="202">
                  <c:v>45129</c:v>
                </c:pt>
                <c:pt idx="203">
                  <c:v>45130</c:v>
                </c:pt>
                <c:pt idx="204">
                  <c:v>45131</c:v>
                </c:pt>
                <c:pt idx="205">
                  <c:v>45132</c:v>
                </c:pt>
                <c:pt idx="206">
                  <c:v>45133</c:v>
                </c:pt>
                <c:pt idx="207">
                  <c:v>45134</c:v>
                </c:pt>
                <c:pt idx="208">
                  <c:v>45135</c:v>
                </c:pt>
                <c:pt idx="209">
                  <c:v>45136</c:v>
                </c:pt>
                <c:pt idx="210">
                  <c:v>45137</c:v>
                </c:pt>
                <c:pt idx="211">
                  <c:v>45138</c:v>
                </c:pt>
                <c:pt idx="212">
                  <c:v>45139</c:v>
                </c:pt>
                <c:pt idx="213">
                  <c:v>45140</c:v>
                </c:pt>
                <c:pt idx="214">
                  <c:v>45141</c:v>
                </c:pt>
                <c:pt idx="215">
                  <c:v>45142</c:v>
                </c:pt>
                <c:pt idx="216">
                  <c:v>45143</c:v>
                </c:pt>
                <c:pt idx="217">
                  <c:v>45144</c:v>
                </c:pt>
                <c:pt idx="218">
                  <c:v>45145</c:v>
                </c:pt>
                <c:pt idx="219">
                  <c:v>45146</c:v>
                </c:pt>
                <c:pt idx="220">
                  <c:v>45147</c:v>
                </c:pt>
                <c:pt idx="221">
                  <c:v>45148</c:v>
                </c:pt>
                <c:pt idx="222">
                  <c:v>45149</c:v>
                </c:pt>
                <c:pt idx="223">
                  <c:v>45150</c:v>
                </c:pt>
                <c:pt idx="224">
                  <c:v>45151</c:v>
                </c:pt>
                <c:pt idx="225">
                  <c:v>45152</c:v>
                </c:pt>
                <c:pt idx="226">
                  <c:v>45153</c:v>
                </c:pt>
                <c:pt idx="227">
                  <c:v>45154</c:v>
                </c:pt>
                <c:pt idx="228">
                  <c:v>45155</c:v>
                </c:pt>
                <c:pt idx="229">
                  <c:v>45156</c:v>
                </c:pt>
                <c:pt idx="230">
                  <c:v>45157</c:v>
                </c:pt>
                <c:pt idx="231">
                  <c:v>45158</c:v>
                </c:pt>
                <c:pt idx="232">
                  <c:v>45159</c:v>
                </c:pt>
                <c:pt idx="233">
                  <c:v>45160</c:v>
                </c:pt>
                <c:pt idx="234">
                  <c:v>45161</c:v>
                </c:pt>
                <c:pt idx="235">
                  <c:v>45162</c:v>
                </c:pt>
                <c:pt idx="236">
                  <c:v>45163</c:v>
                </c:pt>
                <c:pt idx="237">
                  <c:v>45164</c:v>
                </c:pt>
                <c:pt idx="238">
                  <c:v>45165</c:v>
                </c:pt>
                <c:pt idx="239">
                  <c:v>45166</c:v>
                </c:pt>
                <c:pt idx="240">
                  <c:v>45167</c:v>
                </c:pt>
                <c:pt idx="241">
                  <c:v>45168</c:v>
                </c:pt>
                <c:pt idx="242">
                  <c:v>45169</c:v>
                </c:pt>
                <c:pt idx="243">
                  <c:v>45170</c:v>
                </c:pt>
                <c:pt idx="244">
                  <c:v>45171</c:v>
                </c:pt>
                <c:pt idx="245">
                  <c:v>45172</c:v>
                </c:pt>
                <c:pt idx="246">
                  <c:v>45173</c:v>
                </c:pt>
                <c:pt idx="247">
                  <c:v>45174</c:v>
                </c:pt>
                <c:pt idx="248">
                  <c:v>45175</c:v>
                </c:pt>
                <c:pt idx="249">
                  <c:v>45176</c:v>
                </c:pt>
                <c:pt idx="250">
                  <c:v>45177</c:v>
                </c:pt>
                <c:pt idx="251">
                  <c:v>45178</c:v>
                </c:pt>
                <c:pt idx="252">
                  <c:v>45179</c:v>
                </c:pt>
                <c:pt idx="253">
                  <c:v>45180</c:v>
                </c:pt>
                <c:pt idx="254">
                  <c:v>45181</c:v>
                </c:pt>
                <c:pt idx="255">
                  <c:v>45182</c:v>
                </c:pt>
                <c:pt idx="256">
                  <c:v>45183</c:v>
                </c:pt>
                <c:pt idx="257">
                  <c:v>45184</c:v>
                </c:pt>
                <c:pt idx="258">
                  <c:v>45185</c:v>
                </c:pt>
                <c:pt idx="259">
                  <c:v>45186</c:v>
                </c:pt>
                <c:pt idx="260">
                  <c:v>45187</c:v>
                </c:pt>
                <c:pt idx="261">
                  <c:v>45188</c:v>
                </c:pt>
                <c:pt idx="262">
                  <c:v>45189</c:v>
                </c:pt>
                <c:pt idx="263">
                  <c:v>45190</c:v>
                </c:pt>
                <c:pt idx="264">
                  <c:v>45191</c:v>
                </c:pt>
                <c:pt idx="265">
                  <c:v>45192</c:v>
                </c:pt>
                <c:pt idx="266">
                  <c:v>45193</c:v>
                </c:pt>
                <c:pt idx="267">
                  <c:v>45194</c:v>
                </c:pt>
                <c:pt idx="268">
                  <c:v>45195</c:v>
                </c:pt>
                <c:pt idx="269">
                  <c:v>45196</c:v>
                </c:pt>
                <c:pt idx="270">
                  <c:v>45197</c:v>
                </c:pt>
                <c:pt idx="271">
                  <c:v>45198</c:v>
                </c:pt>
                <c:pt idx="272">
                  <c:v>45199</c:v>
                </c:pt>
                <c:pt idx="273">
                  <c:v>45200</c:v>
                </c:pt>
                <c:pt idx="274">
                  <c:v>45201</c:v>
                </c:pt>
                <c:pt idx="275">
                  <c:v>45202</c:v>
                </c:pt>
                <c:pt idx="276">
                  <c:v>45203</c:v>
                </c:pt>
                <c:pt idx="277">
                  <c:v>45204</c:v>
                </c:pt>
                <c:pt idx="278">
                  <c:v>45205</c:v>
                </c:pt>
                <c:pt idx="279">
                  <c:v>45206</c:v>
                </c:pt>
                <c:pt idx="280">
                  <c:v>45207</c:v>
                </c:pt>
                <c:pt idx="281">
                  <c:v>45208</c:v>
                </c:pt>
                <c:pt idx="282">
                  <c:v>45209</c:v>
                </c:pt>
                <c:pt idx="283">
                  <c:v>45210</c:v>
                </c:pt>
                <c:pt idx="284">
                  <c:v>45211</c:v>
                </c:pt>
                <c:pt idx="285">
                  <c:v>45212</c:v>
                </c:pt>
                <c:pt idx="286">
                  <c:v>45213</c:v>
                </c:pt>
                <c:pt idx="287">
                  <c:v>45214</c:v>
                </c:pt>
                <c:pt idx="288">
                  <c:v>45215</c:v>
                </c:pt>
                <c:pt idx="289">
                  <c:v>45216</c:v>
                </c:pt>
                <c:pt idx="290">
                  <c:v>45217</c:v>
                </c:pt>
                <c:pt idx="291">
                  <c:v>45218</c:v>
                </c:pt>
                <c:pt idx="292">
                  <c:v>45219</c:v>
                </c:pt>
                <c:pt idx="293">
                  <c:v>45220</c:v>
                </c:pt>
                <c:pt idx="294">
                  <c:v>45221</c:v>
                </c:pt>
                <c:pt idx="295">
                  <c:v>45222</c:v>
                </c:pt>
                <c:pt idx="296">
                  <c:v>45223</c:v>
                </c:pt>
                <c:pt idx="297">
                  <c:v>45224</c:v>
                </c:pt>
                <c:pt idx="298">
                  <c:v>45225</c:v>
                </c:pt>
                <c:pt idx="299">
                  <c:v>45226</c:v>
                </c:pt>
                <c:pt idx="300">
                  <c:v>45227</c:v>
                </c:pt>
                <c:pt idx="301">
                  <c:v>45228</c:v>
                </c:pt>
                <c:pt idx="302">
                  <c:v>45229</c:v>
                </c:pt>
                <c:pt idx="303">
                  <c:v>45230</c:v>
                </c:pt>
                <c:pt idx="304">
                  <c:v>45231</c:v>
                </c:pt>
                <c:pt idx="305">
                  <c:v>45232</c:v>
                </c:pt>
                <c:pt idx="306">
                  <c:v>45233</c:v>
                </c:pt>
                <c:pt idx="307">
                  <c:v>45234</c:v>
                </c:pt>
                <c:pt idx="308">
                  <c:v>45235</c:v>
                </c:pt>
                <c:pt idx="309">
                  <c:v>45236</c:v>
                </c:pt>
                <c:pt idx="310">
                  <c:v>45237</c:v>
                </c:pt>
                <c:pt idx="311">
                  <c:v>45238</c:v>
                </c:pt>
                <c:pt idx="312">
                  <c:v>45239</c:v>
                </c:pt>
                <c:pt idx="313">
                  <c:v>45240</c:v>
                </c:pt>
                <c:pt idx="314">
                  <c:v>45241</c:v>
                </c:pt>
                <c:pt idx="315">
                  <c:v>45242</c:v>
                </c:pt>
                <c:pt idx="316">
                  <c:v>45243</c:v>
                </c:pt>
                <c:pt idx="317">
                  <c:v>45244</c:v>
                </c:pt>
                <c:pt idx="318">
                  <c:v>45245</c:v>
                </c:pt>
                <c:pt idx="319">
                  <c:v>45246</c:v>
                </c:pt>
                <c:pt idx="320">
                  <c:v>45247</c:v>
                </c:pt>
                <c:pt idx="321">
                  <c:v>45248</c:v>
                </c:pt>
                <c:pt idx="322">
                  <c:v>45249</c:v>
                </c:pt>
                <c:pt idx="323">
                  <c:v>45250</c:v>
                </c:pt>
                <c:pt idx="324">
                  <c:v>45251</c:v>
                </c:pt>
                <c:pt idx="325">
                  <c:v>45252</c:v>
                </c:pt>
                <c:pt idx="326">
                  <c:v>45253</c:v>
                </c:pt>
                <c:pt idx="327">
                  <c:v>45254</c:v>
                </c:pt>
                <c:pt idx="328">
                  <c:v>45255</c:v>
                </c:pt>
                <c:pt idx="329">
                  <c:v>45256</c:v>
                </c:pt>
                <c:pt idx="330">
                  <c:v>45257</c:v>
                </c:pt>
                <c:pt idx="331">
                  <c:v>45258</c:v>
                </c:pt>
                <c:pt idx="332">
                  <c:v>45259</c:v>
                </c:pt>
                <c:pt idx="333">
                  <c:v>45260</c:v>
                </c:pt>
                <c:pt idx="334">
                  <c:v>45261</c:v>
                </c:pt>
                <c:pt idx="335">
                  <c:v>45262</c:v>
                </c:pt>
                <c:pt idx="336">
                  <c:v>45263</c:v>
                </c:pt>
                <c:pt idx="337">
                  <c:v>45264</c:v>
                </c:pt>
                <c:pt idx="338">
                  <c:v>45265</c:v>
                </c:pt>
                <c:pt idx="339">
                  <c:v>45266</c:v>
                </c:pt>
                <c:pt idx="340">
                  <c:v>45267</c:v>
                </c:pt>
                <c:pt idx="341">
                  <c:v>45268</c:v>
                </c:pt>
                <c:pt idx="342">
                  <c:v>45269</c:v>
                </c:pt>
                <c:pt idx="343">
                  <c:v>45270</c:v>
                </c:pt>
                <c:pt idx="344">
                  <c:v>45271</c:v>
                </c:pt>
                <c:pt idx="345">
                  <c:v>45272</c:v>
                </c:pt>
                <c:pt idx="346">
                  <c:v>45273</c:v>
                </c:pt>
                <c:pt idx="347">
                  <c:v>45274</c:v>
                </c:pt>
                <c:pt idx="348">
                  <c:v>45275</c:v>
                </c:pt>
                <c:pt idx="349">
                  <c:v>45276</c:v>
                </c:pt>
                <c:pt idx="350">
                  <c:v>45277</c:v>
                </c:pt>
                <c:pt idx="351">
                  <c:v>45278</c:v>
                </c:pt>
                <c:pt idx="352">
                  <c:v>45279</c:v>
                </c:pt>
                <c:pt idx="353">
                  <c:v>45280</c:v>
                </c:pt>
                <c:pt idx="354">
                  <c:v>45281</c:v>
                </c:pt>
                <c:pt idx="355">
                  <c:v>45282</c:v>
                </c:pt>
                <c:pt idx="356">
                  <c:v>45283</c:v>
                </c:pt>
                <c:pt idx="357">
                  <c:v>45284</c:v>
                </c:pt>
                <c:pt idx="358">
                  <c:v>45285</c:v>
                </c:pt>
                <c:pt idx="359">
                  <c:v>45286</c:v>
                </c:pt>
                <c:pt idx="360">
                  <c:v>45287</c:v>
                </c:pt>
                <c:pt idx="361">
                  <c:v>45288</c:v>
                </c:pt>
                <c:pt idx="362">
                  <c:v>45289</c:v>
                </c:pt>
                <c:pt idx="363">
                  <c:v>45290</c:v>
                </c:pt>
                <c:pt idx="364">
                  <c:v>45291</c:v>
                </c:pt>
              </c:numCache>
            </c:numRef>
          </c:cat>
          <c:val>
            <c:numRef>
              <c:f>NORDESTE!$D$2:$D$367</c:f>
              <c:numCache>
                <c:formatCode>0.0</c:formatCode>
                <c:ptCount val="366"/>
                <c:pt idx="0">
                  <c:v>48.967800140000001</c:v>
                </c:pt>
                <c:pt idx="1">
                  <c:v>49.048500060000002</c:v>
                </c:pt>
                <c:pt idx="2">
                  <c:v>49.092601780000003</c:v>
                </c:pt>
                <c:pt idx="3">
                  <c:v>49.207000729999997</c:v>
                </c:pt>
                <c:pt idx="4">
                  <c:v>49.312000269999999</c:v>
                </c:pt>
                <c:pt idx="5">
                  <c:v>49.399200440000001</c:v>
                </c:pt>
                <c:pt idx="6">
                  <c:v>49.482101440000001</c:v>
                </c:pt>
                <c:pt idx="7">
                  <c:v>49.526298519999997</c:v>
                </c:pt>
                <c:pt idx="8">
                  <c:v>49.576301569999998</c:v>
                </c:pt>
                <c:pt idx="9">
                  <c:v>49.613098139999998</c:v>
                </c:pt>
                <c:pt idx="10">
                  <c:v>49.626598360000003</c:v>
                </c:pt>
                <c:pt idx="11">
                  <c:v>49.629299160000002</c:v>
                </c:pt>
                <c:pt idx="12">
                  <c:v>49.701999659999998</c:v>
                </c:pt>
                <c:pt idx="13">
                  <c:v>49.891201019999997</c:v>
                </c:pt>
                <c:pt idx="14">
                  <c:v>50.14260101</c:v>
                </c:pt>
                <c:pt idx="15">
                  <c:v>50.428001399999999</c:v>
                </c:pt>
                <c:pt idx="16">
                  <c:v>50.720500950000002</c:v>
                </c:pt>
                <c:pt idx="17">
                  <c:v>51.045700070000002</c:v>
                </c:pt>
                <c:pt idx="18">
                  <c:v>51.348300930000001</c:v>
                </c:pt>
                <c:pt idx="19">
                  <c:v>51.590400700000004</c:v>
                </c:pt>
                <c:pt idx="20">
                  <c:v>51.903499600000004</c:v>
                </c:pt>
                <c:pt idx="21">
                  <c:v>52.17250061</c:v>
                </c:pt>
                <c:pt idx="22">
                  <c:v>52.4939003</c:v>
                </c:pt>
                <c:pt idx="23">
                  <c:v>52.818000789999999</c:v>
                </c:pt>
                <c:pt idx="24">
                  <c:v>53.145599369999999</c:v>
                </c:pt>
                <c:pt idx="25">
                  <c:v>53.625499730000001</c:v>
                </c:pt>
                <c:pt idx="26">
                  <c:v>54.084201810000003</c:v>
                </c:pt>
                <c:pt idx="27">
                  <c:v>54.529701230000001</c:v>
                </c:pt>
                <c:pt idx="28">
                  <c:v>54.77640152</c:v>
                </c:pt>
                <c:pt idx="29">
                  <c:v>55.122100830000001</c:v>
                </c:pt>
                <c:pt idx="30">
                  <c:v>55.465198520000001</c:v>
                </c:pt>
                <c:pt idx="31">
                  <c:v>55.838401789999999</c:v>
                </c:pt>
                <c:pt idx="32">
                  <c:v>56.015998840000002</c:v>
                </c:pt>
                <c:pt idx="33">
                  <c:v>56.172798159999999</c:v>
                </c:pt>
                <c:pt idx="34">
                  <c:v>56.387401580000002</c:v>
                </c:pt>
                <c:pt idx="35">
                  <c:v>56.6072998</c:v>
                </c:pt>
                <c:pt idx="36">
                  <c:v>56.924701689999999</c:v>
                </c:pt>
                <c:pt idx="37">
                  <c:v>57.253700260000002</c:v>
                </c:pt>
                <c:pt idx="38">
                  <c:v>57.588699339999998</c:v>
                </c:pt>
                <c:pt idx="39">
                  <c:v>57.913898469999999</c:v>
                </c:pt>
                <c:pt idx="40">
                  <c:v>58.349498750000002</c:v>
                </c:pt>
                <c:pt idx="41">
                  <c:v>58.697498320000001</c:v>
                </c:pt>
                <c:pt idx="42">
                  <c:v>59.006401060000002</c:v>
                </c:pt>
                <c:pt idx="43">
                  <c:v>59.271701810000003</c:v>
                </c:pt>
                <c:pt idx="44">
                  <c:v>59.534301759999998</c:v>
                </c:pt>
                <c:pt idx="45">
                  <c:v>59.832698819999997</c:v>
                </c:pt>
                <c:pt idx="46">
                  <c:v>60.125400540000001</c:v>
                </c:pt>
                <c:pt idx="47">
                  <c:v>60.461498259999999</c:v>
                </c:pt>
                <c:pt idx="48">
                  <c:v>60.828701019999997</c:v>
                </c:pt>
                <c:pt idx="49">
                  <c:v>61.225101469999998</c:v>
                </c:pt>
                <c:pt idx="50">
                  <c:v>61.685298920000001</c:v>
                </c:pt>
                <c:pt idx="51">
                  <c:v>62.143699650000002</c:v>
                </c:pt>
                <c:pt idx="52">
                  <c:v>62.636398319999998</c:v>
                </c:pt>
                <c:pt idx="53">
                  <c:v>63.154701230000001</c:v>
                </c:pt>
                <c:pt idx="54">
                  <c:v>63.778598789999997</c:v>
                </c:pt>
                <c:pt idx="55">
                  <c:v>64.351097109999998</c:v>
                </c:pt>
                <c:pt idx="56">
                  <c:v>64.819198610000001</c:v>
                </c:pt>
                <c:pt idx="57">
                  <c:v>64.968299869999996</c:v>
                </c:pt>
                <c:pt idx="58">
                  <c:v>65.292503359999998</c:v>
                </c:pt>
                <c:pt idx="59">
                  <c:v>65.55690002</c:v>
                </c:pt>
                <c:pt idx="60">
                  <c:v>65.810798649999995</c:v>
                </c:pt>
                <c:pt idx="61">
                  <c:v>66.062202450000001</c:v>
                </c:pt>
                <c:pt idx="62">
                  <c:v>66.475898740000005</c:v>
                </c:pt>
                <c:pt idx="63">
                  <c:v>66.893096920000005</c:v>
                </c:pt>
                <c:pt idx="64">
                  <c:v>67.159500120000004</c:v>
                </c:pt>
                <c:pt idx="65">
                  <c:v>67.540801999999999</c:v>
                </c:pt>
                <c:pt idx="66">
                  <c:v>67.911003109999996</c:v>
                </c:pt>
                <c:pt idx="67">
                  <c:v>68.313903809999999</c:v>
                </c:pt>
                <c:pt idx="68">
                  <c:v>68.643600460000002</c:v>
                </c:pt>
                <c:pt idx="69">
                  <c:v>68.81939697</c:v>
                </c:pt>
                <c:pt idx="70">
                  <c:v>69.094703670000001</c:v>
                </c:pt>
                <c:pt idx="71">
                  <c:v>69.386901859999995</c:v>
                </c:pt>
                <c:pt idx="72">
                  <c:v>69.596801760000005</c:v>
                </c:pt>
                <c:pt idx="73">
                  <c:v>69.796203610000006</c:v>
                </c:pt>
                <c:pt idx="74">
                  <c:v>69.930801389999999</c:v>
                </c:pt>
                <c:pt idx="75">
                  <c:v>70.02719879</c:v>
                </c:pt>
                <c:pt idx="76">
                  <c:v>70.10590363</c:v>
                </c:pt>
                <c:pt idx="77">
                  <c:v>70.161598209999994</c:v>
                </c:pt>
                <c:pt idx="78">
                  <c:v>70.375</c:v>
                </c:pt>
                <c:pt idx="79">
                  <c:v>70.545799259999995</c:v>
                </c:pt>
                <c:pt idx="80">
                  <c:v>70.574401859999995</c:v>
                </c:pt>
                <c:pt idx="81">
                  <c:v>70.682800290000003</c:v>
                </c:pt>
                <c:pt idx="82">
                  <c:v>70.843200679999995</c:v>
                </c:pt>
                <c:pt idx="83">
                  <c:v>71.10050201</c:v>
                </c:pt>
                <c:pt idx="84">
                  <c:v>71.290496829999995</c:v>
                </c:pt>
                <c:pt idx="85">
                  <c:v>71.525497439999995</c:v>
                </c:pt>
                <c:pt idx="86">
                  <c:v>71.806800839999994</c:v>
                </c:pt>
                <c:pt idx="87">
                  <c:v>72.060401920000004</c:v>
                </c:pt>
                <c:pt idx="88">
                  <c:v>72.327201840000001</c:v>
                </c:pt>
                <c:pt idx="89">
                  <c:v>72.586601259999995</c:v>
                </c:pt>
                <c:pt idx="90">
                  <c:v>72.819999690000003</c:v>
                </c:pt>
                <c:pt idx="91">
                  <c:v>73.032203670000001</c:v>
                </c:pt>
                <c:pt idx="92">
                  <c:v>73.325996399999994</c:v>
                </c:pt>
                <c:pt idx="93">
                  <c:v>73.650901790000006</c:v>
                </c:pt>
                <c:pt idx="94">
                  <c:v>74.027900700000004</c:v>
                </c:pt>
                <c:pt idx="95">
                  <c:v>74.441703799999999</c:v>
                </c:pt>
                <c:pt idx="96">
                  <c:v>74.849502560000005</c:v>
                </c:pt>
                <c:pt idx="97">
                  <c:v>75.244796750000006</c:v>
                </c:pt>
                <c:pt idx="98">
                  <c:v>75.603599549999998</c:v>
                </c:pt>
                <c:pt idx="99">
                  <c:v>75.766700740000005</c:v>
                </c:pt>
                <c:pt idx="100">
                  <c:v>75.923103330000004</c:v>
                </c:pt>
                <c:pt idx="101">
                  <c:v>76.015197749999999</c:v>
                </c:pt>
                <c:pt idx="102">
                  <c:v>76.171897889999997</c:v>
                </c:pt>
                <c:pt idx="103">
                  <c:v>76.364097599999994</c:v>
                </c:pt>
                <c:pt idx="104">
                  <c:v>76.52449799</c:v>
                </c:pt>
                <c:pt idx="105">
                  <c:v>76.718399050000002</c:v>
                </c:pt>
                <c:pt idx="106">
                  <c:v>77.010902400000006</c:v>
                </c:pt>
                <c:pt idx="107">
                  <c:v>77.20500183</c:v>
                </c:pt>
                <c:pt idx="108">
                  <c:v>77.395401000000007</c:v>
                </c:pt>
                <c:pt idx="109">
                  <c:v>77.587799070000003</c:v>
                </c:pt>
                <c:pt idx="110">
                  <c:v>77.791297909999997</c:v>
                </c:pt>
                <c:pt idx="111">
                  <c:v>78.027801510000003</c:v>
                </c:pt>
                <c:pt idx="112">
                  <c:v>78.21050262</c:v>
                </c:pt>
                <c:pt idx="113">
                  <c:v>78.30690002</c:v>
                </c:pt>
                <c:pt idx="114">
                  <c:v>78.419502260000002</c:v>
                </c:pt>
                <c:pt idx="115">
                  <c:v>78.509498600000001</c:v>
                </c:pt>
                <c:pt idx="116">
                  <c:v>78.518699650000002</c:v>
                </c:pt>
                <c:pt idx="117">
                  <c:v>78.536201480000003</c:v>
                </c:pt>
                <c:pt idx="118">
                  <c:v>78.491798399999993</c:v>
                </c:pt>
                <c:pt idx="119">
                  <c:v>78.50689697</c:v>
                </c:pt>
                <c:pt idx="120">
                  <c:v>78.530097960000006</c:v>
                </c:pt>
                <c:pt idx="121">
                  <c:v>78.551597599999994</c:v>
                </c:pt>
                <c:pt idx="122">
                  <c:v>78.465103150000004</c:v>
                </c:pt>
                <c:pt idx="123">
                  <c:v>78.422096249999996</c:v>
                </c:pt>
                <c:pt idx="124">
                  <c:v>78.353500370000006</c:v>
                </c:pt>
                <c:pt idx="125">
                  <c:v>78.284301760000005</c:v>
                </c:pt>
                <c:pt idx="126">
                  <c:v>78.218299869999996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81-4415-8A78-B3D9BCCF30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0603040"/>
        <c:axId val="942151648"/>
      </c:lineChart>
      <c:dateAx>
        <c:axId val="1060603040"/>
        <c:scaling>
          <c:orientation val="minMax"/>
          <c:max val="45291"/>
        </c:scaling>
        <c:delete val="0"/>
        <c:axPos val="b"/>
        <c:numFmt formatCode="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42151648"/>
        <c:crosses val="autoZero"/>
        <c:auto val="1"/>
        <c:lblOffset val="100"/>
        <c:baseTimeUnit val="days"/>
        <c:majorUnit val="31"/>
        <c:majorTimeUnit val="days"/>
      </c:dateAx>
      <c:valAx>
        <c:axId val="942151648"/>
        <c:scaling>
          <c:orientation val="minMax"/>
          <c:max val="110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60603040"/>
        <c:crosses val="autoZero"/>
        <c:crossBetween val="between"/>
      </c:valAx>
      <c:spPr>
        <a:gradFill>
          <a:gsLst>
            <a:gs pos="0">
              <a:schemeClr val="bg1"/>
            </a:gs>
            <a:gs pos="100000">
              <a:schemeClr val="accent1">
                <a:lumMod val="40000"/>
                <a:lumOff val="60000"/>
              </a:schemeClr>
            </a:gs>
          </a:gsLst>
          <a:lin ang="5400000" scaled="1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1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b="1" i="1"/>
              <a:t>NORTE - Energia Armazenada -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1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NORTE!$C$1</c:f>
              <c:strCache>
                <c:ptCount val="1"/>
                <c:pt idx="0">
                  <c:v>EAR N 23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120"/>
              <c:layout>
                <c:manualLayout>
                  <c:x val="-5.0925337632079971E-17"/>
                  <c:y val="-3.396047520216796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1A6-4D60-B214-A1B219CA562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NORTE!$A$2:$A$366</c:f>
              <c:numCache>
                <c:formatCode>m/d/yyyy</c:formatCode>
                <c:ptCount val="365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  <c:pt idx="10">
                  <c:v>44937</c:v>
                </c:pt>
                <c:pt idx="11">
                  <c:v>44938</c:v>
                </c:pt>
                <c:pt idx="12">
                  <c:v>44939</c:v>
                </c:pt>
                <c:pt idx="13">
                  <c:v>44940</c:v>
                </c:pt>
                <c:pt idx="14">
                  <c:v>44941</c:v>
                </c:pt>
                <c:pt idx="15">
                  <c:v>44942</c:v>
                </c:pt>
                <c:pt idx="16">
                  <c:v>44943</c:v>
                </c:pt>
                <c:pt idx="17">
                  <c:v>44944</c:v>
                </c:pt>
                <c:pt idx="18">
                  <c:v>44945</c:v>
                </c:pt>
                <c:pt idx="19">
                  <c:v>44946</c:v>
                </c:pt>
                <c:pt idx="20">
                  <c:v>44947</c:v>
                </c:pt>
                <c:pt idx="21">
                  <c:v>44948</c:v>
                </c:pt>
                <c:pt idx="22">
                  <c:v>44949</c:v>
                </c:pt>
                <c:pt idx="23">
                  <c:v>44950</c:v>
                </c:pt>
                <c:pt idx="24">
                  <c:v>44951</c:v>
                </c:pt>
                <c:pt idx="25">
                  <c:v>44952</c:v>
                </c:pt>
                <c:pt idx="26">
                  <c:v>44953</c:v>
                </c:pt>
                <c:pt idx="27">
                  <c:v>44954</c:v>
                </c:pt>
                <c:pt idx="28">
                  <c:v>44955</c:v>
                </c:pt>
                <c:pt idx="29">
                  <c:v>44956</c:v>
                </c:pt>
                <c:pt idx="30">
                  <c:v>44957</c:v>
                </c:pt>
                <c:pt idx="31">
                  <c:v>44958</c:v>
                </c:pt>
                <c:pt idx="32">
                  <c:v>44959</c:v>
                </c:pt>
                <c:pt idx="33">
                  <c:v>44960</c:v>
                </c:pt>
                <c:pt idx="34">
                  <c:v>44961</c:v>
                </c:pt>
                <c:pt idx="35">
                  <c:v>44962</c:v>
                </c:pt>
                <c:pt idx="36">
                  <c:v>44963</c:v>
                </c:pt>
                <c:pt idx="37">
                  <c:v>44964</c:v>
                </c:pt>
                <c:pt idx="38">
                  <c:v>44965</c:v>
                </c:pt>
                <c:pt idx="39">
                  <c:v>44966</c:v>
                </c:pt>
                <c:pt idx="40">
                  <c:v>44967</c:v>
                </c:pt>
                <c:pt idx="41">
                  <c:v>44968</c:v>
                </c:pt>
                <c:pt idx="42">
                  <c:v>44969</c:v>
                </c:pt>
                <c:pt idx="43">
                  <c:v>44970</c:v>
                </c:pt>
                <c:pt idx="44">
                  <c:v>44971</c:v>
                </c:pt>
                <c:pt idx="45">
                  <c:v>44972</c:v>
                </c:pt>
                <c:pt idx="46">
                  <c:v>44973</c:v>
                </c:pt>
                <c:pt idx="47">
                  <c:v>44974</c:v>
                </c:pt>
                <c:pt idx="48">
                  <c:v>44975</c:v>
                </c:pt>
                <c:pt idx="49">
                  <c:v>44976</c:v>
                </c:pt>
                <c:pt idx="50">
                  <c:v>44977</c:v>
                </c:pt>
                <c:pt idx="51">
                  <c:v>44978</c:v>
                </c:pt>
                <c:pt idx="52">
                  <c:v>44979</c:v>
                </c:pt>
                <c:pt idx="53">
                  <c:v>44980</c:v>
                </c:pt>
                <c:pt idx="54">
                  <c:v>44981</c:v>
                </c:pt>
                <c:pt idx="55">
                  <c:v>44982</c:v>
                </c:pt>
                <c:pt idx="56">
                  <c:v>44983</c:v>
                </c:pt>
                <c:pt idx="57">
                  <c:v>44984</c:v>
                </c:pt>
                <c:pt idx="58">
                  <c:v>44985</c:v>
                </c:pt>
                <c:pt idx="59">
                  <c:v>44986</c:v>
                </c:pt>
                <c:pt idx="60">
                  <c:v>44987</c:v>
                </c:pt>
                <c:pt idx="61">
                  <c:v>44988</c:v>
                </c:pt>
                <c:pt idx="62">
                  <c:v>44989</c:v>
                </c:pt>
                <c:pt idx="63">
                  <c:v>44990</c:v>
                </c:pt>
                <c:pt idx="64">
                  <c:v>44991</c:v>
                </c:pt>
                <c:pt idx="65">
                  <c:v>44992</c:v>
                </c:pt>
                <c:pt idx="66">
                  <c:v>44993</c:v>
                </c:pt>
                <c:pt idx="67">
                  <c:v>44994</c:v>
                </c:pt>
                <c:pt idx="68">
                  <c:v>44995</c:v>
                </c:pt>
                <c:pt idx="69">
                  <c:v>44996</c:v>
                </c:pt>
                <c:pt idx="70">
                  <c:v>44997</c:v>
                </c:pt>
                <c:pt idx="71">
                  <c:v>44998</c:v>
                </c:pt>
                <c:pt idx="72">
                  <c:v>44999</c:v>
                </c:pt>
                <c:pt idx="73">
                  <c:v>45000</c:v>
                </c:pt>
                <c:pt idx="74">
                  <c:v>45001</c:v>
                </c:pt>
                <c:pt idx="75">
                  <c:v>45002</c:v>
                </c:pt>
                <c:pt idx="76">
                  <c:v>45003</c:v>
                </c:pt>
                <c:pt idx="77">
                  <c:v>45004</c:v>
                </c:pt>
                <c:pt idx="78">
                  <c:v>45005</c:v>
                </c:pt>
                <c:pt idx="79">
                  <c:v>45006</c:v>
                </c:pt>
                <c:pt idx="80">
                  <c:v>45007</c:v>
                </c:pt>
                <c:pt idx="81">
                  <c:v>45008</c:v>
                </c:pt>
                <c:pt idx="82">
                  <c:v>45009</c:v>
                </c:pt>
                <c:pt idx="83">
                  <c:v>45010</c:v>
                </c:pt>
                <c:pt idx="84">
                  <c:v>45011</c:v>
                </c:pt>
                <c:pt idx="85">
                  <c:v>45012</c:v>
                </c:pt>
                <c:pt idx="86">
                  <c:v>45013</c:v>
                </c:pt>
                <c:pt idx="87">
                  <c:v>45014</c:v>
                </c:pt>
                <c:pt idx="88">
                  <c:v>45015</c:v>
                </c:pt>
                <c:pt idx="89">
                  <c:v>45016</c:v>
                </c:pt>
                <c:pt idx="90">
                  <c:v>45017</c:v>
                </c:pt>
                <c:pt idx="91">
                  <c:v>45018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45023</c:v>
                </c:pt>
                <c:pt idx="97">
                  <c:v>45024</c:v>
                </c:pt>
                <c:pt idx="98">
                  <c:v>45025</c:v>
                </c:pt>
                <c:pt idx="99">
                  <c:v>45026</c:v>
                </c:pt>
                <c:pt idx="100">
                  <c:v>45027</c:v>
                </c:pt>
                <c:pt idx="101">
                  <c:v>45028</c:v>
                </c:pt>
                <c:pt idx="102">
                  <c:v>45029</c:v>
                </c:pt>
                <c:pt idx="103">
                  <c:v>45030</c:v>
                </c:pt>
                <c:pt idx="104">
                  <c:v>45031</c:v>
                </c:pt>
                <c:pt idx="105">
                  <c:v>45032</c:v>
                </c:pt>
                <c:pt idx="106">
                  <c:v>45033</c:v>
                </c:pt>
                <c:pt idx="107">
                  <c:v>45034</c:v>
                </c:pt>
                <c:pt idx="108">
                  <c:v>45035</c:v>
                </c:pt>
                <c:pt idx="109">
                  <c:v>45036</c:v>
                </c:pt>
                <c:pt idx="110">
                  <c:v>45037</c:v>
                </c:pt>
                <c:pt idx="111">
                  <c:v>45038</c:v>
                </c:pt>
                <c:pt idx="112">
                  <c:v>45039</c:v>
                </c:pt>
                <c:pt idx="113">
                  <c:v>45040</c:v>
                </c:pt>
                <c:pt idx="114">
                  <c:v>45041</c:v>
                </c:pt>
                <c:pt idx="115">
                  <c:v>45042</c:v>
                </c:pt>
                <c:pt idx="116">
                  <c:v>45043</c:v>
                </c:pt>
                <c:pt idx="117">
                  <c:v>45044</c:v>
                </c:pt>
                <c:pt idx="118">
                  <c:v>45045</c:v>
                </c:pt>
                <c:pt idx="119">
                  <c:v>45046</c:v>
                </c:pt>
                <c:pt idx="120">
                  <c:v>45047</c:v>
                </c:pt>
                <c:pt idx="121">
                  <c:v>45048</c:v>
                </c:pt>
                <c:pt idx="122">
                  <c:v>45049</c:v>
                </c:pt>
                <c:pt idx="123">
                  <c:v>45050</c:v>
                </c:pt>
                <c:pt idx="124">
                  <c:v>45051</c:v>
                </c:pt>
                <c:pt idx="125">
                  <c:v>45052</c:v>
                </c:pt>
                <c:pt idx="126">
                  <c:v>45053</c:v>
                </c:pt>
                <c:pt idx="127">
                  <c:v>45054</c:v>
                </c:pt>
                <c:pt idx="128">
                  <c:v>45055</c:v>
                </c:pt>
                <c:pt idx="129">
                  <c:v>45056</c:v>
                </c:pt>
                <c:pt idx="130">
                  <c:v>45057</c:v>
                </c:pt>
                <c:pt idx="131">
                  <c:v>45058</c:v>
                </c:pt>
                <c:pt idx="132">
                  <c:v>45059</c:v>
                </c:pt>
                <c:pt idx="133">
                  <c:v>45060</c:v>
                </c:pt>
                <c:pt idx="134">
                  <c:v>45061</c:v>
                </c:pt>
                <c:pt idx="135">
                  <c:v>45062</c:v>
                </c:pt>
                <c:pt idx="136">
                  <c:v>45063</c:v>
                </c:pt>
                <c:pt idx="137">
                  <c:v>45064</c:v>
                </c:pt>
                <c:pt idx="138">
                  <c:v>45065</c:v>
                </c:pt>
                <c:pt idx="139">
                  <c:v>45066</c:v>
                </c:pt>
                <c:pt idx="140">
                  <c:v>45067</c:v>
                </c:pt>
                <c:pt idx="141">
                  <c:v>45068</c:v>
                </c:pt>
                <c:pt idx="142">
                  <c:v>45069</c:v>
                </c:pt>
                <c:pt idx="143">
                  <c:v>45070</c:v>
                </c:pt>
                <c:pt idx="144">
                  <c:v>45071</c:v>
                </c:pt>
                <c:pt idx="145">
                  <c:v>45072</c:v>
                </c:pt>
                <c:pt idx="146">
                  <c:v>45073</c:v>
                </c:pt>
                <c:pt idx="147">
                  <c:v>45074</c:v>
                </c:pt>
                <c:pt idx="148">
                  <c:v>45075</c:v>
                </c:pt>
                <c:pt idx="149">
                  <c:v>45076</c:v>
                </c:pt>
                <c:pt idx="150">
                  <c:v>45077</c:v>
                </c:pt>
                <c:pt idx="151">
                  <c:v>45078</c:v>
                </c:pt>
                <c:pt idx="152">
                  <c:v>45079</c:v>
                </c:pt>
                <c:pt idx="153">
                  <c:v>45080</c:v>
                </c:pt>
                <c:pt idx="154">
                  <c:v>45081</c:v>
                </c:pt>
                <c:pt idx="155">
                  <c:v>45082</c:v>
                </c:pt>
                <c:pt idx="156">
                  <c:v>45083</c:v>
                </c:pt>
                <c:pt idx="157">
                  <c:v>45084</c:v>
                </c:pt>
                <c:pt idx="158">
                  <c:v>45085</c:v>
                </c:pt>
                <c:pt idx="159">
                  <c:v>45086</c:v>
                </c:pt>
                <c:pt idx="160">
                  <c:v>45087</c:v>
                </c:pt>
                <c:pt idx="161">
                  <c:v>45088</c:v>
                </c:pt>
                <c:pt idx="162">
                  <c:v>45089</c:v>
                </c:pt>
                <c:pt idx="163">
                  <c:v>45090</c:v>
                </c:pt>
                <c:pt idx="164">
                  <c:v>45091</c:v>
                </c:pt>
                <c:pt idx="165">
                  <c:v>45092</c:v>
                </c:pt>
                <c:pt idx="166">
                  <c:v>45093</c:v>
                </c:pt>
                <c:pt idx="167">
                  <c:v>45094</c:v>
                </c:pt>
                <c:pt idx="168">
                  <c:v>45095</c:v>
                </c:pt>
                <c:pt idx="169">
                  <c:v>45096</c:v>
                </c:pt>
                <c:pt idx="170">
                  <c:v>45097</c:v>
                </c:pt>
                <c:pt idx="171">
                  <c:v>45098</c:v>
                </c:pt>
                <c:pt idx="172">
                  <c:v>45099</c:v>
                </c:pt>
                <c:pt idx="173">
                  <c:v>45100</c:v>
                </c:pt>
                <c:pt idx="174">
                  <c:v>45101</c:v>
                </c:pt>
                <c:pt idx="175">
                  <c:v>45102</c:v>
                </c:pt>
                <c:pt idx="176">
                  <c:v>45103</c:v>
                </c:pt>
                <c:pt idx="177">
                  <c:v>45104</c:v>
                </c:pt>
                <c:pt idx="178">
                  <c:v>45105</c:v>
                </c:pt>
                <c:pt idx="179">
                  <c:v>45106</c:v>
                </c:pt>
                <c:pt idx="180">
                  <c:v>45107</c:v>
                </c:pt>
                <c:pt idx="181">
                  <c:v>45108</c:v>
                </c:pt>
                <c:pt idx="182">
                  <c:v>45109</c:v>
                </c:pt>
                <c:pt idx="183">
                  <c:v>45110</c:v>
                </c:pt>
                <c:pt idx="184">
                  <c:v>45111</c:v>
                </c:pt>
                <c:pt idx="185">
                  <c:v>45112</c:v>
                </c:pt>
                <c:pt idx="186">
                  <c:v>45113</c:v>
                </c:pt>
                <c:pt idx="187">
                  <c:v>45114</c:v>
                </c:pt>
                <c:pt idx="188">
                  <c:v>45115</c:v>
                </c:pt>
                <c:pt idx="189">
                  <c:v>45116</c:v>
                </c:pt>
                <c:pt idx="190">
                  <c:v>45117</c:v>
                </c:pt>
                <c:pt idx="191">
                  <c:v>45118</c:v>
                </c:pt>
                <c:pt idx="192">
                  <c:v>45119</c:v>
                </c:pt>
                <c:pt idx="193">
                  <c:v>45120</c:v>
                </c:pt>
                <c:pt idx="194">
                  <c:v>45121</c:v>
                </c:pt>
                <c:pt idx="195">
                  <c:v>45122</c:v>
                </c:pt>
                <c:pt idx="196">
                  <c:v>45123</c:v>
                </c:pt>
                <c:pt idx="197">
                  <c:v>45124</c:v>
                </c:pt>
                <c:pt idx="198">
                  <c:v>45125</c:v>
                </c:pt>
                <c:pt idx="199">
                  <c:v>45126</c:v>
                </c:pt>
                <c:pt idx="200">
                  <c:v>45127</c:v>
                </c:pt>
                <c:pt idx="201">
                  <c:v>45128</c:v>
                </c:pt>
                <c:pt idx="202">
                  <c:v>45129</c:v>
                </c:pt>
                <c:pt idx="203">
                  <c:v>45130</c:v>
                </c:pt>
                <c:pt idx="204">
                  <c:v>45131</c:v>
                </c:pt>
                <c:pt idx="205">
                  <c:v>45132</c:v>
                </c:pt>
                <c:pt idx="206">
                  <c:v>45133</c:v>
                </c:pt>
                <c:pt idx="207">
                  <c:v>45134</c:v>
                </c:pt>
                <c:pt idx="208">
                  <c:v>45135</c:v>
                </c:pt>
                <c:pt idx="209">
                  <c:v>45136</c:v>
                </c:pt>
                <c:pt idx="210">
                  <c:v>45137</c:v>
                </c:pt>
                <c:pt idx="211">
                  <c:v>45138</c:v>
                </c:pt>
                <c:pt idx="212">
                  <c:v>45139</c:v>
                </c:pt>
                <c:pt idx="213">
                  <c:v>45140</c:v>
                </c:pt>
                <c:pt idx="214">
                  <c:v>45141</c:v>
                </c:pt>
                <c:pt idx="215">
                  <c:v>45142</c:v>
                </c:pt>
                <c:pt idx="216">
                  <c:v>45143</c:v>
                </c:pt>
                <c:pt idx="217">
                  <c:v>45144</c:v>
                </c:pt>
                <c:pt idx="218">
                  <c:v>45145</c:v>
                </c:pt>
                <c:pt idx="219">
                  <c:v>45146</c:v>
                </c:pt>
                <c:pt idx="220">
                  <c:v>45147</c:v>
                </c:pt>
                <c:pt idx="221">
                  <c:v>45148</c:v>
                </c:pt>
                <c:pt idx="222">
                  <c:v>45149</c:v>
                </c:pt>
                <c:pt idx="223">
                  <c:v>45150</c:v>
                </c:pt>
                <c:pt idx="224">
                  <c:v>45151</c:v>
                </c:pt>
                <c:pt idx="225">
                  <c:v>45152</c:v>
                </c:pt>
                <c:pt idx="226">
                  <c:v>45153</c:v>
                </c:pt>
                <c:pt idx="227">
                  <c:v>45154</c:v>
                </c:pt>
                <c:pt idx="228">
                  <c:v>45155</c:v>
                </c:pt>
                <c:pt idx="229">
                  <c:v>45156</c:v>
                </c:pt>
                <c:pt idx="230">
                  <c:v>45157</c:v>
                </c:pt>
                <c:pt idx="231">
                  <c:v>45158</c:v>
                </c:pt>
                <c:pt idx="232">
                  <c:v>45159</c:v>
                </c:pt>
                <c:pt idx="233">
                  <c:v>45160</c:v>
                </c:pt>
                <c:pt idx="234">
                  <c:v>45161</c:v>
                </c:pt>
                <c:pt idx="235">
                  <c:v>45162</c:v>
                </c:pt>
                <c:pt idx="236">
                  <c:v>45163</c:v>
                </c:pt>
                <c:pt idx="237">
                  <c:v>45164</c:v>
                </c:pt>
                <c:pt idx="238">
                  <c:v>45165</c:v>
                </c:pt>
                <c:pt idx="239">
                  <c:v>45166</c:v>
                </c:pt>
                <c:pt idx="240">
                  <c:v>45167</c:v>
                </c:pt>
                <c:pt idx="241">
                  <c:v>45168</c:v>
                </c:pt>
                <c:pt idx="242">
                  <c:v>45169</c:v>
                </c:pt>
                <c:pt idx="243">
                  <c:v>45170</c:v>
                </c:pt>
                <c:pt idx="244">
                  <c:v>45171</c:v>
                </c:pt>
                <c:pt idx="245">
                  <c:v>45172</c:v>
                </c:pt>
                <c:pt idx="246">
                  <c:v>45173</c:v>
                </c:pt>
                <c:pt idx="247">
                  <c:v>45174</c:v>
                </c:pt>
                <c:pt idx="248">
                  <c:v>45175</c:v>
                </c:pt>
                <c:pt idx="249">
                  <c:v>45176</c:v>
                </c:pt>
                <c:pt idx="250">
                  <c:v>45177</c:v>
                </c:pt>
                <c:pt idx="251">
                  <c:v>45178</c:v>
                </c:pt>
                <c:pt idx="252">
                  <c:v>45179</c:v>
                </c:pt>
                <c:pt idx="253">
                  <c:v>45180</c:v>
                </c:pt>
                <c:pt idx="254">
                  <c:v>45181</c:v>
                </c:pt>
                <c:pt idx="255">
                  <c:v>45182</c:v>
                </c:pt>
                <c:pt idx="256">
                  <c:v>45183</c:v>
                </c:pt>
                <c:pt idx="257">
                  <c:v>45184</c:v>
                </c:pt>
                <c:pt idx="258">
                  <c:v>45185</c:v>
                </c:pt>
                <c:pt idx="259">
                  <c:v>45186</c:v>
                </c:pt>
                <c:pt idx="260">
                  <c:v>45187</c:v>
                </c:pt>
                <c:pt idx="261">
                  <c:v>45188</c:v>
                </c:pt>
                <c:pt idx="262">
                  <c:v>45189</c:v>
                </c:pt>
                <c:pt idx="263">
                  <c:v>45190</c:v>
                </c:pt>
                <c:pt idx="264">
                  <c:v>45191</c:v>
                </c:pt>
                <c:pt idx="265">
                  <c:v>45192</c:v>
                </c:pt>
                <c:pt idx="266">
                  <c:v>45193</c:v>
                </c:pt>
                <c:pt idx="267">
                  <c:v>45194</c:v>
                </c:pt>
                <c:pt idx="268">
                  <c:v>45195</c:v>
                </c:pt>
                <c:pt idx="269">
                  <c:v>45196</c:v>
                </c:pt>
                <c:pt idx="270">
                  <c:v>45197</c:v>
                </c:pt>
                <c:pt idx="271">
                  <c:v>45198</c:v>
                </c:pt>
                <c:pt idx="272">
                  <c:v>45199</c:v>
                </c:pt>
                <c:pt idx="273">
                  <c:v>45200</c:v>
                </c:pt>
                <c:pt idx="274">
                  <c:v>45201</c:v>
                </c:pt>
                <c:pt idx="275">
                  <c:v>45202</c:v>
                </c:pt>
                <c:pt idx="276">
                  <c:v>45203</c:v>
                </c:pt>
                <c:pt idx="277">
                  <c:v>45204</c:v>
                </c:pt>
                <c:pt idx="278">
                  <c:v>45205</c:v>
                </c:pt>
                <c:pt idx="279">
                  <c:v>45206</c:v>
                </c:pt>
                <c:pt idx="280">
                  <c:v>45207</c:v>
                </c:pt>
                <c:pt idx="281">
                  <c:v>45208</c:v>
                </c:pt>
                <c:pt idx="282">
                  <c:v>45209</c:v>
                </c:pt>
                <c:pt idx="283">
                  <c:v>45210</c:v>
                </c:pt>
                <c:pt idx="284">
                  <c:v>45211</c:v>
                </c:pt>
                <c:pt idx="285">
                  <c:v>45212</c:v>
                </c:pt>
                <c:pt idx="286">
                  <c:v>45213</c:v>
                </c:pt>
                <c:pt idx="287">
                  <c:v>45214</c:v>
                </c:pt>
                <c:pt idx="288">
                  <c:v>45215</c:v>
                </c:pt>
                <c:pt idx="289">
                  <c:v>45216</c:v>
                </c:pt>
                <c:pt idx="290">
                  <c:v>45217</c:v>
                </c:pt>
                <c:pt idx="291">
                  <c:v>45218</c:v>
                </c:pt>
                <c:pt idx="292">
                  <c:v>45219</c:v>
                </c:pt>
                <c:pt idx="293">
                  <c:v>45220</c:v>
                </c:pt>
                <c:pt idx="294">
                  <c:v>45221</c:v>
                </c:pt>
                <c:pt idx="295">
                  <c:v>45222</c:v>
                </c:pt>
                <c:pt idx="296">
                  <c:v>45223</c:v>
                </c:pt>
                <c:pt idx="297">
                  <c:v>45224</c:v>
                </c:pt>
                <c:pt idx="298">
                  <c:v>45225</c:v>
                </c:pt>
                <c:pt idx="299">
                  <c:v>45226</c:v>
                </c:pt>
                <c:pt idx="300">
                  <c:v>45227</c:v>
                </c:pt>
                <c:pt idx="301">
                  <c:v>45228</c:v>
                </c:pt>
                <c:pt idx="302">
                  <c:v>45229</c:v>
                </c:pt>
                <c:pt idx="303">
                  <c:v>45230</c:v>
                </c:pt>
                <c:pt idx="304">
                  <c:v>45231</c:v>
                </c:pt>
                <c:pt idx="305">
                  <c:v>45232</c:v>
                </c:pt>
                <c:pt idx="306">
                  <c:v>45233</c:v>
                </c:pt>
                <c:pt idx="307">
                  <c:v>45234</c:v>
                </c:pt>
                <c:pt idx="308">
                  <c:v>45235</c:v>
                </c:pt>
                <c:pt idx="309">
                  <c:v>45236</c:v>
                </c:pt>
                <c:pt idx="310">
                  <c:v>45237</c:v>
                </c:pt>
                <c:pt idx="311">
                  <c:v>45238</c:v>
                </c:pt>
                <c:pt idx="312">
                  <c:v>45239</c:v>
                </c:pt>
                <c:pt idx="313">
                  <c:v>45240</c:v>
                </c:pt>
                <c:pt idx="314">
                  <c:v>45241</c:v>
                </c:pt>
                <c:pt idx="315">
                  <c:v>45242</c:v>
                </c:pt>
                <c:pt idx="316">
                  <c:v>45243</c:v>
                </c:pt>
                <c:pt idx="317">
                  <c:v>45244</c:v>
                </c:pt>
                <c:pt idx="318">
                  <c:v>45245</c:v>
                </c:pt>
                <c:pt idx="319">
                  <c:v>45246</c:v>
                </c:pt>
                <c:pt idx="320">
                  <c:v>45247</c:v>
                </c:pt>
                <c:pt idx="321">
                  <c:v>45248</c:v>
                </c:pt>
                <c:pt idx="322">
                  <c:v>45249</c:v>
                </c:pt>
                <c:pt idx="323">
                  <c:v>45250</c:v>
                </c:pt>
                <c:pt idx="324">
                  <c:v>45251</c:v>
                </c:pt>
                <c:pt idx="325">
                  <c:v>45252</c:v>
                </c:pt>
                <c:pt idx="326">
                  <c:v>45253</c:v>
                </c:pt>
                <c:pt idx="327">
                  <c:v>45254</c:v>
                </c:pt>
                <c:pt idx="328">
                  <c:v>45255</c:v>
                </c:pt>
                <c:pt idx="329">
                  <c:v>45256</c:v>
                </c:pt>
                <c:pt idx="330">
                  <c:v>45257</c:v>
                </c:pt>
                <c:pt idx="331">
                  <c:v>45258</c:v>
                </c:pt>
                <c:pt idx="332">
                  <c:v>45259</c:v>
                </c:pt>
                <c:pt idx="333">
                  <c:v>45260</c:v>
                </c:pt>
                <c:pt idx="334">
                  <c:v>45261</c:v>
                </c:pt>
                <c:pt idx="335">
                  <c:v>45262</c:v>
                </c:pt>
                <c:pt idx="336">
                  <c:v>45263</c:v>
                </c:pt>
                <c:pt idx="337">
                  <c:v>45264</c:v>
                </c:pt>
                <c:pt idx="338">
                  <c:v>45265</c:v>
                </c:pt>
                <c:pt idx="339">
                  <c:v>45266</c:v>
                </c:pt>
                <c:pt idx="340">
                  <c:v>45267</c:v>
                </c:pt>
                <c:pt idx="341">
                  <c:v>45268</c:v>
                </c:pt>
                <c:pt idx="342">
                  <c:v>45269</c:v>
                </c:pt>
                <c:pt idx="343">
                  <c:v>45270</c:v>
                </c:pt>
                <c:pt idx="344">
                  <c:v>45271</c:v>
                </c:pt>
                <c:pt idx="345">
                  <c:v>45272</c:v>
                </c:pt>
                <c:pt idx="346">
                  <c:v>45273</c:v>
                </c:pt>
                <c:pt idx="347">
                  <c:v>45274</c:v>
                </c:pt>
                <c:pt idx="348">
                  <c:v>45275</c:v>
                </c:pt>
                <c:pt idx="349">
                  <c:v>45276</c:v>
                </c:pt>
                <c:pt idx="350">
                  <c:v>45277</c:v>
                </c:pt>
                <c:pt idx="351">
                  <c:v>45278</c:v>
                </c:pt>
                <c:pt idx="352">
                  <c:v>45279</c:v>
                </c:pt>
                <c:pt idx="353">
                  <c:v>45280</c:v>
                </c:pt>
                <c:pt idx="354">
                  <c:v>45281</c:v>
                </c:pt>
                <c:pt idx="355">
                  <c:v>45282</c:v>
                </c:pt>
                <c:pt idx="356">
                  <c:v>45283</c:v>
                </c:pt>
                <c:pt idx="357">
                  <c:v>45284</c:v>
                </c:pt>
                <c:pt idx="358">
                  <c:v>45285</c:v>
                </c:pt>
                <c:pt idx="359">
                  <c:v>45286</c:v>
                </c:pt>
                <c:pt idx="360">
                  <c:v>45287</c:v>
                </c:pt>
                <c:pt idx="361">
                  <c:v>45288</c:v>
                </c:pt>
                <c:pt idx="362">
                  <c:v>45289</c:v>
                </c:pt>
                <c:pt idx="363">
                  <c:v>45290</c:v>
                </c:pt>
                <c:pt idx="364">
                  <c:v>45291</c:v>
                </c:pt>
              </c:numCache>
            </c:numRef>
          </c:cat>
          <c:val>
            <c:numRef>
              <c:f>NORTE!$H$2:$H$367</c:f>
              <c:numCache>
                <c:formatCode>0.0</c:formatCode>
                <c:ptCount val="366"/>
                <c:pt idx="0">
                  <c:v>61.684299469999999</c:v>
                </c:pt>
                <c:pt idx="1">
                  <c:v>62.911300660000002</c:v>
                </c:pt>
                <c:pt idx="2">
                  <c:v>63.944499970000003</c:v>
                </c:pt>
                <c:pt idx="3">
                  <c:v>64.909797670000003</c:v>
                </c:pt>
                <c:pt idx="4">
                  <c:v>65.971099850000002</c:v>
                </c:pt>
                <c:pt idx="5">
                  <c:v>67.277603150000004</c:v>
                </c:pt>
                <c:pt idx="6">
                  <c:v>68.839401249999995</c:v>
                </c:pt>
                <c:pt idx="7">
                  <c:v>70.417396550000007</c:v>
                </c:pt>
                <c:pt idx="8">
                  <c:v>71.759498600000001</c:v>
                </c:pt>
                <c:pt idx="9">
                  <c:v>73.308197019999994</c:v>
                </c:pt>
                <c:pt idx="10">
                  <c:v>74.550003050000001</c:v>
                </c:pt>
                <c:pt idx="11">
                  <c:v>75.760696409999994</c:v>
                </c:pt>
                <c:pt idx="12">
                  <c:v>77.145103449999993</c:v>
                </c:pt>
                <c:pt idx="13">
                  <c:v>78.784400939999998</c:v>
                </c:pt>
                <c:pt idx="14">
                  <c:v>80.422798159999999</c:v>
                </c:pt>
                <c:pt idx="15">
                  <c:v>81.948898319999998</c:v>
                </c:pt>
                <c:pt idx="16">
                  <c:v>83.361701969999999</c:v>
                </c:pt>
                <c:pt idx="17">
                  <c:v>84.191001889999995</c:v>
                </c:pt>
                <c:pt idx="18">
                  <c:v>84.489402769999998</c:v>
                </c:pt>
                <c:pt idx="19">
                  <c:v>85.014198300000004</c:v>
                </c:pt>
                <c:pt idx="20">
                  <c:v>85.435302730000004</c:v>
                </c:pt>
                <c:pt idx="21">
                  <c:v>85.807098389999993</c:v>
                </c:pt>
                <c:pt idx="22">
                  <c:v>86.000701899999996</c:v>
                </c:pt>
                <c:pt idx="23">
                  <c:v>86.323402400000006</c:v>
                </c:pt>
                <c:pt idx="24">
                  <c:v>86.672203060000001</c:v>
                </c:pt>
                <c:pt idx="25">
                  <c:v>86.838996890000004</c:v>
                </c:pt>
                <c:pt idx="26">
                  <c:v>87.099800110000004</c:v>
                </c:pt>
                <c:pt idx="27">
                  <c:v>87.608802800000007</c:v>
                </c:pt>
                <c:pt idx="28">
                  <c:v>88.283599850000002</c:v>
                </c:pt>
                <c:pt idx="29">
                  <c:v>88.887397770000007</c:v>
                </c:pt>
                <c:pt idx="30">
                  <c:v>89.373397830000002</c:v>
                </c:pt>
                <c:pt idx="31">
                  <c:v>89.909500120000004</c:v>
                </c:pt>
                <c:pt idx="32">
                  <c:v>90.268501279999995</c:v>
                </c:pt>
                <c:pt idx="33">
                  <c:v>90.504203799999999</c:v>
                </c:pt>
                <c:pt idx="34">
                  <c:v>90.72969818</c:v>
                </c:pt>
                <c:pt idx="35">
                  <c:v>90.96469879</c:v>
                </c:pt>
                <c:pt idx="36">
                  <c:v>90.957199099999997</c:v>
                </c:pt>
                <c:pt idx="37">
                  <c:v>91.146301269999995</c:v>
                </c:pt>
                <c:pt idx="38">
                  <c:v>91.338996890000004</c:v>
                </c:pt>
                <c:pt idx="39">
                  <c:v>91.570297240000002</c:v>
                </c:pt>
                <c:pt idx="40">
                  <c:v>91.785202029999994</c:v>
                </c:pt>
                <c:pt idx="41">
                  <c:v>92.083297729999998</c:v>
                </c:pt>
                <c:pt idx="42">
                  <c:v>92.397201539999998</c:v>
                </c:pt>
                <c:pt idx="43">
                  <c:v>92.713096620000002</c:v>
                </c:pt>
                <c:pt idx="44">
                  <c:v>92.833198550000006</c:v>
                </c:pt>
                <c:pt idx="45">
                  <c:v>92.698196409999994</c:v>
                </c:pt>
                <c:pt idx="46">
                  <c:v>92.325996399999994</c:v>
                </c:pt>
                <c:pt idx="47">
                  <c:v>92.021301269999995</c:v>
                </c:pt>
                <c:pt idx="48">
                  <c:v>92.090202329999997</c:v>
                </c:pt>
                <c:pt idx="49">
                  <c:v>92.591499330000005</c:v>
                </c:pt>
                <c:pt idx="50">
                  <c:v>93.081100460000002</c:v>
                </c:pt>
                <c:pt idx="51">
                  <c:v>93.822700499999996</c:v>
                </c:pt>
                <c:pt idx="52">
                  <c:v>94.345100400000007</c:v>
                </c:pt>
                <c:pt idx="53">
                  <c:v>94.892601010000007</c:v>
                </c:pt>
                <c:pt idx="54">
                  <c:v>95.100799559999999</c:v>
                </c:pt>
                <c:pt idx="55">
                  <c:v>95.387603760000005</c:v>
                </c:pt>
                <c:pt idx="56">
                  <c:v>95.814201350000005</c:v>
                </c:pt>
                <c:pt idx="57">
                  <c:v>96.257003780000005</c:v>
                </c:pt>
                <c:pt idx="58">
                  <c:v>96.812400819999993</c:v>
                </c:pt>
                <c:pt idx="59">
                  <c:v>97.700798030000001</c:v>
                </c:pt>
                <c:pt idx="60">
                  <c:v>98.061599729999998</c:v>
                </c:pt>
                <c:pt idx="61">
                  <c:v>98.04060364</c:v>
                </c:pt>
                <c:pt idx="62">
                  <c:v>98.356399539999998</c:v>
                </c:pt>
                <c:pt idx="63">
                  <c:v>98.296203610000006</c:v>
                </c:pt>
                <c:pt idx="64">
                  <c:v>98.292800900000003</c:v>
                </c:pt>
                <c:pt idx="65">
                  <c:v>98.457000730000004</c:v>
                </c:pt>
                <c:pt idx="66">
                  <c:v>98.139396669999996</c:v>
                </c:pt>
                <c:pt idx="67">
                  <c:v>97.730102540000004</c:v>
                </c:pt>
                <c:pt idx="68">
                  <c:v>97.474998470000003</c:v>
                </c:pt>
                <c:pt idx="69">
                  <c:v>97.586402890000002</c:v>
                </c:pt>
                <c:pt idx="70">
                  <c:v>98.042396550000007</c:v>
                </c:pt>
                <c:pt idx="71">
                  <c:v>98.4375</c:v>
                </c:pt>
                <c:pt idx="72">
                  <c:v>98.286201480000003</c:v>
                </c:pt>
                <c:pt idx="73">
                  <c:v>98.312698359999999</c:v>
                </c:pt>
                <c:pt idx="74">
                  <c:v>98.149803160000005</c:v>
                </c:pt>
                <c:pt idx="75">
                  <c:v>98.533599850000002</c:v>
                </c:pt>
                <c:pt idx="76">
                  <c:v>98.213996890000004</c:v>
                </c:pt>
                <c:pt idx="77">
                  <c:v>98.585296630000002</c:v>
                </c:pt>
                <c:pt idx="78">
                  <c:v>98.606300349999998</c:v>
                </c:pt>
                <c:pt idx="79">
                  <c:v>98.611999510000004</c:v>
                </c:pt>
                <c:pt idx="80">
                  <c:v>98.390296939999999</c:v>
                </c:pt>
                <c:pt idx="81">
                  <c:v>98.344100949999998</c:v>
                </c:pt>
                <c:pt idx="82">
                  <c:v>98.054199220000001</c:v>
                </c:pt>
                <c:pt idx="83">
                  <c:v>97.938102720000003</c:v>
                </c:pt>
                <c:pt idx="84">
                  <c:v>97.918197629999995</c:v>
                </c:pt>
                <c:pt idx="85">
                  <c:v>97.683296200000001</c:v>
                </c:pt>
                <c:pt idx="86">
                  <c:v>97.696197510000005</c:v>
                </c:pt>
                <c:pt idx="87">
                  <c:v>97.586303709999996</c:v>
                </c:pt>
                <c:pt idx="88">
                  <c:v>97.631103519999996</c:v>
                </c:pt>
                <c:pt idx="89">
                  <c:v>97.702400209999993</c:v>
                </c:pt>
                <c:pt idx="90">
                  <c:v>97.75939941</c:v>
                </c:pt>
                <c:pt idx="91">
                  <c:v>97.718803410000007</c:v>
                </c:pt>
                <c:pt idx="92">
                  <c:v>97.395797729999998</c:v>
                </c:pt>
                <c:pt idx="93">
                  <c:v>97.543197629999995</c:v>
                </c:pt>
                <c:pt idx="94">
                  <c:v>97.777603150000004</c:v>
                </c:pt>
                <c:pt idx="95">
                  <c:v>97.887298580000007</c:v>
                </c:pt>
                <c:pt idx="96">
                  <c:v>98.334503170000005</c:v>
                </c:pt>
                <c:pt idx="97">
                  <c:v>98.329200740000005</c:v>
                </c:pt>
                <c:pt idx="98">
                  <c:v>98.448402400000006</c:v>
                </c:pt>
                <c:pt idx="99">
                  <c:v>98.26779938</c:v>
                </c:pt>
                <c:pt idx="100">
                  <c:v>98.055099490000003</c:v>
                </c:pt>
                <c:pt idx="101">
                  <c:v>97.875801089999996</c:v>
                </c:pt>
                <c:pt idx="102">
                  <c:v>98.026702880000002</c:v>
                </c:pt>
                <c:pt idx="103">
                  <c:v>98.060699459999995</c:v>
                </c:pt>
                <c:pt idx="104">
                  <c:v>98.203796389999994</c:v>
                </c:pt>
                <c:pt idx="105">
                  <c:v>98.318603519999996</c:v>
                </c:pt>
                <c:pt idx="106">
                  <c:v>98.345802309999996</c:v>
                </c:pt>
                <c:pt idx="107">
                  <c:v>98.181800839999994</c:v>
                </c:pt>
                <c:pt idx="108">
                  <c:v>98.202301030000001</c:v>
                </c:pt>
                <c:pt idx="109">
                  <c:v>98.105598450000002</c:v>
                </c:pt>
                <c:pt idx="110">
                  <c:v>98.195396419999994</c:v>
                </c:pt>
                <c:pt idx="111">
                  <c:v>98.291496280000004</c:v>
                </c:pt>
                <c:pt idx="112">
                  <c:v>98.534301760000005</c:v>
                </c:pt>
                <c:pt idx="113">
                  <c:v>98.347198489999997</c:v>
                </c:pt>
                <c:pt idx="114">
                  <c:v>98.106697080000004</c:v>
                </c:pt>
                <c:pt idx="115">
                  <c:v>97.915199279999996</c:v>
                </c:pt>
                <c:pt idx="116">
                  <c:v>97.812202450000001</c:v>
                </c:pt>
                <c:pt idx="117">
                  <c:v>97.785797119999998</c:v>
                </c:pt>
                <c:pt idx="118">
                  <c:v>97.977302550000005</c:v>
                </c:pt>
                <c:pt idx="119">
                  <c:v>98.424400329999997</c:v>
                </c:pt>
                <c:pt idx="120">
                  <c:v>98.686996460000003</c:v>
                </c:pt>
                <c:pt idx="121">
                  <c:v>98.375801089999996</c:v>
                </c:pt>
                <c:pt idx="122">
                  <c:v>98.383300779999999</c:v>
                </c:pt>
                <c:pt idx="123">
                  <c:v>98.699501040000001</c:v>
                </c:pt>
                <c:pt idx="124">
                  <c:v>98.671401979999999</c:v>
                </c:pt>
                <c:pt idx="125">
                  <c:v>98.799400329999997</c:v>
                </c:pt>
                <c:pt idx="126">
                  <c:v>98.852600100000004</c:v>
                </c:pt>
                <c:pt idx="127">
                  <c:v>98.62090302</c:v>
                </c:pt>
                <c:pt idx="128">
                  <c:v>98.247299190000007</c:v>
                </c:pt>
                <c:pt idx="129">
                  <c:v>98.249900819999993</c:v>
                </c:pt>
                <c:pt idx="130">
                  <c:v>98.38030243</c:v>
                </c:pt>
                <c:pt idx="131">
                  <c:v>98.341003420000007</c:v>
                </c:pt>
                <c:pt idx="132">
                  <c:v>98.146102909999996</c:v>
                </c:pt>
                <c:pt idx="133">
                  <c:v>98.469596859999996</c:v>
                </c:pt>
                <c:pt idx="134">
                  <c:v>98.653999330000005</c:v>
                </c:pt>
                <c:pt idx="135">
                  <c:v>98.63310242</c:v>
                </c:pt>
                <c:pt idx="136">
                  <c:v>98.593200679999995</c:v>
                </c:pt>
                <c:pt idx="137">
                  <c:v>98.609596249999996</c:v>
                </c:pt>
                <c:pt idx="138">
                  <c:v>98.605102540000004</c:v>
                </c:pt>
                <c:pt idx="139">
                  <c:v>98.449401859999995</c:v>
                </c:pt>
                <c:pt idx="140">
                  <c:v>98.490196229999995</c:v>
                </c:pt>
                <c:pt idx="141">
                  <c:v>98.284797670000003</c:v>
                </c:pt>
                <c:pt idx="142">
                  <c:v>98.221496579999993</c:v>
                </c:pt>
                <c:pt idx="143">
                  <c:v>98.049896239999995</c:v>
                </c:pt>
                <c:pt idx="144">
                  <c:v>98.069702149999998</c:v>
                </c:pt>
                <c:pt idx="145">
                  <c:v>98.189796450000003</c:v>
                </c:pt>
                <c:pt idx="146">
                  <c:v>98.198799129999998</c:v>
                </c:pt>
                <c:pt idx="147">
                  <c:v>98.216903689999995</c:v>
                </c:pt>
                <c:pt idx="148">
                  <c:v>98.010002139999997</c:v>
                </c:pt>
                <c:pt idx="149">
                  <c:v>98.081199650000002</c:v>
                </c:pt>
                <c:pt idx="150">
                  <c:v>97.827102659999994</c:v>
                </c:pt>
                <c:pt idx="151">
                  <c:v>97.724800110000004</c:v>
                </c:pt>
                <c:pt idx="152">
                  <c:v>97.745002749999998</c:v>
                </c:pt>
                <c:pt idx="153">
                  <c:v>98.025703429999993</c:v>
                </c:pt>
                <c:pt idx="154">
                  <c:v>98.299301150000005</c:v>
                </c:pt>
                <c:pt idx="155">
                  <c:v>98.342697139999999</c:v>
                </c:pt>
                <c:pt idx="156">
                  <c:v>98.328498839999995</c:v>
                </c:pt>
                <c:pt idx="157">
                  <c:v>98.491500849999994</c:v>
                </c:pt>
                <c:pt idx="158">
                  <c:v>98.678802489999995</c:v>
                </c:pt>
                <c:pt idx="159">
                  <c:v>98.776000980000006</c:v>
                </c:pt>
                <c:pt idx="160">
                  <c:v>98.910697940000006</c:v>
                </c:pt>
                <c:pt idx="161">
                  <c:v>98.944900509999997</c:v>
                </c:pt>
                <c:pt idx="162">
                  <c:v>98.876899719999997</c:v>
                </c:pt>
                <c:pt idx="163">
                  <c:v>98.815696720000005</c:v>
                </c:pt>
                <c:pt idx="164">
                  <c:v>98.825202939999997</c:v>
                </c:pt>
                <c:pt idx="165">
                  <c:v>98.860397340000006</c:v>
                </c:pt>
                <c:pt idx="166">
                  <c:v>98.88580322</c:v>
                </c:pt>
                <c:pt idx="167">
                  <c:v>98.965301510000003</c:v>
                </c:pt>
                <c:pt idx="168">
                  <c:v>99.081398010000001</c:v>
                </c:pt>
                <c:pt idx="169">
                  <c:v>99.186698910000004</c:v>
                </c:pt>
                <c:pt idx="170">
                  <c:v>99.224403379999998</c:v>
                </c:pt>
                <c:pt idx="171">
                  <c:v>99.254600519999997</c:v>
                </c:pt>
                <c:pt idx="172">
                  <c:v>99.244598389999993</c:v>
                </c:pt>
                <c:pt idx="173">
                  <c:v>99.187896730000006</c:v>
                </c:pt>
                <c:pt idx="174">
                  <c:v>99.195396419999994</c:v>
                </c:pt>
                <c:pt idx="175">
                  <c:v>99.146598819999994</c:v>
                </c:pt>
                <c:pt idx="176">
                  <c:v>98.920303340000004</c:v>
                </c:pt>
                <c:pt idx="177">
                  <c:v>98.703002929999997</c:v>
                </c:pt>
                <c:pt idx="178">
                  <c:v>98.483200069999995</c:v>
                </c:pt>
                <c:pt idx="179">
                  <c:v>98.302299500000004</c:v>
                </c:pt>
                <c:pt idx="180">
                  <c:v>98.087501529999997</c:v>
                </c:pt>
                <c:pt idx="181">
                  <c:v>97.840202329999997</c:v>
                </c:pt>
                <c:pt idx="182">
                  <c:v>97.548400880000003</c:v>
                </c:pt>
                <c:pt idx="183">
                  <c:v>97.292396550000007</c:v>
                </c:pt>
                <c:pt idx="184">
                  <c:v>97.16439819</c:v>
                </c:pt>
                <c:pt idx="185">
                  <c:v>97.034400939999998</c:v>
                </c:pt>
                <c:pt idx="186">
                  <c:v>96.91449738</c:v>
                </c:pt>
                <c:pt idx="187">
                  <c:v>96.598197940000006</c:v>
                </c:pt>
                <c:pt idx="188">
                  <c:v>96.400901790000006</c:v>
                </c:pt>
                <c:pt idx="189">
                  <c:v>96.213203429999993</c:v>
                </c:pt>
                <c:pt idx="190">
                  <c:v>96.007598880000003</c:v>
                </c:pt>
                <c:pt idx="191">
                  <c:v>95.802497860000003</c:v>
                </c:pt>
                <c:pt idx="192">
                  <c:v>95.604598999999993</c:v>
                </c:pt>
                <c:pt idx="193">
                  <c:v>95.278800959999998</c:v>
                </c:pt>
                <c:pt idx="194">
                  <c:v>95.073997500000004</c:v>
                </c:pt>
                <c:pt idx="195">
                  <c:v>95.01750183</c:v>
                </c:pt>
                <c:pt idx="196">
                  <c:v>94.924400329999997</c:v>
                </c:pt>
                <c:pt idx="197">
                  <c:v>94.732398989999993</c:v>
                </c:pt>
                <c:pt idx="198">
                  <c:v>94.451698300000004</c:v>
                </c:pt>
                <c:pt idx="199">
                  <c:v>94.270202639999994</c:v>
                </c:pt>
                <c:pt idx="200">
                  <c:v>94.168502810000007</c:v>
                </c:pt>
                <c:pt idx="201">
                  <c:v>94.0503006</c:v>
                </c:pt>
                <c:pt idx="202">
                  <c:v>93.888999940000005</c:v>
                </c:pt>
                <c:pt idx="203">
                  <c:v>93.787300110000004</c:v>
                </c:pt>
                <c:pt idx="204">
                  <c:v>93.611701969999999</c:v>
                </c:pt>
                <c:pt idx="205">
                  <c:v>93.450202939999997</c:v>
                </c:pt>
                <c:pt idx="206">
                  <c:v>93.232101439999994</c:v>
                </c:pt>
                <c:pt idx="207">
                  <c:v>92.894996640000002</c:v>
                </c:pt>
                <c:pt idx="208">
                  <c:v>92.488502499999996</c:v>
                </c:pt>
                <c:pt idx="209">
                  <c:v>92.152603150000004</c:v>
                </c:pt>
                <c:pt idx="210">
                  <c:v>91.947799680000003</c:v>
                </c:pt>
                <c:pt idx="211">
                  <c:v>91.623802190000006</c:v>
                </c:pt>
                <c:pt idx="212">
                  <c:v>91.175498959999999</c:v>
                </c:pt>
                <c:pt idx="213">
                  <c:v>90.940002440000001</c:v>
                </c:pt>
                <c:pt idx="214">
                  <c:v>90.690498349999999</c:v>
                </c:pt>
                <c:pt idx="215">
                  <c:v>90.474098209999994</c:v>
                </c:pt>
                <c:pt idx="216">
                  <c:v>90.251098630000001</c:v>
                </c:pt>
                <c:pt idx="217">
                  <c:v>90.166999820000001</c:v>
                </c:pt>
                <c:pt idx="218">
                  <c:v>89.951400759999999</c:v>
                </c:pt>
                <c:pt idx="219">
                  <c:v>89.593101500000003</c:v>
                </c:pt>
                <c:pt idx="220">
                  <c:v>89.229598999999993</c:v>
                </c:pt>
                <c:pt idx="221">
                  <c:v>88.847702029999994</c:v>
                </c:pt>
                <c:pt idx="222">
                  <c:v>88.582000730000004</c:v>
                </c:pt>
                <c:pt idx="223">
                  <c:v>88.330398560000006</c:v>
                </c:pt>
                <c:pt idx="224">
                  <c:v>88.22810364</c:v>
                </c:pt>
                <c:pt idx="225">
                  <c:v>88.063003539999997</c:v>
                </c:pt>
                <c:pt idx="226">
                  <c:v>87.744300839999994</c:v>
                </c:pt>
                <c:pt idx="227">
                  <c:v>87.338798519999997</c:v>
                </c:pt>
                <c:pt idx="228">
                  <c:v>86.910896300000005</c:v>
                </c:pt>
                <c:pt idx="229">
                  <c:v>86.500701899999996</c:v>
                </c:pt>
                <c:pt idx="230">
                  <c:v>86.030601500000003</c:v>
                </c:pt>
                <c:pt idx="231">
                  <c:v>85.645797729999998</c:v>
                </c:pt>
                <c:pt idx="232">
                  <c:v>85.193603519999996</c:v>
                </c:pt>
                <c:pt idx="233">
                  <c:v>84.755798339999998</c:v>
                </c:pt>
                <c:pt idx="234">
                  <c:v>84.273902890000002</c:v>
                </c:pt>
                <c:pt idx="235">
                  <c:v>83.841796880000004</c:v>
                </c:pt>
                <c:pt idx="236">
                  <c:v>83.431396480000004</c:v>
                </c:pt>
                <c:pt idx="237">
                  <c:v>83.02310181</c:v>
                </c:pt>
                <c:pt idx="238">
                  <c:v>82.675498959999999</c:v>
                </c:pt>
                <c:pt idx="239">
                  <c:v>82.343803410000007</c:v>
                </c:pt>
                <c:pt idx="240">
                  <c:v>82.050399780000006</c:v>
                </c:pt>
                <c:pt idx="241">
                  <c:v>81.740303040000001</c:v>
                </c:pt>
                <c:pt idx="242">
                  <c:v>81.535797119999998</c:v>
                </c:pt>
                <c:pt idx="243">
                  <c:v>81.258598329999998</c:v>
                </c:pt>
                <c:pt idx="244">
                  <c:v>81.037002560000005</c:v>
                </c:pt>
                <c:pt idx="245">
                  <c:v>80.786796570000007</c:v>
                </c:pt>
                <c:pt idx="246">
                  <c:v>80.50810242</c:v>
                </c:pt>
                <c:pt idx="247">
                  <c:v>80.248199459999995</c:v>
                </c:pt>
                <c:pt idx="248">
                  <c:v>79.969703670000001</c:v>
                </c:pt>
                <c:pt idx="249">
                  <c:v>79.86810303</c:v>
                </c:pt>
                <c:pt idx="250">
                  <c:v>79.782600400000007</c:v>
                </c:pt>
                <c:pt idx="251">
                  <c:v>79.670303340000004</c:v>
                </c:pt>
                <c:pt idx="252">
                  <c:v>79.548896790000001</c:v>
                </c:pt>
                <c:pt idx="253">
                  <c:v>79.307098389999993</c:v>
                </c:pt>
                <c:pt idx="254">
                  <c:v>79.063903809999999</c:v>
                </c:pt>
                <c:pt idx="255">
                  <c:v>78.893600460000002</c:v>
                </c:pt>
                <c:pt idx="256">
                  <c:v>78.711502080000002</c:v>
                </c:pt>
                <c:pt idx="257">
                  <c:v>78.61699677</c:v>
                </c:pt>
                <c:pt idx="258">
                  <c:v>78.476501459999994</c:v>
                </c:pt>
                <c:pt idx="259">
                  <c:v>78.349800110000004</c:v>
                </c:pt>
                <c:pt idx="260">
                  <c:v>78.090301510000003</c:v>
                </c:pt>
                <c:pt idx="261">
                  <c:v>77.746803279999995</c:v>
                </c:pt>
                <c:pt idx="262">
                  <c:v>77.379898069999996</c:v>
                </c:pt>
                <c:pt idx="263">
                  <c:v>77.031097410000001</c:v>
                </c:pt>
                <c:pt idx="264">
                  <c:v>76.599502560000005</c:v>
                </c:pt>
                <c:pt idx="265">
                  <c:v>76.233901979999999</c:v>
                </c:pt>
                <c:pt idx="266">
                  <c:v>75.967796329999999</c:v>
                </c:pt>
                <c:pt idx="267">
                  <c:v>75.215202329999997</c:v>
                </c:pt>
                <c:pt idx="268">
                  <c:v>74.383499150000006</c:v>
                </c:pt>
                <c:pt idx="269">
                  <c:v>73.449096679999997</c:v>
                </c:pt>
                <c:pt idx="270">
                  <c:v>72.651702880000002</c:v>
                </c:pt>
                <c:pt idx="271">
                  <c:v>72.314002990000006</c:v>
                </c:pt>
                <c:pt idx="272">
                  <c:v>72.298599240000001</c:v>
                </c:pt>
                <c:pt idx="273">
                  <c:v>72.124900819999993</c:v>
                </c:pt>
                <c:pt idx="274">
                  <c:v>71.687797549999999</c:v>
                </c:pt>
                <c:pt idx="275">
                  <c:v>71.162300110000004</c:v>
                </c:pt>
                <c:pt idx="276">
                  <c:v>70.67669678</c:v>
                </c:pt>
                <c:pt idx="277">
                  <c:v>70.2118988</c:v>
                </c:pt>
                <c:pt idx="278">
                  <c:v>69.818801879999995</c:v>
                </c:pt>
                <c:pt idx="279">
                  <c:v>69.219703670000001</c:v>
                </c:pt>
                <c:pt idx="280">
                  <c:v>68.92939758</c:v>
                </c:pt>
                <c:pt idx="281">
                  <c:v>68.451499940000005</c:v>
                </c:pt>
                <c:pt idx="282">
                  <c:v>68.063301089999996</c:v>
                </c:pt>
                <c:pt idx="283">
                  <c:v>67.623001099999996</c:v>
                </c:pt>
                <c:pt idx="284">
                  <c:v>67.324600219999994</c:v>
                </c:pt>
                <c:pt idx="285">
                  <c:v>66.866203310000003</c:v>
                </c:pt>
                <c:pt idx="286">
                  <c:v>66.537300110000004</c:v>
                </c:pt>
                <c:pt idx="287">
                  <c:v>66.40499878</c:v>
                </c:pt>
                <c:pt idx="288">
                  <c:v>65.88310242</c:v>
                </c:pt>
                <c:pt idx="289">
                  <c:v>65.346702579999999</c:v>
                </c:pt>
                <c:pt idx="290">
                  <c:v>64.658096310000005</c:v>
                </c:pt>
                <c:pt idx="291">
                  <c:v>64.030097960000006</c:v>
                </c:pt>
                <c:pt idx="292">
                  <c:v>63.687099459999999</c:v>
                </c:pt>
                <c:pt idx="293">
                  <c:v>63.472999569999999</c:v>
                </c:pt>
                <c:pt idx="294">
                  <c:v>63.144901279999999</c:v>
                </c:pt>
                <c:pt idx="295">
                  <c:v>62.706100460000002</c:v>
                </c:pt>
                <c:pt idx="296">
                  <c:v>62.137599950000002</c:v>
                </c:pt>
                <c:pt idx="297">
                  <c:v>61.262401580000002</c:v>
                </c:pt>
                <c:pt idx="298">
                  <c:v>60.363399510000001</c:v>
                </c:pt>
                <c:pt idx="299">
                  <c:v>59.692401889999999</c:v>
                </c:pt>
                <c:pt idx="300">
                  <c:v>59.3423996</c:v>
                </c:pt>
                <c:pt idx="301">
                  <c:v>59.120899199999997</c:v>
                </c:pt>
                <c:pt idx="302">
                  <c:v>58.617198940000002</c:v>
                </c:pt>
                <c:pt idx="303">
                  <c:v>57.9856987</c:v>
                </c:pt>
                <c:pt idx="304">
                  <c:v>57.372501370000002</c:v>
                </c:pt>
                <c:pt idx="305">
                  <c:v>56.790798189999997</c:v>
                </c:pt>
                <c:pt idx="306">
                  <c:v>56.370998380000003</c:v>
                </c:pt>
                <c:pt idx="307">
                  <c:v>55.861801149999998</c:v>
                </c:pt>
                <c:pt idx="308">
                  <c:v>55.393199920000001</c:v>
                </c:pt>
                <c:pt idx="309">
                  <c:v>54.985500340000002</c:v>
                </c:pt>
                <c:pt idx="310">
                  <c:v>54.611999509999997</c:v>
                </c:pt>
                <c:pt idx="311">
                  <c:v>54.24670029</c:v>
                </c:pt>
                <c:pt idx="312">
                  <c:v>53.837100980000002</c:v>
                </c:pt>
                <c:pt idx="313">
                  <c:v>53.456100460000002</c:v>
                </c:pt>
                <c:pt idx="314">
                  <c:v>53.135398860000002</c:v>
                </c:pt>
                <c:pt idx="315">
                  <c:v>52.726699830000001</c:v>
                </c:pt>
                <c:pt idx="316">
                  <c:v>52.204399109999997</c:v>
                </c:pt>
                <c:pt idx="317">
                  <c:v>51.73849869</c:v>
                </c:pt>
                <c:pt idx="318">
                  <c:v>51.426498410000001</c:v>
                </c:pt>
                <c:pt idx="319">
                  <c:v>51.069301609999997</c:v>
                </c:pt>
                <c:pt idx="320">
                  <c:v>50.646999360000002</c:v>
                </c:pt>
                <c:pt idx="321">
                  <c:v>50.437900540000001</c:v>
                </c:pt>
                <c:pt idx="322">
                  <c:v>50.298801419999997</c:v>
                </c:pt>
                <c:pt idx="323">
                  <c:v>50.234001159999998</c:v>
                </c:pt>
                <c:pt idx="324">
                  <c:v>50.118499759999999</c:v>
                </c:pt>
                <c:pt idx="325">
                  <c:v>49.899200440000001</c:v>
                </c:pt>
                <c:pt idx="326">
                  <c:v>49.80369949</c:v>
                </c:pt>
                <c:pt idx="327">
                  <c:v>49.636001589999999</c:v>
                </c:pt>
                <c:pt idx="328">
                  <c:v>49.54410172</c:v>
                </c:pt>
                <c:pt idx="329">
                  <c:v>49.478698729999998</c:v>
                </c:pt>
                <c:pt idx="330">
                  <c:v>49.352500919999997</c:v>
                </c:pt>
                <c:pt idx="331">
                  <c:v>49.2112999</c:v>
                </c:pt>
                <c:pt idx="332">
                  <c:v>49.049499509999997</c:v>
                </c:pt>
                <c:pt idx="333">
                  <c:v>48.903598789999997</c:v>
                </c:pt>
                <c:pt idx="334">
                  <c:v>48.778598789999997</c:v>
                </c:pt>
                <c:pt idx="335">
                  <c:v>48.606201169999999</c:v>
                </c:pt>
                <c:pt idx="336">
                  <c:v>48.494300840000001</c:v>
                </c:pt>
                <c:pt idx="337">
                  <c:v>48.153099060000002</c:v>
                </c:pt>
                <c:pt idx="338">
                  <c:v>48.002399439999998</c:v>
                </c:pt>
                <c:pt idx="339">
                  <c:v>47.939899439999998</c:v>
                </c:pt>
                <c:pt idx="340">
                  <c:v>47.892101289999999</c:v>
                </c:pt>
                <c:pt idx="341">
                  <c:v>47.79410172</c:v>
                </c:pt>
                <c:pt idx="342">
                  <c:v>47.812900540000001</c:v>
                </c:pt>
                <c:pt idx="343">
                  <c:v>47.874698639999998</c:v>
                </c:pt>
                <c:pt idx="344">
                  <c:v>47.911499020000001</c:v>
                </c:pt>
                <c:pt idx="345">
                  <c:v>47.826099399999997</c:v>
                </c:pt>
                <c:pt idx="346">
                  <c:v>47.77030182</c:v>
                </c:pt>
                <c:pt idx="347">
                  <c:v>47.671199799999997</c:v>
                </c:pt>
                <c:pt idx="348">
                  <c:v>47.511901860000002</c:v>
                </c:pt>
                <c:pt idx="349">
                  <c:v>47.3368988</c:v>
                </c:pt>
                <c:pt idx="350">
                  <c:v>47.261600489999999</c:v>
                </c:pt>
                <c:pt idx="351">
                  <c:v>47.130699159999999</c:v>
                </c:pt>
                <c:pt idx="352">
                  <c:v>47.037601469999998</c:v>
                </c:pt>
                <c:pt idx="353">
                  <c:v>47.070301059999998</c:v>
                </c:pt>
                <c:pt idx="354">
                  <c:v>46.918498990000003</c:v>
                </c:pt>
                <c:pt idx="355">
                  <c:v>46.858600619999997</c:v>
                </c:pt>
                <c:pt idx="356">
                  <c:v>46.744899750000002</c:v>
                </c:pt>
                <c:pt idx="357">
                  <c:v>46.751701349999998</c:v>
                </c:pt>
                <c:pt idx="358">
                  <c:v>46.796100619999997</c:v>
                </c:pt>
                <c:pt idx="359">
                  <c:v>46.604900360000002</c:v>
                </c:pt>
                <c:pt idx="360">
                  <c:v>46.4435997</c:v>
                </c:pt>
                <c:pt idx="361">
                  <c:v>46.337501529999997</c:v>
                </c:pt>
                <c:pt idx="362">
                  <c:v>46.203701019999997</c:v>
                </c:pt>
                <c:pt idx="363">
                  <c:v>46.035800930000001</c:v>
                </c:pt>
                <c:pt idx="364">
                  <c:v>45.877899169999999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A7-4F16-9300-DB57585D90B8}"/>
            </c:ext>
          </c:extLst>
        </c:ser>
        <c:ser>
          <c:idx val="1"/>
          <c:order val="1"/>
          <c:tx>
            <c:strRef>
              <c:f>NORTE!$D$1</c:f>
              <c:strCache>
                <c:ptCount val="1"/>
                <c:pt idx="0">
                  <c:v>EAR N 24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119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1A6-4D60-B214-A1B219CA562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NORTE!$A$2:$A$366</c:f>
              <c:numCache>
                <c:formatCode>m/d/yyyy</c:formatCode>
                <c:ptCount val="365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  <c:pt idx="10">
                  <c:v>44937</c:v>
                </c:pt>
                <c:pt idx="11">
                  <c:v>44938</c:v>
                </c:pt>
                <c:pt idx="12">
                  <c:v>44939</c:v>
                </c:pt>
                <c:pt idx="13">
                  <c:v>44940</c:v>
                </c:pt>
                <c:pt idx="14">
                  <c:v>44941</c:v>
                </c:pt>
                <c:pt idx="15">
                  <c:v>44942</c:v>
                </c:pt>
                <c:pt idx="16">
                  <c:v>44943</c:v>
                </c:pt>
                <c:pt idx="17">
                  <c:v>44944</c:v>
                </c:pt>
                <c:pt idx="18">
                  <c:v>44945</c:v>
                </c:pt>
                <c:pt idx="19">
                  <c:v>44946</c:v>
                </c:pt>
                <c:pt idx="20">
                  <c:v>44947</c:v>
                </c:pt>
                <c:pt idx="21">
                  <c:v>44948</c:v>
                </c:pt>
                <c:pt idx="22">
                  <c:v>44949</c:v>
                </c:pt>
                <c:pt idx="23">
                  <c:v>44950</c:v>
                </c:pt>
                <c:pt idx="24">
                  <c:v>44951</c:v>
                </c:pt>
                <c:pt idx="25">
                  <c:v>44952</c:v>
                </c:pt>
                <c:pt idx="26">
                  <c:v>44953</c:v>
                </c:pt>
                <c:pt idx="27">
                  <c:v>44954</c:v>
                </c:pt>
                <c:pt idx="28">
                  <c:v>44955</c:v>
                </c:pt>
                <c:pt idx="29">
                  <c:v>44956</c:v>
                </c:pt>
                <c:pt idx="30">
                  <c:v>44957</c:v>
                </c:pt>
                <c:pt idx="31">
                  <c:v>44958</c:v>
                </c:pt>
                <c:pt idx="32">
                  <c:v>44959</c:v>
                </c:pt>
                <c:pt idx="33">
                  <c:v>44960</c:v>
                </c:pt>
                <c:pt idx="34">
                  <c:v>44961</c:v>
                </c:pt>
                <c:pt idx="35">
                  <c:v>44962</c:v>
                </c:pt>
                <c:pt idx="36">
                  <c:v>44963</c:v>
                </c:pt>
                <c:pt idx="37">
                  <c:v>44964</c:v>
                </c:pt>
                <c:pt idx="38">
                  <c:v>44965</c:v>
                </c:pt>
                <c:pt idx="39">
                  <c:v>44966</c:v>
                </c:pt>
                <c:pt idx="40">
                  <c:v>44967</c:v>
                </c:pt>
                <c:pt idx="41">
                  <c:v>44968</c:v>
                </c:pt>
                <c:pt idx="42">
                  <c:v>44969</c:v>
                </c:pt>
                <c:pt idx="43">
                  <c:v>44970</c:v>
                </c:pt>
                <c:pt idx="44">
                  <c:v>44971</c:v>
                </c:pt>
                <c:pt idx="45">
                  <c:v>44972</c:v>
                </c:pt>
                <c:pt idx="46">
                  <c:v>44973</c:v>
                </c:pt>
                <c:pt idx="47">
                  <c:v>44974</c:v>
                </c:pt>
                <c:pt idx="48">
                  <c:v>44975</c:v>
                </c:pt>
                <c:pt idx="49">
                  <c:v>44976</c:v>
                </c:pt>
                <c:pt idx="50">
                  <c:v>44977</c:v>
                </c:pt>
                <c:pt idx="51">
                  <c:v>44978</c:v>
                </c:pt>
                <c:pt idx="52">
                  <c:v>44979</c:v>
                </c:pt>
                <c:pt idx="53">
                  <c:v>44980</c:v>
                </c:pt>
                <c:pt idx="54">
                  <c:v>44981</c:v>
                </c:pt>
                <c:pt idx="55">
                  <c:v>44982</c:v>
                </c:pt>
                <c:pt idx="56">
                  <c:v>44983</c:v>
                </c:pt>
                <c:pt idx="57">
                  <c:v>44984</c:v>
                </c:pt>
                <c:pt idx="58">
                  <c:v>44985</c:v>
                </c:pt>
                <c:pt idx="59">
                  <c:v>44986</c:v>
                </c:pt>
                <c:pt idx="60">
                  <c:v>44987</c:v>
                </c:pt>
                <c:pt idx="61">
                  <c:v>44988</c:v>
                </c:pt>
                <c:pt idx="62">
                  <c:v>44989</c:v>
                </c:pt>
                <c:pt idx="63">
                  <c:v>44990</c:v>
                </c:pt>
                <c:pt idx="64">
                  <c:v>44991</c:v>
                </c:pt>
                <c:pt idx="65">
                  <c:v>44992</c:v>
                </c:pt>
                <c:pt idx="66">
                  <c:v>44993</c:v>
                </c:pt>
                <c:pt idx="67">
                  <c:v>44994</c:v>
                </c:pt>
                <c:pt idx="68">
                  <c:v>44995</c:v>
                </c:pt>
                <c:pt idx="69">
                  <c:v>44996</c:v>
                </c:pt>
                <c:pt idx="70">
                  <c:v>44997</c:v>
                </c:pt>
                <c:pt idx="71">
                  <c:v>44998</c:v>
                </c:pt>
                <c:pt idx="72">
                  <c:v>44999</c:v>
                </c:pt>
                <c:pt idx="73">
                  <c:v>45000</c:v>
                </c:pt>
                <c:pt idx="74">
                  <c:v>45001</c:v>
                </c:pt>
                <c:pt idx="75">
                  <c:v>45002</c:v>
                </c:pt>
                <c:pt idx="76">
                  <c:v>45003</c:v>
                </c:pt>
                <c:pt idx="77">
                  <c:v>45004</c:v>
                </c:pt>
                <c:pt idx="78">
                  <c:v>45005</c:v>
                </c:pt>
                <c:pt idx="79">
                  <c:v>45006</c:v>
                </c:pt>
                <c:pt idx="80">
                  <c:v>45007</c:v>
                </c:pt>
                <c:pt idx="81">
                  <c:v>45008</c:v>
                </c:pt>
                <c:pt idx="82">
                  <c:v>45009</c:v>
                </c:pt>
                <c:pt idx="83">
                  <c:v>45010</c:v>
                </c:pt>
                <c:pt idx="84">
                  <c:v>45011</c:v>
                </c:pt>
                <c:pt idx="85">
                  <c:v>45012</c:v>
                </c:pt>
                <c:pt idx="86">
                  <c:v>45013</c:v>
                </c:pt>
                <c:pt idx="87">
                  <c:v>45014</c:v>
                </c:pt>
                <c:pt idx="88">
                  <c:v>45015</c:v>
                </c:pt>
                <c:pt idx="89">
                  <c:v>45016</c:v>
                </c:pt>
                <c:pt idx="90">
                  <c:v>45017</c:v>
                </c:pt>
                <c:pt idx="91">
                  <c:v>45018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45023</c:v>
                </c:pt>
                <c:pt idx="97">
                  <c:v>45024</c:v>
                </c:pt>
                <c:pt idx="98">
                  <c:v>45025</c:v>
                </c:pt>
                <c:pt idx="99">
                  <c:v>45026</c:v>
                </c:pt>
                <c:pt idx="100">
                  <c:v>45027</c:v>
                </c:pt>
                <c:pt idx="101">
                  <c:v>45028</c:v>
                </c:pt>
                <c:pt idx="102">
                  <c:v>45029</c:v>
                </c:pt>
                <c:pt idx="103">
                  <c:v>45030</c:v>
                </c:pt>
                <c:pt idx="104">
                  <c:v>45031</c:v>
                </c:pt>
                <c:pt idx="105">
                  <c:v>45032</c:v>
                </c:pt>
                <c:pt idx="106">
                  <c:v>45033</c:v>
                </c:pt>
                <c:pt idx="107">
                  <c:v>45034</c:v>
                </c:pt>
                <c:pt idx="108">
                  <c:v>45035</c:v>
                </c:pt>
                <c:pt idx="109">
                  <c:v>45036</c:v>
                </c:pt>
                <c:pt idx="110">
                  <c:v>45037</c:v>
                </c:pt>
                <c:pt idx="111">
                  <c:v>45038</c:v>
                </c:pt>
                <c:pt idx="112">
                  <c:v>45039</c:v>
                </c:pt>
                <c:pt idx="113">
                  <c:v>45040</c:v>
                </c:pt>
                <c:pt idx="114">
                  <c:v>45041</c:v>
                </c:pt>
                <c:pt idx="115">
                  <c:v>45042</c:v>
                </c:pt>
                <c:pt idx="116">
                  <c:v>45043</c:v>
                </c:pt>
                <c:pt idx="117">
                  <c:v>45044</c:v>
                </c:pt>
                <c:pt idx="118">
                  <c:v>45045</c:v>
                </c:pt>
                <c:pt idx="119">
                  <c:v>45046</c:v>
                </c:pt>
                <c:pt idx="120">
                  <c:v>45047</c:v>
                </c:pt>
                <c:pt idx="121">
                  <c:v>45048</c:v>
                </c:pt>
                <c:pt idx="122">
                  <c:v>45049</c:v>
                </c:pt>
                <c:pt idx="123">
                  <c:v>45050</c:v>
                </c:pt>
                <c:pt idx="124">
                  <c:v>45051</c:v>
                </c:pt>
                <c:pt idx="125">
                  <c:v>45052</c:v>
                </c:pt>
                <c:pt idx="126">
                  <c:v>45053</c:v>
                </c:pt>
                <c:pt idx="127">
                  <c:v>45054</c:v>
                </c:pt>
                <c:pt idx="128">
                  <c:v>45055</c:v>
                </c:pt>
                <c:pt idx="129">
                  <c:v>45056</c:v>
                </c:pt>
                <c:pt idx="130">
                  <c:v>45057</c:v>
                </c:pt>
                <c:pt idx="131">
                  <c:v>45058</c:v>
                </c:pt>
                <c:pt idx="132">
                  <c:v>45059</c:v>
                </c:pt>
                <c:pt idx="133">
                  <c:v>45060</c:v>
                </c:pt>
                <c:pt idx="134">
                  <c:v>45061</c:v>
                </c:pt>
                <c:pt idx="135">
                  <c:v>45062</c:v>
                </c:pt>
                <c:pt idx="136">
                  <c:v>45063</c:v>
                </c:pt>
                <c:pt idx="137">
                  <c:v>45064</c:v>
                </c:pt>
                <c:pt idx="138">
                  <c:v>45065</c:v>
                </c:pt>
                <c:pt idx="139">
                  <c:v>45066</c:v>
                </c:pt>
                <c:pt idx="140">
                  <c:v>45067</c:v>
                </c:pt>
                <c:pt idx="141">
                  <c:v>45068</c:v>
                </c:pt>
                <c:pt idx="142">
                  <c:v>45069</c:v>
                </c:pt>
                <c:pt idx="143">
                  <c:v>45070</c:v>
                </c:pt>
                <c:pt idx="144">
                  <c:v>45071</c:v>
                </c:pt>
                <c:pt idx="145">
                  <c:v>45072</c:v>
                </c:pt>
                <c:pt idx="146">
                  <c:v>45073</c:v>
                </c:pt>
                <c:pt idx="147">
                  <c:v>45074</c:v>
                </c:pt>
                <c:pt idx="148">
                  <c:v>45075</c:v>
                </c:pt>
                <c:pt idx="149">
                  <c:v>45076</c:v>
                </c:pt>
                <c:pt idx="150">
                  <c:v>45077</c:v>
                </c:pt>
                <c:pt idx="151">
                  <c:v>45078</c:v>
                </c:pt>
                <c:pt idx="152">
                  <c:v>45079</c:v>
                </c:pt>
                <c:pt idx="153">
                  <c:v>45080</c:v>
                </c:pt>
                <c:pt idx="154">
                  <c:v>45081</c:v>
                </c:pt>
                <c:pt idx="155">
                  <c:v>45082</c:v>
                </c:pt>
                <c:pt idx="156">
                  <c:v>45083</c:v>
                </c:pt>
                <c:pt idx="157">
                  <c:v>45084</c:v>
                </c:pt>
                <c:pt idx="158">
                  <c:v>45085</c:v>
                </c:pt>
                <c:pt idx="159">
                  <c:v>45086</c:v>
                </c:pt>
                <c:pt idx="160">
                  <c:v>45087</c:v>
                </c:pt>
                <c:pt idx="161">
                  <c:v>45088</c:v>
                </c:pt>
                <c:pt idx="162">
                  <c:v>45089</c:v>
                </c:pt>
                <c:pt idx="163">
                  <c:v>45090</c:v>
                </c:pt>
                <c:pt idx="164">
                  <c:v>45091</c:v>
                </c:pt>
                <c:pt idx="165">
                  <c:v>45092</c:v>
                </c:pt>
                <c:pt idx="166">
                  <c:v>45093</c:v>
                </c:pt>
                <c:pt idx="167">
                  <c:v>45094</c:v>
                </c:pt>
                <c:pt idx="168">
                  <c:v>45095</c:v>
                </c:pt>
                <c:pt idx="169">
                  <c:v>45096</c:v>
                </c:pt>
                <c:pt idx="170">
                  <c:v>45097</c:v>
                </c:pt>
                <c:pt idx="171">
                  <c:v>45098</c:v>
                </c:pt>
                <c:pt idx="172">
                  <c:v>45099</c:v>
                </c:pt>
                <c:pt idx="173">
                  <c:v>45100</c:v>
                </c:pt>
                <c:pt idx="174">
                  <c:v>45101</c:v>
                </c:pt>
                <c:pt idx="175">
                  <c:v>45102</c:v>
                </c:pt>
                <c:pt idx="176">
                  <c:v>45103</c:v>
                </c:pt>
                <c:pt idx="177">
                  <c:v>45104</c:v>
                </c:pt>
                <c:pt idx="178">
                  <c:v>45105</c:v>
                </c:pt>
                <c:pt idx="179">
                  <c:v>45106</c:v>
                </c:pt>
                <c:pt idx="180">
                  <c:v>45107</c:v>
                </c:pt>
                <c:pt idx="181">
                  <c:v>45108</c:v>
                </c:pt>
                <c:pt idx="182">
                  <c:v>45109</c:v>
                </c:pt>
                <c:pt idx="183">
                  <c:v>45110</c:v>
                </c:pt>
                <c:pt idx="184">
                  <c:v>45111</c:v>
                </c:pt>
                <c:pt idx="185">
                  <c:v>45112</c:v>
                </c:pt>
                <c:pt idx="186">
                  <c:v>45113</c:v>
                </c:pt>
                <c:pt idx="187">
                  <c:v>45114</c:v>
                </c:pt>
                <c:pt idx="188">
                  <c:v>45115</c:v>
                </c:pt>
                <c:pt idx="189">
                  <c:v>45116</c:v>
                </c:pt>
                <c:pt idx="190">
                  <c:v>45117</c:v>
                </c:pt>
                <c:pt idx="191">
                  <c:v>45118</c:v>
                </c:pt>
                <c:pt idx="192">
                  <c:v>45119</c:v>
                </c:pt>
                <c:pt idx="193">
                  <c:v>45120</c:v>
                </c:pt>
                <c:pt idx="194">
                  <c:v>45121</c:v>
                </c:pt>
                <c:pt idx="195">
                  <c:v>45122</c:v>
                </c:pt>
                <c:pt idx="196">
                  <c:v>45123</c:v>
                </c:pt>
                <c:pt idx="197">
                  <c:v>45124</c:v>
                </c:pt>
                <c:pt idx="198">
                  <c:v>45125</c:v>
                </c:pt>
                <c:pt idx="199">
                  <c:v>45126</c:v>
                </c:pt>
                <c:pt idx="200">
                  <c:v>45127</c:v>
                </c:pt>
                <c:pt idx="201">
                  <c:v>45128</c:v>
                </c:pt>
                <c:pt idx="202">
                  <c:v>45129</c:v>
                </c:pt>
                <c:pt idx="203">
                  <c:v>45130</c:v>
                </c:pt>
                <c:pt idx="204">
                  <c:v>45131</c:v>
                </c:pt>
                <c:pt idx="205">
                  <c:v>45132</c:v>
                </c:pt>
                <c:pt idx="206">
                  <c:v>45133</c:v>
                </c:pt>
                <c:pt idx="207">
                  <c:v>45134</c:v>
                </c:pt>
                <c:pt idx="208">
                  <c:v>45135</c:v>
                </c:pt>
                <c:pt idx="209">
                  <c:v>45136</c:v>
                </c:pt>
                <c:pt idx="210">
                  <c:v>45137</c:v>
                </c:pt>
                <c:pt idx="211">
                  <c:v>45138</c:v>
                </c:pt>
                <c:pt idx="212">
                  <c:v>45139</c:v>
                </c:pt>
                <c:pt idx="213">
                  <c:v>45140</c:v>
                </c:pt>
                <c:pt idx="214">
                  <c:v>45141</c:v>
                </c:pt>
                <c:pt idx="215">
                  <c:v>45142</c:v>
                </c:pt>
                <c:pt idx="216">
                  <c:v>45143</c:v>
                </c:pt>
                <c:pt idx="217">
                  <c:v>45144</c:v>
                </c:pt>
                <c:pt idx="218">
                  <c:v>45145</c:v>
                </c:pt>
                <c:pt idx="219">
                  <c:v>45146</c:v>
                </c:pt>
                <c:pt idx="220">
                  <c:v>45147</c:v>
                </c:pt>
                <c:pt idx="221">
                  <c:v>45148</c:v>
                </c:pt>
                <c:pt idx="222">
                  <c:v>45149</c:v>
                </c:pt>
                <c:pt idx="223">
                  <c:v>45150</c:v>
                </c:pt>
                <c:pt idx="224">
                  <c:v>45151</c:v>
                </c:pt>
                <c:pt idx="225">
                  <c:v>45152</c:v>
                </c:pt>
                <c:pt idx="226">
                  <c:v>45153</c:v>
                </c:pt>
                <c:pt idx="227">
                  <c:v>45154</c:v>
                </c:pt>
                <c:pt idx="228">
                  <c:v>45155</c:v>
                </c:pt>
                <c:pt idx="229">
                  <c:v>45156</c:v>
                </c:pt>
                <c:pt idx="230">
                  <c:v>45157</c:v>
                </c:pt>
                <c:pt idx="231">
                  <c:v>45158</c:v>
                </c:pt>
                <c:pt idx="232">
                  <c:v>45159</c:v>
                </c:pt>
                <c:pt idx="233">
                  <c:v>45160</c:v>
                </c:pt>
                <c:pt idx="234">
                  <c:v>45161</c:v>
                </c:pt>
                <c:pt idx="235">
                  <c:v>45162</c:v>
                </c:pt>
                <c:pt idx="236">
                  <c:v>45163</c:v>
                </c:pt>
                <c:pt idx="237">
                  <c:v>45164</c:v>
                </c:pt>
                <c:pt idx="238">
                  <c:v>45165</c:v>
                </c:pt>
                <c:pt idx="239">
                  <c:v>45166</c:v>
                </c:pt>
                <c:pt idx="240">
                  <c:v>45167</c:v>
                </c:pt>
                <c:pt idx="241">
                  <c:v>45168</c:v>
                </c:pt>
                <c:pt idx="242">
                  <c:v>45169</c:v>
                </c:pt>
                <c:pt idx="243">
                  <c:v>45170</c:v>
                </c:pt>
                <c:pt idx="244">
                  <c:v>45171</c:v>
                </c:pt>
                <c:pt idx="245">
                  <c:v>45172</c:v>
                </c:pt>
                <c:pt idx="246">
                  <c:v>45173</c:v>
                </c:pt>
                <c:pt idx="247">
                  <c:v>45174</c:v>
                </c:pt>
                <c:pt idx="248">
                  <c:v>45175</c:v>
                </c:pt>
                <c:pt idx="249">
                  <c:v>45176</c:v>
                </c:pt>
                <c:pt idx="250">
                  <c:v>45177</c:v>
                </c:pt>
                <c:pt idx="251">
                  <c:v>45178</c:v>
                </c:pt>
                <c:pt idx="252">
                  <c:v>45179</c:v>
                </c:pt>
                <c:pt idx="253">
                  <c:v>45180</c:v>
                </c:pt>
                <c:pt idx="254">
                  <c:v>45181</c:v>
                </c:pt>
                <c:pt idx="255">
                  <c:v>45182</c:v>
                </c:pt>
                <c:pt idx="256">
                  <c:v>45183</c:v>
                </c:pt>
                <c:pt idx="257">
                  <c:v>45184</c:v>
                </c:pt>
                <c:pt idx="258">
                  <c:v>45185</c:v>
                </c:pt>
                <c:pt idx="259">
                  <c:v>45186</c:v>
                </c:pt>
                <c:pt idx="260">
                  <c:v>45187</c:v>
                </c:pt>
                <c:pt idx="261">
                  <c:v>45188</c:v>
                </c:pt>
                <c:pt idx="262">
                  <c:v>45189</c:v>
                </c:pt>
                <c:pt idx="263">
                  <c:v>45190</c:v>
                </c:pt>
                <c:pt idx="264">
                  <c:v>45191</c:v>
                </c:pt>
                <c:pt idx="265">
                  <c:v>45192</c:v>
                </c:pt>
                <c:pt idx="266">
                  <c:v>45193</c:v>
                </c:pt>
                <c:pt idx="267">
                  <c:v>45194</c:v>
                </c:pt>
                <c:pt idx="268">
                  <c:v>45195</c:v>
                </c:pt>
                <c:pt idx="269">
                  <c:v>45196</c:v>
                </c:pt>
                <c:pt idx="270">
                  <c:v>45197</c:v>
                </c:pt>
                <c:pt idx="271">
                  <c:v>45198</c:v>
                </c:pt>
                <c:pt idx="272">
                  <c:v>45199</c:v>
                </c:pt>
                <c:pt idx="273">
                  <c:v>45200</c:v>
                </c:pt>
                <c:pt idx="274">
                  <c:v>45201</c:v>
                </c:pt>
                <c:pt idx="275">
                  <c:v>45202</c:v>
                </c:pt>
                <c:pt idx="276">
                  <c:v>45203</c:v>
                </c:pt>
                <c:pt idx="277">
                  <c:v>45204</c:v>
                </c:pt>
                <c:pt idx="278">
                  <c:v>45205</c:v>
                </c:pt>
                <c:pt idx="279">
                  <c:v>45206</c:v>
                </c:pt>
                <c:pt idx="280">
                  <c:v>45207</c:v>
                </c:pt>
                <c:pt idx="281">
                  <c:v>45208</c:v>
                </c:pt>
                <c:pt idx="282">
                  <c:v>45209</c:v>
                </c:pt>
                <c:pt idx="283">
                  <c:v>45210</c:v>
                </c:pt>
                <c:pt idx="284">
                  <c:v>45211</c:v>
                </c:pt>
                <c:pt idx="285">
                  <c:v>45212</c:v>
                </c:pt>
                <c:pt idx="286">
                  <c:v>45213</c:v>
                </c:pt>
                <c:pt idx="287">
                  <c:v>45214</c:v>
                </c:pt>
                <c:pt idx="288">
                  <c:v>45215</c:v>
                </c:pt>
                <c:pt idx="289">
                  <c:v>45216</c:v>
                </c:pt>
                <c:pt idx="290">
                  <c:v>45217</c:v>
                </c:pt>
                <c:pt idx="291">
                  <c:v>45218</c:v>
                </c:pt>
                <c:pt idx="292">
                  <c:v>45219</c:v>
                </c:pt>
                <c:pt idx="293">
                  <c:v>45220</c:v>
                </c:pt>
                <c:pt idx="294">
                  <c:v>45221</c:v>
                </c:pt>
                <c:pt idx="295">
                  <c:v>45222</c:v>
                </c:pt>
                <c:pt idx="296">
                  <c:v>45223</c:v>
                </c:pt>
                <c:pt idx="297">
                  <c:v>45224</c:v>
                </c:pt>
                <c:pt idx="298">
                  <c:v>45225</c:v>
                </c:pt>
                <c:pt idx="299">
                  <c:v>45226</c:v>
                </c:pt>
                <c:pt idx="300">
                  <c:v>45227</c:v>
                </c:pt>
                <c:pt idx="301">
                  <c:v>45228</c:v>
                </c:pt>
                <c:pt idx="302">
                  <c:v>45229</c:v>
                </c:pt>
                <c:pt idx="303">
                  <c:v>45230</c:v>
                </c:pt>
                <c:pt idx="304">
                  <c:v>45231</c:v>
                </c:pt>
                <c:pt idx="305">
                  <c:v>45232</c:v>
                </c:pt>
                <c:pt idx="306">
                  <c:v>45233</c:v>
                </c:pt>
                <c:pt idx="307">
                  <c:v>45234</c:v>
                </c:pt>
                <c:pt idx="308">
                  <c:v>45235</c:v>
                </c:pt>
                <c:pt idx="309">
                  <c:v>45236</c:v>
                </c:pt>
                <c:pt idx="310">
                  <c:v>45237</c:v>
                </c:pt>
                <c:pt idx="311">
                  <c:v>45238</c:v>
                </c:pt>
                <c:pt idx="312">
                  <c:v>45239</c:v>
                </c:pt>
                <c:pt idx="313">
                  <c:v>45240</c:v>
                </c:pt>
                <c:pt idx="314">
                  <c:v>45241</c:v>
                </c:pt>
                <c:pt idx="315">
                  <c:v>45242</c:v>
                </c:pt>
                <c:pt idx="316">
                  <c:v>45243</c:v>
                </c:pt>
                <c:pt idx="317">
                  <c:v>45244</c:v>
                </c:pt>
                <c:pt idx="318">
                  <c:v>45245</c:v>
                </c:pt>
                <c:pt idx="319">
                  <c:v>45246</c:v>
                </c:pt>
                <c:pt idx="320">
                  <c:v>45247</c:v>
                </c:pt>
                <c:pt idx="321">
                  <c:v>45248</c:v>
                </c:pt>
                <c:pt idx="322">
                  <c:v>45249</c:v>
                </c:pt>
                <c:pt idx="323">
                  <c:v>45250</c:v>
                </c:pt>
                <c:pt idx="324">
                  <c:v>45251</c:v>
                </c:pt>
                <c:pt idx="325">
                  <c:v>45252</c:v>
                </c:pt>
                <c:pt idx="326">
                  <c:v>45253</c:v>
                </c:pt>
                <c:pt idx="327">
                  <c:v>45254</c:v>
                </c:pt>
                <c:pt idx="328">
                  <c:v>45255</c:v>
                </c:pt>
                <c:pt idx="329">
                  <c:v>45256</c:v>
                </c:pt>
                <c:pt idx="330">
                  <c:v>45257</c:v>
                </c:pt>
                <c:pt idx="331">
                  <c:v>45258</c:v>
                </c:pt>
                <c:pt idx="332">
                  <c:v>45259</c:v>
                </c:pt>
                <c:pt idx="333">
                  <c:v>45260</c:v>
                </c:pt>
                <c:pt idx="334">
                  <c:v>45261</c:v>
                </c:pt>
                <c:pt idx="335">
                  <c:v>45262</c:v>
                </c:pt>
                <c:pt idx="336">
                  <c:v>45263</c:v>
                </c:pt>
                <c:pt idx="337">
                  <c:v>45264</c:v>
                </c:pt>
                <c:pt idx="338">
                  <c:v>45265</c:v>
                </c:pt>
                <c:pt idx="339">
                  <c:v>45266</c:v>
                </c:pt>
                <c:pt idx="340">
                  <c:v>45267</c:v>
                </c:pt>
                <c:pt idx="341">
                  <c:v>45268</c:v>
                </c:pt>
                <c:pt idx="342">
                  <c:v>45269</c:v>
                </c:pt>
                <c:pt idx="343">
                  <c:v>45270</c:v>
                </c:pt>
                <c:pt idx="344">
                  <c:v>45271</c:v>
                </c:pt>
                <c:pt idx="345">
                  <c:v>45272</c:v>
                </c:pt>
                <c:pt idx="346">
                  <c:v>45273</c:v>
                </c:pt>
                <c:pt idx="347">
                  <c:v>45274</c:v>
                </c:pt>
                <c:pt idx="348">
                  <c:v>45275</c:v>
                </c:pt>
                <c:pt idx="349">
                  <c:v>45276</c:v>
                </c:pt>
                <c:pt idx="350">
                  <c:v>45277</c:v>
                </c:pt>
                <c:pt idx="351">
                  <c:v>45278</c:v>
                </c:pt>
                <c:pt idx="352">
                  <c:v>45279</c:v>
                </c:pt>
                <c:pt idx="353">
                  <c:v>45280</c:v>
                </c:pt>
                <c:pt idx="354">
                  <c:v>45281</c:v>
                </c:pt>
                <c:pt idx="355">
                  <c:v>45282</c:v>
                </c:pt>
                <c:pt idx="356">
                  <c:v>45283</c:v>
                </c:pt>
                <c:pt idx="357">
                  <c:v>45284</c:v>
                </c:pt>
                <c:pt idx="358">
                  <c:v>45285</c:v>
                </c:pt>
                <c:pt idx="359">
                  <c:v>45286</c:v>
                </c:pt>
                <c:pt idx="360">
                  <c:v>45287</c:v>
                </c:pt>
                <c:pt idx="361">
                  <c:v>45288</c:v>
                </c:pt>
                <c:pt idx="362">
                  <c:v>45289</c:v>
                </c:pt>
                <c:pt idx="363">
                  <c:v>45290</c:v>
                </c:pt>
                <c:pt idx="364">
                  <c:v>45291</c:v>
                </c:pt>
              </c:numCache>
            </c:numRef>
          </c:cat>
          <c:val>
            <c:numRef>
              <c:f>NORTE!$D$2:$D$366</c:f>
              <c:numCache>
                <c:formatCode>0.0</c:formatCode>
                <c:ptCount val="365"/>
                <c:pt idx="0">
                  <c:v>45.819198610000001</c:v>
                </c:pt>
                <c:pt idx="1">
                  <c:v>45.746498109999997</c:v>
                </c:pt>
                <c:pt idx="2">
                  <c:v>45.485298159999999</c:v>
                </c:pt>
                <c:pt idx="3">
                  <c:v>45.331798550000002</c:v>
                </c:pt>
                <c:pt idx="4">
                  <c:v>45.306999210000001</c:v>
                </c:pt>
                <c:pt idx="5">
                  <c:v>45.368801120000001</c:v>
                </c:pt>
                <c:pt idx="6">
                  <c:v>45.574501040000001</c:v>
                </c:pt>
                <c:pt idx="7">
                  <c:v>45.5442009</c:v>
                </c:pt>
                <c:pt idx="8">
                  <c:v>45.443298339999998</c:v>
                </c:pt>
                <c:pt idx="9">
                  <c:v>45.422199249999998</c:v>
                </c:pt>
                <c:pt idx="10">
                  <c:v>45.436100009999997</c:v>
                </c:pt>
                <c:pt idx="11">
                  <c:v>45.409400939999998</c:v>
                </c:pt>
                <c:pt idx="12">
                  <c:v>45.587699890000003</c:v>
                </c:pt>
                <c:pt idx="13">
                  <c:v>45.895401</c:v>
                </c:pt>
                <c:pt idx="14">
                  <c:v>46.072101590000003</c:v>
                </c:pt>
                <c:pt idx="15">
                  <c:v>46.317699429999998</c:v>
                </c:pt>
                <c:pt idx="16">
                  <c:v>46.474498750000002</c:v>
                </c:pt>
                <c:pt idx="17">
                  <c:v>46.697200780000003</c:v>
                </c:pt>
                <c:pt idx="18">
                  <c:v>46.957298280000003</c:v>
                </c:pt>
                <c:pt idx="19">
                  <c:v>47.1332016</c:v>
                </c:pt>
                <c:pt idx="20">
                  <c:v>47.357898710000001</c:v>
                </c:pt>
                <c:pt idx="21">
                  <c:v>47.63059998</c:v>
                </c:pt>
                <c:pt idx="22">
                  <c:v>47.941501619999997</c:v>
                </c:pt>
                <c:pt idx="23">
                  <c:v>48.412601469999998</c:v>
                </c:pt>
                <c:pt idx="24">
                  <c:v>48.970500950000002</c:v>
                </c:pt>
                <c:pt idx="25">
                  <c:v>49.690898900000001</c:v>
                </c:pt>
                <c:pt idx="26">
                  <c:v>50.206798550000002</c:v>
                </c:pt>
                <c:pt idx="27">
                  <c:v>50.793701169999999</c:v>
                </c:pt>
                <c:pt idx="28">
                  <c:v>51.371200559999998</c:v>
                </c:pt>
                <c:pt idx="29">
                  <c:v>51.808200839999998</c:v>
                </c:pt>
                <c:pt idx="30">
                  <c:v>52.104801180000003</c:v>
                </c:pt>
                <c:pt idx="31">
                  <c:v>52.7179985</c:v>
                </c:pt>
                <c:pt idx="32">
                  <c:v>53.82419968</c:v>
                </c:pt>
                <c:pt idx="33">
                  <c:v>55.086498259999999</c:v>
                </c:pt>
                <c:pt idx="34">
                  <c:v>56.338298799999997</c:v>
                </c:pt>
                <c:pt idx="35">
                  <c:v>57.50279999</c:v>
                </c:pt>
                <c:pt idx="36">
                  <c:v>58.396598820000001</c:v>
                </c:pt>
                <c:pt idx="37">
                  <c:v>59.020401</c:v>
                </c:pt>
                <c:pt idx="38">
                  <c:v>59.183700559999998</c:v>
                </c:pt>
                <c:pt idx="39">
                  <c:v>59.219600679999999</c:v>
                </c:pt>
                <c:pt idx="40">
                  <c:v>59.700401309999997</c:v>
                </c:pt>
                <c:pt idx="41">
                  <c:v>60.49739838</c:v>
                </c:pt>
                <c:pt idx="42">
                  <c:v>61.59249878</c:v>
                </c:pt>
                <c:pt idx="43">
                  <c:v>62.166000369999999</c:v>
                </c:pt>
                <c:pt idx="44">
                  <c:v>62.507598880000003</c:v>
                </c:pt>
                <c:pt idx="45">
                  <c:v>62.920799260000003</c:v>
                </c:pt>
                <c:pt idx="46">
                  <c:v>63.460300449999998</c:v>
                </c:pt>
                <c:pt idx="47">
                  <c:v>64.109001160000005</c:v>
                </c:pt>
                <c:pt idx="48">
                  <c:v>64.689498900000004</c:v>
                </c:pt>
                <c:pt idx="49">
                  <c:v>65.328002929999997</c:v>
                </c:pt>
                <c:pt idx="50">
                  <c:v>66.232902530000004</c:v>
                </c:pt>
                <c:pt idx="51">
                  <c:v>67.304801940000004</c:v>
                </c:pt>
                <c:pt idx="52">
                  <c:v>68.426002499999996</c:v>
                </c:pt>
                <c:pt idx="53">
                  <c:v>69.300498959999999</c:v>
                </c:pt>
                <c:pt idx="54">
                  <c:v>70.582901000000007</c:v>
                </c:pt>
                <c:pt idx="55">
                  <c:v>71.783096310000005</c:v>
                </c:pt>
                <c:pt idx="56">
                  <c:v>73.1875</c:v>
                </c:pt>
                <c:pt idx="57">
                  <c:v>74.341499330000005</c:v>
                </c:pt>
                <c:pt idx="58">
                  <c:v>75.794197080000004</c:v>
                </c:pt>
                <c:pt idx="59">
                  <c:v>77.280097960000006</c:v>
                </c:pt>
                <c:pt idx="60">
                  <c:v>78.747703549999997</c:v>
                </c:pt>
                <c:pt idx="61">
                  <c:v>80.202003480000002</c:v>
                </c:pt>
                <c:pt idx="62">
                  <c:v>81.759902949999997</c:v>
                </c:pt>
                <c:pt idx="63">
                  <c:v>82.970497129999998</c:v>
                </c:pt>
                <c:pt idx="64">
                  <c:v>83.858100890000003</c:v>
                </c:pt>
                <c:pt idx="65">
                  <c:v>84.884803770000005</c:v>
                </c:pt>
                <c:pt idx="66">
                  <c:v>85.882003780000005</c:v>
                </c:pt>
                <c:pt idx="67">
                  <c:v>87.099296570000007</c:v>
                </c:pt>
                <c:pt idx="68">
                  <c:v>88.071296689999997</c:v>
                </c:pt>
                <c:pt idx="69">
                  <c:v>88.865798949999999</c:v>
                </c:pt>
                <c:pt idx="70">
                  <c:v>89.676101680000002</c:v>
                </c:pt>
                <c:pt idx="71">
                  <c:v>90.322402949999997</c:v>
                </c:pt>
                <c:pt idx="72">
                  <c:v>90.954101559999998</c:v>
                </c:pt>
                <c:pt idx="73">
                  <c:v>91.597000120000004</c:v>
                </c:pt>
                <c:pt idx="74">
                  <c:v>92.336799619999994</c:v>
                </c:pt>
                <c:pt idx="75">
                  <c:v>93.023696900000004</c:v>
                </c:pt>
                <c:pt idx="76">
                  <c:v>93.464500430000001</c:v>
                </c:pt>
                <c:pt idx="77">
                  <c:v>93.811698910000004</c:v>
                </c:pt>
                <c:pt idx="78">
                  <c:v>94.416397090000004</c:v>
                </c:pt>
                <c:pt idx="79">
                  <c:v>94.769599909999997</c:v>
                </c:pt>
                <c:pt idx="80">
                  <c:v>94.791297909999997</c:v>
                </c:pt>
                <c:pt idx="81">
                  <c:v>94.848503109999996</c:v>
                </c:pt>
                <c:pt idx="82">
                  <c:v>94.626098630000001</c:v>
                </c:pt>
                <c:pt idx="83">
                  <c:v>94.652702329999997</c:v>
                </c:pt>
                <c:pt idx="84">
                  <c:v>94.622802730000004</c:v>
                </c:pt>
                <c:pt idx="85">
                  <c:v>94.298698430000002</c:v>
                </c:pt>
                <c:pt idx="86">
                  <c:v>94.125801089999996</c:v>
                </c:pt>
                <c:pt idx="87">
                  <c:v>94.362701419999993</c:v>
                </c:pt>
                <c:pt idx="88">
                  <c:v>94.846702579999999</c:v>
                </c:pt>
                <c:pt idx="89">
                  <c:v>94.803802489999995</c:v>
                </c:pt>
                <c:pt idx="90">
                  <c:v>94.597000120000004</c:v>
                </c:pt>
                <c:pt idx="91">
                  <c:v>94.41439819</c:v>
                </c:pt>
                <c:pt idx="92">
                  <c:v>94.409202579999999</c:v>
                </c:pt>
                <c:pt idx="93">
                  <c:v>94.391197199999993</c:v>
                </c:pt>
                <c:pt idx="94">
                  <c:v>94.290100100000004</c:v>
                </c:pt>
                <c:pt idx="95">
                  <c:v>94.463897709999998</c:v>
                </c:pt>
                <c:pt idx="96">
                  <c:v>94.829803470000002</c:v>
                </c:pt>
                <c:pt idx="97">
                  <c:v>95.123298649999995</c:v>
                </c:pt>
                <c:pt idx="98">
                  <c:v>95.183502200000007</c:v>
                </c:pt>
                <c:pt idx="99">
                  <c:v>95.247398380000007</c:v>
                </c:pt>
                <c:pt idx="100">
                  <c:v>94.874900819999993</c:v>
                </c:pt>
                <c:pt idx="101">
                  <c:v>94.540901180000006</c:v>
                </c:pt>
                <c:pt idx="102">
                  <c:v>94.349296570000007</c:v>
                </c:pt>
                <c:pt idx="103">
                  <c:v>94.573097230000002</c:v>
                </c:pt>
                <c:pt idx="104">
                  <c:v>94.812896730000006</c:v>
                </c:pt>
                <c:pt idx="105">
                  <c:v>94.99720001</c:v>
                </c:pt>
                <c:pt idx="106">
                  <c:v>94.853797909999997</c:v>
                </c:pt>
                <c:pt idx="107">
                  <c:v>94.905197139999999</c:v>
                </c:pt>
                <c:pt idx="108">
                  <c:v>95.003097530000005</c:v>
                </c:pt>
                <c:pt idx="109">
                  <c:v>94.823699950000005</c:v>
                </c:pt>
                <c:pt idx="110">
                  <c:v>95.146400450000002</c:v>
                </c:pt>
                <c:pt idx="111">
                  <c:v>95.241699220000001</c:v>
                </c:pt>
                <c:pt idx="112">
                  <c:v>95.272499080000003</c:v>
                </c:pt>
                <c:pt idx="113">
                  <c:v>95.176300049999995</c:v>
                </c:pt>
                <c:pt idx="114">
                  <c:v>95.450401310000004</c:v>
                </c:pt>
                <c:pt idx="115">
                  <c:v>95.468299869999996</c:v>
                </c:pt>
                <c:pt idx="116">
                  <c:v>95.348396300000005</c:v>
                </c:pt>
                <c:pt idx="117">
                  <c:v>94.857696529999998</c:v>
                </c:pt>
                <c:pt idx="118">
                  <c:v>94.677597050000003</c:v>
                </c:pt>
                <c:pt idx="119">
                  <c:v>94.730598450000002</c:v>
                </c:pt>
                <c:pt idx="120">
                  <c:v>95.190399170000006</c:v>
                </c:pt>
                <c:pt idx="121">
                  <c:v>95.54340363</c:v>
                </c:pt>
                <c:pt idx="122">
                  <c:v>95.797302250000001</c:v>
                </c:pt>
                <c:pt idx="123">
                  <c:v>95.966499330000005</c:v>
                </c:pt>
                <c:pt idx="124">
                  <c:v>95.579597469999996</c:v>
                </c:pt>
                <c:pt idx="125">
                  <c:v>95.124099729999998</c:v>
                </c:pt>
                <c:pt idx="126">
                  <c:v>95.140296939999999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A7-4F16-9300-DB57585D90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0603040"/>
        <c:axId val="942151648"/>
      </c:lineChart>
      <c:dateAx>
        <c:axId val="1060603040"/>
        <c:scaling>
          <c:orientation val="minMax"/>
          <c:max val="45291"/>
        </c:scaling>
        <c:delete val="0"/>
        <c:axPos val="b"/>
        <c:numFmt formatCode="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42151648"/>
        <c:crosses val="autoZero"/>
        <c:auto val="1"/>
        <c:lblOffset val="100"/>
        <c:baseTimeUnit val="days"/>
        <c:majorUnit val="31"/>
        <c:majorTimeUnit val="days"/>
      </c:dateAx>
      <c:valAx>
        <c:axId val="942151648"/>
        <c:scaling>
          <c:orientation val="minMax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60603040"/>
        <c:crosses val="autoZero"/>
        <c:crossBetween val="between"/>
      </c:valAx>
      <c:spPr>
        <a:gradFill>
          <a:gsLst>
            <a:gs pos="0">
              <a:schemeClr val="bg1"/>
            </a:gs>
            <a:gs pos="100000">
              <a:schemeClr val="accent1">
                <a:lumMod val="40000"/>
                <a:lumOff val="60000"/>
              </a:schemeClr>
            </a:gs>
          </a:gsLst>
          <a:lin ang="5400000" scaled="1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1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b="1" i="1"/>
              <a:t>SIN - Energia Armazenada - MWm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1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SIN!$C$1</c:f>
              <c:strCache>
                <c:ptCount val="1"/>
                <c:pt idx="0">
                  <c:v>EAR SIN 23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NORTE!$A$2:$A$367</c:f>
              <c:numCache>
                <c:formatCode>m/d/yyyy</c:formatCode>
                <c:ptCount val="366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  <c:pt idx="10">
                  <c:v>44937</c:v>
                </c:pt>
                <c:pt idx="11">
                  <c:v>44938</c:v>
                </c:pt>
                <c:pt idx="12">
                  <c:v>44939</c:v>
                </c:pt>
                <c:pt idx="13">
                  <c:v>44940</c:v>
                </c:pt>
                <c:pt idx="14">
                  <c:v>44941</c:v>
                </c:pt>
                <c:pt idx="15">
                  <c:v>44942</c:v>
                </c:pt>
                <c:pt idx="16">
                  <c:v>44943</c:v>
                </c:pt>
                <c:pt idx="17">
                  <c:v>44944</c:v>
                </c:pt>
                <c:pt idx="18">
                  <c:v>44945</c:v>
                </c:pt>
                <c:pt idx="19">
                  <c:v>44946</c:v>
                </c:pt>
                <c:pt idx="20">
                  <c:v>44947</c:v>
                </c:pt>
                <c:pt idx="21">
                  <c:v>44948</c:v>
                </c:pt>
                <c:pt idx="22">
                  <c:v>44949</c:v>
                </c:pt>
                <c:pt idx="23">
                  <c:v>44950</c:v>
                </c:pt>
                <c:pt idx="24">
                  <c:v>44951</c:v>
                </c:pt>
                <c:pt idx="25">
                  <c:v>44952</c:v>
                </c:pt>
                <c:pt idx="26">
                  <c:v>44953</c:v>
                </c:pt>
                <c:pt idx="27">
                  <c:v>44954</c:v>
                </c:pt>
                <c:pt idx="28">
                  <c:v>44955</c:v>
                </c:pt>
                <c:pt idx="29">
                  <c:v>44956</c:v>
                </c:pt>
                <c:pt idx="30">
                  <c:v>44957</c:v>
                </c:pt>
                <c:pt idx="31">
                  <c:v>44958</c:v>
                </c:pt>
                <c:pt idx="32">
                  <c:v>44959</c:v>
                </c:pt>
                <c:pt idx="33">
                  <c:v>44960</c:v>
                </c:pt>
                <c:pt idx="34">
                  <c:v>44961</c:v>
                </c:pt>
                <c:pt idx="35">
                  <c:v>44962</c:v>
                </c:pt>
                <c:pt idx="36">
                  <c:v>44963</c:v>
                </c:pt>
                <c:pt idx="37">
                  <c:v>44964</c:v>
                </c:pt>
                <c:pt idx="38">
                  <c:v>44965</c:v>
                </c:pt>
                <c:pt idx="39">
                  <c:v>44966</c:v>
                </c:pt>
                <c:pt idx="40">
                  <c:v>44967</c:v>
                </c:pt>
                <c:pt idx="41">
                  <c:v>44968</c:v>
                </c:pt>
                <c:pt idx="42">
                  <c:v>44969</c:v>
                </c:pt>
                <c:pt idx="43">
                  <c:v>44970</c:v>
                </c:pt>
                <c:pt idx="44">
                  <c:v>44971</c:v>
                </c:pt>
                <c:pt idx="45">
                  <c:v>44972</c:v>
                </c:pt>
                <c:pt idx="46">
                  <c:v>44973</c:v>
                </c:pt>
                <c:pt idx="47">
                  <c:v>44974</c:v>
                </c:pt>
                <c:pt idx="48">
                  <c:v>44975</c:v>
                </c:pt>
                <c:pt idx="49">
                  <c:v>44976</c:v>
                </c:pt>
                <c:pt idx="50">
                  <c:v>44977</c:v>
                </c:pt>
                <c:pt idx="51">
                  <c:v>44978</c:v>
                </c:pt>
                <c:pt idx="52">
                  <c:v>44979</c:v>
                </c:pt>
                <c:pt idx="53">
                  <c:v>44980</c:v>
                </c:pt>
                <c:pt idx="54">
                  <c:v>44981</c:v>
                </c:pt>
                <c:pt idx="55">
                  <c:v>44982</c:v>
                </c:pt>
                <c:pt idx="56">
                  <c:v>44983</c:v>
                </c:pt>
                <c:pt idx="57">
                  <c:v>44984</c:v>
                </c:pt>
                <c:pt idx="58">
                  <c:v>44985</c:v>
                </c:pt>
                <c:pt idx="59">
                  <c:v>44986</c:v>
                </c:pt>
                <c:pt idx="60">
                  <c:v>44987</c:v>
                </c:pt>
                <c:pt idx="61">
                  <c:v>44988</c:v>
                </c:pt>
                <c:pt idx="62">
                  <c:v>44989</c:v>
                </c:pt>
                <c:pt idx="63">
                  <c:v>44990</c:v>
                </c:pt>
                <c:pt idx="64">
                  <c:v>44991</c:v>
                </c:pt>
                <c:pt idx="65">
                  <c:v>44992</c:v>
                </c:pt>
                <c:pt idx="66">
                  <c:v>44993</c:v>
                </c:pt>
                <c:pt idx="67">
                  <c:v>44994</c:v>
                </c:pt>
                <c:pt idx="68">
                  <c:v>44995</c:v>
                </c:pt>
                <c:pt idx="69">
                  <c:v>44996</c:v>
                </c:pt>
                <c:pt idx="70">
                  <c:v>44997</c:v>
                </c:pt>
                <c:pt idx="71">
                  <c:v>44998</c:v>
                </c:pt>
                <c:pt idx="72">
                  <c:v>44999</c:v>
                </c:pt>
                <c:pt idx="73">
                  <c:v>45000</c:v>
                </c:pt>
                <c:pt idx="74">
                  <c:v>45001</c:v>
                </c:pt>
                <c:pt idx="75">
                  <c:v>45002</c:v>
                </c:pt>
                <c:pt idx="76">
                  <c:v>45003</c:v>
                </c:pt>
                <c:pt idx="77">
                  <c:v>45004</c:v>
                </c:pt>
                <c:pt idx="78">
                  <c:v>45005</c:v>
                </c:pt>
                <c:pt idx="79">
                  <c:v>45006</c:v>
                </c:pt>
                <c:pt idx="80">
                  <c:v>45007</c:v>
                </c:pt>
                <c:pt idx="81">
                  <c:v>45008</c:v>
                </c:pt>
                <c:pt idx="82">
                  <c:v>45009</c:v>
                </c:pt>
                <c:pt idx="83">
                  <c:v>45010</c:v>
                </c:pt>
                <c:pt idx="84">
                  <c:v>45011</c:v>
                </c:pt>
                <c:pt idx="85">
                  <c:v>45012</c:v>
                </c:pt>
                <c:pt idx="86">
                  <c:v>45013</c:v>
                </c:pt>
                <c:pt idx="87">
                  <c:v>45014</c:v>
                </c:pt>
                <c:pt idx="88">
                  <c:v>45015</c:v>
                </c:pt>
                <c:pt idx="89">
                  <c:v>45016</c:v>
                </c:pt>
                <c:pt idx="90">
                  <c:v>45017</c:v>
                </c:pt>
                <c:pt idx="91">
                  <c:v>45018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45023</c:v>
                </c:pt>
                <c:pt idx="97">
                  <c:v>45024</c:v>
                </c:pt>
                <c:pt idx="98">
                  <c:v>45025</c:v>
                </c:pt>
                <c:pt idx="99">
                  <c:v>45026</c:v>
                </c:pt>
                <c:pt idx="100">
                  <c:v>45027</c:v>
                </c:pt>
                <c:pt idx="101">
                  <c:v>45028</c:v>
                </c:pt>
                <c:pt idx="102">
                  <c:v>45029</c:v>
                </c:pt>
                <c:pt idx="103">
                  <c:v>45030</c:v>
                </c:pt>
                <c:pt idx="104">
                  <c:v>45031</c:v>
                </c:pt>
                <c:pt idx="105">
                  <c:v>45032</c:v>
                </c:pt>
                <c:pt idx="106">
                  <c:v>45033</c:v>
                </c:pt>
                <c:pt idx="107">
                  <c:v>45034</c:v>
                </c:pt>
                <c:pt idx="108">
                  <c:v>45035</c:v>
                </c:pt>
                <c:pt idx="109">
                  <c:v>45036</c:v>
                </c:pt>
                <c:pt idx="110">
                  <c:v>45037</c:v>
                </c:pt>
                <c:pt idx="111">
                  <c:v>45038</c:v>
                </c:pt>
                <c:pt idx="112">
                  <c:v>45039</c:v>
                </c:pt>
                <c:pt idx="113">
                  <c:v>45040</c:v>
                </c:pt>
                <c:pt idx="114">
                  <c:v>45041</c:v>
                </c:pt>
                <c:pt idx="115">
                  <c:v>45042</c:v>
                </c:pt>
                <c:pt idx="116">
                  <c:v>45043</c:v>
                </c:pt>
                <c:pt idx="117">
                  <c:v>45044</c:v>
                </c:pt>
                <c:pt idx="118">
                  <c:v>45045</c:v>
                </c:pt>
                <c:pt idx="119">
                  <c:v>45046</c:v>
                </c:pt>
                <c:pt idx="120">
                  <c:v>45047</c:v>
                </c:pt>
                <c:pt idx="121">
                  <c:v>45048</c:v>
                </c:pt>
                <c:pt idx="122">
                  <c:v>45049</c:v>
                </c:pt>
                <c:pt idx="123">
                  <c:v>45050</c:v>
                </c:pt>
                <c:pt idx="124">
                  <c:v>45051</c:v>
                </c:pt>
                <c:pt idx="125">
                  <c:v>45052</c:v>
                </c:pt>
                <c:pt idx="126">
                  <c:v>45053</c:v>
                </c:pt>
                <c:pt idx="127">
                  <c:v>45054</c:v>
                </c:pt>
                <c:pt idx="128">
                  <c:v>45055</c:v>
                </c:pt>
                <c:pt idx="129">
                  <c:v>45056</c:v>
                </c:pt>
                <c:pt idx="130">
                  <c:v>45057</c:v>
                </c:pt>
                <c:pt idx="131">
                  <c:v>45058</c:v>
                </c:pt>
                <c:pt idx="132">
                  <c:v>45059</c:v>
                </c:pt>
                <c:pt idx="133">
                  <c:v>45060</c:v>
                </c:pt>
                <c:pt idx="134">
                  <c:v>45061</c:v>
                </c:pt>
                <c:pt idx="135">
                  <c:v>45062</c:v>
                </c:pt>
                <c:pt idx="136">
                  <c:v>45063</c:v>
                </c:pt>
                <c:pt idx="137">
                  <c:v>45064</c:v>
                </c:pt>
                <c:pt idx="138">
                  <c:v>45065</c:v>
                </c:pt>
                <c:pt idx="139">
                  <c:v>45066</c:v>
                </c:pt>
                <c:pt idx="140">
                  <c:v>45067</c:v>
                </c:pt>
                <c:pt idx="141">
                  <c:v>45068</c:v>
                </c:pt>
                <c:pt idx="142">
                  <c:v>45069</c:v>
                </c:pt>
                <c:pt idx="143">
                  <c:v>45070</c:v>
                </c:pt>
                <c:pt idx="144">
                  <c:v>45071</c:v>
                </c:pt>
                <c:pt idx="145">
                  <c:v>45072</c:v>
                </c:pt>
                <c:pt idx="146">
                  <c:v>45073</c:v>
                </c:pt>
                <c:pt idx="147">
                  <c:v>45074</c:v>
                </c:pt>
                <c:pt idx="148">
                  <c:v>45075</c:v>
                </c:pt>
                <c:pt idx="149">
                  <c:v>45076</c:v>
                </c:pt>
                <c:pt idx="150">
                  <c:v>45077</c:v>
                </c:pt>
                <c:pt idx="151">
                  <c:v>45078</c:v>
                </c:pt>
                <c:pt idx="152">
                  <c:v>45079</c:v>
                </c:pt>
                <c:pt idx="153">
                  <c:v>45080</c:v>
                </c:pt>
                <c:pt idx="154">
                  <c:v>45081</c:v>
                </c:pt>
                <c:pt idx="155">
                  <c:v>45082</c:v>
                </c:pt>
                <c:pt idx="156">
                  <c:v>45083</c:v>
                </c:pt>
                <c:pt idx="157">
                  <c:v>45084</c:v>
                </c:pt>
                <c:pt idx="158">
                  <c:v>45085</c:v>
                </c:pt>
                <c:pt idx="159">
                  <c:v>45086</c:v>
                </c:pt>
                <c:pt idx="160">
                  <c:v>45087</c:v>
                </c:pt>
                <c:pt idx="161">
                  <c:v>45088</c:v>
                </c:pt>
                <c:pt idx="162">
                  <c:v>45089</c:v>
                </c:pt>
                <c:pt idx="163">
                  <c:v>45090</c:v>
                </c:pt>
                <c:pt idx="164">
                  <c:v>45091</c:v>
                </c:pt>
                <c:pt idx="165">
                  <c:v>45092</c:v>
                </c:pt>
                <c:pt idx="166">
                  <c:v>45093</c:v>
                </c:pt>
                <c:pt idx="167">
                  <c:v>45094</c:v>
                </c:pt>
                <c:pt idx="168">
                  <c:v>45095</c:v>
                </c:pt>
                <c:pt idx="169">
                  <c:v>45096</c:v>
                </c:pt>
                <c:pt idx="170">
                  <c:v>45097</c:v>
                </c:pt>
                <c:pt idx="171">
                  <c:v>45098</c:v>
                </c:pt>
                <c:pt idx="172">
                  <c:v>45099</c:v>
                </c:pt>
                <c:pt idx="173">
                  <c:v>45100</c:v>
                </c:pt>
                <c:pt idx="174">
                  <c:v>45101</c:v>
                </c:pt>
                <c:pt idx="175">
                  <c:v>45102</c:v>
                </c:pt>
                <c:pt idx="176">
                  <c:v>45103</c:v>
                </c:pt>
                <c:pt idx="177">
                  <c:v>45104</c:v>
                </c:pt>
                <c:pt idx="178">
                  <c:v>45105</c:v>
                </c:pt>
                <c:pt idx="179">
                  <c:v>45106</c:v>
                </c:pt>
                <c:pt idx="180">
                  <c:v>45107</c:v>
                </c:pt>
                <c:pt idx="181">
                  <c:v>45108</c:v>
                </c:pt>
                <c:pt idx="182">
                  <c:v>45109</c:v>
                </c:pt>
                <c:pt idx="183">
                  <c:v>45110</c:v>
                </c:pt>
                <c:pt idx="184">
                  <c:v>45111</c:v>
                </c:pt>
                <c:pt idx="185">
                  <c:v>45112</c:v>
                </c:pt>
                <c:pt idx="186">
                  <c:v>45113</c:v>
                </c:pt>
                <c:pt idx="187">
                  <c:v>45114</c:v>
                </c:pt>
                <c:pt idx="188">
                  <c:v>45115</c:v>
                </c:pt>
                <c:pt idx="189">
                  <c:v>45116</c:v>
                </c:pt>
                <c:pt idx="190">
                  <c:v>45117</c:v>
                </c:pt>
                <c:pt idx="191">
                  <c:v>45118</c:v>
                </c:pt>
                <c:pt idx="192">
                  <c:v>45119</c:v>
                </c:pt>
                <c:pt idx="193">
                  <c:v>45120</c:v>
                </c:pt>
                <c:pt idx="194">
                  <c:v>45121</c:v>
                </c:pt>
                <c:pt idx="195">
                  <c:v>45122</c:v>
                </c:pt>
                <c:pt idx="196">
                  <c:v>45123</c:v>
                </c:pt>
                <c:pt idx="197">
                  <c:v>45124</c:v>
                </c:pt>
                <c:pt idx="198">
                  <c:v>45125</c:v>
                </c:pt>
                <c:pt idx="199">
                  <c:v>45126</c:v>
                </c:pt>
                <c:pt idx="200">
                  <c:v>45127</c:v>
                </c:pt>
                <c:pt idx="201">
                  <c:v>45128</c:v>
                </c:pt>
                <c:pt idx="202">
                  <c:v>45129</c:v>
                </c:pt>
                <c:pt idx="203">
                  <c:v>45130</c:v>
                </c:pt>
                <c:pt idx="204">
                  <c:v>45131</c:v>
                </c:pt>
                <c:pt idx="205">
                  <c:v>45132</c:v>
                </c:pt>
                <c:pt idx="206">
                  <c:v>45133</c:v>
                </c:pt>
                <c:pt idx="207">
                  <c:v>45134</c:v>
                </c:pt>
                <c:pt idx="208">
                  <c:v>45135</c:v>
                </c:pt>
                <c:pt idx="209">
                  <c:v>45136</c:v>
                </c:pt>
                <c:pt idx="210">
                  <c:v>45137</c:v>
                </c:pt>
                <c:pt idx="211">
                  <c:v>45138</c:v>
                </c:pt>
                <c:pt idx="212">
                  <c:v>45139</c:v>
                </c:pt>
                <c:pt idx="213">
                  <c:v>45140</c:v>
                </c:pt>
                <c:pt idx="214">
                  <c:v>45141</c:v>
                </c:pt>
                <c:pt idx="215">
                  <c:v>45142</c:v>
                </c:pt>
                <c:pt idx="216">
                  <c:v>45143</c:v>
                </c:pt>
                <c:pt idx="217">
                  <c:v>45144</c:v>
                </c:pt>
                <c:pt idx="218">
                  <c:v>45145</c:v>
                </c:pt>
                <c:pt idx="219">
                  <c:v>45146</c:v>
                </c:pt>
                <c:pt idx="220">
                  <c:v>45147</c:v>
                </c:pt>
                <c:pt idx="221">
                  <c:v>45148</c:v>
                </c:pt>
                <c:pt idx="222">
                  <c:v>45149</c:v>
                </c:pt>
                <c:pt idx="223">
                  <c:v>45150</c:v>
                </c:pt>
                <c:pt idx="224">
                  <c:v>45151</c:v>
                </c:pt>
                <c:pt idx="225">
                  <c:v>45152</c:v>
                </c:pt>
                <c:pt idx="226">
                  <c:v>45153</c:v>
                </c:pt>
                <c:pt idx="227">
                  <c:v>45154</c:v>
                </c:pt>
                <c:pt idx="228">
                  <c:v>45155</c:v>
                </c:pt>
                <c:pt idx="229">
                  <c:v>45156</c:v>
                </c:pt>
                <c:pt idx="230">
                  <c:v>45157</c:v>
                </c:pt>
                <c:pt idx="231">
                  <c:v>45158</c:v>
                </c:pt>
                <c:pt idx="232">
                  <c:v>45159</c:v>
                </c:pt>
                <c:pt idx="233">
                  <c:v>45160</c:v>
                </c:pt>
                <c:pt idx="234">
                  <c:v>45161</c:v>
                </c:pt>
                <c:pt idx="235">
                  <c:v>45162</c:v>
                </c:pt>
                <c:pt idx="236">
                  <c:v>45163</c:v>
                </c:pt>
                <c:pt idx="237">
                  <c:v>45164</c:v>
                </c:pt>
                <c:pt idx="238">
                  <c:v>45165</c:v>
                </c:pt>
                <c:pt idx="239">
                  <c:v>45166</c:v>
                </c:pt>
                <c:pt idx="240">
                  <c:v>45167</c:v>
                </c:pt>
                <c:pt idx="241">
                  <c:v>45168</c:v>
                </c:pt>
                <c:pt idx="242">
                  <c:v>45169</c:v>
                </c:pt>
                <c:pt idx="243">
                  <c:v>45170</c:v>
                </c:pt>
                <c:pt idx="244">
                  <c:v>45171</c:v>
                </c:pt>
                <c:pt idx="245">
                  <c:v>45172</c:v>
                </c:pt>
                <c:pt idx="246">
                  <c:v>45173</c:v>
                </c:pt>
                <c:pt idx="247">
                  <c:v>45174</c:v>
                </c:pt>
                <c:pt idx="248">
                  <c:v>45175</c:v>
                </c:pt>
                <c:pt idx="249">
                  <c:v>45176</c:v>
                </c:pt>
                <c:pt idx="250">
                  <c:v>45177</c:v>
                </c:pt>
                <c:pt idx="251">
                  <c:v>45178</c:v>
                </c:pt>
                <c:pt idx="252">
                  <c:v>45179</c:v>
                </c:pt>
                <c:pt idx="253">
                  <c:v>45180</c:v>
                </c:pt>
                <c:pt idx="254">
                  <c:v>45181</c:v>
                </c:pt>
                <c:pt idx="255">
                  <c:v>45182</c:v>
                </c:pt>
                <c:pt idx="256">
                  <c:v>45183</c:v>
                </c:pt>
                <c:pt idx="257">
                  <c:v>45184</c:v>
                </c:pt>
                <c:pt idx="258">
                  <c:v>45185</c:v>
                </c:pt>
                <c:pt idx="259">
                  <c:v>45186</c:v>
                </c:pt>
                <c:pt idx="260">
                  <c:v>45187</c:v>
                </c:pt>
                <c:pt idx="261">
                  <c:v>45188</c:v>
                </c:pt>
                <c:pt idx="262">
                  <c:v>45189</c:v>
                </c:pt>
                <c:pt idx="263">
                  <c:v>45190</c:v>
                </c:pt>
                <c:pt idx="264">
                  <c:v>45191</c:v>
                </c:pt>
                <c:pt idx="265">
                  <c:v>45192</c:v>
                </c:pt>
                <c:pt idx="266">
                  <c:v>45193</c:v>
                </c:pt>
                <c:pt idx="267">
                  <c:v>45194</c:v>
                </c:pt>
                <c:pt idx="268">
                  <c:v>45195</c:v>
                </c:pt>
                <c:pt idx="269">
                  <c:v>45196</c:v>
                </c:pt>
                <c:pt idx="270">
                  <c:v>45197</c:v>
                </c:pt>
                <c:pt idx="271">
                  <c:v>45198</c:v>
                </c:pt>
                <c:pt idx="272">
                  <c:v>45199</c:v>
                </c:pt>
                <c:pt idx="273">
                  <c:v>45200</c:v>
                </c:pt>
                <c:pt idx="274">
                  <c:v>45201</c:v>
                </c:pt>
                <c:pt idx="275">
                  <c:v>45202</c:v>
                </c:pt>
                <c:pt idx="276">
                  <c:v>45203</c:v>
                </c:pt>
                <c:pt idx="277">
                  <c:v>45204</c:v>
                </c:pt>
                <c:pt idx="278">
                  <c:v>45205</c:v>
                </c:pt>
                <c:pt idx="279">
                  <c:v>45206</c:v>
                </c:pt>
                <c:pt idx="280">
                  <c:v>45207</c:v>
                </c:pt>
                <c:pt idx="281">
                  <c:v>45208</c:v>
                </c:pt>
                <c:pt idx="282">
                  <c:v>45209</c:v>
                </c:pt>
                <c:pt idx="283">
                  <c:v>45210</c:v>
                </c:pt>
                <c:pt idx="284">
                  <c:v>45211</c:v>
                </c:pt>
                <c:pt idx="285">
                  <c:v>45212</c:v>
                </c:pt>
                <c:pt idx="286">
                  <c:v>45213</c:v>
                </c:pt>
                <c:pt idx="287">
                  <c:v>45214</c:v>
                </c:pt>
                <c:pt idx="288">
                  <c:v>45215</c:v>
                </c:pt>
                <c:pt idx="289">
                  <c:v>45216</c:v>
                </c:pt>
                <c:pt idx="290">
                  <c:v>45217</c:v>
                </c:pt>
                <c:pt idx="291">
                  <c:v>45218</c:v>
                </c:pt>
                <c:pt idx="292">
                  <c:v>45219</c:v>
                </c:pt>
                <c:pt idx="293">
                  <c:v>45220</c:v>
                </c:pt>
                <c:pt idx="294">
                  <c:v>45221</c:v>
                </c:pt>
                <c:pt idx="295">
                  <c:v>45222</c:v>
                </c:pt>
                <c:pt idx="296">
                  <c:v>45223</c:v>
                </c:pt>
                <c:pt idx="297">
                  <c:v>45224</c:v>
                </c:pt>
                <c:pt idx="298">
                  <c:v>45225</c:v>
                </c:pt>
                <c:pt idx="299">
                  <c:v>45226</c:v>
                </c:pt>
                <c:pt idx="300">
                  <c:v>45227</c:v>
                </c:pt>
                <c:pt idx="301">
                  <c:v>45228</c:v>
                </c:pt>
                <c:pt idx="302">
                  <c:v>45229</c:v>
                </c:pt>
                <c:pt idx="303">
                  <c:v>45230</c:v>
                </c:pt>
                <c:pt idx="304">
                  <c:v>45231</c:v>
                </c:pt>
                <c:pt idx="305">
                  <c:v>45232</c:v>
                </c:pt>
                <c:pt idx="306">
                  <c:v>45233</c:v>
                </c:pt>
                <c:pt idx="307">
                  <c:v>45234</c:v>
                </c:pt>
                <c:pt idx="308">
                  <c:v>45235</c:v>
                </c:pt>
                <c:pt idx="309">
                  <c:v>45236</c:v>
                </c:pt>
                <c:pt idx="310">
                  <c:v>45237</c:v>
                </c:pt>
                <c:pt idx="311">
                  <c:v>45238</c:v>
                </c:pt>
                <c:pt idx="312">
                  <c:v>45239</c:v>
                </c:pt>
                <c:pt idx="313">
                  <c:v>45240</c:v>
                </c:pt>
                <c:pt idx="314">
                  <c:v>45241</c:v>
                </c:pt>
                <c:pt idx="315">
                  <c:v>45242</c:v>
                </c:pt>
                <c:pt idx="316">
                  <c:v>45243</c:v>
                </c:pt>
                <c:pt idx="317">
                  <c:v>45244</c:v>
                </c:pt>
                <c:pt idx="318">
                  <c:v>45245</c:v>
                </c:pt>
                <c:pt idx="319">
                  <c:v>45246</c:v>
                </c:pt>
                <c:pt idx="320">
                  <c:v>45247</c:v>
                </c:pt>
                <c:pt idx="321">
                  <c:v>45248</c:v>
                </c:pt>
                <c:pt idx="322">
                  <c:v>45249</c:v>
                </c:pt>
                <c:pt idx="323">
                  <c:v>45250</c:v>
                </c:pt>
                <c:pt idx="324">
                  <c:v>45251</c:v>
                </c:pt>
                <c:pt idx="325">
                  <c:v>45252</c:v>
                </c:pt>
                <c:pt idx="326">
                  <c:v>45253</c:v>
                </c:pt>
                <c:pt idx="327">
                  <c:v>45254</c:v>
                </c:pt>
                <c:pt idx="328">
                  <c:v>45255</c:v>
                </c:pt>
                <c:pt idx="329">
                  <c:v>45256</c:v>
                </c:pt>
                <c:pt idx="330">
                  <c:v>45257</c:v>
                </c:pt>
                <c:pt idx="331">
                  <c:v>45258</c:v>
                </c:pt>
                <c:pt idx="332">
                  <c:v>45259</c:v>
                </c:pt>
                <c:pt idx="333">
                  <c:v>45260</c:v>
                </c:pt>
                <c:pt idx="334">
                  <c:v>45261</c:v>
                </c:pt>
                <c:pt idx="335">
                  <c:v>45262</c:v>
                </c:pt>
                <c:pt idx="336">
                  <c:v>45263</c:v>
                </c:pt>
                <c:pt idx="337">
                  <c:v>45264</c:v>
                </c:pt>
                <c:pt idx="338">
                  <c:v>45265</c:v>
                </c:pt>
                <c:pt idx="339">
                  <c:v>45266</c:v>
                </c:pt>
                <c:pt idx="340">
                  <c:v>45267</c:v>
                </c:pt>
                <c:pt idx="341">
                  <c:v>45268</c:v>
                </c:pt>
                <c:pt idx="342">
                  <c:v>45269</c:v>
                </c:pt>
                <c:pt idx="343">
                  <c:v>45270</c:v>
                </c:pt>
                <c:pt idx="344">
                  <c:v>45271</c:v>
                </c:pt>
                <c:pt idx="345">
                  <c:v>45272</c:v>
                </c:pt>
                <c:pt idx="346">
                  <c:v>45273</c:v>
                </c:pt>
                <c:pt idx="347">
                  <c:v>45274</c:v>
                </c:pt>
                <c:pt idx="348">
                  <c:v>45275</c:v>
                </c:pt>
                <c:pt idx="349">
                  <c:v>45276</c:v>
                </c:pt>
                <c:pt idx="350">
                  <c:v>45277</c:v>
                </c:pt>
                <c:pt idx="351">
                  <c:v>45278</c:v>
                </c:pt>
                <c:pt idx="352">
                  <c:v>45279</c:v>
                </c:pt>
                <c:pt idx="353">
                  <c:v>45280</c:v>
                </c:pt>
                <c:pt idx="354">
                  <c:v>45281</c:v>
                </c:pt>
                <c:pt idx="355">
                  <c:v>45282</c:v>
                </c:pt>
                <c:pt idx="356">
                  <c:v>45283</c:v>
                </c:pt>
                <c:pt idx="357">
                  <c:v>45284</c:v>
                </c:pt>
                <c:pt idx="358">
                  <c:v>45285</c:v>
                </c:pt>
                <c:pt idx="359">
                  <c:v>45286</c:v>
                </c:pt>
                <c:pt idx="360">
                  <c:v>45287</c:v>
                </c:pt>
                <c:pt idx="361">
                  <c:v>45288</c:v>
                </c:pt>
                <c:pt idx="362">
                  <c:v>45289</c:v>
                </c:pt>
                <c:pt idx="363">
                  <c:v>45290</c:v>
                </c:pt>
                <c:pt idx="364">
                  <c:v>45291</c:v>
                </c:pt>
              </c:numCache>
            </c:numRef>
          </c:cat>
          <c:val>
            <c:numRef>
              <c:f>SIN!$C$2:$C$366</c:f>
              <c:numCache>
                <c:formatCode>#,##0</c:formatCode>
                <c:ptCount val="365"/>
                <c:pt idx="0">
                  <c:v>171302.64257813001</c:v>
                </c:pt>
                <c:pt idx="1">
                  <c:v>172873.33691407001</c:v>
                </c:pt>
                <c:pt idx="2">
                  <c:v>174421.83886719</c:v>
                </c:pt>
                <c:pt idx="3">
                  <c:v>176114.21972656</c:v>
                </c:pt>
                <c:pt idx="4">
                  <c:v>177845.93359376001</c:v>
                </c:pt>
                <c:pt idx="5">
                  <c:v>180180.02539063001</c:v>
                </c:pt>
                <c:pt idx="6">
                  <c:v>182717.234375</c:v>
                </c:pt>
                <c:pt idx="7">
                  <c:v>185470.38769532001</c:v>
                </c:pt>
                <c:pt idx="8">
                  <c:v>187829.14648438001</c:v>
                </c:pt>
                <c:pt idx="9">
                  <c:v>190066.16308594</c:v>
                </c:pt>
                <c:pt idx="10">
                  <c:v>191936.38476563001</c:v>
                </c:pt>
                <c:pt idx="11">
                  <c:v>193887.83886719</c:v>
                </c:pt>
                <c:pt idx="12">
                  <c:v>195723.79980469</c:v>
                </c:pt>
                <c:pt idx="13">
                  <c:v>197511.1875</c:v>
                </c:pt>
                <c:pt idx="14">
                  <c:v>199161.67480469</c:v>
                </c:pt>
                <c:pt idx="15">
                  <c:v>200359.2109375</c:v>
                </c:pt>
                <c:pt idx="16">
                  <c:v>201250.60449219</c:v>
                </c:pt>
                <c:pt idx="17">
                  <c:v>201953.54296876001</c:v>
                </c:pt>
                <c:pt idx="18">
                  <c:v>202500.515625</c:v>
                </c:pt>
                <c:pt idx="19">
                  <c:v>203407.99609375</c:v>
                </c:pt>
                <c:pt idx="20">
                  <c:v>204312.93066407001</c:v>
                </c:pt>
                <c:pt idx="21">
                  <c:v>205345.21093751001</c:v>
                </c:pt>
                <c:pt idx="22">
                  <c:v>206195.10742188001</c:v>
                </c:pt>
                <c:pt idx="23">
                  <c:v>207209.01269531</c:v>
                </c:pt>
                <c:pt idx="24">
                  <c:v>208172.35253907001</c:v>
                </c:pt>
                <c:pt idx="25">
                  <c:v>208793.40429688001</c:v>
                </c:pt>
                <c:pt idx="26">
                  <c:v>209481.30273438001</c:v>
                </c:pt>
                <c:pt idx="27">
                  <c:v>210408.79394532001</c:v>
                </c:pt>
                <c:pt idx="28">
                  <c:v>211466.77441407001</c:v>
                </c:pt>
                <c:pt idx="29">
                  <c:v>212374.78222656</c:v>
                </c:pt>
                <c:pt idx="30">
                  <c:v>213384.12402344</c:v>
                </c:pt>
                <c:pt idx="31">
                  <c:v>214296.3515625</c:v>
                </c:pt>
                <c:pt idx="32">
                  <c:v>215042.90039063001</c:v>
                </c:pt>
                <c:pt idx="33">
                  <c:v>215871.98242188001</c:v>
                </c:pt>
                <c:pt idx="34">
                  <c:v>216945.92968751001</c:v>
                </c:pt>
                <c:pt idx="35">
                  <c:v>217918.50390626001</c:v>
                </c:pt>
                <c:pt idx="36">
                  <c:v>218561.47949219</c:v>
                </c:pt>
                <c:pt idx="37">
                  <c:v>219317.86132813001</c:v>
                </c:pt>
                <c:pt idx="38">
                  <c:v>219970.49707031</c:v>
                </c:pt>
                <c:pt idx="39">
                  <c:v>220705.67675782001</c:v>
                </c:pt>
                <c:pt idx="40">
                  <c:v>221341.79492188001</c:v>
                </c:pt>
                <c:pt idx="41">
                  <c:v>222389.86132813001</c:v>
                </c:pt>
                <c:pt idx="42">
                  <c:v>223391.36523438001</c:v>
                </c:pt>
                <c:pt idx="43">
                  <c:v>224082.59082032001</c:v>
                </c:pt>
                <c:pt idx="44">
                  <c:v>224842.06542969</c:v>
                </c:pt>
                <c:pt idx="45">
                  <c:v>225437.04003907001</c:v>
                </c:pt>
                <c:pt idx="46">
                  <c:v>225832.33398438001</c:v>
                </c:pt>
                <c:pt idx="47">
                  <c:v>226504.72070313001</c:v>
                </c:pt>
                <c:pt idx="48">
                  <c:v>227472.80078125</c:v>
                </c:pt>
                <c:pt idx="49">
                  <c:v>228513.71289063001</c:v>
                </c:pt>
                <c:pt idx="50">
                  <c:v>229226.56835938001</c:v>
                </c:pt>
                <c:pt idx="51">
                  <c:v>230024.99804688001</c:v>
                </c:pt>
                <c:pt idx="52">
                  <c:v>230653.42675782001</c:v>
                </c:pt>
                <c:pt idx="53">
                  <c:v>231527.09277344</c:v>
                </c:pt>
                <c:pt idx="54">
                  <c:v>232461.05957032001</c:v>
                </c:pt>
                <c:pt idx="55">
                  <c:v>233048.38378906</c:v>
                </c:pt>
                <c:pt idx="56">
                  <c:v>233445.65136719</c:v>
                </c:pt>
                <c:pt idx="57">
                  <c:v>233627.04296876001</c:v>
                </c:pt>
                <c:pt idx="58">
                  <c:v>233956.17578126001</c:v>
                </c:pt>
                <c:pt idx="59">
                  <c:v>234398.23535157001</c:v>
                </c:pt>
                <c:pt idx="60">
                  <c:v>235035.21484375</c:v>
                </c:pt>
                <c:pt idx="61">
                  <c:v>235574.9921875</c:v>
                </c:pt>
                <c:pt idx="62">
                  <c:v>236467.56445313001</c:v>
                </c:pt>
                <c:pt idx="63">
                  <c:v>237649.078125</c:v>
                </c:pt>
                <c:pt idx="64">
                  <c:v>238475.19628906</c:v>
                </c:pt>
                <c:pt idx="65">
                  <c:v>239325.23242188001</c:v>
                </c:pt>
                <c:pt idx="66">
                  <c:v>240099.34863281</c:v>
                </c:pt>
                <c:pt idx="67">
                  <c:v>240950.50878907001</c:v>
                </c:pt>
                <c:pt idx="68">
                  <c:v>241680.50097657001</c:v>
                </c:pt>
                <c:pt idx="69">
                  <c:v>242688.07910157001</c:v>
                </c:pt>
                <c:pt idx="70">
                  <c:v>243737.87109376001</c:v>
                </c:pt>
                <c:pt idx="71">
                  <c:v>244280.94824219</c:v>
                </c:pt>
                <c:pt idx="72">
                  <c:v>244444.30957032001</c:v>
                </c:pt>
                <c:pt idx="73">
                  <c:v>244362.50097657001</c:v>
                </c:pt>
                <c:pt idx="74">
                  <c:v>244584.38183594</c:v>
                </c:pt>
                <c:pt idx="75">
                  <c:v>244907.40234376001</c:v>
                </c:pt>
                <c:pt idx="76">
                  <c:v>245229.85839844</c:v>
                </c:pt>
                <c:pt idx="77">
                  <c:v>245811.42285157001</c:v>
                </c:pt>
                <c:pt idx="78">
                  <c:v>245912.62304688001</c:v>
                </c:pt>
                <c:pt idx="79">
                  <c:v>246110.0390625</c:v>
                </c:pt>
                <c:pt idx="80">
                  <c:v>246551.91601563001</c:v>
                </c:pt>
                <c:pt idx="81">
                  <c:v>246946.06640625</c:v>
                </c:pt>
                <c:pt idx="82">
                  <c:v>247112.70703126001</c:v>
                </c:pt>
                <c:pt idx="83">
                  <c:v>247406.67871094</c:v>
                </c:pt>
                <c:pt idx="84">
                  <c:v>247938.26562501001</c:v>
                </c:pt>
                <c:pt idx="85">
                  <c:v>248049.38671876001</c:v>
                </c:pt>
                <c:pt idx="86">
                  <c:v>248250.625</c:v>
                </c:pt>
                <c:pt idx="87">
                  <c:v>248439.16015625</c:v>
                </c:pt>
                <c:pt idx="88">
                  <c:v>248851.39453126001</c:v>
                </c:pt>
                <c:pt idx="89">
                  <c:v>249201.65527344</c:v>
                </c:pt>
                <c:pt idx="90">
                  <c:v>249662.22851563001</c:v>
                </c:pt>
                <c:pt idx="91">
                  <c:v>250056.90917969</c:v>
                </c:pt>
                <c:pt idx="92">
                  <c:v>250083.99902344</c:v>
                </c:pt>
                <c:pt idx="93">
                  <c:v>250340.45117188001</c:v>
                </c:pt>
                <c:pt idx="94">
                  <c:v>250679.2421875</c:v>
                </c:pt>
                <c:pt idx="95">
                  <c:v>251009.17968751001</c:v>
                </c:pt>
                <c:pt idx="96">
                  <c:v>251856.04687501001</c:v>
                </c:pt>
                <c:pt idx="97">
                  <c:v>252467.01269531</c:v>
                </c:pt>
                <c:pt idx="98">
                  <c:v>253200.92089844</c:v>
                </c:pt>
                <c:pt idx="99">
                  <c:v>253433.77246094</c:v>
                </c:pt>
                <c:pt idx="100">
                  <c:v>253800.87988281</c:v>
                </c:pt>
                <c:pt idx="101">
                  <c:v>253971.18261719</c:v>
                </c:pt>
                <c:pt idx="102">
                  <c:v>254155.32128907001</c:v>
                </c:pt>
                <c:pt idx="103">
                  <c:v>254217.09765626001</c:v>
                </c:pt>
                <c:pt idx="104">
                  <c:v>254590.1171875</c:v>
                </c:pt>
                <c:pt idx="105">
                  <c:v>254923.2421875</c:v>
                </c:pt>
                <c:pt idx="106">
                  <c:v>255119.58789063001</c:v>
                </c:pt>
                <c:pt idx="107">
                  <c:v>255066.08300782001</c:v>
                </c:pt>
                <c:pt idx="108">
                  <c:v>254800.38964844</c:v>
                </c:pt>
                <c:pt idx="109">
                  <c:v>254634.12695313001</c:v>
                </c:pt>
                <c:pt idx="110">
                  <c:v>255099.10546876001</c:v>
                </c:pt>
                <c:pt idx="111">
                  <c:v>255314.62792969</c:v>
                </c:pt>
                <c:pt idx="112">
                  <c:v>255610.26464844</c:v>
                </c:pt>
                <c:pt idx="113">
                  <c:v>255652.89257813001</c:v>
                </c:pt>
                <c:pt idx="114">
                  <c:v>255838.88964844</c:v>
                </c:pt>
                <c:pt idx="115">
                  <c:v>255952.53613282001</c:v>
                </c:pt>
                <c:pt idx="116">
                  <c:v>255956.74414063001</c:v>
                </c:pt>
                <c:pt idx="117">
                  <c:v>255682.71093751001</c:v>
                </c:pt>
                <c:pt idx="118">
                  <c:v>255583.44140626001</c:v>
                </c:pt>
                <c:pt idx="119">
                  <c:v>255689.92089844</c:v>
                </c:pt>
                <c:pt idx="120">
                  <c:v>255714.5546875</c:v>
                </c:pt>
                <c:pt idx="121">
                  <c:v>255400.19140626001</c:v>
                </c:pt>
                <c:pt idx="122">
                  <c:v>255298.65917969</c:v>
                </c:pt>
                <c:pt idx="123">
                  <c:v>255453.64160156</c:v>
                </c:pt>
                <c:pt idx="124">
                  <c:v>255633.59863281</c:v>
                </c:pt>
                <c:pt idx="125">
                  <c:v>255945.31054688001</c:v>
                </c:pt>
                <c:pt idx="126">
                  <c:v>256162.95605469</c:v>
                </c:pt>
                <c:pt idx="127">
                  <c:v>256139.09960938001</c:v>
                </c:pt>
                <c:pt idx="128">
                  <c:v>256071.43261719</c:v>
                </c:pt>
                <c:pt idx="129">
                  <c:v>256063.73828126001</c:v>
                </c:pt>
                <c:pt idx="130">
                  <c:v>255884.08691407001</c:v>
                </c:pt>
                <c:pt idx="131">
                  <c:v>255681.50976563001</c:v>
                </c:pt>
                <c:pt idx="132">
                  <c:v>255624.23925782001</c:v>
                </c:pt>
                <c:pt idx="133">
                  <c:v>255773.17773438001</c:v>
                </c:pt>
                <c:pt idx="134">
                  <c:v>255597.87304688001</c:v>
                </c:pt>
                <c:pt idx="135">
                  <c:v>255510.62792969</c:v>
                </c:pt>
                <c:pt idx="136">
                  <c:v>255319.51171876001</c:v>
                </c:pt>
                <c:pt idx="137">
                  <c:v>255165.65917969</c:v>
                </c:pt>
                <c:pt idx="138">
                  <c:v>254957.85058594</c:v>
                </c:pt>
                <c:pt idx="139">
                  <c:v>254917.73925782001</c:v>
                </c:pt>
                <c:pt idx="140">
                  <c:v>254956.46777344</c:v>
                </c:pt>
                <c:pt idx="141">
                  <c:v>254663.71386719</c:v>
                </c:pt>
                <c:pt idx="142">
                  <c:v>254551.01074219</c:v>
                </c:pt>
                <c:pt idx="143">
                  <c:v>254403.86621094</c:v>
                </c:pt>
                <c:pt idx="144">
                  <c:v>254364.54980469</c:v>
                </c:pt>
                <c:pt idx="145">
                  <c:v>254362.02636719</c:v>
                </c:pt>
                <c:pt idx="146">
                  <c:v>254435.56445313001</c:v>
                </c:pt>
                <c:pt idx="147">
                  <c:v>254581.23535157001</c:v>
                </c:pt>
                <c:pt idx="148">
                  <c:v>254493.83203125</c:v>
                </c:pt>
                <c:pt idx="149">
                  <c:v>254450.73339844</c:v>
                </c:pt>
                <c:pt idx="150">
                  <c:v>254257.38574219</c:v>
                </c:pt>
                <c:pt idx="151">
                  <c:v>254120.34863281</c:v>
                </c:pt>
                <c:pt idx="152">
                  <c:v>254190.11621094</c:v>
                </c:pt>
                <c:pt idx="153">
                  <c:v>254430.29687501001</c:v>
                </c:pt>
                <c:pt idx="154">
                  <c:v>254612.09082032001</c:v>
                </c:pt>
                <c:pt idx="155">
                  <c:v>254418.75195313001</c:v>
                </c:pt>
                <c:pt idx="156">
                  <c:v>254142.49902344</c:v>
                </c:pt>
                <c:pt idx="157">
                  <c:v>253903.12011719</c:v>
                </c:pt>
                <c:pt idx="158">
                  <c:v>253942.84277344</c:v>
                </c:pt>
                <c:pt idx="159">
                  <c:v>253759.96582032001</c:v>
                </c:pt>
                <c:pt idx="160">
                  <c:v>253646.06933594</c:v>
                </c:pt>
                <c:pt idx="161">
                  <c:v>253599.94238282001</c:v>
                </c:pt>
                <c:pt idx="162">
                  <c:v>253435.38476563001</c:v>
                </c:pt>
                <c:pt idx="163">
                  <c:v>253311.42480469</c:v>
                </c:pt>
                <c:pt idx="164">
                  <c:v>253260.11523438001</c:v>
                </c:pt>
                <c:pt idx="165">
                  <c:v>253437.87890626001</c:v>
                </c:pt>
                <c:pt idx="166">
                  <c:v>253841.75585938001</c:v>
                </c:pt>
                <c:pt idx="167">
                  <c:v>254262.56640625</c:v>
                </c:pt>
                <c:pt idx="168">
                  <c:v>254624.97753907001</c:v>
                </c:pt>
                <c:pt idx="169">
                  <c:v>254648.34179688001</c:v>
                </c:pt>
                <c:pt idx="170">
                  <c:v>254688.74218751001</c:v>
                </c:pt>
                <c:pt idx="171">
                  <c:v>254609.19335938001</c:v>
                </c:pt>
                <c:pt idx="172">
                  <c:v>254493.75683594</c:v>
                </c:pt>
                <c:pt idx="173">
                  <c:v>254689.52929688001</c:v>
                </c:pt>
                <c:pt idx="174">
                  <c:v>254901.49707032001</c:v>
                </c:pt>
                <c:pt idx="175">
                  <c:v>254916.09765625</c:v>
                </c:pt>
                <c:pt idx="176">
                  <c:v>254505.11425782001</c:v>
                </c:pt>
                <c:pt idx="177">
                  <c:v>254251.24804688001</c:v>
                </c:pt>
                <c:pt idx="178">
                  <c:v>254055.60644531</c:v>
                </c:pt>
                <c:pt idx="179">
                  <c:v>253781.99414063001</c:v>
                </c:pt>
                <c:pt idx="180">
                  <c:v>253526.33691407001</c:v>
                </c:pt>
                <c:pt idx="181">
                  <c:v>253346.41113281</c:v>
                </c:pt>
                <c:pt idx="182">
                  <c:v>253182.02636719</c:v>
                </c:pt>
                <c:pt idx="183">
                  <c:v>252782.38281251001</c:v>
                </c:pt>
                <c:pt idx="184">
                  <c:v>252639.00585938001</c:v>
                </c:pt>
                <c:pt idx="185">
                  <c:v>252392.17578125</c:v>
                </c:pt>
                <c:pt idx="186">
                  <c:v>251969.28125</c:v>
                </c:pt>
                <c:pt idx="187">
                  <c:v>251372.43945313001</c:v>
                </c:pt>
                <c:pt idx="188">
                  <c:v>251311.22167969</c:v>
                </c:pt>
                <c:pt idx="189">
                  <c:v>251349.921875</c:v>
                </c:pt>
                <c:pt idx="190">
                  <c:v>251147.52832031</c:v>
                </c:pt>
                <c:pt idx="191">
                  <c:v>251114.04589844</c:v>
                </c:pt>
                <c:pt idx="192">
                  <c:v>251040.75585938001</c:v>
                </c:pt>
                <c:pt idx="193">
                  <c:v>250755.00195313001</c:v>
                </c:pt>
                <c:pt idx="194">
                  <c:v>250610.63085938001</c:v>
                </c:pt>
                <c:pt idx="195">
                  <c:v>250545.85253907001</c:v>
                </c:pt>
                <c:pt idx="196">
                  <c:v>250495.76269531</c:v>
                </c:pt>
                <c:pt idx="197">
                  <c:v>250193.70410157001</c:v>
                </c:pt>
                <c:pt idx="198">
                  <c:v>249892.75976563001</c:v>
                </c:pt>
                <c:pt idx="199">
                  <c:v>249718.90820313001</c:v>
                </c:pt>
                <c:pt idx="200">
                  <c:v>249624.62304688001</c:v>
                </c:pt>
                <c:pt idx="201">
                  <c:v>249422.64160157001</c:v>
                </c:pt>
                <c:pt idx="202">
                  <c:v>249457.26660157001</c:v>
                </c:pt>
                <c:pt idx="203">
                  <c:v>249386.46875</c:v>
                </c:pt>
                <c:pt idx="204">
                  <c:v>249030.11718751001</c:v>
                </c:pt>
                <c:pt idx="205">
                  <c:v>248733.27246094</c:v>
                </c:pt>
                <c:pt idx="206">
                  <c:v>248305.19921875</c:v>
                </c:pt>
                <c:pt idx="207">
                  <c:v>247922.20410157001</c:v>
                </c:pt>
                <c:pt idx="208">
                  <c:v>247475.60156251001</c:v>
                </c:pt>
                <c:pt idx="209">
                  <c:v>247188.87304688001</c:v>
                </c:pt>
                <c:pt idx="210">
                  <c:v>247129.13281251001</c:v>
                </c:pt>
                <c:pt idx="211">
                  <c:v>246654.3515625</c:v>
                </c:pt>
                <c:pt idx="212">
                  <c:v>246175.00488282001</c:v>
                </c:pt>
                <c:pt idx="213">
                  <c:v>245681.04296875</c:v>
                </c:pt>
                <c:pt idx="214">
                  <c:v>245148.98046876001</c:v>
                </c:pt>
                <c:pt idx="215">
                  <c:v>244473.11621094</c:v>
                </c:pt>
                <c:pt idx="216">
                  <c:v>244137.32812501001</c:v>
                </c:pt>
                <c:pt idx="217">
                  <c:v>243979.45996094</c:v>
                </c:pt>
                <c:pt idx="218">
                  <c:v>243302.28320313001</c:v>
                </c:pt>
                <c:pt idx="219">
                  <c:v>242578.13574219</c:v>
                </c:pt>
                <c:pt idx="220">
                  <c:v>241876.37695313001</c:v>
                </c:pt>
                <c:pt idx="221">
                  <c:v>241182.32714844</c:v>
                </c:pt>
                <c:pt idx="222">
                  <c:v>240673.79296876001</c:v>
                </c:pt>
                <c:pt idx="223">
                  <c:v>240861.61230469</c:v>
                </c:pt>
                <c:pt idx="224">
                  <c:v>240958.57421875</c:v>
                </c:pt>
                <c:pt idx="225">
                  <c:v>240636.40820313001</c:v>
                </c:pt>
                <c:pt idx="226">
                  <c:v>240056.74609376001</c:v>
                </c:pt>
                <c:pt idx="227">
                  <c:v>239414.04589844</c:v>
                </c:pt>
                <c:pt idx="228">
                  <c:v>238763.72851563001</c:v>
                </c:pt>
                <c:pt idx="229">
                  <c:v>238096.89941406</c:v>
                </c:pt>
                <c:pt idx="230">
                  <c:v>237623.96582032001</c:v>
                </c:pt>
                <c:pt idx="231">
                  <c:v>237359.796875</c:v>
                </c:pt>
                <c:pt idx="232">
                  <c:v>236666.39355469</c:v>
                </c:pt>
                <c:pt idx="233">
                  <c:v>235966.51171875</c:v>
                </c:pt>
                <c:pt idx="234">
                  <c:v>235047.22363281</c:v>
                </c:pt>
                <c:pt idx="235">
                  <c:v>234096.47167969</c:v>
                </c:pt>
                <c:pt idx="236">
                  <c:v>233187.79589844</c:v>
                </c:pt>
                <c:pt idx="237">
                  <c:v>232374.66406251001</c:v>
                </c:pt>
                <c:pt idx="238">
                  <c:v>231933.92382813001</c:v>
                </c:pt>
                <c:pt idx="239">
                  <c:v>231111.75585938001</c:v>
                </c:pt>
                <c:pt idx="240">
                  <c:v>230307.3046875</c:v>
                </c:pt>
                <c:pt idx="241">
                  <c:v>229546.57031251001</c:v>
                </c:pt>
                <c:pt idx="242">
                  <c:v>228787.67089844</c:v>
                </c:pt>
                <c:pt idx="243">
                  <c:v>228144.75585938001</c:v>
                </c:pt>
                <c:pt idx="244">
                  <c:v>227868.99023438001</c:v>
                </c:pt>
                <c:pt idx="245">
                  <c:v>227738.41406251001</c:v>
                </c:pt>
                <c:pt idx="246">
                  <c:v>227835.61718751001</c:v>
                </c:pt>
                <c:pt idx="247">
                  <c:v>227560.34667969</c:v>
                </c:pt>
                <c:pt idx="248">
                  <c:v>227343.32324219</c:v>
                </c:pt>
                <c:pt idx="249">
                  <c:v>227237.48632813001</c:v>
                </c:pt>
                <c:pt idx="250">
                  <c:v>226913.25781251001</c:v>
                </c:pt>
                <c:pt idx="251">
                  <c:v>226627.10351563001</c:v>
                </c:pt>
                <c:pt idx="252">
                  <c:v>226571.03515625</c:v>
                </c:pt>
                <c:pt idx="253">
                  <c:v>225985.15820313001</c:v>
                </c:pt>
                <c:pt idx="254">
                  <c:v>225213.07519532001</c:v>
                </c:pt>
                <c:pt idx="255">
                  <c:v>224467.34960938001</c:v>
                </c:pt>
                <c:pt idx="256">
                  <c:v>223768.29785156</c:v>
                </c:pt>
                <c:pt idx="257">
                  <c:v>223227.37695313001</c:v>
                </c:pt>
                <c:pt idx="258">
                  <c:v>222834.70996094</c:v>
                </c:pt>
                <c:pt idx="259">
                  <c:v>222478.57519531</c:v>
                </c:pt>
                <c:pt idx="260">
                  <c:v>221507.78613282001</c:v>
                </c:pt>
                <c:pt idx="261">
                  <c:v>220703.72265626001</c:v>
                </c:pt>
                <c:pt idx="262">
                  <c:v>220089.46289063001</c:v>
                </c:pt>
                <c:pt idx="263">
                  <c:v>219290.71679688001</c:v>
                </c:pt>
                <c:pt idx="264">
                  <c:v>218389.38574219</c:v>
                </c:pt>
                <c:pt idx="265">
                  <c:v>217680.86621094</c:v>
                </c:pt>
                <c:pt idx="266">
                  <c:v>216989.09863282001</c:v>
                </c:pt>
                <c:pt idx="267">
                  <c:v>215856.70507813001</c:v>
                </c:pt>
                <c:pt idx="268">
                  <c:v>214745.99707032001</c:v>
                </c:pt>
                <c:pt idx="269">
                  <c:v>213761.22265626001</c:v>
                </c:pt>
                <c:pt idx="270">
                  <c:v>213070.44433594</c:v>
                </c:pt>
                <c:pt idx="271">
                  <c:v>212415.50097657001</c:v>
                </c:pt>
                <c:pt idx="272">
                  <c:v>212168.05664063001</c:v>
                </c:pt>
                <c:pt idx="273">
                  <c:v>211933.4609375</c:v>
                </c:pt>
                <c:pt idx="274">
                  <c:v>211059.58886719</c:v>
                </c:pt>
                <c:pt idx="275">
                  <c:v>210228.88769532001</c:v>
                </c:pt>
                <c:pt idx="276">
                  <c:v>209993.36523438001</c:v>
                </c:pt>
                <c:pt idx="277">
                  <c:v>209465.45800782001</c:v>
                </c:pt>
                <c:pt idx="278">
                  <c:v>208754.39648438001</c:v>
                </c:pt>
                <c:pt idx="279">
                  <c:v>208680.94238282001</c:v>
                </c:pt>
                <c:pt idx="280">
                  <c:v>208653.90625</c:v>
                </c:pt>
                <c:pt idx="281">
                  <c:v>208294.80273438001</c:v>
                </c:pt>
                <c:pt idx="282">
                  <c:v>207848.75878906</c:v>
                </c:pt>
                <c:pt idx="283">
                  <c:v>207173.12304688001</c:v>
                </c:pt>
                <c:pt idx="284">
                  <c:v>207340.22363282001</c:v>
                </c:pt>
                <c:pt idx="285">
                  <c:v>207102.8359375</c:v>
                </c:pt>
                <c:pt idx="286">
                  <c:v>207009.27246094</c:v>
                </c:pt>
                <c:pt idx="287">
                  <c:v>206826.48730469</c:v>
                </c:pt>
                <c:pt idx="288">
                  <c:v>206106.17773438001</c:v>
                </c:pt>
                <c:pt idx="289">
                  <c:v>205782.69531251001</c:v>
                </c:pt>
                <c:pt idx="290">
                  <c:v>205212.70312501001</c:v>
                </c:pt>
                <c:pt idx="291">
                  <c:v>204643.01562501001</c:v>
                </c:pt>
                <c:pt idx="292">
                  <c:v>204339.64648438001</c:v>
                </c:pt>
                <c:pt idx="293">
                  <c:v>203993.07324219</c:v>
                </c:pt>
                <c:pt idx="294">
                  <c:v>203713.50488282001</c:v>
                </c:pt>
                <c:pt idx="295">
                  <c:v>203048.56738281</c:v>
                </c:pt>
                <c:pt idx="296">
                  <c:v>202042.09277344</c:v>
                </c:pt>
                <c:pt idx="297">
                  <c:v>200872.31054688001</c:v>
                </c:pt>
                <c:pt idx="298">
                  <c:v>199881.90039063001</c:v>
                </c:pt>
                <c:pt idx="299">
                  <c:v>199021.39453125</c:v>
                </c:pt>
                <c:pt idx="300">
                  <c:v>199048.27832032001</c:v>
                </c:pt>
                <c:pt idx="301">
                  <c:v>199389.73144531</c:v>
                </c:pt>
                <c:pt idx="302">
                  <c:v>199016.66894532001</c:v>
                </c:pt>
                <c:pt idx="303">
                  <c:v>198508.84375</c:v>
                </c:pt>
                <c:pt idx="304">
                  <c:v>197900.06054688001</c:v>
                </c:pt>
                <c:pt idx="305">
                  <c:v>197717.19628906</c:v>
                </c:pt>
                <c:pt idx="306">
                  <c:v>197643.77832032001</c:v>
                </c:pt>
                <c:pt idx="307">
                  <c:v>197750.72167969</c:v>
                </c:pt>
                <c:pt idx="308">
                  <c:v>197726.83691406</c:v>
                </c:pt>
                <c:pt idx="309">
                  <c:v>197387.27441407001</c:v>
                </c:pt>
                <c:pt idx="310">
                  <c:v>197073.03906251001</c:v>
                </c:pt>
                <c:pt idx="311">
                  <c:v>196569.15625001001</c:v>
                </c:pt>
                <c:pt idx="312">
                  <c:v>195731.75292969</c:v>
                </c:pt>
                <c:pt idx="313">
                  <c:v>194936.13427735001</c:v>
                </c:pt>
                <c:pt idx="314">
                  <c:v>194354.58056641</c:v>
                </c:pt>
                <c:pt idx="315">
                  <c:v>193734.24951172</c:v>
                </c:pt>
                <c:pt idx="316">
                  <c:v>192559.11181641999</c:v>
                </c:pt>
                <c:pt idx="317">
                  <c:v>191751.23974610001</c:v>
                </c:pt>
                <c:pt idx="318">
                  <c:v>191205.22802735001</c:v>
                </c:pt>
                <c:pt idx="319">
                  <c:v>190681.0390625</c:v>
                </c:pt>
                <c:pt idx="320">
                  <c:v>190227.41357422</c:v>
                </c:pt>
                <c:pt idx="321">
                  <c:v>189762.48925781</c:v>
                </c:pt>
                <c:pt idx="322">
                  <c:v>189456.58300782001</c:v>
                </c:pt>
                <c:pt idx="323">
                  <c:v>188932.25097657001</c:v>
                </c:pt>
                <c:pt idx="324">
                  <c:v>188519.78515626001</c:v>
                </c:pt>
                <c:pt idx="325">
                  <c:v>188164.60302735001</c:v>
                </c:pt>
                <c:pt idx="326">
                  <c:v>187830.46484376001</c:v>
                </c:pt>
                <c:pt idx="327">
                  <c:v>187286.11914064002</c:v>
                </c:pt>
                <c:pt idx="328">
                  <c:v>187126.08740234</c:v>
                </c:pt>
                <c:pt idx="329">
                  <c:v>187148.15966798001</c:v>
                </c:pt>
                <c:pt idx="330">
                  <c:v>186621.86523438001</c:v>
                </c:pt>
                <c:pt idx="331">
                  <c:v>186406.66113282001</c:v>
                </c:pt>
                <c:pt idx="332">
                  <c:v>186326.87304689002</c:v>
                </c:pt>
                <c:pt idx="333">
                  <c:v>186134.45068360001</c:v>
                </c:pt>
                <c:pt idx="334">
                  <c:v>185783.48144532001</c:v>
                </c:pt>
                <c:pt idx="335">
                  <c:v>185627.17382814002</c:v>
                </c:pt>
                <c:pt idx="336">
                  <c:v>185586.34375001001</c:v>
                </c:pt>
                <c:pt idx="337">
                  <c:v>184757.61962891</c:v>
                </c:pt>
                <c:pt idx="338">
                  <c:v>184507.09716797</c:v>
                </c:pt>
                <c:pt idx="339">
                  <c:v>184340.06445313001</c:v>
                </c:pt>
                <c:pt idx="340">
                  <c:v>183862.10302735001</c:v>
                </c:pt>
                <c:pt idx="341">
                  <c:v>183569.97021485001</c:v>
                </c:pt>
                <c:pt idx="342">
                  <c:v>183594.50830079001</c:v>
                </c:pt>
                <c:pt idx="343">
                  <c:v>183608.52099610001</c:v>
                </c:pt>
                <c:pt idx="344">
                  <c:v>183025.14208985001</c:v>
                </c:pt>
                <c:pt idx="345">
                  <c:v>182586.83398438001</c:v>
                </c:pt>
                <c:pt idx="346">
                  <c:v>182381.55957032001</c:v>
                </c:pt>
                <c:pt idx="347">
                  <c:v>181906.90820313001</c:v>
                </c:pt>
                <c:pt idx="348">
                  <c:v>181340.27050782001</c:v>
                </c:pt>
                <c:pt idx="349">
                  <c:v>180834.52001953</c:v>
                </c:pt>
                <c:pt idx="350">
                  <c:v>180544.92822266</c:v>
                </c:pt>
                <c:pt idx="351">
                  <c:v>179664.51464845001</c:v>
                </c:pt>
                <c:pt idx="352">
                  <c:v>178855.34765626001</c:v>
                </c:pt>
                <c:pt idx="353">
                  <c:v>178244.57470704001</c:v>
                </c:pt>
                <c:pt idx="354">
                  <c:v>177662.73779297</c:v>
                </c:pt>
                <c:pt idx="355">
                  <c:v>177163.296875</c:v>
                </c:pt>
                <c:pt idx="356">
                  <c:v>177291.69873047</c:v>
                </c:pt>
                <c:pt idx="357">
                  <c:v>177659.06250001001</c:v>
                </c:pt>
                <c:pt idx="358">
                  <c:v>177830.10546876001</c:v>
                </c:pt>
                <c:pt idx="359">
                  <c:v>177296.87011719</c:v>
                </c:pt>
                <c:pt idx="360">
                  <c:v>176963.99853516</c:v>
                </c:pt>
                <c:pt idx="361">
                  <c:v>176511.43847657001</c:v>
                </c:pt>
                <c:pt idx="362">
                  <c:v>175902.55126954001</c:v>
                </c:pt>
                <c:pt idx="363">
                  <c:v>175490.63085938001</c:v>
                </c:pt>
                <c:pt idx="364">
                  <c:v>175210.46484375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8F-49C5-B605-5DC3026E9166}"/>
            </c:ext>
          </c:extLst>
        </c:ser>
        <c:ser>
          <c:idx val="2"/>
          <c:order val="1"/>
          <c:tx>
            <c:strRef>
              <c:f>SIN!$D$1</c:f>
              <c:strCache>
                <c:ptCount val="1"/>
                <c:pt idx="0">
                  <c:v>EAR SIN 24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SIN!$D$2:$D$366</c:f>
              <c:numCache>
                <c:formatCode>#,##0</c:formatCode>
                <c:ptCount val="365"/>
                <c:pt idx="0">
                  <c:v>175141.14208985001</c:v>
                </c:pt>
                <c:pt idx="1">
                  <c:v>174761.21142579001</c:v>
                </c:pt>
                <c:pt idx="2">
                  <c:v>174372.20019532001</c:v>
                </c:pt>
                <c:pt idx="3">
                  <c:v>174534.82763672</c:v>
                </c:pt>
                <c:pt idx="4">
                  <c:v>174667.66845704001</c:v>
                </c:pt>
                <c:pt idx="5">
                  <c:v>174963.58691407001</c:v>
                </c:pt>
                <c:pt idx="6">
                  <c:v>175059.32861329001</c:v>
                </c:pt>
                <c:pt idx="7">
                  <c:v>174454.03173829001</c:v>
                </c:pt>
                <c:pt idx="8">
                  <c:v>174053.87988282001</c:v>
                </c:pt>
                <c:pt idx="9">
                  <c:v>173864.31591797</c:v>
                </c:pt>
                <c:pt idx="10">
                  <c:v>173601.23388672</c:v>
                </c:pt>
                <c:pt idx="11">
                  <c:v>173314.61376954001</c:v>
                </c:pt>
                <c:pt idx="12">
                  <c:v>173521.93164063001</c:v>
                </c:pt>
                <c:pt idx="13">
                  <c:v>174002.78613282001</c:v>
                </c:pt>
                <c:pt idx="14">
                  <c:v>173888.43896485001</c:v>
                </c:pt>
                <c:pt idx="15">
                  <c:v>173850.48583984998</c:v>
                </c:pt>
                <c:pt idx="16">
                  <c:v>173754.56152344</c:v>
                </c:pt>
                <c:pt idx="17">
                  <c:v>174143.17089844</c:v>
                </c:pt>
                <c:pt idx="18">
                  <c:v>174451.43212891999</c:v>
                </c:pt>
                <c:pt idx="19">
                  <c:v>174747.37304689002</c:v>
                </c:pt>
                <c:pt idx="20">
                  <c:v>175231.13134766</c:v>
                </c:pt>
                <c:pt idx="21">
                  <c:v>175332.99609375</c:v>
                </c:pt>
                <c:pt idx="22">
                  <c:v>175744.54589845001</c:v>
                </c:pt>
                <c:pt idx="23">
                  <c:v>176252.87402345001</c:v>
                </c:pt>
                <c:pt idx="24">
                  <c:v>176609.56005860001</c:v>
                </c:pt>
                <c:pt idx="25">
                  <c:v>177159.24365234</c:v>
                </c:pt>
                <c:pt idx="26">
                  <c:v>177836.98925782001</c:v>
                </c:pt>
                <c:pt idx="27">
                  <c:v>178509.96337891</c:v>
                </c:pt>
                <c:pt idx="28">
                  <c:v>178579.39892578998</c:v>
                </c:pt>
                <c:pt idx="29">
                  <c:v>178436.10498047</c:v>
                </c:pt>
                <c:pt idx="30">
                  <c:v>178409.56103516999</c:v>
                </c:pt>
                <c:pt idx="31">
                  <c:v>178730.08251954001</c:v>
                </c:pt>
                <c:pt idx="32">
                  <c:v>179084.43066406</c:v>
                </c:pt>
                <c:pt idx="33">
                  <c:v>179575.84082032001</c:v>
                </c:pt>
                <c:pt idx="34">
                  <c:v>180241.61328126001</c:v>
                </c:pt>
                <c:pt idx="35">
                  <c:v>180447.46679688001</c:v>
                </c:pt>
                <c:pt idx="36">
                  <c:v>180550.04687501001</c:v>
                </c:pt>
                <c:pt idx="37">
                  <c:v>180554.33593751001</c:v>
                </c:pt>
                <c:pt idx="38">
                  <c:v>180468.12890626001</c:v>
                </c:pt>
                <c:pt idx="39">
                  <c:v>180600.55957032001</c:v>
                </c:pt>
                <c:pt idx="40">
                  <c:v>181166.23535157001</c:v>
                </c:pt>
                <c:pt idx="41">
                  <c:v>181781.57128907001</c:v>
                </c:pt>
                <c:pt idx="42">
                  <c:v>182210.35351561999</c:v>
                </c:pt>
                <c:pt idx="43">
                  <c:v>182411.37988282001</c:v>
                </c:pt>
                <c:pt idx="44">
                  <c:v>182427.36230469</c:v>
                </c:pt>
                <c:pt idx="45">
                  <c:v>182622.50390625</c:v>
                </c:pt>
                <c:pt idx="46">
                  <c:v>182859.10839844</c:v>
                </c:pt>
                <c:pt idx="47">
                  <c:v>183229.26367189002</c:v>
                </c:pt>
                <c:pt idx="48">
                  <c:v>183779.61425782001</c:v>
                </c:pt>
                <c:pt idx="49">
                  <c:v>184118.13476563001</c:v>
                </c:pt>
                <c:pt idx="50">
                  <c:v>184780.55078126001</c:v>
                </c:pt>
                <c:pt idx="51">
                  <c:v>185929.45703126001</c:v>
                </c:pt>
                <c:pt idx="52">
                  <c:v>186856.05273438001</c:v>
                </c:pt>
                <c:pt idx="53">
                  <c:v>187641.30761719</c:v>
                </c:pt>
                <c:pt idx="54">
                  <c:v>189008.57324219</c:v>
                </c:pt>
                <c:pt idx="55">
                  <c:v>190155.21679686999</c:v>
                </c:pt>
                <c:pt idx="56">
                  <c:v>190937.88378907001</c:v>
                </c:pt>
                <c:pt idx="57">
                  <c:v>191293.90625</c:v>
                </c:pt>
                <c:pt idx="58">
                  <c:v>191481.95996094</c:v>
                </c:pt>
                <c:pt idx="59">
                  <c:v>191558.7109375</c:v>
                </c:pt>
                <c:pt idx="60">
                  <c:v>191661.02929688001</c:v>
                </c:pt>
                <c:pt idx="61">
                  <c:v>192071.77929688001</c:v>
                </c:pt>
                <c:pt idx="62">
                  <c:v>192750.31738281</c:v>
                </c:pt>
                <c:pt idx="63">
                  <c:v>192949.98730469</c:v>
                </c:pt>
                <c:pt idx="64">
                  <c:v>193301.97265626001</c:v>
                </c:pt>
                <c:pt idx="65">
                  <c:v>193866.53222657001</c:v>
                </c:pt>
                <c:pt idx="66">
                  <c:v>194473.47851561999</c:v>
                </c:pt>
                <c:pt idx="67">
                  <c:v>195205.65039061999</c:v>
                </c:pt>
                <c:pt idx="68">
                  <c:v>196216.73730469</c:v>
                </c:pt>
                <c:pt idx="69">
                  <c:v>197213.70703125</c:v>
                </c:pt>
                <c:pt idx="70">
                  <c:v>197840.63964844</c:v>
                </c:pt>
                <c:pt idx="71">
                  <c:v>198140.37109376001</c:v>
                </c:pt>
                <c:pt idx="72">
                  <c:v>198356.52050782001</c:v>
                </c:pt>
                <c:pt idx="73">
                  <c:v>198462.74414061999</c:v>
                </c:pt>
                <c:pt idx="74">
                  <c:v>198517.21386719</c:v>
                </c:pt>
                <c:pt idx="75">
                  <c:v>198636.07617188001</c:v>
                </c:pt>
                <c:pt idx="76">
                  <c:v>198899.78027344</c:v>
                </c:pt>
                <c:pt idx="77">
                  <c:v>198818.76757813001</c:v>
                </c:pt>
                <c:pt idx="78">
                  <c:v>198832.265625</c:v>
                </c:pt>
                <c:pt idx="79">
                  <c:v>198860.18847657001</c:v>
                </c:pt>
                <c:pt idx="80">
                  <c:v>198918.37207031</c:v>
                </c:pt>
                <c:pt idx="81">
                  <c:v>199221.48046875</c:v>
                </c:pt>
                <c:pt idx="82">
                  <c:v>199994.07324219</c:v>
                </c:pt>
                <c:pt idx="83">
                  <c:v>200822.7265625</c:v>
                </c:pt>
                <c:pt idx="84">
                  <c:v>201478.15722656</c:v>
                </c:pt>
                <c:pt idx="85">
                  <c:v>202084.83007811999</c:v>
                </c:pt>
                <c:pt idx="86">
                  <c:v>203029.57519531</c:v>
                </c:pt>
                <c:pt idx="87">
                  <c:v>204246.92382813001</c:v>
                </c:pt>
                <c:pt idx="88">
                  <c:v>205695.72558594</c:v>
                </c:pt>
                <c:pt idx="89">
                  <c:v>206933.91308594</c:v>
                </c:pt>
                <c:pt idx="90">
                  <c:v>207936.06542969</c:v>
                </c:pt>
                <c:pt idx="91">
                  <c:v>208444.16992188001</c:v>
                </c:pt>
                <c:pt idx="92">
                  <c:v>208942.39355469</c:v>
                </c:pt>
                <c:pt idx="93">
                  <c:v>209325.12890625</c:v>
                </c:pt>
                <c:pt idx="94">
                  <c:v>209609.15039063001</c:v>
                </c:pt>
                <c:pt idx="95">
                  <c:v>209965.47753906</c:v>
                </c:pt>
                <c:pt idx="96">
                  <c:v>210656.48535156</c:v>
                </c:pt>
                <c:pt idx="97">
                  <c:v>211344.72753907001</c:v>
                </c:pt>
                <c:pt idx="98">
                  <c:v>211843.50683594</c:v>
                </c:pt>
                <c:pt idx="99">
                  <c:v>211965.38476563001</c:v>
                </c:pt>
                <c:pt idx="100">
                  <c:v>211990.17871094</c:v>
                </c:pt>
                <c:pt idx="101">
                  <c:v>211980.296875</c:v>
                </c:pt>
                <c:pt idx="102">
                  <c:v>212211.46679688001</c:v>
                </c:pt>
                <c:pt idx="103">
                  <c:v>212780.86621094</c:v>
                </c:pt>
                <c:pt idx="104">
                  <c:v>213456.17675781</c:v>
                </c:pt>
                <c:pt idx="105">
                  <c:v>213919.49316407001</c:v>
                </c:pt>
                <c:pt idx="106">
                  <c:v>214348.46679688001</c:v>
                </c:pt>
                <c:pt idx="107">
                  <c:v>215022.11816406</c:v>
                </c:pt>
                <c:pt idx="108">
                  <c:v>215683.9453125</c:v>
                </c:pt>
                <c:pt idx="109">
                  <c:v>216218.24023436999</c:v>
                </c:pt>
                <c:pt idx="110">
                  <c:v>216863.55566406</c:v>
                </c:pt>
                <c:pt idx="111">
                  <c:v>217491.43554688001</c:v>
                </c:pt>
                <c:pt idx="112">
                  <c:v>217825.35058594</c:v>
                </c:pt>
                <c:pt idx="113">
                  <c:v>217912.63867188001</c:v>
                </c:pt>
                <c:pt idx="114">
                  <c:v>218075.69238281</c:v>
                </c:pt>
                <c:pt idx="115">
                  <c:v>218167.4375</c:v>
                </c:pt>
                <c:pt idx="116">
                  <c:v>218217.49707031</c:v>
                </c:pt>
                <c:pt idx="117">
                  <c:v>218307.98242188001</c:v>
                </c:pt>
                <c:pt idx="118">
                  <c:v>218576.35644532001</c:v>
                </c:pt>
                <c:pt idx="119">
                  <c:v>218757.67285156</c:v>
                </c:pt>
                <c:pt idx="120">
                  <c:v>218986.5234375</c:v>
                </c:pt>
                <c:pt idx="121">
                  <c:v>219476.95605469</c:v>
                </c:pt>
                <c:pt idx="122">
                  <c:v>220261.171875</c:v>
                </c:pt>
                <c:pt idx="123">
                  <c:v>220892.91308594</c:v>
                </c:pt>
                <c:pt idx="124">
                  <c:v>221317.39160157001</c:v>
                </c:pt>
                <c:pt idx="125">
                  <c:v>221439.86425781</c:v>
                </c:pt>
                <c:pt idx="126">
                  <c:v>221478.39257813001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8F-49C5-B605-5DC3026E91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0603040"/>
        <c:axId val="942151648"/>
      </c:lineChart>
      <c:dateAx>
        <c:axId val="1060603040"/>
        <c:scaling>
          <c:orientation val="minMax"/>
          <c:max val="45291"/>
        </c:scaling>
        <c:delete val="0"/>
        <c:axPos val="b"/>
        <c:numFmt formatCode="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42151648"/>
        <c:crosses val="autoZero"/>
        <c:auto val="1"/>
        <c:lblOffset val="100"/>
        <c:baseTimeUnit val="days"/>
        <c:majorUnit val="31"/>
        <c:majorTimeUnit val="days"/>
      </c:dateAx>
      <c:valAx>
        <c:axId val="942151648"/>
        <c:scaling>
          <c:orientation val="minMax"/>
          <c:max val="3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60603040"/>
        <c:crosses val="autoZero"/>
        <c:crossBetween val="between"/>
      </c:valAx>
      <c:spPr>
        <a:gradFill>
          <a:gsLst>
            <a:gs pos="0">
              <a:schemeClr val="bg1"/>
            </a:gs>
            <a:gs pos="100000">
              <a:schemeClr val="accent1">
                <a:lumMod val="40000"/>
                <a:lumOff val="60000"/>
              </a:schemeClr>
            </a:gs>
          </a:gsLst>
          <a:lin ang="5400000" scaled="1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1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b="1" i="1"/>
              <a:t>SIN - Energia Armazenada -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1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SIN!$C$1</c:f>
              <c:strCache>
                <c:ptCount val="1"/>
                <c:pt idx="0">
                  <c:v>EAR SIN 23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126"/>
              <c:layout>
                <c:manualLayout>
                  <c:x val="-1.0185067526415994E-16"/>
                  <c:y val="-2.890173410404624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632-4462-918A-08C31968E81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NORTE!$A$2:$A$367</c:f>
              <c:numCache>
                <c:formatCode>m/d/yyyy</c:formatCode>
                <c:ptCount val="366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  <c:pt idx="10">
                  <c:v>44937</c:v>
                </c:pt>
                <c:pt idx="11">
                  <c:v>44938</c:v>
                </c:pt>
                <c:pt idx="12">
                  <c:v>44939</c:v>
                </c:pt>
                <c:pt idx="13">
                  <c:v>44940</c:v>
                </c:pt>
                <c:pt idx="14">
                  <c:v>44941</c:v>
                </c:pt>
                <c:pt idx="15">
                  <c:v>44942</c:v>
                </c:pt>
                <c:pt idx="16">
                  <c:v>44943</c:v>
                </c:pt>
                <c:pt idx="17">
                  <c:v>44944</c:v>
                </c:pt>
                <c:pt idx="18">
                  <c:v>44945</c:v>
                </c:pt>
                <c:pt idx="19">
                  <c:v>44946</c:v>
                </c:pt>
                <c:pt idx="20">
                  <c:v>44947</c:v>
                </c:pt>
                <c:pt idx="21">
                  <c:v>44948</c:v>
                </c:pt>
                <c:pt idx="22">
                  <c:v>44949</c:v>
                </c:pt>
                <c:pt idx="23">
                  <c:v>44950</c:v>
                </c:pt>
                <c:pt idx="24">
                  <c:v>44951</c:v>
                </c:pt>
                <c:pt idx="25">
                  <c:v>44952</c:v>
                </c:pt>
                <c:pt idx="26">
                  <c:v>44953</c:v>
                </c:pt>
                <c:pt idx="27">
                  <c:v>44954</c:v>
                </c:pt>
                <c:pt idx="28">
                  <c:v>44955</c:v>
                </c:pt>
                <c:pt idx="29">
                  <c:v>44956</c:v>
                </c:pt>
                <c:pt idx="30">
                  <c:v>44957</c:v>
                </c:pt>
                <c:pt idx="31">
                  <c:v>44958</c:v>
                </c:pt>
                <c:pt idx="32">
                  <c:v>44959</c:v>
                </c:pt>
                <c:pt idx="33">
                  <c:v>44960</c:v>
                </c:pt>
                <c:pt idx="34">
                  <c:v>44961</c:v>
                </c:pt>
                <c:pt idx="35">
                  <c:v>44962</c:v>
                </c:pt>
                <c:pt idx="36">
                  <c:v>44963</c:v>
                </c:pt>
                <c:pt idx="37">
                  <c:v>44964</c:v>
                </c:pt>
                <c:pt idx="38">
                  <c:v>44965</c:v>
                </c:pt>
                <c:pt idx="39">
                  <c:v>44966</c:v>
                </c:pt>
                <c:pt idx="40">
                  <c:v>44967</c:v>
                </c:pt>
                <c:pt idx="41">
                  <c:v>44968</c:v>
                </c:pt>
                <c:pt idx="42">
                  <c:v>44969</c:v>
                </c:pt>
                <c:pt idx="43">
                  <c:v>44970</c:v>
                </c:pt>
                <c:pt idx="44">
                  <c:v>44971</c:v>
                </c:pt>
                <c:pt idx="45">
                  <c:v>44972</c:v>
                </c:pt>
                <c:pt idx="46">
                  <c:v>44973</c:v>
                </c:pt>
                <c:pt idx="47">
                  <c:v>44974</c:v>
                </c:pt>
                <c:pt idx="48">
                  <c:v>44975</c:v>
                </c:pt>
                <c:pt idx="49">
                  <c:v>44976</c:v>
                </c:pt>
                <c:pt idx="50">
                  <c:v>44977</c:v>
                </c:pt>
                <c:pt idx="51">
                  <c:v>44978</c:v>
                </c:pt>
                <c:pt idx="52">
                  <c:v>44979</c:v>
                </c:pt>
                <c:pt idx="53">
                  <c:v>44980</c:v>
                </c:pt>
                <c:pt idx="54">
                  <c:v>44981</c:v>
                </c:pt>
                <c:pt idx="55">
                  <c:v>44982</c:v>
                </c:pt>
                <c:pt idx="56">
                  <c:v>44983</c:v>
                </c:pt>
                <c:pt idx="57">
                  <c:v>44984</c:v>
                </c:pt>
                <c:pt idx="58">
                  <c:v>44985</c:v>
                </c:pt>
                <c:pt idx="59">
                  <c:v>44986</c:v>
                </c:pt>
                <c:pt idx="60">
                  <c:v>44987</c:v>
                </c:pt>
                <c:pt idx="61">
                  <c:v>44988</c:v>
                </c:pt>
                <c:pt idx="62">
                  <c:v>44989</c:v>
                </c:pt>
                <c:pt idx="63">
                  <c:v>44990</c:v>
                </c:pt>
                <c:pt idx="64">
                  <c:v>44991</c:v>
                </c:pt>
                <c:pt idx="65">
                  <c:v>44992</c:v>
                </c:pt>
                <c:pt idx="66">
                  <c:v>44993</c:v>
                </c:pt>
                <c:pt idx="67">
                  <c:v>44994</c:v>
                </c:pt>
                <c:pt idx="68">
                  <c:v>44995</c:v>
                </c:pt>
                <c:pt idx="69">
                  <c:v>44996</c:v>
                </c:pt>
                <c:pt idx="70">
                  <c:v>44997</c:v>
                </c:pt>
                <c:pt idx="71">
                  <c:v>44998</c:v>
                </c:pt>
                <c:pt idx="72">
                  <c:v>44999</c:v>
                </c:pt>
                <c:pt idx="73">
                  <c:v>45000</c:v>
                </c:pt>
                <c:pt idx="74">
                  <c:v>45001</c:v>
                </c:pt>
                <c:pt idx="75">
                  <c:v>45002</c:v>
                </c:pt>
                <c:pt idx="76">
                  <c:v>45003</c:v>
                </c:pt>
                <c:pt idx="77">
                  <c:v>45004</c:v>
                </c:pt>
                <c:pt idx="78">
                  <c:v>45005</c:v>
                </c:pt>
                <c:pt idx="79">
                  <c:v>45006</c:v>
                </c:pt>
                <c:pt idx="80">
                  <c:v>45007</c:v>
                </c:pt>
                <c:pt idx="81">
                  <c:v>45008</c:v>
                </c:pt>
                <c:pt idx="82">
                  <c:v>45009</c:v>
                </c:pt>
                <c:pt idx="83">
                  <c:v>45010</c:v>
                </c:pt>
                <c:pt idx="84">
                  <c:v>45011</c:v>
                </c:pt>
                <c:pt idx="85">
                  <c:v>45012</c:v>
                </c:pt>
                <c:pt idx="86">
                  <c:v>45013</c:v>
                </c:pt>
                <c:pt idx="87">
                  <c:v>45014</c:v>
                </c:pt>
                <c:pt idx="88">
                  <c:v>45015</c:v>
                </c:pt>
                <c:pt idx="89">
                  <c:v>45016</c:v>
                </c:pt>
                <c:pt idx="90">
                  <c:v>45017</c:v>
                </c:pt>
                <c:pt idx="91">
                  <c:v>45018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45023</c:v>
                </c:pt>
                <c:pt idx="97">
                  <c:v>45024</c:v>
                </c:pt>
                <c:pt idx="98">
                  <c:v>45025</c:v>
                </c:pt>
                <c:pt idx="99">
                  <c:v>45026</c:v>
                </c:pt>
                <c:pt idx="100">
                  <c:v>45027</c:v>
                </c:pt>
                <c:pt idx="101">
                  <c:v>45028</c:v>
                </c:pt>
                <c:pt idx="102">
                  <c:v>45029</c:v>
                </c:pt>
                <c:pt idx="103">
                  <c:v>45030</c:v>
                </c:pt>
                <c:pt idx="104">
                  <c:v>45031</c:v>
                </c:pt>
                <c:pt idx="105">
                  <c:v>45032</c:v>
                </c:pt>
                <c:pt idx="106">
                  <c:v>45033</c:v>
                </c:pt>
                <c:pt idx="107">
                  <c:v>45034</c:v>
                </c:pt>
                <c:pt idx="108">
                  <c:v>45035</c:v>
                </c:pt>
                <c:pt idx="109">
                  <c:v>45036</c:v>
                </c:pt>
                <c:pt idx="110">
                  <c:v>45037</c:v>
                </c:pt>
                <c:pt idx="111">
                  <c:v>45038</c:v>
                </c:pt>
                <c:pt idx="112">
                  <c:v>45039</c:v>
                </c:pt>
                <c:pt idx="113">
                  <c:v>45040</c:v>
                </c:pt>
                <c:pt idx="114">
                  <c:v>45041</c:v>
                </c:pt>
                <c:pt idx="115">
                  <c:v>45042</c:v>
                </c:pt>
                <c:pt idx="116">
                  <c:v>45043</c:v>
                </c:pt>
                <c:pt idx="117">
                  <c:v>45044</c:v>
                </c:pt>
                <c:pt idx="118">
                  <c:v>45045</c:v>
                </c:pt>
                <c:pt idx="119">
                  <c:v>45046</c:v>
                </c:pt>
                <c:pt idx="120">
                  <c:v>45047</c:v>
                </c:pt>
                <c:pt idx="121">
                  <c:v>45048</c:v>
                </c:pt>
                <c:pt idx="122">
                  <c:v>45049</c:v>
                </c:pt>
                <c:pt idx="123">
                  <c:v>45050</c:v>
                </c:pt>
                <c:pt idx="124">
                  <c:v>45051</c:v>
                </c:pt>
                <c:pt idx="125">
                  <c:v>45052</c:v>
                </c:pt>
                <c:pt idx="126">
                  <c:v>45053</c:v>
                </c:pt>
                <c:pt idx="127">
                  <c:v>45054</c:v>
                </c:pt>
                <c:pt idx="128">
                  <c:v>45055</c:v>
                </c:pt>
                <c:pt idx="129">
                  <c:v>45056</c:v>
                </c:pt>
                <c:pt idx="130">
                  <c:v>45057</c:v>
                </c:pt>
                <c:pt idx="131">
                  <c:v>45058</c:v>
                </c:pt>
                <c:pt idx="132">
                  <c:v>45059</c:v>
                </c:pt>
                <c:pt idx="133">
                  <c:v>45060</c:v>
                </c:pt>
                <c:pt idx="134">
                  <c:v>45061</c:v>
                </c:pt>
                <c:pt idx="135">
                  <c:v>45062</c:v>
                </c:pt>
                <c:pt idx="136">
                  <c:v>45063</c:v>
                </c:pt>
                <c:pt idx="137">
                  <c:v>45064</c:v>
                </c:pt>
                <c:pt idx="138">
                  <c:v>45065</c:v>
                </c:pt>
                <c:pt idx="139">
                  <c:v>45066</c:v>
                </c:pt>
                <c:pt idx="140">
                  <c:v>45067</c:v>
                </c:pt>
                <c:pt idx="141">
                  <c:v>45068</c:v>
                </c:pt>
                <c:pt idx="142">
                  <c:v>45069</c:v>
                </c:pt>
                <c:pt idx="143">
                  <c:v>45070</c:v>
                </c:pt>
                <c:pt idx="144">
                  <c:v>45071</c:v>
                </c:pt>
                <c:pt idx="145">
                  <c:v>45072</c:v>
                </c:pt>
                <c:pt idx="146">
                  <c:v>45073</c:v>
                </c:pt>
                <c:pt idx="147">
                  <c:v>45074</c:v>
                </c:pt>
                <c:pt idx="148">
                  <c:v>45075</c:v>
                </c:pt>
                <c:pt idx="149">
                  <c:v>45076</c:v>
                </c:pt>
                <c:pt idx="150">
                  <c:v>45077</c:v>
                </c:pt>
                <c:pt idx="151">
                  <c:v>45078</c:v>
                </c:pt>
                <c:pt idx="152">
                  <c:v>45079</c:v>
                </c:pt>
                <c:pt idx="153">
                  <c:v>45080</c:v>
                </c:pt>
                <c:pt idx="154">
                  <c:v>45081</c:v>
                </c:pt>
                <c:pt idx="155">
                  <c:v>45082</c:v>
                </c:pt>
                <c:pt idx="156">
                  <c:v>45083</c:v>
                </c:pt>
                <c:pt idx="157">
                  <c:v>45084</c:v>
                </c:pt>
                <c:pt idx="158">
                  <c:v>45085</c:v>
                </c:pt>
                <c:pt idx="159">
                  <c:v>45086</c:v>
                </c:pt>
                <c:pt idx="160">
                  <c:v>45087</c:v>
                </c:pt>
                <c:pt idx="161">
                  <c:v>45088</c:v>
                </c:pt>
                <c:pt idx="162">
                  <c:v>45089</c:v>
                </c:pt>
                <c:pt idx="163">
                  <c:v>45090</c:v>
                </c:pt>
                <c:pt idx="164">
                  <c:v>45091</c:v>
                </c:pt>
                <c:pt idx="165">
                  <c:v>45092</c:v>
                </c:pt>
                <c:pt idx="166">
                  <c:v>45093</c:v>
                </c:pt>
                <c:pt idx="167">
                  <c:v>45094</c:v>
                </c:pt>
                <c:pt idx="168">
                  <c:v>45095</c:v>
                </c:pt>
                <c:pt idx="169">
                  <c:v>45096</c:v>
                </c:pt>
                <c:pt idx="170">
                  <c:v>45097</c:v>
                </c:pt>
                <c:pt idx="171">
                  <c:v>45098</c:v>
                </c:pt>
                <c:pt idx="172">
                  <c:v>45099</c:v>
                </c:pt>
                <c:pt idx="173">
                  <c:v>45100</c:v>
                </c:pt>
                <c:pt idx="174">
                  <c:v>45101</c:v>
                </c:pt>
                <c:pt idx="175">
                  <c:v>45102</c:v>
                </c:pt>
                <c:pt idx="176">
                  <c:v>45103</c:v>
                </c:pt>
                <c:pt idx="177">
                  <c:v>45104</c:v>
                </c:pt>
                <c:pt idx="178">
                  <c:v>45105</c:v>
                </c:pt>
                <c:pt idx="179">
                  <c:v>45106</c:v>
                </c:pt>
                <c:pt idx="180">
                  <c:v>45107</c:v>
                </c:pt>
                <c:pt idx="181">
                  <c:v>45108</c:v>
                </c:pt>
                <c:pt idx="182">
                  <c:v>45109</c:v>
                </c:pt>
                <c:pt idx="183">
                  <c:v>45110</c:v>
                </c:pt>
                <c:pt idx="184">
                  <c:v>45111</c:v>
                </c:pt>
                <c:pt idx="185">
                  <c:v>45112</c:v>
                </c:pt>
                <c:pt idx="186">
                  <c:v>45113</c:v>
                </c:pt>
                <c:pt idx="187">
                  <c:v>45114</c:v>
                </c:pt>
                <c:pt idx="188">
                  <c:v>45115</c:v>
                </c:pt>
                <c:pt idx="189">
                  <c:v>45116</c:v>
                </c:pt>
                <c:pt idx="190">
                  <c:v>45117</c:v>
                </c:pt>
                <c:pt idx="191">
                  <c:v>45118</c:v>
                </c:pt>
                <c:pt idx="192">
                  <c:v>45119</c:v>
                </c:pt>
                <c:pt idx="193">
                  <c:v>45120</c:v>
                </c:pt>
                <c:pt idx="194">
                  <c:v>45121</c:v>
                </c:pt>
                <c:pt idx="195">
                  <c:v>45122</c:v>
                </c:pt>
                <c:pt idx="196">
                  <c:v>45123</c:v>
                </c:pt>
                <c:pt idx="197">
                  <c:v>45124</c:v>
                </c:pt>
                <c:pt idx="198">
                  <c:v>45125</c:v>
                </c:pt>
                <c:pt idx="199">
                  <c:v>45126</c:v>
                </c:pt>
                <c:pt idx="200">
                  <c:v>45127</c:v>
                </c:pt>
                <c:pt idx="201">
                  <c:v>45128</c:v>
                </c:pt>
                <c:pt idx="202">
                  <c:v>45129</c:v>
                </c:pt>
                <c:pt idx="203">
                  <c:v>45130</c:v>
                </c:pt>
                <c:pt idx="204">
                  <c:v>45131</c:v>
                </c:pt>
                <c:pt idx="205">
                  <c:v>45132</c:v>
                </c:pt>
                <c:pt idx="206">
                  <c:v>45133</c:v>
                </c:pt>
                <c:pt idx="207">
                  <c:v>45134</c:v>
                </c:pt>
                <c:pt idx="208">
                  <c:v>45135</c:v>
                </c:pt>
                <c:pt idx="209">
                  <c:v>45136</c:v>
                </c:pt>
                <c:pt idx="210">
                  <c:v>45137</c:v>
                </c:pt>
                <c:pt idx="211">
                  <c:v>45138</c:v>
                </c:pt>
                <c:pt idx="212">
                  <c:v>45139</c:v>
                </c:pt>
                <c:pt idx="213">
                  <c:v>45140</c:v>
                </c:pt>
                <c:pt idx="214">
                  <c:v>45141</c:v>
                </c:pt>
                <c:pt idx="215">
                  <c:v>45142</c:v>
                </c:pt>
                <c:pt idx="216">
                  <c:v>45143</c:v>
                </c:pt>
                <c:pt idx="217">
                  <c:v>45144</c:v>
                </c:pt>
                <c:pt idx="218">
                  <c:v>45145</c:v>
                </c:pt>
                <c:pt idx="219">
                  <c:v>45146</c:v>
                </c:pt>
                <c:pt idx="220">
                  <c:v>45147</c:v>
                </c:pt>
                <c:pt idx="221">
                  <c:v>45148</c:v>
                </c:pt>
                <c:pt idx="222">
                  <c:v>45149</c:v>
                </c:pt>
                <c:pt idx="223">
                  <c:v>45150</c:v>
                </c:pt>
                <c:pt idx="224">
                  <c:v>45151</c:v>
                </c:pt>
                <c:pt idx="225">
                  <c:v>45152</c:v>
                </c:pt>
                <c:pt idx="226">
                  <c:v>45153</c:v>
                </c:pt>
                <c:pt idx="227">
                  <c:v>45154</c:v>
                </c:pt>
                <c:pt idx="228">
                  <c:v>45155</c:v>
                </c:pt>
                <c:pt idx="229">
                  <c:v>45156</c:v>
                </c:pt>
                <c:pt idx="230">
                  <c:v>45157</c:v>
                </c:pt>
                <c:pt idx="231">
                  <c:v>45158</c:v>
                </c:pt>
                <c:pt idx="232">
                  <c:v>45159</c:v>
                </c:pt>
                <c:pt idx="233">
                  <c:v>45160</c:v>
                </c:pt>
                <c:pt idx="234">
                  <c:v>45161</c:v>
                </c:pt>
                <c:pt idx="235">
                  <c:v>45162</c:v>
                </c:pt>
                <c:pt idx="236">
                  <c:v>45163</c:v>
                </c:pt>
                <c:pt idx="237">
                  <c:v>45164</c:v>
                </c:pt>
                <c:pt idx="238">
                  <c:v>45165</c:v>
                </c:pt>
                <c:pt idx="239">
                  <c:v>45166</c:v>
                </c:pt>
                <c:pt idx="240">
                  <c:v>45167</c:v>
                </c:pt>
                <c:pt idx="241">
                  <c:v>45168</c:v>
                </c:pt>
                <c:pt idx="242">
                  <c:v>45169</c:v>
                </c:pt>
                <c:pt idx="243">
                  <c:v>45170</c:v>
                </c:pt>
                <c:pt idx="244">
                  <c:v>45171</c:v>
                </c:pt>
                <c:pt idx="245">
                  <c:v>45172</c:v>
                </c:pt>
                <c:pt idx="246">
                  <c:v>45173</c:v>
                </c:pt>
                <c:pt idx="247">
                  <c:v>45174</c:v>
                </c:pt>
                <c:pt idx="248">
                  <c:v>45175</c:v>
                </c:pt>
                <c:pt idx="249">
                  <c:v>45176</c:v>
                </c:pt>
                <c:pt idx="250">
                  <c:v>45177</c:v>
                </c:pt>
                <c:pt idx="251">
                  <c:v>45178</c:v>
                </c:pt>
                <c:pt idx="252">
                  <c:v>45179</c:v>
                </c:pt>
                <c:pt idx="253">
                  <c:v>45180</c:v>
                </c:pt>
                <c:pt idx="254">
                  <c:v>45181</c:v>
                </c:pt>
                <c:pt idx="255">
                  <c:v>45182</c:v>
                </c:pt>
                <c:pt idx="256">
                  <c:v>45183</c:v>
                </c:pt>
                <c:pt idx="257">
                  <c:v>45184</c:v>
                </c:pt>
                <c:pt idx="258">
                  <c:v>45185</c:v>
                </c:pt>
                <c:pt idx="259">
                  <c:v>45186</c:v>
                </c:pt>
                <c:pt idx="260">
                  <c:v>45187</c:v>
                </c:pt>
                <c:pt idx="261">
                  <c:v>45188</c:v>
                </c:pt>
                <c:pt idx="262">
                  <c:v>45189</c:v>
                </c:pt>
                <c:pt idx="263">
                  <c:v>45190</c:v>
                </c:pt>
                <c:pt idx="264">
                  <c:v>45191</c:v>
                </c:pt>
                <c:pt idx="265">
                  <c:v>45192</c:v>
                </c:pt>
                <c:pt idx="266">
                  <c:v>45193</c:v>
                </c:pt>
                <c:pt idx="267">
                  <c:v>45194</c:v>
                </c:pt>
                <c:pt idx="268">
                  <c:v>45195</c:v>
                </c:pt>
                <c:pt idx="269">
                  <c:v>45196</c:v>
                </c:pt>
                <c:pt idx="270">
                  <c:v>45197</c:v>
                </c:pt>
                <c:pt idx="271">
                  <c:v>45198</c:v>
                </c:pt>
                <c:pt idx="272">
                  <c:v>45199</c:v>
                </c:pt>
                <c:pt idx="273">
                  <c:v>45200</c:v>
                </c:pt>
                <c:pt idx="274">
                  <c:v>45201</c:v>
                </c:pt>
                <c:pt idx="275">
                  <c:v>45202</c:v>
                </c:pt>
                <c:pt idx="276">
                  <c:v>45203</c:v>
                </c:pt>
                <c:pt idx="277">
                  <c:v>45204</c:v>
                </c:pt>
                <c:pt idx="278">
                  <c:v>45205</c:v>
                </c:pt>
                <c:pt idx="279">
                  <c:v>45206</c:v>
                </c:pt>
                <c:pt idx="280">
                  <c:v>45207</c:v>
                </c:pt>
                <c:pt idx="281">
                  <c:v>45208</c:v>
                </c:pt>
                <c:pt idx="282">
                  <c:v>45209</c:v>
                </c:pt>
                <c:pt idx="283">
                  <c:v>45210</c:v>
                </c:pt>
                <c:pt idx="284">
                  <c:v>45211</c:v>
                </c:pt>
                <c:pt idx="285">
                  <c:v>45212</c:v>
                </c:pt>
                <c:pt idx="286">
                  <c:v>45213</c:v>
                </c:pt>
                <c:pt idx="287">
                  <c:v>45214</c:v>
                </c:pt>
                <c:pt idx="288">
                  <c:v>45215</c:v>
                </c:pt>
                <c:pt idx="289">
                  <c:v>45216</c:v>
                </c:pt>
                <c:pt idx="290">
                  <c:v>45217</c:v>
                </c:pt>
                <c:pt idx="291">
                  <c:v>45218</c:v>
                </c:pt>
                <c:pt idx="292">
                  <c:v>45219</c:v>
                </c:pt>
                <c:pt idx="293">
                  <c:v>45220</c:v>
                </c:pt>
                <c:pt idx="294">
                  <c:v>45221</c:v>
                </c:pt>
                <c:pt idx="295">
                  <c:v>45222</c:v>
                </c:pt>
                <c:pt idx="296">
                  <c:v>45223</c:v>
                </c:pt>
                <c:pt idx="297">
                  <c:v>45224</c:v>
                </c:pt>
                <c:pt idx="298">
                  <c:v>45225</c:v>
                </c:pt>
                <c:pt idx="299">
                  <c:v>45226</c:v>
                </c:pt>
                <c:pt idx="300">
                  <c:v>45227</c:v>
                </c:pt>
                <c:pt idx="301">
                  <c:v>45228</c:v>
                </c:pt>
                <c:pt idx="302">
                  <c:v>45229</c:v>
                </c:pt>
                <c:pt idx="303">
                  <c:v>45230</c:v>
                </c:pt>
                <c:pt idx="304">
                  <c:v>45231</c:v>
                </c:pt>
                <c:pt idx="305">
                  <c:v>45232</c:v>
                </c:pt>
                <c:pt idx="306">
                  <c:v>45233</c:v>
                </c:pt>
                <c:pt idx="307">
                  <c:v>45234</c:v>
                </c:pt>
                <c:pt idx="308">
                  <c:v>45235</c:v>
                </c:pt>
                <c:pt idx="309">
                  <c:v>45236</c:v>
                </c:pt>
                <c:pt idx="310">
                  <c:v>45237</c:v>
                </c:pt>
                <c:pt idx="311">
                  <c:v>45238</c:v>
                </c:pt>
                <c:pt idx="312">
                  <c:v>45239</c:v>
                </c:pt>
                <c:pt idx="313">
                  <c:v>45240</c:v>
                </c:pt>
                <c:pt idx="314">
                  <c:v>45241</c:v>
                </c:pt>
                <c:pt idx="315">
                  <c:v>45242</c:v>
                </c:pt>
                <c:pt idx="316">
                  <c:v>45243</c:v>
                </c:pt>
                <c:pt idx="317">
                  <c:v>45244</c:v>
                </c:pt>
                <c:pt idx="318">
                  <c:v>45245</c:v>
                </c:pt>
                <c:pt idx="319">
                  <c:v>45246</c:v>
                </c:pt>
                <c:pt idx="320">
                  <c:v>45247</c:v>
                </c:pt>
                <c:pt idx="321">
                  <c:v>45248</c:v>
                </c:pt>
                <c:pt idx="322">
                  <c:v>45249</c:v>
                </c:pt>
                <c:pt idx="323">
                  <c:v>45250</c:v>
                </c:pt>
                <c:pt idx="324">
                  <c:v>45251</c:v>
                </c:pt>
                <c:pt idx="325">
                  <c:v>45252</c:v>
                </c:pt>
                <c:pt idx="326">
                  <c:v>45253</c:v>
                </c:pt>
                <c:pt idx="327">
                  <c:v>45254</c:v>
                </c:pt>
                <c:pt idx="328">
                  <c:v>45255</c:v>
                </c:pt>
                <c:pt idx="329">
                  <c:v>45256</c:v>
                </c:pt>
                <c:pt idx="330">
                  <c:v>45257</c:v>
                </c:pt>
                <c:pt idx="331">
                  <c:v>45258</c:v>
                </c:pt>
                <c:pt idx="332">
                  <c:v>45259</c:v>
                </c:pt>
                <c:pt idx="333">
                  <c:v>45260</c:v>
                </c:pt>
                <c:pt idx="334">
                  <c:v>45261</c:v>
                </c:pt>
                <c:pt idx="335">
                  <c:v>45262</c:v>
                </c:pt>
                <c:pt idx="336">
                  <c:v>45263</c:v>
                </c:pt>
                <c:pt idx="337">
                  <c:v>45264</c:v>
                </c:pt>
                <c:pt idx="338">
                  <c:v>45265</c:v>
                </c:pt>
                <c:pt idx="339">
                  <c:v>45266</c:v>
                </c:pt>
                <c:pt idx="340">
                  <c:v>45267</c:v>
                </c:pt>
                <c:pt idx="341">
                  <c:v>45268</c:v>
                </c:pt>
                <c:pt idx="342">
                  <c:v>45269</c:v>
                </c:pt>
                <c:pt idx="343">
                  <c:v>45270</c:v>
                </c:pt>
                <c:pt idx="344">
                  <c:v>45271</c:v>
                </c:pt>
                <c:pt idx="345">
                  <c:v>45272</c:v>
                </c:pt>
                <c:pt idx="346">
                  <c:v>45273</c:v>
                </c:pt>
                <c:pt idx="347">
                  <c:v>45274</c:v>
                </c:pt>
                <c:pt idx="348">
                  <c:v>45275</c:v>
                </c:pt>
                <c:pt idx="349">
                  <c:v>45276</c:v>
                </c:pt>
                <c:pt idx="350">
                  <c:v>45277</c:v>
                </c:pt>
                <c:pt idx="351">
                  <c:v>45278</c:v>
                </c:pt>
                <c:pt idx="352">
                  <c:v>45279</c:v>
                </c:pt>
                <c:pt idx="353">
                  <c:v>45280</c:v>
                </c:pt>
                <c:pt idx="354">
                  <c:v>45281</c:v>
                </c:pt>
                <c:pt idx="355">
                  <c:v>45282</c:v>
                </c:pt>
                <c:pt idx="356">
                  <c:v>45283</c:v>
                </c:pt>
                <c:pt idx="357">
                  <c:v>45284</c:v>
                </c:pt>
                <c:pt idx="358">
                  <c:v>45285</c:v>
                </c:pt>
                <c:pt idx="359">
                  <c:v>45286</c:v>
                </c:pt>
                <c:pt idx="360">
                  <c:v>45287</c:v>
                </c:pt>
                <c:pt idx="361">
                  <c:v>45288</c:v>
                </c:pt>
                <c:pt idx="362">
                  <c:v>45289</c:v>
                </c:pt>
                <c:pt idx="363">
                  <c:v>45290</c:v>
                </c:pt>
                <c:pt idx="364">
                  <c:v>45291</c:v>
                </c:pt>
              </c:numCache>
            </c:numRef>
          </c:cat>
          <c:val>
            <c:numRef>
              <c:f>SIN!$E$2:$E$366</c:f>
              <c:numCache>
                <c:formatCode>0.0%</c:formatCode>
                <c:ptCount val="365"/>
                <c:pt idx="0">
                  <c:v>0.58651629955397377</c:v>
                </c:pt>
                <c:pt idx="1">
                  <c:v>0.59189413737235852</c:v>
                </c:pt>
                <c:pt idx="2">
                  <c:v>0.59719599157453063</c:v>
                </c:pt>
                <c:pt idx="3">
                  <c:v>0.60299046703699133</c:v>
                </c:pt>
                <c:pt idx="4">
                  <c:v>0.60891961321938726</c:v>
                </c:pt>
                <c:pt idx="5">
                  <c:v>0.61691121721869568</c:v>
                </c:pt>
                <c:pt idx="6">
                  <c:v>0.62559826607159974</c:v>
                </c:pt>
                <c:pt idx="7">
                  <c:v>0.63502467814111785</c:v>
                </c:pt>
                <c:pt idx="8">
                  <c:v>0.64310073847316385</c:v>
                </c:pt>
                <c:pt idx="9">
                  <c:v>0.65075997057514001</c:v>
                </c:pt>
                <c:pt idx="10">
                  <c:v>0.65716334814368571</c:v>
                </c:pt>
                <c:pt idx="11">
                  <c:v>0.66384485416817318</c:v>
                </c:pt>
                <c:pt idx="12">
                  <c:v>0.67013092774521688</c:v>
                </c:pt>
                <c:pt idx="13">
                  <c:v>0.67625069333168986</c:v>
                </c:pt>
                <c:pt idx="14">
                  <c:v>0.68190173111977348</c:v>
                </c:pt>
                <c:pt idx="15">
                  <c:v>0.68600192741929966</c:v>
                </c:pt>
                <c:pt idx="16">
                  <c:v>0.68905393433101192</c:v>
                </c:pt>
                <c:pt idx="17">
                  <c:v>0.69146069740183802</c:v>
                </c:pt>
                <c:pt idx="18">
                  <c:v>0.69333345530835289</c:v>
                </c:pt>
                <c:pt idx="19">
                  <c:v>0.69644054156480684</c:v>
                </c:pt>
                <c:pt idx="20">
                  <c:v>0.69953891102096089</c:v>
                </c:pt>
                <c:pt idx="21">
                  <c:v>0.70307329436127897</c:v>
                </c:pt>
                <c:pt idx="22">
                  <c:v>0.70598322110563294</c:v>
                </c:pt>
                <c:pt idx="23">
                  <c:v>0.70945469101479797</c:v>
                </c:pt>
                <c:pt idx="24">
                  <c:v>0.71275303196197459</c:v>
                </c:pt>
                <c:pt idx="25">
                  <c:v>0.71487942635578017</c:v>
                </c:pt>
                <c:pt idx="26">
                  <c:v>0.71723469443547394</c:v>
                </c:pt>
                <c:pt idx="27">
                  <c:v>0.72041029467562356</c:v>
                </c:pt>
                <c:pt idx="28">
                  <c:v>0.72403267189171705</c:v>
                </c:pt>
                <c:pt idx="29">
                  <c:v>0.72714156369941241</c:v>
                </c:pt>
                <c:pt idx="30">
                  <c:v>0.73059740890285829</c:v>
                </c:pt>
                <c:pt idx="31">
                  <c:v>0.73372074846439872</c:v>
                </c:pt>
                <c:pt idx="32">
                  <c:v>0.73627682728210553</c:v>
                </c:pt>
                <c:pt idx="33">
                  <c:v>0.73911548824890094</c:v>
                </c:pt>
                <c:pt idx="34">
                  <c:v>0.74279253354530461</c:v>
                </c:pt>
                <c:pt idx="35">
                  <c:v>0.74612249170145317</c:v>
                </c:pt>
                <c:pt idx="36">
                  <c:v>0.74832395021772324</c:v>
                </c:pt>
                <c:pt idx="37">
                  <c:v>0.75091369587948698</c:v>
                </c:pt>
                <c:pt idx="38">
                  <c:v>0.75314822942023774</c:v>
                </c:pt>
                <c:pt idx="39">
                  <c:v>0.7556653818899024</c:v>
                </c:pt>
                <c:pt idx="40">
                  <c:v>0.75784336155237819</c:v>
                </c:pt>
                <c:pt idx="41">
                  <c:v>0.76143179440448805</c:v>
                </c:pt>
                <c:pt idx="42">
                  <c:v>0.76486080376617771</c:v>
                </c:pt>
                <c:pt idx="43">
                  <c:v>0.76722746353698457</c:v>
                </c:pt>
                <c:pt idx="44">
                  <c:v>0.76982779842259341</c:v>
                </c:pt>
                <c:pt idx="45">
                  <c:v>0.77186490830583976</c:v>
                </c:pt>
                <c:pt idx="46">
                  <c:v>0.77321833951127816</c:v>
                </c:pt>
                <c:pt idx="47">
                  <c:v>0.77552049763455777</c:v>
                </c:pt>
                <c:pt idx="48">
                  <c:v>0.77883506848148376</c:v>
                </c:pt>
                <c:pt idx="49">
                  <c:v>0.7823990060213033</c:v>
                </c:pt>
                <c:pt idx="50">
                  <c:v>0.78483972348692776</c:v>
                </c:pt>
                <c:pt idx="51">
                  <c:v>0.78757343511401456</c:v>
                </c:pt>
                <c:pt idx="52">
                  <c:v>0.78972508716401668</c:v>
                </c:pt>
                <c:pt idx="53">
                  <c:v>0.79271639746031752</c:v>
                </c:pt>
                <c:pt idx="54">
                  <c:v>0.79591416920141889</c:v>
                </c:pt>
                <c:pt idx="55">
                  <c:v>0.79792508521666183</c:v>
                </c:pt>
                <c:pt idx="56">
                  <c:v>0.79928527386495607</c:v>
                </c:pt>
                <c:pt idx="57">
                  <c:v>0.7999063333496309</c:v>
                </c:pt>
                <c:pt idx="58">
                  <c:v>0.8010332380858568</c:v>
                </c:pt>
                <c:pt idx="59">
                  <c:v>0.80254678825331771</c:v>
                </c:pt>
                <c:pt idx="60">
                  <c:v>0.80472771698286016</c:v>
                </c:pt>
                <c:pt idx="61">
                  <c:v>0.80657583914533604</c:v>
                </c:pt>
                <c:pt idx="62">
                  <c:v>0.80963188179851953</c:v>
                </c:pt>
                <c:pt idx="63">
                  <c:v>0.81367721943177618</c:v>
                </c:pt>
                <c:pt idx="64">
                  <c:v>0.81650573253167069</c:v>
                </c:pt>
                <c:pt idx="65">
                  <c:v>0.81941613741279429</c:v>
                </c:pt>
                <c:pt idx="66">
                  <c:v>0.82206660309520385</c:v>
                </c:pt>
                <c:pt idx="67">
                  <c:v>0.82498085647544406</c:v>
                </c:pt>
                <c:pt idx="68">
                  <c:v>0.82748024767030282</c:v>
                </c:pt>
                <c:pt idx="69">
                  <c:v>0.8309300543077982</c:v>
                </c:pt>
                <c:pt idx="70">
                  <c:v>0.8345243953249244</c:v>
                </c:pt>
                <c:pt idx="71">
                  <c:v>0.83638381555730168</c:v>
                </c:pt>
                <c:pt idx="72">
                  <c:v>0.8369431419064054</c:v>
                </c:pt>
                <c:pt idx="73">
                  <c:v>0.83666304071849706</c:v>
                </c:pt>
                <c:pt idx="74">
                  <c:v>0.83742272976135701</c:v>
                </c:pt>
                <c:pt idx="75">
                  <c:v>0.83852870682087732</c:v>
                </c:pt>
                <c:pt idx="76">
                  <c:v>0.83963275127175863</c:v>
                </c:pt>
                <c:pt idx="77">
                  <c:v>0.8416239466547859</c:v>
                </c:pt>
                <c:pt idx="78">
                  <c:v>0.84197044197543036</c:v>
                </c:pt>
                <c:pt idx="79">
                  <c:v>0.84264636681355032</c:v>
                </c:pt>
                <c:pt idx="80">
                  <c:v>0.84415929172531745</c:v>
                </c:pt>
                <c:pt idx="81">
                  <c:v>0.84550880755936975</c:v>
                </c:pt>
                <c:pt idx="82">
                  <c:v>0.84607936176253484</c:v>
                </c:pt>
                <c:pt idx="83">
                  <c:v>0.84708587969561888</c:v>
                </c:pt>
                <c:pt idx="84">
                  <c:v>0.84890595897191756</c:v>
                </c:pt>
                <c:pt idx="85">
                  <c:v>0.84928642206184868</c:v>
                </c:pt>
                <c:pt idx="86">
                  <c:v>0.84997543380308693</c:v>
                </c:pt>
                <c:pt idx="87">
                  <c:v>0.85062095182029529</c:v>
                </c:pt>
                <c:pt idx="88">
                  <c:v>0.85203238468870268</c:v>
                </c:pt>
                <c:pt idx="89">
                  <c:v>0.85323162850240353</c:v>
                </c:pt>
                <c:pt idx="90">
                  <c:v>0.85480856689411377</c:v>
                </c:pt>
                <c:pt idx="91">
                  <c:v>0.85615989831029071</c:v>
                </c:pt>
                <c:pt idx="92">
                  <c:v>0.85625265014804774</c:v>
                </c:pt>
                <c:pt idx="93">
                  <c:v>0.85713070645151135</c:v>
                </c:pt>
                <c:pt idx="94">
                  <c:v>0.85829067952497362</c:v>
                </c:pt>
                <c:pt idx="95">
                  <c:v>0.85942033939873597</c:v>
                </c:pt>
                <c:pt idx="96">
                  <c:v>0.86231989425411215</c:v>
                </c:pt>
                <c:pt idx="97">
                  <c:v>0.86441175580792828</c:v>
                </c:pt>
                <c:pt idx="98">
                  <c:v>0.86692455489283315</c:v>
                </c:pt>
                <c:pt idx="99">
                  <c:v>0.86772180608947236</c:v>
                </c:pt>
                <c:pt idx="100">
                  <c:v>0.86897873057921438</c:v>
                </c:pt>
                <c:pt idx="101">
                  <c:v>0.86956182333288823</c:v>
                </c:pt>
                <c:pt idx="102">
                  <c:v>0.87019228840225571</c:v>
                </c:pt>
                <c:pt idx="103">
                  <c:v>0.87040380204698908</c:v>
                </c:pt>
                <c:pt idx="104">
                  <c:v>0.87168096877268308</c:v>
                </c:pt>
                <c:pt idx="105">
                  <c:v>0.87282154220078889</c:v>
                </c:pt>
                <c:pt idx="106">
                  <c:v>0.87349380243857599</c:v>
                </c:pt>
                <c:pt idx="107">
                  <c:v>0.87331060919998083</c:v>
                </c:pt>
                <c:pt idx="108">
                  <c:v>0.87240091228220829</c:v>
                </c:pt>
                <c:pt idx="109">
                  <c:v>0.87183165205750035</c:v>
                </c:pt>
                <c:pt idx="110">
                  <c:v>0.87342367348959837</c:v>
                </c:pt>
                <c:pt idx="111">
                  <c:v>0.87416159226512324</c:v>
                </c:pt>
                <c:pt idx="112">
                  <c:v>0.87517381105920544</c:v>
                </c:pt>
                <c:pt idx="113">
                  <c:v>0.87531976313094895</c:v>
                </c:pt>
                <c:pt idx="114">
                  <c:v>0.87595659109673096</c:v>
                </c:pt>
                <c:pt idx="115">
                  <c:v>0.87634570077112184</c:v>
                </c:pt>
                <c:pt idx="116">
                  <c:v>0.87636010840157086</c:v>
                </c:pt>
                <c:pt idx="117">
                  <c:v>0.87542185702476827</c:v>
                </c:pt>
                <c:pt idx="118">
                  <c:v>0.87508197202795246</c:v>
                </c:pt>
                <c:pt idx="119">
                  <c:v>0.87544654292301793</c:v>
                </c:pt>
                <c:pt idx="120">
                  <c:v>0.87553088557288028</c:v>
                </c:pt>
                <c:pt idx="121">
                  <c:v>0.87445454964686309</c:v>
                </c:pt>
                <c:pt idx="122">
                  <c:v>0.87410691749760328</c:v>
                </c:pt>
                <c:pt idx="123">
                  <c:v>0.87463755564306944</c:v>
                </c:pt>
                <c:pt idx="124">
                  <c:v>0.8752537033595259</c:v>
                </c:pt>
                <c:pt idx="125">
                  <c:v>0.87632096137502224</c:v>
                </c:pt>
                <c:pt idx="126">
                  <c:v>0.8770661491662558</c:v>
                </c:pt>
                <c:pt idx="127">
                  <c:v>0.87698446803271846</c:v>
                </c:pt>
                <c:pt idx="128">
                  <c:v>0.87675278571151238</c:v>
                </c:pt>
                <c:pt idx="129">
                  <c:v>0.87672644138097977</c:v>
                </c:pt>
                <c:pt idx="130">
                  <c:v>0.87611134021553205</c:v>
                </c:pt>
                <c:pt idx="131">
                  <c:v>0.87541774438017861</c:v>
                </c:pt>
                <c:pt idx="132">
                  <c:v>0.87522165816802944</c:v>
                </c:pt>
                <c:pt idx="133">
                  <c:v>0.87573160268971606</c:v>
                </c:pt>
                <c:pt idx="134">
                  <c:v>0.87513138394784773</c:v>
                </c:pt>
                <c:pt idx="135">
                  <c:v>0.87483266886372357</c:v>
                </c:pt>
                <c:pt idx="136">
                  <c:v>0.8741783136761303</c:v>
                </c:pt>
                <c:pt idx="137">
                  <c:v>0.87365154409141021</c:v>
                </c:pt>
                <c:pt idx="138">
                  <c:v>0.87294003651868746</c:v>
                </c:pt>
                <c:pt idx="139">
                  <c:v>0.87280270093889101</c:v>
                </c:pt>
                <c:pt idx="140">
                  <c:v>0.87293530196200886</c:v>
                </c:pt>
                <c:pt idx="141">
                  <c:v>0.87193295351490063</c:v>
                </c:pt>
                <c:pt idx="142">
                  <c:v>0.87154707377114238</c:v>
                </c:pt>
                <c:pt idx="143">
                  <c:v>0.87104327146739802</c:v>
                </c:pt>
                <c:pt idx="144">
                  <c:v>0.87090865758895186</c:v>
                </c:pt>
                <c:pt idx="145">
                  <c:v>0.87090001769173619</c:v>
                </c:pt>
                <c:pt idx="146">
                  <c:v>0.87115180181714535</c:v>
                </c:pt>
                <c:pt idx="147">
                  <c:v>0.87165055860816665</c:v>
                </c:pt>
                <c:pt idx="148">
                  <c:v>0.87135130185864251</c:v>
                </c:pt>
                <c:pt idx="149">
                  <c:v>0.87120373816522179</c:v>
                </c:pt>
                <c:pt idx="150">
                  <c:v>0.87054174282081576</c:v>
                </c:pt>
                <c:pt idx="151">
                  <c:v>0.87007254691650571</c:v>
                </c:pt>
                <c:pt idx="152">
                  <c:v>0.87031142135030204</c:v>
                </c:pt>
                <c:pt idx="153">
                  <c:v>0.87113376636608597</c:v>
                </c:pt>
                <c:pt idx="154">
                  <c:v>0.87175620341947768</c:v>
                </c:pt>
                <c:pt idx="155">
                  <c:v>0.87109423816758424</c:v>
                </c:pt>
                <c:pt idx="156">
                  <c:v>0.87014838675733053</c:v>
                </c:pt>
                <c:pt idx="157">
                  <c:v>0.869328786848234</c:v>
                </c:pt>
                <c:pt idx="158">
                  <c:v>0.86946479166988511</c:v>
                </c:pt>
                <c:pt idx="159">
                  <c:v>0.86883864654915977</c:v>
                </c:pt>
                <c:pt idx="160">
                  <c:v>0.86844868090971972</c:v>
                </c:pt>
                <c:pt idx="161">
                  <c:v>0.86829074867092593</c:v>
                </c:pt>
                <c:pt idx="162">
                  <c:v>0.86772732639532579</c:v>
                </c:pt>
                <c:pt idx="163">
                  <c:v>0.86730290481904904</c:v>
                </c:pt>
                <c:pt idx="164">
                  <c:v>0.86712722802354247</c:v>
                </c:pt>
                <c:pt idx="165">
                  <c:v>0.86773586598415442</c:v>
                </c:pt>
                <c:pt idx="166">
                  <c:v>0.86911868420840355</c:v>
                </c:pt>
                <c:pt idx="167">
                  <c:v>0.87055948069028444</c:v>
                </c:pt>
                <c:pt idx="168">
                  <c:v>0.87180032574287503</c:v>
                </c:pt>
                <c:pt idx="169">
                  <c:v>0.87188032169522167</c:v>
                </c:pt>
                <c:pt idx="170">
                  <c:v>0.8720186469846406</c:v>
                </c:pt>
                <c:pt idx="171">
                  <c:v>0.87174628291829304</c:v>
                </c:pt>
                <c:pt idx="172">
                  <c:v>0.87135104440041367</c:v>
                </c:pt>
                <c:pt idx="173">
                  <c:v>0.87202134193708314</c:v>
                </c:pt>
                <c:pt idx="174">
                  <c:v>0.87274708995959849</c:v>
                </c:pt>
                <c:pt idx="175">
                  <c:v>0.87279708032461623</c:v>
                </c:pt>
                <c:pt idx="176">
                  <c:v>0.87138993062512837</c:v>
                </c:pt>
                <c:pt idx="177">
                  <c:v>0.87052072821014281</c:v>
                </c:pt>
                <c:pt idx="178">
                  <c:v>0.86985087871766165</c:v>
                </c:pt>
                <c:pt idx="179">
                  <c:v>0.86891406843827468</c:v>
                </c:pt>
                <c:pt idx="180">
                  <c:v>0.86803873383619568</c:v>
                </c:pt>
                <c:pt idx="181">
                  <c:v>0.86742269311533615</c:v>
                </c:pt>
                <c:pt idx="182">
                  <c:v>0.86685986265934645</c:v>
                </c:pt>
                <c:pt idx="183">
                  <c:v>0.86549153899951381</c:v>
                </c:pt>
                <c:pt idx="184">
                  <c:v>0.86500063635653346</c:v>
                </c:pt>
                <c:pt idx="185">
                  <c:v>0.86415552467661638</c:v>
                </c:pt>
                <c:pt idx="186">
                  <c:v>0.86270759292356569</c:v>
                </c:pt>
                <c:pt idx="187">
                  <c:v>0.86066409005139222</c:v>
                </c:pt>
                <c:pt idx="188">
                  <c:v>0.86045448895356558</c:v>
                </c:pt>
                <c:pt idx="189">
                  <c:v>0.86058699301190134</c:v>
                </c:pt>
                <c:pt idx="190">
                  <c:v>0.85989402577588092</c:v>
                </c:pt>
                <c:pt idx="191">
                  <c:v>0.85977938664434306</c:v>
                </c:pt>
                <c:pt idx="192">
                  <c:v>0.8595284517967734</c:v>
                </c:pt>
                <c:pt idx="193">
                  <c:v>0.85855007037104369</c:v>
                </c:pt>
                <c:pt idx="194">
                  <c:v>0.8580557639295644</c:v>
                </c:pt>
                <c:pt idx="195">
                  <c:v>0.85783397201703027</c:v>
                </c:pt>
                <c:pt idx="196">
                  <c:v>0.85766247139470941</c:v>
                </c:pt>
                <c:pt idx="197">
                  <c:v>0.85662826499845934</c:v>
                </c:pt>
                <c:pt idx="198">
                  <c:v>0.85559787366513962</c:v>
                </c:pt>
                <c:pt idx="199">
                  <c:v>0.85500263022012002</c:v>
                </c:pt>
                <c:pt idx="200">
                  <c:v>0.85467981102647328</c:v>
                </c:pt>
                <c:pt idx="201">
                  <c:v>0.85398825479535589</c:v>
                </c:pt>
                <c:pt idx="202">
                  <c:v>0.85410680595467492</c:v>
                </c:pt>
                <c:pt idx="203">
                  <c:v>0.85386440400865549</c:v>
                </c:pt>
                <c:pt idx="204">
                  <c:v>0.85264430607772856</c:v>
                </c:pt>
                <c:pt idx="205">
                  <c:v>0.85162795123375379</c:v>
                </c:pt>
                <c:pt idx="206">
                  <c:v>0.8501622882984442</c:v>
                </c:pt>
                <c:pt idx="207">
                  <c:v>0.84885096656110903</c:v>
                </c:pt>
                <c:pt idx="208">
                  <c:v>0.84732186190376901</c:v>
                </c:pt>
                <c:pt idx="209">
                  <c:v>0.84634014355177567</c:v>
                </c:pt>
                <c:pt idx="210">
                  <c:v>0.84613560134116028</c:v>
                </c:pt>
                <c:pt idx="211">
                  <c:v>0.84451001671699744</c:v>
                </c:pt>
                <c:pt idx="212">
                  <c:v>0.84286880069990555</c:v>
                </c:pt>
                <c:pt idx="213">
                  <c:v>0.84117754416351675</c:v>
                </c:pt>
                <c:pt idx="214">
                  <c:v>0.83935583654751633</c:v>
                </c:pt>
                <c:pt idx="215">
                  <c:v>0.83704177181663175</c:v>
                </c:pt>
                <c:pt idx="216">
                  <c:v>0.83589208035460927</c:v>
                </c:pt>
                <c:pt idx="217">
                  <c:v>0.83535156183128589</c:v>
                </c:pt>
                <c:pt idx="218">
                  <c:v>0.83303300328392704</c:v>
                </c:pt>
                <c:pt idx="219">
                  <c:v>0.83055362361569907</c:v>
                </c:pt>
                <c:pt idx="220">
                  <c:v>0.82815089962998345</c:v>
                </c:pt>
                <c:pt idx="221">
                  <c:v>0.82577457012901101</c:v>
                </c:pt>
                <c:pt idx="222">
                  <c:v>0.82403342019242098</c:v>
                </c:pt>
                <c:pt idx="223">
                  <c:v>0.82467648734092747</c:v>
                </c:pt>
                <c:pt idx="224">
                  <c:v>0.82500847137909661</c:v>
                </c:pt>
                <c:pt idx="225">
                  <c:v>0.82390541998140843</c:v>
                </c:pt>
                <c:pt idx="226">
                  <c:v>0.82192073795746201</c:v>
                </c:pt>
                <c:pt idx="227">
                  <c:v>0.81972022234013997</c:v>
                </c:pt>
                <c:pt idx="228">
                  <c:v>0.81749362653775837</c:v>
                </c:pt>
                <c:pt idx="229">
                  <c:v>0.81521049691873126</c:v>
                </c:pt>
                <c:pt idx="230">
                  <c:v>0.81359123841132885</c:v>
                </c:pt>
                <c:pt idx="231">
                  <c:v>0.81268676087418001</c:v>
                </c:pt>
                <c:pt idx="232">
                  <c:v>0.81031264484534427</c:v>
                </c:pt>
                <c:pt idx="233">
                  <c:v>0.80791634728470763</c:v>
                </c:pt>
                <c:pt idx="234">
                  <c:v>0.80476883339773608</c:v>
                </c:pt>
                <c:pt idx="235">
                  <c:v>0.80151359162828517</c:v>
                </c:pt>
                <c:pt idx="236">
                  <c:v>0.79840241278893953</c:v>
                </c:pt>
                <c:pt idx="237">
                  <c:v>0.79561836306103373</c:v>
                </c:pt>
                <c:pt idx="238">
                  <c:v>0.7941093301153499</c:v>
                </c:pt>
                <c:pt idx="239">
                  <c:v>0.79129434193194736</c:v>
                </c:pt>
                <c:pt idx="240">
                  <c:v>0.78854001358416537</c:v>
                </c:pt>
                <c:pt idx="241">
                  <c:v>0.78593536543719278</c:v>
                </c:pt>
                <c:pt idx="242">
                  <c:v>0.78333699993987704</c:v>
                </c:pt>
                <c:pt idx="243">
                  <c:v>0.78113574872762515</c:v>
                </c:pt>
                <c:pt idx="244">
                  <c:v>0.78019156578050319</c:v>
                </c:pt>
                <c:pt idx="245">
                  <c:v>0.77974449122296863</c:v>
                </c:pt>
                <c:pt idx="246">
                  <c:v>0.78007730113367435</c:v>
                </c:pt>
                <c:pt idx="247">
                  <c:v>0.77913481339855784</c:v>
                </c:pt>
                <c:pt idx="248">
                  <c:v>0.77839175548909845</c:v>
                </c:pt>
                <c:pt idx="249">
                  <c:v>0.77802938469168137</c:v>
                </c:pt>
                <c:pt idx="250">
                  <c:v>0.77691927158233698</c:v>
                </c:pt>
                <c:pt idx="251">
                  <c:v>0.7759395192750661</c:v>
                </c:pt>
                <c:pt idx="252">
                  <c:v>0.77574754905107712</c:v>
                </c:pt>
                <c:pt idx="253">
                  <c:v>0.77374158827098483</c:v>
                </c:pt>
                <c:pt idx="254">
                  <c:v>0.77109808399181012</c:v>
                </c:pt>
                <c:pt idx="255">
                  <c:v>0.76854482384027012</c:v>
                </c:pt>
                <c:pt idx="256">
                  <c:v>0.7661513683510689</c:v>
                </c:pt>
                <c:pt idx="257">
                  <c:v>0.76429933081724122</c:v>
                </c:pt>
                <c:pt idx="258">
                  <c:v>0.76295489393202953</c:v>
                </c:pt>
                <c:pt idx="259">
                  <c:v>0.76173553828324225</c:v>
                </c:pt>
                <c:pt idx="260">
                  <c:v>0.75841169225255767</c:v>
                </c:pt>
                <c:pt idx="261">
                  <c:v>0.75565869131935037</c:v>
                </c:pt>
                <c:pt idx="262">
                  <c:v>0.75355555175722777</c:v>
                </c:pt>
                <c:pt idx="263">
                  <c:v>0.75082075679937554</c:v>
                </c:pt>
                <c:pt idx="264">
                  <c:v>0.74773472527695606</c:v>
                </c:pt>
                <c:pt idx="265">
                  <c:v>0.7453088534551543</c:v>
                </c:pt>
                <c:pt idx="266">
                  <c:v>0.74294033797889536</c:v>
                </c:pt>
                <c:pt idx="267">
                  <c:v>0.73906318075972033</c:v>
                </c:pt>
                <c:pt idx="268">
                  <c:v>0.73526027182135667</c:v>
                </c:pt>
                <c:pt idx="269">
                  <c:v>0.73188854190209129</c:v>
                </c:pt>
                <c:pt idx="270">
                  <c:v>0.72952341350623828</c:v>
                </c:pt>
                <c:pt idx="271">
                  <c:v>0.72728097900684086</c:v>
                </c:pt>
                <c:pt idx="272">
                  <c:v>0.72643376419405759</c:v>
                </c:pt>
                <c:pt idx="273">
                  <c:v>0.7256305413037375</c:v>
                </c:pt>
                <c:pt idx="274">
                  <c:v>0.7226385255049852</c:v>
                </c:pt>
                <c:pt idx="275">
                  <c:v>0.71979432082706774</c:v>
                </c:pt>
                <c:pt idx="276">
                  <c:v>0.71898792484756979</c:v>
                </c:pt>
                <c:pt idx="277">
                  <c:v>0.71718044430687378</c:v>
                </c:pt>
                <c:pt idx="278">
                  <c:v>0.71474586905919169</c:v>
                </c:pt>
                <c:pt idx="279">
                  <c:v>0.71449437248455838</c:v>
                </c:pt>
                <c:pt idx="280">
                  <c:v>0.71440180454551683</c:v>
                </c:pt>
                <c:pt idx="281">
                  <c:v>0.71317228431180413</c:v>
                </c:pt>
                <c:pt idx="282">
                  <c:v>0.71164509220133665</c:v>
                </c:pt>
                <c:pt idx="283">
                  <c:v>0.70933180987605626</c:v>
                </c:pt>
                <c:pt idx="284">
                  <c:v>0.70990393892114168</c:v>
                </c:pt>
                <c:pt idx="285">
                  <c:v>0.70909115663989208</c:v>
                </c:pt>
                <c:pt idx="286">
                  <c:v>0.70877080837661088</c:v>
                </c:pt>
                <c:pt idx="287">
                  <c:v>0.70814497755553507</c:v>
                </c:pt>
                <c:pt idx="288">
                  <c:v>0.70567873828827532</c:v>
                </c:pt>
                <c:pt idx="289">
                  <c:v>0.70457117969962479</c:v>
                </c:pt>
                <c:pt idx="290">
                  <c:v>0.7026196061362765</c:v>
                </c:pt>
                <c:pt idx="291">
                  <c:v>0.700669075780332</c:v>
                </c:pt>
                <c:pt idx="292">
                  <c:v>0.69963038225474894</c:v>
                </c:pt>
                <c:pt idx="293">
                  <c:v>0.69844376392549001</c:v>
                </c:pt>
                <c:pt idx="294">
                  <c:v>0.69748656094751915</c:v>
                </c:pt>
                <c:pt idx="295">
                  <c:v>0.6952099079077817</c:v>
                </c:pt>
                <c:pt idx="296">
                  <c:v>0.69176387955352869</c:v>
                </c:pt>
                <c:pt idx="297">
                  <c:v>0.68775870874892153</c:v>
                </c:pt>
                <c:pt idx="298">
                  <c:v>0.68436768283629157</c:v>
                </c:pt>
                <c:pt idx="299">
                  <c:v>0.68142143107512632</c:v>
                </c:pt>
                <c:pt idx="300">
                  <c:v>0.68151347741046608</c:v>
                </c:pt>
                <c:pt idx="301">
                  <c:v>0.6826825651742402</c:v>
                </c:pt>
                <c:pt idx="302">
                  <c:v>0.68140525132955343</c:v>
                </c:pt>
                <c:pt idx="303">
                  <c:v>0.67966652885629375</c:v>
                </c:pt>
                <c:pt idx="304">
                  <c:v>0.67758214027856534</c:v>
                </c:pt>
                <c:pt idx="305">
                  <c:v>0.67695603862477227</c:v>
                </c:pt>
                <c:pt idx="306">
                  <c:v>0.67670466576386323</c:v>
                </c:pt>
                <c:pt idx="307">
                  <c:v>0.67707082487533721</c:v>
                </c:pt>
                <c:pt idx="308">
                  <c:v>0.67698904677698346</c:v>
                </c:pt>
                <c:pt idx="309">
                  <c:v>0.67582643224889416</c:v>
                </c:pt>
                <c:pt idx="310">
                  <c:v>0.67475053433621623</c:v>
                </c:pt>
                <c:pt idx="311">
                  <c:v>0.67302531003057509</c:v>
                </c:pt>
                <c:pt idx="312">
                  <c:v>0.67015815813334567</c:v>
                </c:pt>
                <c:pt idx="313">
                  <c:v>0.6674340710976554</c:v>
                </c:pt>
                <c:pt idx="314">
                  <c:v>0.66544291249438492</c:v>
                </c:pt>
                <c:pt idx="315">
                  <c:v>0.66331898568730574</c:v>
                </c:pt>
                <c:pt idx="316">
                  <c:v>0.65929547850644366</c:v>
                </c:pt>
                <c:pt idx="317">
                  <c:v>0.65652943748065518</c:v>
                </c:pt>
                <c:pt idx="318">
                  <c:v>0.65465996968976403</c:v>
                </c:pt>
                <c:pt idx="319">
                  <c:v>0.6528652199573387</c:v>
                </c:pt>
                <c:pt idx="320">
                  <c:v>0.65131206970369915</c:v>
                </c:pt>
                <c:pt idx="321">
                  <c:v>0.64972023384215316</c:v>
                </c:pt>
                <c:pt idx="322">
                  <c:v>0.6486728536088171</c:v>
                </c:pt>
                <c:pt idx="323">
                  <c:v>0.64687761403703936</c:v>
                </c:pt>
                <c:pt idx="324">
                  <c:v>0.64546538873228154</c:v>
                </c:pt>
                <c:pt idx="325">
                  <c:v>0.64424929477844206</c:v>
                </c:pt>
                <c:pt idx="326">
                  <c:v>0.64310525235137028</c:v>
                </c:pt>
                <c:pt idx="327">
                  <c:v>0.64124148876508213</c:v>
                </c:pt>
                <c:pt idx="328">
                  <c:v>0.64069356246606957</c:v>
                </c:pt>
                <c:pt idx="329">
                  <c:v>0.64076913481785069</c:v>
                </c:pt>
                <c:pt idx="330">
                  <c:v>0.63896717625477628</c:v>
                </c:pt>
                <c:pt idx="331">
                  <c:v>0.63823034749722674</c:v>
                </c:pt>
                <c:pt idx="332">
                  <c:v>0.63795716424562099</c:v>
                </c:pt>
                <c:pt idx="333">
                  <c:v>0.63729833697495109</c:v>
                </c:pt>
                <c:pt idx="334">
                  <c:v>0.63609666736965365</c:v>
                </c:pt>
                <c:pt idx="335">
                  <c:v>0.63556149194071254</c:v>
                </c:pt>
                <c:pt idx="336">
                  <c:v>0.63542169546136518</c:v>
                </c:pt>
                <c:pt idx="337">
                  <c:v>0.63258425992888645</c:v>
                </c:pt>
                <c:pt idx="338">
                  <c:v>0.63172650604643443</c:v>
                </c:pt>
                <c:pt idx="339">
                  <c:v>0.63115460938250678</c:v>
                </c:pt>
                <c:pt idx="340">
                  <c:v>0.62951813628110576</c:v>
                </c:pt>
                <c:pt idx="341">
                  <c:v>0.62851791437216675</c:v>
                </c:pt>
                <c:pt idx="342">
                  <c:v>0.62860192934792591</c:v>
                </c:pt>
                <c:pt idx="343">
                  <c:v>0.62864990685764965</c:v>
                </c:pt>
                <c:pt idx="344">
                  <c:v>0.62665249904080556</c:v>
                </c:pt>
                <c:pt idx="345">
                  <c:v>0.62515179336449045</c:v>
                </c:pt>
                <c:pt idx="346">
                  <c:v>0.62444896246874015</c:v>
                </c:pt>
                <c:pt idx="347">
                  <c:v>0.62282382254519497</c:v>
                </c:pt>
                <c:pt idx="348">
                  <c:v>0.62088373429413701</c:v>
                </c:pt>
                <c:pt idx="349">
                  <c:v>0.61915211532769765</c:v>
                </c:pt>
                <c:pt idx="350">
                  <c:v>0.61816059350103403</c:v>
                </c:pt>
                <c:pt idx="351">
                  <c:v>0.6151461805074504</c:v>
                </c:pt>
                <c:pt idx="352">
                  <c:v>0.61237570585021306</c:v>
                </c:pt>
                <c:pt idx="353">
                  <c:v>0.61028450466001072</c:v>
                </c:pt>
                <c:pt idx="354">
                  <c:v>0.60829237640881573</c:v>
                </c:pt>
                <c:pt idx="355">
                  <c:v>0.6065823605290549</c:v>
                </c:pt>
                <c:pt idx="356">
                  <c:v>0.60702199053121186</c:v>
                </c:pt>
                <c:pt idx="357">
                  <c:v>0.60827979271953792</c:v>
                </c:pt>
                <c:pt idx="358">
                  <c:v>0.60886541993220766</c:v>
                </c:pt>
                <c:pt idx="359">
                  <c:v>0.60703969663636548</c:v>
                </c:pt>
                <c:pt idx="360">
                  <c:v>0.60589999087596036</c:v>
                </c:pt>
                <c:pt idx="361">
                  <c:v>0.60435048850462914</c:v>
                </c:pt>
                <c:pt idx="362">
                  <c:v>0.60226574383205289</c:v>
                </c:pt>
                <c:pt idx="363">
                  <c:v>0.60085538593539867</c:v>
                </c:pt>
                <c:pt idx="364">
                  <c:v>0.59989613666594765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FE-46CB-8871-584C75F2F5D5}"/>
            </c:ext>
          </c:extLst>
        </c:ser>
        <c:ser>
          <c:idx val="2"/>
          <c:order val="1"/>
          <c:tx>
            <c:strRef>
              <c:f>SIN!$D$1</c:f>
              <c:strCache>
                <c:ptCount val="1"/>
                <c:pt idx="0">
                  <c:v>EAR SIN 24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dLbls>
            <c:dLbl>
              <c:idx val="126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632-4462-918A-08C31968E81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SIN!$F$2:$F$366</c:f>
              <c:numCache>
                <c:formatCode>0.0%</c:formatCode>
                <c:ptCount val="365"/>
                <c:pt idx="0">
                  <c:v>0.59965878524812721</c:v>
                </c:pt>
                <c:pt idx="1">
                  <c:v>0.59835795576985495</c:v>
                </c:pt>
                <c:pt idx="2">
                  <c:v>0.59702603570168589</c:v>
                </c:pt>
                <c:pt idx="3">
                  <c:v>0.59758284932522565</c:v>
                </c:pt>
                <c:pt idx="4">
                  <c:v>0.5980376777224482</c:v>
                </c:pt>
                <c:pt idx="5">
                  <c:v>0.59905086114901329</c:v>
                </c:pt>
                <c:pt idx="6">
                  <c:v>0.59937866734216005</c:v>
                </c:pt>
                <c:pt idx="7">
                  <c:v>0.59730621546451512</c:v>
                </c:pt>
                <c:pt idx="8">
                  <c:v>0.5959361514538396</c:v>
                </c:pt>
                <c:pt idx="9">
                  <c:v>0.59528711093981534</c:v>
                </c:pt>
                <c:pt idx="10">
                  <c:v>0.59438635484448832</c:v>
                </c:pt>
                <c:pt idx="11">
                  <c:v>0.59340500763363335</c:v>
                </c:pt>
                <c:pt idx="12">
                  <c:v>0.59411483504057272</c:v>
                </c:pt>
                <c:pt idx="13">
                  <c:v>0.59576121359690215</c:v>
                </c:pt>
                <c:pt idx="14">
                  <c:v>0.59536970487985674</c:v>
                </c:pt>
                <c:pt idx="15">
                  <c:v>0.59523975868581969</c:v>
                </c:pt>
                <c:pt idx="16">
                  <c:v>0.59491132723694484</c:v>
                </c:pt>
                <c:pt idx="17">
                  <c:v>0.5962418714081652</c:v>
                </c:pt>
                <c:pt idx="18">
                  <c:v>0.59729731476546555</c:v>
                </c:pt>
                <c:pt idx="19">
                  <c:v>0.59831057509514918</c:v>
                </c:pt>
                <c:pt idx="20">
                  <c:v>0.59996689588609509</c:v>
                </c:pt>
                <c:pt idx="21">
                  <c:v>0.60031566653570401</c:v>
                </c:pt>
                <c:pt idx="22">
                  <c:v>0.60172475553107496</c:v>
                </c:pt>
                <c:pt idx="23">
                  <c:v>0.60346519996524783</c:v>
                </c:pt>
                <c:pt idx="24">
                  <c:v>0.60468644308380237</c:v>
                </c:pt>
                <c:pt idx="25">
                  <c:v>0.60656848286131992</c:v>
                </c:pt>
                <c:pt idx="26">
                  <c:v>0.60888898906357425</c:v>
                </c:pt>
                <c:pt idx="27">
                  <c:v>0.61119315837034527</c:v>
                </c:pt>
                <c:pt idx="28">
                  <c:v>0.61143089597556044</c:v>
                </c:pt>
                <c:pt idx="29">
                  <c:v>0.6109402775397168</c:v>
                </c:pt>
                <c:pt idx="30">
                  <c:v>0.61084939478193434</c:v>
                </c:pt>
                <c:pt idx="31">
                  <c:v>0.61194681553453312</c:v>
                </c:pt>
                <c:pt idx="32">
                  <c:v>0.6131600540424148</c:v>
                </c:pt>
                <c:pt idx="33">
                  <c:v>0.61484257371680573</c:v>
                </c:pt>
                <c:pt idx="34">
                  <c:v>0.61712208554603731</c:v>
                </c:pt>
                <c:pt idx="35">
                  <c:v>0.61782689920456879</c:v>
                </c:pt>
                <c:pt idx="36">
                  <c:v>0.61817811905107722</c:v>
                </c:pt>
                <c:pt idx="37">
                  <c:v>0.61819280420145317</c:v>
                </c:pt>
                <c:pt idx="38">
                  <c:v>0.61789764337845987</c:v>
                </c:pt>
                <c:pt idx="39">
                  <c:v>0.61835106745798929</c:v>
                </c:pt>
                <c:pt idx="40">
                  <c:v>0.62028786224978427</c:v>
                </c:pt>
                <c:pt idx="41">
                  <c:v>0.62239468647393759</c:v>
                </c:pt>
                <c:pt idx="42">
                  <c:v>0.62386277687257763</c:v>
                </c:pt>
                <c:pt idx="43">
                  <c:v>0.62455106304976926</c:v>
                </c:pt>
                <c:pt idx="44">
                  <c:v>0.62460578462786065</c:v>
                </c:pt>
                <c:pt idx="45">
                  <c:v>0.62527392219020916</c:v>
                </c:pt>
                <c:pt idx="46">
                  <c:v>0.62608402289343579</c:v>
                </c:pt>
                <c:pt idx="47">
                  <c:v>0.62735138280088887</c:v>
                </c:pt>
                <c:pt idx="48">
                  <c:v>0.62923570626641745</c:v>
                </c:pt>
                <c:pt idx="49">
                  <c:v>0.6303947531589561</c:v>
                </c:pt>
                <c:pt idx="50">
                  <c:v>0.63266277298868756</c:v>
                </c:pt>
                <c:pt idx="51">
                  <c:v>0.63659646736807873</c:v>
                </c:pt>
                <c:pt idx="52">
                  <c:v>0.63976900151464733</c:v>
                </c:pt>
                <c:pt idx="53">
                  <c:v>0.64245760445235356</c:v>
                </c:pt>
                <c:pt idx="54">
                  <c:v>0.64713893080443596</c:v>
                </c:pt>
                <c:pt idx="55">
                  <c:v>0.65106487803138313</c:v>
                </c:pt>
                <c:pt idx="56">
                  <c:v>0.65374462039343584</c:v>
                </c:pt>
                <c:pt idx="57">
                  <c:v>0.65496359152663075</c:v>
                </c:pt>
                <c:pt idx="58">
                  <c:v>0.6556074611424052</c:v>
                </c:pt>
                <c:pt idx="59">
                  <c:v>0.65587024575612529</c:v>
                </c:pt>
                <c:pt idx="60">
                  <c:v>0.6562205695142227</c:v>
                </c:pt>
                <c:pt idx="61">
                  <c:v>0.65762692009011603</c:v>
                </c:pt>
                <c:pt idx="62">
                  <c:v>0.65995013963463989</c:v>
                </c:pt>
                <c:pt idx="63">
                  <c:v>0.66063378153269103</c:v>
                </c:pt>
                <c:pt idx="64">
                  <c:v>0.66183893016783768</c:v>
                </c:pt>
                <c:pt idx="65">
                  <c:v>0.66377190320942381</c:v>
                </c:pt>
                <c:pt idx="66">
                  <c:v>0.66585000245018278</c:v>
                </c:pt>
                <c:pt idx="67">
                  <c:v>0.66835685659031452</c:v>
                </c:pt>
                <c:pt idx="68">
                  <c:v>0.67181867683104624</c:v>
                </c:pt>
                <c:pt idx="69">
                  <c:v>0.6752321617953696</c:v>
                </c:pt>
                <c:pt idx="70">
                  <c:v>0.67737869142953011</c:v>
                </c:pt>
                <c:pt idx="71">
                  <c:v>0.67840492999493274</c:v>
                </c:pt>
                <c:pt idx="72">
                  <c:v>0.6791449953703248</c:v>
                </c:pt>
                <c:pt idx="73">
                  <c:v>0.67950869023864302</c:v>
                </c:pt>
                <c:pt idx="74">
                  <c:v>0.67969518696738429</c:v>
                </c:pt>
                <c:pt idx="75">
                  <c:v>0.68010215488132908</c:v>
                </c:pt>
                <c:pt idx="76">
                  <c:v>0.68100504085843028</c:v>
                </c:pt>
                <c:pt idx="77">
                  <c:v>0.68072766471551149</c:v>
                </c:pt>
                <c:pt idx="78">
                  <c:v>0.6807738801409261</c:v>
                </c:pt>
                <c:pt idx="79">
                  <c:v>0.68086948408100167</c:v>
                </c:pt>
                <c:pt idx="80">
                  <c:v>0.68106869657172298</c:v>
                </c:pt>
                <c:pt idx="81">
                  <c:v>0.68210649735250006</c:v>
                </c:pt>
                <c:pt idx="82">
                  <c:v>0.68475174699792518</c:v>
                </c:pt>
                <c:pt idx="83">
                  <c:v>0.68758894011839711</c:v>
                </c:pt>
                <c:pt idx="84">
                  <c:v>0.6898330430809263</c:v>
                </c:pt>
                <c:pt idx="85">
                  <c:v>0.69191020610994702</c:v>
                </c:pt>
                <c:pt idx="86">
                  <c:v>0.6951448813129476</c:v>
                </c:pt>
                <c:pt idx="87">
                  <c:v>0.69931291284265995</c:v>
                </c:pt>
                <c:pt idx="88">
                  <c:v>0.70427340751448297</c:v>
                </c:pt>
                <c:pt idx="89">
                  <c:v>0.7085127884120821</c:v>
                </c:pt>
                <c:pt idx="90">
                  <c:v>0.71194401793311834</c:v>
                </c:pt>
                <c:pt idx="91">
                  <c:v>0.71368369667981435</c:v>
                </c:pt>
                <c:pt idx="92">
                  <c:v>0.71538954474536753</c:v>
                </c:pt>
                <c:pt idx="93">
                  <c:v>0.71669997708153577</c:v>
                </c:pt>
                <c:pt idx="94">
                  <c:v>0.71767242693698041</c:v>
                </c:pt>
                <c:pt idx="95">
                  <c:v>0.71889244127757923</c:v>
                </c:pt>
                <c:pt idx="96">
                  <c:v>0.72125835542257277</c:v>
                </c:pt>
                <c:pt idx="97">
                  <c:v>0.72361480045424353</c:v>
                </c:pt>
                <c:pt idx="98">
                  <c:v>0.72532255103585463</c:v>
                </c:pt>
                <c:pt idx="99">
                  <c:v>0.72573984402820579</c:v>
                </c:pt>
                <c:pt idx="100">
                  <c:v>0.72582473503067779</c:v>
                </c:pt>
                <c:pt idx="101">
                  <c:v>0.72579090100593013</c:v>
                </c:pt>
                <c:pt idx="102">
                  <c:v>0.72658239450018491</c:v>
                </c:pt>
                <c:pt idx="103">
                  <c:v>0.72853193849014619</c:v>
                </c:pt>
                <c:pt idx="104">
                  <c:v>0.73084410739214845</c:v>
                </c:pt>
                <c:pt idx="105">
                  <c:v>0.73243043799413154</c:v>
                </c:pt>
                <c:pt idx="106">
                  <c:v>0.73389918374104668</c:v>
                </c:pt>
                <c:pt idx="107">
                  <c:v>0.73620567184374874</c:v>
                </c:pt>
                <c:pt idx="108">
                  <c:v>0.73847167547454706</c:v>
                </c:pt>
                <c:pt idx="109">
                  <c:v>0.74030102659096508</c:v>
                </c:pt>
                <c:pt idx="110">
                  <c:v>0.74251049640515221</c:v>
                </c:pt>
                <c:pt idx="111">
                  <c:v>0.74466026934439922</c:v>
                </c:pt>
                <c:pt idx="112">
                  <c:v>0.7458035477557966</c:v>
                </c:pt>
                <c:pt idx="113">
                  <c:v>0.74610240995891375</c:v>
                </c:pt>
                <c:pt idx="114">
                  <c:v>0.74666068306973032</c:v>
                </c:pt>
                <c:pt idx="115">
                  <c:v>0.74697480552474083</c:v>
                </c:pt>
                <c:pt idx="116">
                  <c:v>0.74714620249500119</c:v>
                </c:pt>
                <c:pt idx="117">
                  <c:v>0.74745601168864784</c:v>
                </c:pt>
                <c:pt idx="118">
                  <c:v>0.74837488682539688</c:v>
                </c:pt>
                <c:pt idx="119">
                  <c:v>0.74899568885177426</c:v>
                </c:pt>
                <c:pt idx="120">
                  <c:v>0.74977924126402073</c:v>
                </c:pt>
                <c:pt idx="121">
                  <c:v>0.75145841398129887</c:v>
                </c:pt>
                <c:pt idx="122">
                  <c:v>0.75414345931426929</c:v>
                </c:pt>
                <c:pt idx="123">
                  <c:v>0.75630645290117371</c:v>
                </c:pt>
                <c:pt idx="124">
                  <c:v>0.75775980799529563</c:v>
                </c:pt>
                <c:pt idx="125">
                  <c:v>0.75817913724820929</c:v>
                </c:pt>
                <c:pt idx="126">
                  <c:v>0.75831105283060796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FE-46CB-8871-584C75F2F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0603040"/>
        <c:axId val="942151648"/>
      </c:lineChart>
      <c:dateAx>
        <c:axId val="1060603040"/>
        <c:scaling>
          <c:orientation val="minMax"/>
          <c:max val="45291"/>
        </c:scaling>
        <c:delete val="0"/>
        <c:axPos val="b"/>
        <c:numFmt formatCode="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42151648"/>
        <c:crosses val="autoZero"/>
        <c:auto val="1"/>
        <c:lblOffset val="100"/>
        <c:baseTimeUnit val="days"/>
        <c:majorUnit val="31"/>
        <c:majorTimeUnit val="days"/>
      </c:dateAx>
      <c:valAx>
        <c:axId val="942151648"/>
        <c:scaling>
          <c:orientation val="minMax"/>
          <c:max val="1.1000000000000001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60603040"/>
        <c:crosses val="autoZero"/>
        <c:crossBetween val="between"/>
      </c:valAx>
      <c:spPr>
        <a:gradFill>
          <a:gsLst>
            <a:gs pos="0">
              <a:schemeClr val="bg1"/>
            </a:gs>
            <a:gs pos="100000">
              <a:schemeClr val="accent1">
                <a:lumMod val="40000"/>
                <a:lumOff val="60000"/>
              </a:schemeClr>
            </a:gs>
          </a:gsLst>
          <a:lin ang="5400000" scaled="1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323850</xdr:colOff>
      <xdr:row>11</xdr:row>
      <xdr:rowOff>166687</xdr:rowOff>
    </xdr:from>
    <xdr:to>
      <xdr:col>18</xdr:col>
      <xdr:colOff>19050</xdr:colOff>
      <xdr:row>26</xdr:row>
      <xdr:rowOff>52387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7B8504C-6F57-55FF-0664-12F4D2AD9E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323849</xdr:colOff>
      <xdr:row>11</xdr:row>
      <xdr:rowOff>166687</xdr:rowOff>
    </xdr:from>
    <xdr:to>
      <xdr:col>22</xdr:col>
      <xdr:colOff>581024</xdr:colOff>
      <xdr:row>34</xdr:row>
      <xdr:rowOff>123825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5526AFA-0162-4738-9A1B-A6969AC623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323850</xdr:colOff>
      <xdr:row>11</xdr:row>
      <xdr:rowOff>166687</xdr:rowOff>
    </xdr:from>
    <xdr:to>
      <xdr:col>18</xdr:col>
      <xdr:colOff>19050</xdr:colOff>
      <xdr:row>26</xdr:row>
      <xdr:rowOff>52387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BA6545E-A2EB-429B-BDDF-6A1BA1D878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323850</xdr:colOff>
      <xdr:row>11</xdr:row>
      <xdr:rowOff>166687</xdr:rowOff>
    </xdr:from>
    <xdr:to>
      <xdr:col>18</xdr:col>
      <xdr:colOff>19050</xdr:colOff>
      <xdr:row>26</xdr:row>
      <xdr:rowOff>52387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CDB9233-A7F4-45F5-AC49-26878CAC84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3</xdr:row>
      <xdr:rowOff>0</xdr:rowOff>
    </xdr:from>
    <xdr:to>
      <xdr:col>16</xdr:col>
      <xdr:colOff>304800</xdr:colOff>
      <xdr:row>17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4F5E75B-90B4-4901-996C-E317A3417C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19</xdr:row>
      <xdr:rowOff>0</xdr:rowOff>
    </xdr:from>
    <xdr:to>
      <xdr:col>16</xdr:col>
      <xdr:colOff>304800</xdr:colOff>
      <xdr:row>33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60432F5-437E-43F4-B27B-C021FC9278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429"/>
  <sheetViews>
    <sheetView topLeftCell="A3416" workbookViewId="0">
      <selection activeCell="D3401" sqref="D3401:F3429"/>
    </sheetView>
  </sheetViews>
  <sheetFormatPr defaultColWidth="9.109375" defaultRowHeight="14.4" x14ac:dyDescent="0.3"/>
  <cols>
    <col min="1" max="1" width="13.88671875" style="27" bestFit="1" customWidth="1"/>
    <col min="2" max="2" width="16.109375" style="27" bestFit="1" customWidth="1"/>
    <col min="3" max="3" width="18.5546875" style="27" bestFit="1" customWidth="1"/>
    <col min="4" max="6" width="18.5546875" style="27" customWidth="1"/>
    <col min="7" max="7" width="19.88671875" style="27" bestFit="1" customWidth="1"/>
    <col min="8" max="8" width="28.5546875" style="27" bestFit="1" customWidth="1"/>
    <col min="9" max="9" width="31.33203125" style="27" bestFit="1" customWidth="1"/>
    <col min="10" max="16384" width="9.109375" style="27"/>
  </cols>
  <sheetData>
    <row r="1" spans="1:9" s="24" customFormat="1" ht="39.75" customHeight="1" x14ac:dyDescent="0.3">
      <c r="A1" s="21" t="s">
        <v>0</v>
      </c>
      <c r="B1" s="21" t="s">
        <v>1</v>
      </c>
      <c r="C1" s="22" t="s">
        <v>2</v>
      </c>
      <c r="D1" s="22"/>
      <c r="E1" s="22"/>
      <c r="F1" s="22"/>
      <c r="G1" s="23" t="s">
        <v>3</v>
      </c>
      <c r="H1" s="23" t="s">
        <v>4</v>
      </c>
      <c r="I1" s="23" t="s">
        <v>5</v>
      </c>
    </row>
    <row r="2" spans="1:9" customFormat="1" x14ac:dyDescent="0.3">
      <c r="A2" s="1" t="s">
        <v>6</v>
      </c>
      <c r="B2" s="1" t="s">
        <v>7</v>
      </c>
      <c r="C2" s="2">
        <v>44562</v>
      </c>
      <c r="D2">
        <f>DAY(C2)</f>
        <v>1</v>
      </c>
      <c r="E2">
        <f>MONTH(C2)</f>
        <v>1</v>
      </c>
      <c r="F2">
        <f>YEAR(C2)</f>
        <v>2022</v>
      </c>
      <c r="G2" s="4">
        <v>51691.2265625</v>
      </c>
      <c r="H2" s="4">
        <v>27606.841796879999</v>
      </c>
      <c r="I2" s="3">
        <v>53.407199859999999</v>
      </c>
    </row>
    <row r="3" spans="1:9" customFormat="1" x14ac:dyDescent="0.3">
      <c r="A3" s="1" t="s">
        <v>8</v>
      </c>
      <c r="B3" s="1" t="s">
        <v>9</v>
      </c>
      <c r="C3" s="2">
        <v>44562</v>
      </c>
      <c r="D3">
        <f t="shared" ref="D3:D66" si="0">DAY(C3)</f>
        <v>1</v>
      </c>
      <c r="E3">
        <f t="shared" ref="E3:E66" si="1">MONTH(C3)</f>
        <v>1</v>
      </c>
      <c r="F3">
        <f t="shared" ref="F3:F66" si="2">YEAR(C3)</f>
        <v>2022</v>
      </c>
      <c r="G3" s="4">
        <v>15302.39648438</v>
      </c>
      <c r="H3" s="4">
        <v>8840.0087890600007</v>
      </c>
      <c r="I3" s="3">
        <v>57.768798830000001</v>
      </c>
    </row>
    <row r="4" spans="1:9" customFormat="1" x14ac:dyDescent="0.3">
      <c r="A4" s="1" t="s">
        <v>10</v>
      </c>
      <c r="B4" s="1" t="s">
        <v>11</v>
      </c>
      <c r="C4" s="2">
        <v>44562</v>
      </c>
      <c r="D4">
        <f t="shared" si="0"/>
        <v>1</v>
      </c>
      <c r="E4">
        <f t="shared" si="1"/>
        <v>1</v>
      </c>
      <c r="F4">
        <f t="shared" si="2"/>
        <v>2022</v>
      </c>
      <c r="G4" s="4">
        <v>204615.328125</v>
      </c>
      <c r="H4" s="4">
        <v>50418.515625</v>
      </c>
      <c r="I4" s="3">
        <v>24.640600200000002</v>
      </c>
    </row>
    <row r="5" spans="1:9" customFormat="1" x14ac:dyDescent="0.3">
      <c r="A5" s="1" t="s">
        <v>12</v>
      </c>
      <c r="B5" s="1" t="s">
        <v>13</v>
      </c>
      <c r="C5" s="2">
        <v>44562</v>
      </c>
      <c r="D5">
        <f t="shared" si="0"/>
        <v>1</v>
      </c>
      <c r="E5">
        <f t="shared" si="1"/>
        <v>1</v>
      </c>
      <c r="F5">
        <f t="shared" si="2"/>
        <v>2022</v>
      </c>
      <c r="G5" s="4">
        <v>19657.330078129999</v>
      </c>
      <c r="H5" s="4">
        <v>8390.9658203100007</v>
      </c>
      <c r="I5" s="3">
        <v>42.686199190000004</v>
      </c>
    </row>
    <row r="6" spans="1:9" customFormat="1" x14ac:dyDescent="0.3">
      <c r="A6" s="1" t="s">
        <v>6</v>
      </c>
      <c r="B6" s="1" t="s">
        <v>7</v>
      </c>
      <c r="C6" s="2">
        <v>44563</v>
      </c>
      <c r="D6">
        <f t="shared" si="0"/>
        <v>2</v>
      </c>
      <c r="E6">
        <f t="shared" si="1"/>
        <v>1</v>
      </c>
      <c r="F6">
        <f t="shared" si="2"/>
        <v>2022</v>
      </c>
      <c r="G6" s="4">
        <v>51691.2265625</v>
      </c>
      <c r="H6" s="4">
        <v>28145.935546879999</v>
      </c>
      <c r="I6" s="3">
        <v>54.450099950000002</v>
      </c>
    </row>
    <row r="7" spans="1:9" customFormat="1" x14ac:dyDescent="0.3">
      <c r="A7" s="1" t="s">
        <v>8</v>
      </c>
      <c r="B7" s="1" t="s">
        <v>9</v>
      </c>
      <c r="C7" s="2">
        <v>44563</v>
      </c>
      <c r="D7">
        <f t="shared" si="0"/>
        <v>2</v>
      </c>
      <c r="E7">
        <f t="shared" si="1"/>
        <v>1</v>
      </c>
      <c r="F7">
        <f t="shared" si="2"/>
        <v>2022</v>
      </c>
      <c r="G7" s="4">
        <v>15302.39648438</v>
      </c>
      <c r="H7" s="4">
        <v>9299.6953125</v>
      </c>
      <c r="I7" s="3">
        <v>60.772800449999998</v>
      </c>
    </row>
    <row r="8" spans="1:9" customFormat="1" x14ac:dyDescent="0.3">
      <c r="A8" s="1" t="s">
        <v>10</v>
      </c>
      <c r="B8" s="1" t="s">
        <v>11</v>
      </c>
      <c r="C8" s="2">
        <v>44563</v>
      </c>
      <c r="D8">
        <f t="shared" si="0"/>
        <v>2</v>
      </c>
      <c r="E8">
        <f t="shared" si="1"/>
        <v>1</v>
      </c>
      <c r="F8">
        <f t="shared" si="2"/>
        <v>2022</v>
      </c>
      <c r="G8" s="4">
        <v>204615.328125</v>
      </c>
      <c r="H8" s="4">
        <v>51611.03515625</v>
      </c>
      <c r="I8" s="3">
        <v>25.223400120000001</v>
      </c>
    </row>
    <row r="9" spans="1:9" customFormat="1" x14ac:dyDescent="0.3">
      <c r="A9" s="1" t="s">
        <v>12</v>
      </c>
      <c r="B9" s="1" t="s">
        <v>13</v>
      </c>
      <c r="C9" s="2">
        <v>44563</v>
      </c>
      <c r="D9">
        <f t="shared" si="0"/>
        <v>2</v>
      </c>
      <c r="E9">
        <f t="shared" si="1"/>
        <v>1</v>
      </c>
      <c r="F9">
        <f t="shared" si="2"/>
        <v>2022</v>
      </c>
      <c r="G9" s="4">
        <v>19657.330078129999</v>
      </c>
      <c r="H9" s="4">
        <v>8376.359375</v>
      </c>
      <c r="I9" s="3">
        <v>42.611900329999997</v>
      </c>
    </row>
    <row r="10" spans="1:9" customFormat="1" x14ac:dyDescent="0.3">
      <c r="A10" s="1" t="s">
        <v>6</v>
      </c>
      <c r="B10" s="1" t="s">
        <v>7</v>
      </c>
      <c r="C10" s="2">
        <v>44564</v>
      </c>
      <c r="D10">
        <f t="shared" si="0"/>
        <v>3</v>
      </c>
      <c r="E10">
        <f t="shared" si="1"/>
        <v>1</v>
      </c>
      <c r="F10">
        <f t="shared" si="2"/>
        <v>2022</v>
      </c>
      <c r="G10" s="4">
        <v>51691.2265625</v>
      </c>
      <c r="H10" s="4">
        <v>28747.9765625</v>
      </c>
      <c r="I10" s="3">
        <v>55.614799499999997</v>
      </c>
    </row>
    <row r="11" spans="1:9" customFormat="1" x14ac:dyDescent="0.3">
      <c r="A11" s="1" t="s">
        <v>8</v>
      </c>
      <c r="B11" s="1" t="s">
        <v>9</v>
      </c>
      <c r="C11" s="2">
        <v>44564</v>
      </c>
      <c r="D11">
        <f t="shared" si="0"/>
        <v>3</v>
      </c>
      <c r="E11">
        <f t="shared" si="1"/>
        <v>1</v>
      </c>
      <c r="F11">
        <f t="shared" si="2"/>
        <v>2022</v>
      </c>
      <c r="G11" s="4">
        <v>15302.39648438</v>
      </c>
      <c r="H11" s="4">
        <v>9684.4052734399993</v>
      </c>
      <c r="I11" s="3">
        <v>63.286899570000003</v>
      </c>
    </row>
    <row r="12" spans="1:9" customFormat="1" x14ac:dyDescent="0.3">
      <c r="A12" s="1" t="s">
        <v>10</v>
      </c>
      <c r="B12" s="1" t="s">
        <v>11</v>
      </c>
      <c r="C12" s="2">
        <v>44564</v>
      </c>
      <c r="D12">
        <f t="shared" si="0"/>
        <v>3</v>
      </c>
      <c r="E12">
        <f t="shared" si="1"/>
        <v>1</v>
      </c>
      <c r="F12">
        <f t="shared" si="2"/>
        <v>2022</v>
      </c>
      <c r="G12" s="4">
        <v>204615.328125</v>
      </c>
      <c r="H12" s="4">
        <v>52581.7734375</v>
      </c>
      <c r="I12" s="3">
        <v>25.69790077</v>
      </c>
    </row>
    <row r="13" spans="1:9" customFormat="1" x14ac:dyDescent="0.3">
      <c r="A13" s="1" t="s">
        <v>12</v>
      </c>
      <c r="B13" s="1" t="s">
        <v>13</v>
      </c>
      <c r="C13" s="2">
        <v>44564</v>
      </c>
      <c r="D13">
        <f t="shared" si="0"/>
        <v>3</v>
      </c>
      <c r="E13">
        <f t="shared" si="1"/>
        <v>1</v>
      </c>
      <c r="F13">
        <f t="shared" si="2"/>
        <v>2022</v>
      </c>
      <c r="G13" s="4">
        <v>19657.330078129999</v>
      </c>
      <c r="H13" s="4">
        <v>8303.96875</v>
      </c>
      <c r="I13" s="3">
        <v>42.243598939999998</v>
      </c>
    </row>
    <row r="14" spans="1:9" customFormat="1" x14ac:dyDescent="0.3">
      <c r="A14" s="1" t="s">
        <v>6</v>
      </c>
      <c r="B14" s="1" t="s">
        <v>7</v>
      </c>
      <c r="C14" s="2">
        <v>44565</v>
      </c>
      <c r="D14">
        <f t="shared" si="0"/>
        <v>4</v>
      </c>
      <c r="E14">
        <f t="shared" si="1"/>
        <v>1</v>
      </c>
      <c r="F14">
        <f t="shared" si="2"/>
        <v>2022</v>
      </c>
      <c r="G14" s="4">
        <v>51691.2265625</v>
      </c>
      <c r="H14" s="4">
        <v>29243.49609375</v>
      </c>
      <c r="I14" s="3">
        <v>56.573398589999996</v>
      </c>
    </row>
    <row r="15" spans="1:9" customFormat="1" x14ac:dyDescent="0.3">
      <c r="A15" s="1" t="s">
        <v>8</v>
      </c>
      <c r="B15" s="1" t="s">
        <v>9</v>
      </c>
      <c r="C15" s="2">
        <v>44565</v>
      </c>
      <c r="D15">
        <f t="shared" si="0"/>
        <v>4</v>
      </c>
      <c r="E15">
        <f t="shared" si="1"/>
        <v>1</v>
      </c>
      <c r="F15">
        <f t="shared" si="2"/>
        <v>2022</v>
      </c>
      <c r="G15" s="4">
        <v>15302.39648438</v>
      </c>
      <c r="H15" s="4">
        <v>10059.083007810001</v>
      </c>
      <c r="I15" s="3">
        <v>65.735298159999999</v>
      </c>
    </row>
    <row r="16" spans="1:9" customFormat="1" x14ac:dyDescent="0.3">
      <c r="A16" s="1" t="s">
        <v>10</v>
      </c>
      <c r="B16" s="1" t="s">
        <v>11</v>
      </c>
      <c r="C16" s="2">
        <v>44565</v>
      </c>
      <c r="D16">
        <f t="shared" si="0"/>
        <v>4</v>
      </c>
      <c r="E16">
        <f t="shared" si="1"/>
        <v>1</v>
      </c>
      <c r="F16">
        <f t="shared" si="2"/>
        <v>2022</v>
      </c>
      <c r="G16" s="4">
        <v>204615.328125</v>
      </c>
      <c r="H16" s="4">
        <v>53727.984375</v>
      </c>
      <c r="I16" s="3">
        <v>26.257999420000001</v>
      </c>
    </row>
    <row r="17" spans="1:9" customFormat="1" x14ac:dyDescent="0.3">
      <c r="A17" s="1" t="s">
        <v>12</v>
      </c>
      <c r="B17" s="1" t="s">
        <v>13</v>
      </c>
      <c r="C17" s="2">
        <v>44565</v>
      </c>
      <c r="D17">
        <f t="shared" si="0"/>
        <v>4</v>
      </c>
      <c r="E17">
        <f t="shared" si="1"/>
        <v>1</v>
      </c>
      <c r="F17">
        <f t="shared" si="2"/>
        <v>2022</v>
      </c>
      <c r="G17" s="4">
        <v>19657.330078129999</v>
      </c>
      <c r="H17" s="4">
        <v>8245.0712890600007</v>
      </c>
      <c r="I17" s="3">
        <v>41.944000240000001</v>
      </c>
    </row>
    <row r="18" spans="1:9" customFormat="1" x14ac:dyDescent="0.3">
      <c r="A18" s="1" t="s">
        <v>6</v>
      </c>
      <c r="B18" s="1" t="s">
        <v>7</v>
      </c>
      <c r="C18" s="2">
        <v>44566</v>
      </c>
      <c r="D18">
        <f t="shared" si="0"/>
        <v>5</v>
      </c>
      <c r="E18">
        <f t="shared" si="1"/>
        <v>1</v>
      </c>
      <c r="F18">
        <f t="shared" si="2"/>
        <v>2022</v>
      </c>
      <c r="G18" s="4">
        <v>51691.2265625</v>
      </c>
      <c r="H18" s="4">
        <v>29740.857421879999</v>
      </c>
      <c r="I18" s="3">
        <v>57.535598749999998</v>
      </c>
    </row>
    <row r="19" spans="1:9" customFormat="1" x14ac:dyDescent="0.3">
      <c r="A19" s="1" t="s">
        <v>8</v>
      </c>
      <c r="B19" s="1" t="s">
        <v>9</v>
      </c>
      <c r="C19" s="2">
        <v>44566</v>
      </c>
      <c r="D19">
        <f t="shared" si="0"/>
        <v>5</v>
      </c>
      <c r="E19">
        <f t="shared" si="1"/>
        <v>1</v>
      </c>
      <c r="F19">
        <f t="shared" si="2"/>
        <v>2022</v>
      </c>
      <c r="G19" s="4">
        <v>15302.39648438</v>
      </c>
      <c r="H19" s="4">
        <v>10394.745117189999</v>
      </c>
      <c r="I19" s="3">
        <v>67.928901670000002</v>
      </c>
    </row>
    <row r="20" spans="1:9" customFormat="1" x14ac:dyDescent="0.3">
      <c r="A20" s="1" t="s">
        <v>10</v>
      </c>
      <c r="B20" s="1" t="s">
        <v>11</v>
      </c>
      <c r="C20" s="2">
        <v>44566</v>
      </c>
      <c r="D20">
        <f t="shared" si="0"/>
        <v>5</v>
      </c>
      <c r="E20">
        <f t="shared" si="1"/>
        <v>1</v>
      </c>
      <c r="F20">
        <f t="shared" si="2"/>
        <v>2022</v>
      </c>
      <c r="G20" s="4">
        <v>204615.328125</v>
      </c>
      <c r="H20" s="4">
        <v>55035.41796875</v>
      </c>
      <c r="I20" s="3">
        <v>26.896999359999999</v>
      </c>
    </row>
    <row r="21" spans="1:9" customFormat="1" x14ac:dyDescent="0.3">
      <c r="A21" s="1" t="s">
        <v>12</v>
      </c>
      <c r="B21" s="1" t="s">
        <v>13</v>
      </c>
      <c r="C21" s="2">
        <v>44566</v>
      </c>
      <c r="D21">
        <f t="shared" si="0"/>
        <v>5</v>
      </c>
      <c r="E21">
        <f t="shared" si="1"/>
        <v>1</v>
      </c>
      <c r="F21">
        <f t="shared" si="2"/>
        <v>2022</v>
      </c>
      <c r="G21" s="4">
        <v>19657.330078129999</v>
      </c>
      <c r="H21" s="4">
        <v>8200.1787109399993</v>
      </c>
      <c r="I21" s="3">
        <v>41.715599060000002</v>
      </c>
    </row>
    <row r="22" spans="1:9" customFormat="1" x14ac:dyDescent="0.3">
      <c r="A22" s="1" t="s">
        <v>6</v>
      </c>
      <c r="B22" s="1" t="s">
        <v>7</v>
      </c>
      <c r="C22" s="2">
        <v>44567</v>
      </c>
      <c r="D22">
        <f t="shared" si="0"/>
        <v>6</v>
      </c>
      <c r="E22">
        <f t="shared" si="1"/>
        <v>1</v>
      </c>
      <c r="F22">
        <f t="shared" si="2"/>
        <v>2022</v>
      </c>
      <c r="G22" s="4">
        <v>51691.2265625</v>
      </c>
      <c r="H22" s="4">
        <v>30197.494140629999</v>
      </c>
      <c r="I22" s="3">
        <v>58.418998719999998</v>
      </c>
    </row>
    <row r="23" spans="1:9" customFormat="1" x14ac:dyDescent="0.3">
      <c r="A23" s="1" t="s">
        <v>8</v>
      </c>
      <c r="B23" s="1" t="s">
        <v>9</v>
      </c>
      <c r="C23" s="2">
        <v>44567</v>
      </c>
      <c r="D23">
        <f t="shared" si="0"/>
        <v>6</v>
      </c>
      <c r="E23">
        <f t="shared" si="1"/>
        <v>1</v>
      </c>
      <c r="F23">
        <f t="shared" si="2"/>
        <v>2022</v>
      </c>
      <c r="G23" s="4">
        <v>15302.39648438</v>
      </c>
      <c r="H23" s="4">
        <v>10659.40039063</v>
      </c>
      <c r="I23" s="3">
        <v>69.658401490000003</v>
      </c>
    </row>
    <row r="24" spans="1:9" customFormat="1" x14ac:dyDescent="0.3">
      <c r="A24" s="1" t="s">
        <v>10</v>
      </c>
      <c r="B24" s="1" t="s">
        <v>11</v>
      </c>
      <c r="C24" s="2">
        <v>44567</v>
      </c>
      <c r="D24">
        <f t="shared" si="0"/>
        <v>6</v>
      </c>
      <c r="E24">
        <f t="shared" si="1"/>
        <v>1</v>
      </c>
      <c r="F24">
        <f t="shared" si="2"/>
        <v>2022</v>
      </c>
      <c r="G24" s="4">
        <v>204615.328125</v>
      </c>
      <c r="H24" s="4">
        <v>56339.47265625</v>
      </c>
      <c r="I24" s="3">
        <v>27.53429985</v>
      </c>
    </row>
    <row r="25" spans="1:9" customFormat="1" x14ac:dyDescent="0.3">
      <c r="A25" s="1" t="s">
        <v>12</v>
      </c>
      <c r="B25" s="1" t="s">
        <v>13</v>
      </c>
      <c r="C25" s="2">
        <v>44567</v>
      </c>
      <c r="D25">
        <f t="shared" si="0"/>
        <v>6</v>
      </c>
      <c r="E25">
        <f t="shared" si="1"/>
        <v>1</v>
      </c>
      <c r="F25">
        <f t="shared" si="2"/>
        <v>2022</v>
      </c>
      <c r="G25" s="4">
        <v>19657.330078129999</v>
      </c>
      <c r="H25" s="4">
        <v>8146.5400390599998</v>
      </c>
      <c r="I25" s="3">
        <v>41.442798609999997</v>
      </c>
    </row>
    <row r="26" spans="1:9" customFormat="1" x14ac:dyDescent="0.3">
      <c r="A26" s="1" t="s">
        <v>6</v>
      </c>
      <c r="B26" s="1" t="s">
        <v>7</v>
      </c>
      <c r="C26" s="2">
        <v>44568</v>
      </c>
      <c r="D26">
        <f t="shared" si="0"/>
        <v>7</v>
      </c>
      <c r="E26">
        <f t="shared" si="1"/>
        <v>1</v>
      </c>
      <c r="F26">
        <f t="shared" si="2"/>
        <v>2022</v>
      </c>
      <c r="G26" s="4">
        <v>51691.2265625</v>
      </c>
      <c r="H26" s="4">
        <v>30882.97265625</v>
      </c>
      <c r="I26" s="3">
        <v>59.745098110000001</v>
      </c>
    </row>
    <row r="27" spans="1:9" customFormat="1" x14ac:dyDescent="0.3">
      <c r="A27" s="1" t="s">
        <v>8</v>
      </c>
      <c r="B27" s="1" t="s">
        <v>9</v>
      </c>
      <c r="C27" s="2">
        <v>44568</v>
      </c>
      <c r="D27">
        <f t="shared" si="0"/>
        <v>7</v>
      </c>
      <c r="E27">
        <f t="shared" si="1"/>
        <v>1</v>
      </c>
      <c r="F27">
        <f t="shared" si="2"/>
        <v>2022</v>
      </c>
      <c r="G27" s="4">
        <v>15302.39648438</v>
      </c>
      <c r="H27" s="4">
        <v>10914.864257810001</v>
      </c>
      <c r="I27" s="3">
        <v>71.327796939999999</v>
      </c>
    </row>
    <row r="28" spans="1:9" customFormat="1" x14ac:dyDescent="0.3">
      <c r="A28" s="1" t="s">
        <v>10</v>
      </c>
      <c r="B28" s="1" t="s">
        <v>11</v>
      </c>
      <c r="C28" s="2">
        <v>44568</v>
      </c>
      <c r="D28">
        <f t="shared" si="0"/>
        <v>7</v>
      </c>
      <c r="E28">
        <f t="shared" si="1"/>
        <v>1</v>
      </c>
      <c r="F28">
        <f t="shared" si="2"/>
        <v>2022</v>
      </c>
      <c r="G28" s="4">
        <v>204615.328125</v>
      </c>
      <c r="H28" s="4">
        <v>57997.77734375</v>
      </c>
      <c r="I28" s="3">
        <v>28.34480095</v>
      </c>
    </row>
    <row r="29" spans="1:9" customFormat="1" x14ac:dyDescent="0.3">
      <c r="A29" s="1" t="s">
        <v>12</v>
      </c>
      <c r="B29" s="1" t="s">
        <v>13</v>
      </c>
      <c r="C29" s="2">
        <v>44568</v>
      </c>
      <c r="D29">
        <f t="shared" si="0"/>
        <v>7</v>
      </c>
      <c r="E29">
        <f t="shared" si="1"/>
        <v>1</v>
      </c>
      <c r="F29">
        <f t="shared" si="2"/>
        <v>2022</v>
      </c>
      <c r="G29" s="4">
        <v>19657.330078129999</v>
      </c>
      <c r="H29" s="4">
        <v>8121.4677734400002</v>
      </c>
      <c r="I29" s="3">
        <v>41.31520081</v>
      </c>
    </row>
    <row r="30" spans="1:9" customFormat="1" x14ac:dyDescent="0.3">
      <c r="A30" s="1" t="s">
        <v>6</v>
      </c>
      <c r="B30" s="1" t="s">
        <v>7</v>
      </c>
      <c r="C30" s="2">
        <v>44569</v>
      </c>
      <c r="D30">
        <f t="shared" si="0"/>
        <v>8</v>
      </c>
      <c r="E30">
        <f t="shared" si="1"/>
        <v>1</v>
      </c>
      <c r="F30">
        <f t="shared" si="2"/>
        <v>2022</v>
      </c>
      <c r="G30" s="4">
        <v>51691.2265625</v>
      </c>
      <c r="H30" s="4">
        <v>31559.560546879999</v>
      </c>
      <c r="I30" s="3">
        <v>61.054000850000001</v>
      </c>
    </row>
    <row r="31" spans="1:9" customFormat="1" x14ac:dyDescent="0.3">
      <c r="A31" s="1" t="s">
        <v>8</v>
      </c>
      <c r="B31" s="1" t="s">
        <v>9</v>
      </c>
      <c r="C31" s="2">
        <v>44569</v>
      </c>
      <c r="D31">
        <f t="shared" si="0"/>
        <v>8</v>
      </c>
      <c r="E31">
        <f t="shared" si="1"/>
        <v>1</v>
      </c>
      <c r="F31">
        <f t="shared" si="2"/>
        <v>2022</v>
      </c>
      <c r="G31" s="4">
        <v>15302.39648438</v>
      </c>
      <c r="H31" s="4">
        <v>11203.614257810001</v>
      </c>
      <c r="I31" s="3">
        <v>73.214797970000006</v>
      </c>
    </row>
    <row r="32" spans="1:9" customFormat="1" x14ac:dyDescent="0.3">
      <c r="A32" s="1" t="s">
        <v>10</v>
      </c>
      <c r="B32" s="1" t="s">
        <v>11</v>
      </c>
      <c r="C32" s="2">
        <v>44569</v>
      </c>
      <c r="D32">
        <f t="shared" si="0"/>
        <v>8</v>
      </c>
      <c r="E32">
        <f t="shared" si="1"/>
        <v>1</v>
      </c>
      <c r="F32">
        <f t="shared" si="2"/>
        <v>2022</v>
      </c>
      <c r="G32" s="4">
        <v>204615.328125</v>
      </c>
      <c r="H32" s="4">
        <v>59712.39453125</v>
      </c>
      <c r="I32" s="3">
        <v>29.182800289999999</v>
      </c>
    </row>
    <row r="33" spans="1:9" customFormat="1" x14ac:dyDescent="0.3">
      <c r="A33" s="1" t="s">
        <v>12</v>
      </c>
      <c r="B33" s="1" t="s">
        <v>13</v>
      </c>
      <c r="C33" s="2">
        <v>44569</v>
      </c>
      <c r="D33">
        <f t="shared" si="0"/>
        <v>8</v>
      </c>
      <c r="E33">
        <f t="shared" si="1"/>
        <v>1</v>
      </c>
      <c r="F33">
        <f t="shared" si="2"/>
        <v>2022</v>
      </c>
      <c r="G33" s="4">
        <v>19657.330078129999</v>
      </c>
      <c r="H33" s="4">
        <v>8121.8500976599998</v>
      </c>
      <c r="I33" s="3">
        <v>41.317199709999997</v>
      </c>
    </row>
    <row r="34" spans="1:9" customFormat="1" x14ac:dyDescent="0.3">
      <c r="A34" s="1" t="s">
        <v>6</v>
      </c>
      <c r="B34" s="1" t="s">
        <v>7</v>
      </c>
      <c r="C34" s="2">
        <v>44570</v>
      </c>
      <c r="D34">
        <f t="shared" si="0"/>
        <v>9</v>
      </c>
      <c r="E34">
        <f t="shared" si="1"/>
        <v>1</v>
      </c>
      <c r="F34">
        <f t="shared" si="2"/>
        <v>2022</v>
      </c>
      <c r="G34" s="4">
        <v>51691.2265625</v>
      </c>
      <c r="H34" s="4">
        <v>32244.83984375</v>
      </c>
      <c r="I34" s="3">
        <v>62.379699709999997</v>
      </c>
    </row>
    <row r="35" spans="1:9" customFormat="1" x14ac:dyDescent="0.3">
      <c r="A35" s="1" t="s">
        <v>8</v>
      </c>
      <c r="B35" s="1" t="s">
        <v>9</v>
      </c>
      <c r="C35" s="2">
        <v>44570</v>
      </c>
      <c r="D35">
        <f t="shared" si="0"/>
        <v>9</v>
      </c>
      <c r="E35">
        <f t="shared" si="1"/>
        <v>1</v>
      </c>
      <c r="F35">
        <f t="shared" si="2"/>
        <v>2022</v>
      </c>
      <c r="G35" s="4">
        <v>15302.39648438</v>
      </c>
      <c r="H35" s="4">
        <v>11473.56640625</v>
      </c>
      <c r="I35" s="3">
        <v>74.978897090000004</v>
      </c>
    </row>
    <row r="36" spans="1:9" customFormat="1" x14ac:dyDescent="0.3">
      <c r="A36" s="1" t="s">
        <v>10</v>
      </c>
      <c r="B36" s="1" t="s">
        <v>11</v>
      </c>
      <c r="C36" s="2">
        <v>44570</v>
      </c>
      <c r="D36">
        <f t="shared" si="0"/>
        <v>9</v>
      </c>
      <c r="E36">
        <f t="shared" si="1"/>
        <v>1</v>
      </c>
      <c r="F36">
        <f t="shared" si="2"/>
        <v>2022</v>
      </c>
      <c r="G36" s="4">
        <v>204615.328125</v>
      </c>
      <c r="H36" s="4">
        <v>61633.375</v>
      </c>
      <c r="I36" s="3">
        <v>30.121599199999999</v>
      </c>
    </row>
    <row r="37" spans="1:9" customFormat="1" x14ac:dyDescent="0.3">
      <c r="A37" s="1" t="s">
        <v>12</v>
      </c>
      <c r="B37" s="1" t="s">
        <v>13</v>
      </c>
      <c r="C37" s="2">
        <v>44570</v>
      </c>
      <c r="D37">
        <f t="shared" si="0"/>
        <v>9</v>
      </c>
      <c r="E37">
        <f t="shared" si="1"/>
        <v>1</v>
      </c>
      <c r="F37">
        <f t="shared" si="2"/>
        <v>2022</v>
      </c>
      <c r="G37" s="4">
        <v>19657.330078129999</v>
      </c>
      <c r="H37" s="4">
        <v>8104.3217773400002</v>
      </c>
      <c r="I37" s="3">
        <v>41.228000639999998</v>
      </c>
    </row>
    <row r="38" spans="1:9" customFormat="1" x14ac:dyDescent="0.3">
      <c r="A38" s="1" t="s">
        <v>6</v>
      </c>
      <c r="B38" s="1" t="s">
        <v>7</v>
      </c>
      <c r="C38" s="2">
        <v>44571</v>
      </c>
      <c r="D38">
        <f t="shared" si="0"/>
        <v>10</v>
      </c>
      <c r="E38">
        <f t="shared" si="1"/>
        <v>1</v>
      </c>
      <c r="F38">
        <f t="shared" si="2"/>
        <v>2022</v>
      </c>
      <c r="G38" s="4">
        <v>51691.2265625</v>
      </c>
      <c r="H38" s="4">
        <v>33080.23828125</v>
      </c>
      <c r="I38" s="3">
        <v>63.995800019999997</v>
      </c>
    </row>
    <row r="39" spans="1:9" customFormat="1" x14ac:dyDescent="0.3">
      <c r="A39" s="1" t="s">
        <v>8</v>
      </c>
      <c r="B39" s="1" t="s">
        <v>9</v>
      </c>
      <c r="C39" s="2">
        <v>44571</v>
      </c>
      <c r="D39">
        <f t="shared" si="0"/>
        <v>10</v>
      </c>
      <c r="E39">
        <f t="shared" si="1"/>
        <v>1</v>
      </c>
      <c r="F39">
        <f t="shared" si="2"/>
        <v>2022</v>
      </c>
      <c r="G39" s="4">
        <v>15302.39648438</v>
      </c>
      <c r="H39" s="4">
        <v>11749.223632810001</v>
      </c>
      <c r="I39" s="3">
        <v>76.780296329999999</v>
      </c>
    </row>
    <row r="40" spans="1:9" customFormat="1" x14ac:dyDescent="0.3">
      <c r="A40" s="1" t="s">
        <v>10</v>
      </c>
      <c r="B40" s="1" t="s">
        <v>11</v>
      </c>
      <c r="C40" s="2">
        <v>44571</v>
      </c>
      <c r="D40">
        <f t="shared" si="0"/>
        <v>10</v>
      </c>
      <c r="E40">
        <f t="shared" si="1"/>
        <v>1</v>
      </c>
      <c r="F40">
        <f t="shared" si="2"/>
        <v>2022</v>
      </c>
      <c r="G40" s="4">
        <v>204615.328125</v>
      </c>
      <c r="H40" s="4">
        <v>63487.48046875</v>
      </c>
      <c r="I40" s="3">
        <v>31.027700419999999</v>
      </c>
    </row>
    <row r="41" spans="1:9" customFormat="1" x14ac:dyDescent="0.3">
      <c r="A41" s="1" t="s">
        <v>12</v>
      </c>
      <c r="B41" s="1" t="s">
        <v>13</v>
      </c>
      <c r="C41" s="2">
        <v>44571</v>
      </c>
      <c r="D41">
        <f t="shared" si="0"/>
        <v>10</v>
      </c>
      <c r="E41">
        <f t="shared" si="1"/>
        <v>1</v>
      </c>
      <c r="F41">
        <f t="shared" si="2"/>
        <v>2022</v>
      </c>
      <c r="G41" s="4">
        <v>19657.330078129999</v>
      </c>
      <c r="H41" s="4">
        <v>8060.7709960900002</v>
      </c>
      <c r="I41" s="3">
        <v>41.006401060000002</v>
      </c>
    </row>
    <row r="42" spans="1:9" customFormat="1" x14ac:dyDescent="0.3">
      <c r="A42" s="1" t="s">
        <v>6</v>
      </c>
      <c r="B42" s="1" t="s">
        <v>7</v>
      </c>
      <c r="C42" s="2">
        <v>44572</v>
      </c>
      <c r="D42">
        <f t="shared" si="0"/>
        <v>11</v>
      </c>
      <c r="E42">
        <f t="shared" si="1"/>
        <v>1</v>
      </c>
      <c r="F42">
        <f t="shared" si="2"/>
        <v>2022</v>
      </c>
      <c r="G42" s="4">
        <v>51691.2265625</v>
      </c>
      <c r="H42" s="4">
        <v>34096.671875</v>
      </c>
      <c r="I42" s="3">
        <v>65.962196349999999</v>
      </c>
    </row>
    <row r="43" spans="1:9" customFormat="1" x14ac:dyDescent="0.3">
      <c r="A43" s="1" t="s">
        <v>8</v>
      </c>
      <c r="B43" s="1" t="s">
        <v>9</v>
      </c>
      <c r="C43" s="2">
        <v>44572</v>
      </c>
      <c r="D43">
        <f t="shared" si="0"/>
        <v>11</v>
      </c>
      <c r="E43">
        <f t="shared" si="1"/>
        <v>1</v>
      </c>
      <c r="F43">
        <f t="shared" si="2"/>
        <v>2022</v>
      </c>
      <c r="G43" s="4">
        <v>15302.39648438</v>
      </c>
      <c r="H43" s="4">
        <v>12008.370117189999</v>
      </c>
      <c r="I43" s="3">
        <v>78.473800659999995</v>
      </c>
    </row>
    <row r="44" spans="1:9" customFormat="1" x14ac:dyDescent="0.3">
      <c r="A44" s="1" t="s">
        <v>10</v>
      </c>
      <c r="B44" s="1" t="s">
        <v>11</v>
      </c>
      <c r="C44" s="2">
        <v>44572</v>
      </c>
      <c r="D44">
        <f t="shared" si="0"/>
        <v>11</v>
      </c>
      <c r="E44">
        <f t="shared" si="1"/>
        <v>1</v>
      </c>
      <c r="F44">
        <f t="shared" si="2"/>
        <v>2022</v>
      </c>
      <c r="G44" s="4">
        <v>204615.328125</v>
      </c>
      <c r="H44" s="4">
        <v>65589.6953125</v>
      </c>
      <c r="I44" s="3">
        <v>32.055099490000003</v>
      </c>
    </row>
    <row r="45" spans="1:9" customFormat="1" x14ac:dyDescent="0.3">
      <c r="A45" s="1" t="s">
        <v>12</v>
      </c>
      <c r="B45" s="1" t="s">
        <v>13</v>
      </c>
      <c r="C45" s="2">
        <v>44572</v>
      </c>
      <c r="D45">
        <f t="shared" si="0"/>
        <v>11</v>
      </c>
      <c r="E45">
        <f t="shared" si="1"/>
        <v>1</v>
      </c>
      <c r="F45">
        <f t="shared" si="2"/>
        <v>2022</v>
      </c>
      <c r="G45" s="4">
        <v>19657.330078129999</v>
      </c>
      <c r="H45" s="4">
        <v>8002.5800781300004</v>
      </c>
      <c r="I45" s="3">
        <v>40.710399629999998</v>
      </c>
    </row>
    <row r="46" spans="1:9" customFormat="1" x14ac:dyDescent="0.3">
      <c r="A46" s="1" t="s">
        <v>6</v>
      </c>
      <c r="B46" s="1" t="s">
        <v>7</v>
      </c>
      <c r="C46" s="2">
        <v>44573</v>
      </c>
      <c r="D46">
        <f t="shared" si="0"/>
        <v>12</v>
      </c>
      <c r="E46">
        <f t="shared" si="1"/>
        <v>1</v>
      </c>
      <c r="F46">
        <f t="shared" si="2"/>
        <v>2022</v>
      </c>
      <c r="G46" s="4">
        <v>51691.2265625</v>
      </c>
      <c r="H46" s="4">
        <v>34952.96875</v>
      </c>
      <c r="I46" s="3">
        <v>67.618797299999997</v>
      </c>
    </row>
    <row r="47" spans="1:9" customFormat="1" x14ac:dyDescent="0.3">
      <c r="A47" s="1" t="s">
        <v>8</v>
      </c>
      <c r="B47" s="1" t="s">
        <v>9</v>
      </c>
      <c r="C47" s="2">
        <v>44573</v>
      </c>
      <c r="D47">
        <f t="shared" si="0"/>
        <v>12</v>
      </c>
      <c r="E47">
        <f t="shared" si="1"/>
        <v>1</v>
      </c>
      <c r="F47">
        <f t="shared" si="2"/>
        <v>2022</v>
      </c>
      <c r="G47" s="4">
        <v>15302.39648438</v>
      </c>
      <c r="H47" s="4">
        <v>12303.823242189999</v>
      </c>
      <c r="I47" s="3">
        <v>80.404602049999994</v>
      </c>
    </row>
    <row r="48" spans="1:9" customFormat="1" x14ac:dyDescent="0.3">
      <c r="A48" s="1" t="s">
        <v>10</v>
      </c>
      <c r="B48" s="1" t="s">
        <v>11</v>
      </c>
      <c r="C48" s="2">
        <v>44573</v>
      </c>
      <c r="D48">
        <f t="shared" si="0"/>
        <v>12</v>
      </c>
      <c r="E48">
        <f t="shared" si="1"/>
        <v>1</v>
      </c>
      <c r="F48">
        <f t="shared" si="2"/>
        <v>2022</v>
      </c>
      <c r="G48" s="4">
        <v>204615.328125</v>
      </c>
      <c r="H48" s="4">
        <v>67576.5859375</v>
      </c>
      <c r="I48" s="3">
        <v>33.026199339999998</v>
      </c>
    </row>
    <row r="49" spans="1:9" customFormat="1" x14ac:dyDescent="0.3">
      <c r="A49" s="1" t="s">
        <v>12</v>
      </c>
      <c r="B49" s="1" t="s">
        <v>13</v>
      </c>
      <c r="C49" s="2">
        <v>44573</v>
      </c>
      <c r="D49">
        <f t="shared" si="0"/>
        <v>12</v>
      </c>
      <c r="E49">
        <f t="shared" si="1"/>
        <v>1</v>
      </c>
      <c r="F49">
        <f t="shared" si="2"/>
        <v>2022</v>
      </c>
      <c r="G49" s="4">
        <v>19657.330078129999</v>
      </c>
      <c r="H49" s="4">
        <v>7927.1162109400002</v>
      </c>
      <c r="I49" s="3">
        <v>40.326499939999998</v>
      </c>
    </row>
    <row r="50" spans="1:9" customFormat="1" x14ac:dyDescent="0.3">
      <c r="A50" s="1" t="s">
        <v>6</v>
      </c>
      <c r="B50" s="1" t="s">
        <v>7</v>
      </c>
      <c r="C50" s="2">
        <v>44574</v>
      </c>
      <c r="D50">
        <f t="shared" si="0"/>
        <v>13</v>
      </c>
      <c r="E50">
        <f t="shared" si="1"/>
        <v>1</v>
      </c>
      <c r="F50">
        <f t="shared" si="2"/>
        <v>2022</v>
      </c>
      <c r="G50" s="4">
        <v>51691.2265625</v>
      </c>
      <c r="H50" s="4">
        <v>35755.65625</v>
      </c>
      <c r="I50" s="3">
        <v>69.171600339999998</v>
      </c>
    </row>
    <row r="51" spans="1:9" customFormat="1" x14ac:dyDescent="0.3">
      <c r="A51" s="1" t="s">
        <v>8</v>
      </c>
      <c r="B51" s="1" t="s">
        <v>9</v>
      </c>
      <c r="C51" s="2">
        <v>44574</v>
      </c>
      <c r="D51">
        <f t="shared" si="0"/>
        <v>13</v>
      </c>
      <c r="E51">
        <f t="shared" si="1"/>
        <v>1</v>
      </c>
      <c r="F51">
        <f t="shared" si="2"/>
        <v>2022</v>
      </c>
      <c r="G51" s="4">
        <v>15302.39648438</v>
      </c>
      <c r="H51" s="4">
        <v>12526.676757810001</v>
      </c>
      <c r="I51" s="3">
        <v>81.860900880000003</v>
      </c>
    </row>
    <row r="52" spans="1:9" customFormat="1" x14ac:dyDescent="0.3">
      <c r="A52" s="1" t="s">
        <v>10</v>
      </c>
      <c r="B52" s="1" t="s">
        <v>11</v>
      </c>
      <c r="C52" s="2">
        <v>44574</v>
      </c>
      <c r="D52">
        <f t="shared" si="0"/>
        <v>13</v>
      </c>
      <c r="E52">
        <f t="shared" si="1"/>
        <v>1</v>
      </c>
      <c r="F52">
        <f t="shared" si="2"/>
        <v>2022</v>
      </c>
      <c r="G52" s="4">
        <v>204615.328125</v>
      </c>
      <c r="H52" s="4">
        <v>69329.3828125</v>
      </c>
      <c r="I52" s="3">
        <v>33.882801059999998</v>
      </c>
    </row>
    <row r="53" spans="1:9" customFormat="1" x14ac:dyDescent="0.3">
      <c r="A53" s="1" t="s">
        <v>12</v>
      </c>
      <c r="B53" s="1" t="s">
        <v>13</v>
      </c>
      <c r="C53" s="2">
        <v>44574</v>
      </c>
      <c r="D53">
        <f t="shared" si="0"/>
        <v>13</v>
      </c>
      <c r="E53">
        <f t="shared" si="1"/>
        <v>1</v>
      </c>
      <c r="F53">
        <f t="shared" si="2"/>
        <v>2022</v>
      </c>
      <c r="G53" s="4">
        <v>19657.330078129999</v>
      </c>
      <c r="H53" s="4">
        <v>7846.3652343800004</v>
      </c>
      <c r="I53" s="3">
        <v>39.915699009999997</v>
      </c>
    </row>
    <row r="54" spans="1:9" customFormat="1" x14ac:dyDescent="0.3">
      <c r="A54" s="1" t="s">
        <v>6</v>
      </c>
      <c r="B54" s="1" t="s">
        <v>7</v>
      </c>
      <c r="C54" s="2">
        <v>44575</v>
      </c>
      <c r="D54">
        <f t="shared" si="0"/>
        <v>14</v>
      </c>
      <c r="E54">
        <f t="shared" si="1"/>
        <v>1</v>
      </c>
      <c r="F54">
        <f t="shared" si="2"/>
        <v>2022</v>
      </c>
      <c r="G54" s="4">
        <v>51691.2265625</v>
      </c>
      <c r="H54" s="4">
        <v>36349.84765625</v>
      </c>
      <c r="I54" s="3">
        <v>70.321098329999998</v>
      </c>
    </row>
    <row r="55" spans="1:9" customFormat="1" x14ac:dyDescent="0.3">
      <c r="A55" s="1" t="s">
        <v>8</v>
      </c>
      <c r="B55" s="1" t="s">
        <v>9</v>
      </c>
      <c r="C55" s="2">
        <v>44575</v>
      </c>
      <c r="D55">
        <f t="shared" si="0"/>
        <v>14</v>
      </c>
      <c r="E55">
        <f t="shared" si="1"/>
        <v>1</v>
      </c>
      <c r="F55">
        <f t="shared" si="2"/>
        <v>2022</v>
      </c>
      <c r="G55" s="4">
        <v>15302.39648438</v>
      </c>
      <c r="H55" s="4">
        <v>12720.291992189999</v>
      </c>
      <c r="I55" s="3">
        <v>83.126098630000001</v>
      </c>
    </row>
    <row r="56" spans="1:9" customFormat="1" x14ac:dyDescent="0.3">
      <c r="A56" s="1" t="s">
        <v>10</v>
      </c>
      <c r="B56" s="1" t="s">
        <v>11</v>
      </c>
      <c r="C56" s="2">
        <v>44575</v>
      </c>
      <c r="D56">
        <f t="shared" si="0"/>
        <v>14</v>
      </c>
      <c r="E56">
        <f t="shared" si="1"/>
        <v>1</v>
      </c>
      <c r="F56">
        <f t="shared" si="2"/>
        <v>2022</v>
      </c>
      <c r="G56" s="4">
        <v>204615.328125</v>
      </c>
      <c r="H56" s="4">
        <v>70801.5546875</v>
      </c>
      <c r="I56" s="3">
        <v>34.602298740000002</v>
      </c>
    </row>
    <row r="57" spans="1:9" customFormat="1" x14ac:dyDescent="0.3">
      <c r="A57" s="1" t="s">
        <v>12</v>
      </c>
      <c r="B57" s="1" t="s">
        <v>13</v>
      </c>
      <c r="C57" s="2">
        <v>44575</v>
      </c>
      <c r="D57">
        <f t="shared" si="0"/>
        <v>14</v>
      </c>
      <c r="E57">
        <f t="shared" si="1"/>
        <v>1</v>
      </c>
      <c r="F57">
        <f t="shared" si="2"/>
        <v>2022</v>
      </c>
      <c r="G57" s="4">
        <v>19657.330078129999</v>
      </c>
      <c r="H57" s="4">
        <v>7736.5439453099998</v>
      </c>
      <c r="I57" s="3">
        <v>39.356998439999998</v>
      </c>
    </row>
    <row r="58" spans="1:9" customFormat="1" x14ac:dyDescent="0.3">
      <c r="A58" s="1" t="s">
        <v>6</v>
      </c>
      <c r="B58" s="1" t="s">
        <v>7</v>
      </c>
      <c r="C58" s="2">
        <v>44576</v>
      </c>
      <c r="D58">
        <f t="shared" si="0"/>
        <v>15</v>
      </c>
      <c r="E58">
        <f t="shared" si="1"/>
        <v>1</v>
      </c>
      <c r="F58">
        <f t="shared" si="2"/>
        <v>2022</v>
      </c>
      <c r="G58" s="4">
        <v>51691.2265625</v>
      </c>
      <c r="H58" s="4">
        <v>36904.30859375</v>
      </c>
      <c r="I58" s="3">
        <v>71.393798829999994</v>
      </c>
    </row>
    <row r="59" spans="1:9" customFormat="1" x14ac:dyDescent="0.3">
      <c r="A59" s="1" t="s">
        <v>8</v>
      </c>
      <c r="B59" s="1" t="s">
        <v>9</v>
      </c>
      <c r="C59" s="2">
        <v>44576</v>
      </c>
      <c r="D59">
        <f t="shared" si="0"/>
        <v>15</v>
      </c>
      <c r="E59">
        <f t="shared" si="1"/>
        <v>1</v>
      </c>
      <c r="F59">
        <f t="shared" si="2"/>
        <v>2022</v>
      </c>
      <c r="G59" s="4">
        <v>15302.39648438</v>
      </c>
      <c r="H59" s="4">
        <v>12854.440429689999</v>
      </c>
      <c r="I59" s="3">
        <v>84.00279999</v>
      </c>
    </row>
    <row r="60" spans="1:9" customFormat="1" x14ac:dyDescent="0.3">
      <c r="A60" s="1" t="s">
        <v>10</v>
      </c>
      <c r="B60" s="1" t="s">
        <v>11</v>
      </c>
      <c r="C60" s="2">
        <v>44576</v>
      </c>
      <c r="D60">
        <f t="shared" si="0"/>
        <v>15</v>
      </c>
      <c r="E60">
        <f t="shared" si="1"/>
        <v>1</v>
      </c>
      <c r="F60">
        <f t="shared" si="2"/>
        <v>2022</v>
      </c>
      <c r="G60" s="4">
        <v>204615.328125</v>
      </c>
      <c r="H60" s="4">
        <v>71994.875</v>
      </c>
      <c r="I60" s="3">
        <v>35.185501100000003</v>
      </c>
    </row>
    <row r="61" spans="1:9" customFormat="1" x14ac:dyDescent="0.3">
      <c r="A61" s="1" t="s">
        <v>12</v>
      </c>
      <c r="B61" s="1" t="s">
        <v>13</v>
      </c>
      <c r="C61" s="2">
        <v>44576</v>
      </c>
      <c r="D61">
        <f t="shared" si="0"/>
        <v>15</v>
      </c>
      <c r="E61">
        <f t="shared" si="1"/>
        <v>1</v>
      </c>
      <c r="F61">
        <f t="shared" si="2"/>
        <v>2022</v>
      </c>
      <c r="G61" s="4">
        <v>19657.330078129999</v>
      </c>
      <c r="H61" s="4">
        <v>7706.0551757800004</v>
      </c>
      <c r="I61" s="3">
        <v>39.201900479999999</v>
      </c>
    </row>
    <row r="62" spans="1:9" customFormat="1" x14ac:dyDescent="0.3">
      <c r="A62" s="1" t="s">
        <v>6</v>
      </c>
      <c r="B62" s="1" t="s">
        <v>7</v>
      </c>
      <c r="C62" s="2">
        <v>44577</v>
      </c>
      <c r="D62">
        <f t="shared" si="0"/>
        <v>16</v>
      </c>
      <c r="E62">
        <f t="shared" si="1"/>
        <v>1</v>
      </c>
      <c r="F62">
        <f t="shared" si="2"/>
        <v>2022</v>
      </c>
      <c r="G62" s="4">
        <v>51691.2265625</v>
      </c>
      <c r="H62" s="4">
        <v>37177.31640625</v>
      </c>
      <c r="I62" s="3">
        <v>71.921897889999997</v>
      </c>
    </row>
    <row r="63" spans="1:9" customFormat="1" x14ac:dyDescent="0.3">
      <c r="A63" s="1" t="s">
        <v>8</v>
      </c>
      <c r="B63" s="1" t="s">
        <v>9</v>
      </c>
      <c r="C63" s="2">
        <v>44577</v>
      </c>
      <c r="D63">
        <f t="shared" si="0"/>
        <v>16</v>
      </c>
      <c r="E63">
        <f t="shared" si="1"/>
        <v>1</v>
      </c>
      <c r="F63">
        <f t="shared" si="2"/>
        <v>2022</v>
      </c>
      <c r="G63" s="4">
        <v>15302.39648438</v>
      </c>
      <c r="H63" s="4">
        <v>12955.71679688</v>
      </c>
      <c r="I63" s="3">
        <v>84.664596560000007</v>
      </c>
    </row>
    <row r="64" spans="1:9" customFormat="1" x14ac:dyDescent="0.3">
      <c r="A64" s="1" t="s">
        <v>10</v>
      </c>
      <c r="B64" s="1" t="s">
        <v>11</v>
      </c>
      <c r="C64" s="2">
        <v>44577</v>
      </c>
      <c r="D64">
        <f t="shared" si="0"/>
        <v>16</v>
      </c>
      <c r="E64">
        <f t="shared" si="1"/>
        <v>1</v>
      </c>
      <c r="F64">
        <f t="shared" si="2"/>
        <v>2022</v>
      </c>
      <c r="G64" s="4">
        <v>204615.328125</v>
      </c>
      <c r="H64" s="4">
        <v>73209.296875</v>
      </c>
      <c r="I64" s="3">
        <v>35.778999329999998</v>
      </c>
    </row>
    <row r="65" spans="1:9" customFormat="1" x14ac:dyDescent="0.3">
      <c r="A65" s="1" t="s">
        <v>12</v>
      </c>
      <c r="B65" s="1" t="s">
        <v>13</v>
      </c>
      <c r="C65" s="2">
        <v>44577</v>
      </c>
      <c r="D65">
        <f t="shared" si="0"/>
        <v>16</v>
      </c>
      <c r="E65">
        <f t="shared" si="1"/>
        <v>1</v>
      </c>
      <c r="F65">
        <f t="shared" si="2"/>
        <v>2022</v>
      </c>
      <c r="G65" s="4">
        <v>19657.330078129999</v>
      </c>
      <c r="H65" s="4">
        <v>7678.9541015599998</v>
      </c>
      <c r="I65" s="3">
        <v>39.064098360000003</v>
      </c>
    </row>
    <row r="66" spans="1:9" customFormat="1" x14ac:dyDescent="0.3">
      <c r="A66" s="1" t="s">
        <v>6</v>
      </c>
      <c r="B66" s="1" t="s">
        <v>7</v>
      </c>
      <c r="C66" s="2">
        <v>44578</v>
      </c>
      <c r="D66">
        <f t="shared" si="0"/>
        <v>17</v>
      </c>
      <c r="E66">
        <f t="shared" si="1"/>
        <v>1</v>
      </c>
      <c r="F66">
        <f t="shared" si="2"/>
        <v>2022</v>
      </c>
      <c r="G66" s="4">
        <v>51691.2265625</v>
      </c>
      <c r="H66" s="4">
        <v>37408.953125</v>
      </c>
      <c r="I66" s="3">
        <v>72.370002749999998</v>
      </c>
    </row>
    <row r="67" spans="1:9" customFormat="1" x14ac:dyDescent="0.3">
      <c r="A67" s="1" t="s">
        <v>8</v>
      </c>
      <c r="B67" s="1" t="s">
        <v>9</v>
      </c>
      <c r="C67" s="2">
        <v>44578</v>
      </c>
      <c r="D67">
        <f t="shared" ref="D67:D130" si="3">DAY(C67)</f>
        <v>17</v>
      </c>
      <c r="E67">
        <f t="shared" ref="E67:E130" si="4">MONTH(C67)</f>
        <v>1</v>
      </c>
      <c r="F67">
        <f t="shared" ref="F67:F130" si="5">YEAR(C67)</f>
        <v>2022</v>
      </c>
      <c r="G67" s="4">
        <v>15302.39648438</v>
      </c>
      <c r="H67" s="4">
        <v>13041.844726560001</v>
      </c>
      <c r="I67" s="3">
        <v>85.227500919999997</v>
      </c>
    </row>
    <row r="68" spans="1:9" customFormat="1" x14ac:dyDescent="0.3">
      <c r="A68" s="1" t="s">
        <v>10</v>
      </c>
      <c r="B68" s="1" t="s">
        <v>11</v>
      </c>
      <c r="C68" s="2">
        <v>44578</v>
      </c>
      <c r="D68">
        <f t="shared" si="3"/>
        <v>17</v>
      </c>
      <c r="E68">
        <f t="shared" si="4"/>
        <v>1</v>
      </c>
      <c r="F68">
        <f t="shared" si="5"/>
        <v>2022</v>
      </c>
      <c r="G68" s="4">
        <v>204615.328125</v>
      </c>
      <c r="H68" s="4">
        <v>73991.1328125</v>
      </c>
      <c r="I68" s="3">
        <v>36.16109848</v>
      </c>
    </row>
    <row r="69" spans="1:9" customFormat="1" x14ac:dyDescent="0.3">
      <c r="A69" s="1" t="s">
        <v>12</v>
      </c>
      <c r="B69" s="1" t="s">
        <v>13</v>
      </c>
      <c r="C69" s="2">
        <v>44578</v>
      </c>
      <c r="D69">
        <f t="shared" si="3"/>
        <v>17</v>
      </c>
      <c r="E69">
        <f t="shared" si="4"/>
        <v>1</v>
      </c>
      <c r="F69">
        <f t="shared" si="5"/>
        <v>2022</v>
      </c>
      <c r="G69" s="4">
        <v>19657.330078129999</v>
      </c>
      <c r="H69" s="4">
        <v>7595.7280273400002</v>
      </c>
      <c r="I69" s="3">
        <v>38.640701290000003</v>
      </c>
    </row>
    <row r="70" spans="1:9" customFormat="1" x14ac:dyDescent="0.3">
      <c r="A70" s="1" t="s">
        <v>6</v>
      </c>
      <c r="B70" s="1" t="s">
        <v>7</v>
      </c>
      <c r="C70" s="2">
        <v>44579</v>
      </c>
      <c r="D70">
        <f t="shared" si="3"/>
        <v>18</v>
      </c>
      <c r="E70">
        <f t="shared" si="4"/>
        <v>1</v>
      </c>
      <c r="F70">
        <f t="shared" si="5"/>
        <v>2022</v>
      </c>
      <c r="G70" s="4">
        <v>51691.2265625</v>
      </c>
      <c r="H70" s="4">
        <v>37611.234375</v>
      </c>
      <c r="I70" s="3">
        <v>72.761299129999998</v>
      </c>
    </row>
    <row r="71" spans="1:9" customFormat="1" x14ac:dyDescent="0.3">
      <c r="A71" s="1" t="s">
        <v>8</v>
      </c>
      <c r="B71" s="1" t="s">
        <v>9</v>
      </c>
      <c r="C71" s="2">
        <v>44579</v>
      </c>
      <c r="D71">
        <f t="shared" si="3"/>
        <v>18</v>
      </c>
      <c r="E71">
        <f t="shared" si="4"/>
        <v>1</v>
      </c>
      <c r="F71">
        <f t="shared" si="5"/>
        <v>2022</v>
      </c>
      <c r="G71" s="4">
        <v>15302.39648438</v>
      </c>
      <c r="H71" s="4">
        <v>13103.321289060001</v>
      </c>
      <c r="I71" s="3">
        <v>85.629203799999999</v>
      </c>
    </row>
    <row r="72" spans="1:9" customFormat="1" x14ac:dyDescent="0.3">
      <c r="A72" s="1" t="s">
        <v>10</v>
      </c>
      <c r="B72" s="1" t="s">
        <v>11</v>
      </c>
      <c r="C72" s="2">
        <v>44579</v>
      </c>
      <c r="D72">
        <f t="shared" si="3"/>
        <v>18</v>
      </c>
      <c r="E72">
        <f t="shared" si="4"/>
        <v>1</v>
      </c>
      <c r="F72">
        <f t="shared" si="5"/>
        <v>2022</v>
      </c>
      <c r="G72" s="4">
        <v>204615.328125</v>
      </c>
      <c r="H72" s="4">
        <v>74864.546875</v>
      </c>
      <c r="I72" s="3">
        <v>36.587898250000002</v>
      </c>
    </row>
    <row r="73" spans="1:9" customFormat="1" x14ac:dyDescent="0.3">
      <c r="A73" s="1" t="s">
        <v>12</v>
      </c>
      <c r="B73" s="1" t="s">
        <v>13</v>
      </c>
      <c r="C73" s="2">
        <v>44579</v>
      </c>
      <c r="D73">
        <f t="shared" si="3"/>
        <v>18</v>
      </c>
      <c r="E73">
        <f t="shared" si="4"/>
        <v>1</v>
      </c>
      <c r="F73">
        <f t="shared" si="5"/>
        <v>2022</v>
      </c>
      <c r="G73" s="4">
        <v>19657.330078129999</v>
      </c>
      <c r="H73" s="4">
        <v>7514.5927734400002</v>
      </c>
      <c r="I73" s="3">
        <v>38.227901459999998</v>
      </c>
    </row>
    <row r="74" spans="1:9" customFormat="1" x14ac:dyDescent="0.3">
      <c r="A74" s="1" t="s">
        <v>6</v>
      </c>
      <c r="B74" s="1" t="s">
        <v>7</v>
      </c>
      <c r="C74" s="2">
        <v>44580</v>
      </c>
      <c r="D74">
        <f t="shared" si="3"/>
        <v>19</v>
      </c>
      <c r="E74">
        <f t="shared" si="4"/>
        <v>1</v>
      </c>
      <c r="F74">
        <f t="shared" si="5"/>
        <v>2022</v>
      </c>
      <c r="G74" s="4">
        <v>51691.2265625</v>
      </c>
      <c r="H74" s="4">
        <v>37861.68359375</v>
      </c>
      <c r="I74" s="3">
        <v>73.24590302</v>
      </c>
    </row>
    <row r="75" spans="1:9" customFormat="1" x14ac:dyDescent="0.3">
      <c r="A75" s="1" t="s">
        <v>8</v>
      </c>
      <c r="B75" s="1" t="s">
        <v>9</v>
      </c>
      <c r="C75" s="2">
        <v>44580</v>
      </c>
      <c r="D75">
        <f t="shared" si="3"/>
        <v>19</v>
      </c>
      <c r="E75">
        <f t="shared" si="4"/>
        <v>1</v>
      </c>
      <c r="F75">
        <f t="shared" si="5"/>
        <v>2022</v>
      </c>
      <c r="G75" s="4">
        <v>15302.39648438</v>
      </c>
      <c r="H75" s="4">
        <v>13149.35351563</v>
      </c>
      <c r="I75" s="3">
        <v>85.930000309999997</v>
      </c>
    </row>
    <row r="76" spans="1:9" customFormat="1" x14ac:dyDescent="0.3">
      <c r="A76" s="1" t="s">
        <v>10</v>
      </c>
      <c r="B76" s="1" t="s">
        <v>11</v>
      </c>
      <c r="C76" s="2">
        <v>44580</v>
      </c>
      <c r="D76">
        <f t="shared" si="3"/>
        <v>19</v>
      </c>
      <c r="E76">
        <f t="shared" si="4"/>
        <v>1</v>
      </c>
      <c r="F76">
        <f t="shared" si="5"/>
        <v>2022</v>
      </c>
      <c r="G76" s="4">
        <v>204615.328125</v>
      </c>
      <c r="H76" s="4">
        <v>75642.9140625</v>
      </c>
      <c r="I76" s="3">
        <v>36.968399050000002</v>
      </c>
    </row>
    <row r="77" spans="1:9" customFormat="1" x14ac:dyDescent="0.3">
      <c r="A77" s="1" t="s">
        <v>12</v>
      </c>
      <c r="B77" s="1" t="s">
        <v>13</v>
      </c>
      <c r="C77" s="2">
        <v>44580</v>
      </c>
      <c r="D77">
        <f t="shared" si="3"/>
        <v>19</v>
      </c>
      <c r="E77">
        <f t="shared" si="4"/>
        <v>1</v>
      </c>
      <c r="F77">
        <f t="shared" si="5"/>
        <v>2022</v>
      </c>
      <c r="G77" s="4">
        <v>19657.330078129999</v>
      </c>
      <c r="H77" s="4">
        <v>7465.2109375</v>
      </c>
      <c r="I77" s="3">
        <v>37.976699830000001</v>
      </c>
    </row>
    <row r="78" spans="1:9" customFormat="1" x14ac:dyDescent="0.3">
      <c r="A78" s="1" t="s">
        <v>6</v>
      </c>
      <c r="B78" s="1" t="s">
        <v>7</v>
      </c>
      <c r="C78" s="2">
        <v>44581</v>
      </c>
      <c r="D78">
        <f t="shared" si="3"/>
        <v>20</v>
      </c>
      <c r="E78">
        <f t="shared" si="4"/>
        <v>1</v>
      </c>
      <c r="F78">
        <f t="shared" si="5"/>
        <v>2022</v>
      </c>
      <c r="G78" s="4">
        <v>51691.2265625</v>
      </c>
      <c r="H78" s="4">
        <v>37916.33984375</v>
      </c>
      <c r="I78" s="3">
        <v>73.351600649999995</v>
      </c>
    </row>
    <row r="79" spans="1:9" customFormat="1" x14ac:dyDescent="0.3">
      <c r="A79" s="1" t="s">
        <v>8</v>
      </c>
      <c r="B79" s="1" t="s">
        <v>9</v>
      </c>
      <c r="C79" s="2">
        <v>44581</v>
      </c>
      <c r="D79">
        <f t="shared" si="3"/>
        <v>20</v>
      </c>
      <c r="E79">
        <f t="shared" si="4"/>
        <v>1</v>
      </c>
      <c r="F79">
        <f t="shared" si="5"/>
        <v>2022</v>
      </c>
      <c r="G79" s="4">
        <v>15302.39648438</v>
      </c>
      <c r="H79" s="4">
        <v>13185.85351563</v>
      </c>
      <c r="I79" s="3">
        <v>86.168601989999999</v>
      </c>
    </row>
    <row r="80" spans="1:9" customFormat="1" x14ac:dyDescent="0.3">
      <c r="A80" s="1" t="s">
        <v>10</v>
      </c>
      <c r="B80" s="1" t="s">
        <v>11</v>
      </c>
      <c r="C80" s="2">
        <v>44581</v>
      </c>
      <c r="D80">
        <f t="shared" si="3"/>
        <v>20</v>
      </c>
      <c r="E80">
        <f t="shared" si="4"/>
        <v>1</v>
      </c>
      <c r="F80">
        <f t="shared" si="5"/>
        <v>2022</v>
      </c>
      <c r="G80" s="4">
        <v>204615.328125</v>
      </c>
      <c r="H80" s="4">
        <v>76374.3828125</v>
      </c>
      <c r="I80" s="3">
        <v>37.325801849999998</v>
      </c>
    </row>
    <row r="81" spans="1:9" customFormat="1" x14ac:dyDescent="0.3">
      <c r="A81" s="1" t="s">
        <v>12</v>
      </c>
      <c r="B81" s="1" t="s">
        <v>13</v>
      </c>
      <c r="C81" s="2">
        <v>44581</v>
      </c>
      <c r="D81">
        <f t="shared" si="3"/>
        <v>20</v>
      </c>
      <c r="E81">
        <f t="shared" si="4"/>
        <v>1</v>
      </c>
      <c r="F81">
        <f t="shared" si="5"/>
        <v>2022</v>
      </c>
      <c r="G81" s="4">
        <v>19657.330078129999</v>
      </c>
      <c r="H81" s="4">
        <v>7399.7841796900002</v>
      </c>
      <c r="I81" s="3">
        <v>37.643901820000004</v>
      </c>
    </row>
    <row r="82" spans="1:9" customFormat="1" x14ac:dyDescent="0.3">
      <c r="A82" s="1" t="s">
        <v>6</v>
      </c>
      <c r="B82" s="1" t="s">
        <v>7</v>
      </c>
      <c r="C82" s="2">
        <v>44582</v>
      </c>
      <c r="D82">
        <f t="shared" si="3"/>
        <v>21</v>
      </c>
      <c r="E82">
        <f t="shared" si="4"/>
        <v>1</v>
      </c>
      <c r="F82">
        <f t="shared" si="5"/>
        <v>2022</v>
      </c>
      <c r="G82" s="4">
        <v>51691.2265625</v>
      </c>
      <c r="H82" s="4">
        <v>37944.41015625</v>
      </c>
      <c r="I82" s="3">
        <v>73.405899050000002</v>
      </c>
    </row>
    <row r="83" spans="1:9" customFormat="1" x14ac:dyDescent="0.3">
      <c r="A83" s="1" t="s">
        <v>8</v>
      </c>
      <c r="B83" s="1" t="s">
        <v>9</v>
      </c>
      <c r="C83" s="2">
        <v>44582</v>
      </c>
      <c r="D83">
        <f t="shared" si="3"/>
        <v>21</v>
      </c>
      <c r="E83">
        <f t="shared" si="4"/>
        <v>1</v>
      </c>
      <c r="F83">
        <f t="shared" si="5"/>
        <v>2022</v>
      </c>
      <c r="G83" s="4">
        <v>15302.39648438</v>
      </c>
      <c r="H83" s="4">
        <v>13214.77539063</v>
      </c>
      <c r="I83" s="3">
        <v>86.357597350000006</v>
      </c>
    </row>
    <row r="84" spans="1:9" customFormat="1" x14ac:dyDescent="0.3">
      <c r="A84" s="1" t="s">
        <v>10</v>
      </c>
      <c r="B84" s="1" t="s">
        <v>11</v>
      </c>
      <c r="C84" s="2">
        <v>44582</v>
      </c>
      <c r="D84">
        <f t="shared" si="3"/>
        <v>21</v>
      </c>
      <c r="E84">
        <f t="shared" si="4"/>
        <v>1</v>
      </c>
      <c r="F84">
        <f t="shared" si="5"/>
        <v>2022</v>
      </c>
      <c r="G84" s="4">
        <v>204615.328125</v>
      </c>
      <c r="H84" s="4">
        <v>77052.125</v>
      </c>
      <c r="I84" s="3">
        <v>37.657100679999999</v>
      </c>
    </row>
    <row r="85" spans="1:9" customFormat="1" x14ac:dyDescent="0.3">
      <c r="A85" s="1" t="s">
        <v>12</v>
      </c>
      <c r="B85" s="1" t="s">
        <v>13</v>
      </c>
      <c r="C85" s="2">
        <v>44582</v>
      </c>
      <c r="D85">
        <f t="shared" si="3"/>
        <v>21</v>
      </c>
      <c r="E85">
        <f t="shared" si="4"/>
        <v>1</v>
      </c>
      <c r="F85">
        <f t="shared" si="5"/>
        <v>2022</v>
      </c>
      <c r="G85" s="4">
        <v>19657.330078129999</v>
      </c>
      <c r="H85" s="4">
        <v>7300.6220703099998</v>
      </c>
      <c r="I85" s="3">
        <v>37.139400479999999</v>
      </c>
    </row>
    <row r="86" spans="1:9" customFormat="1" x14ac:dyDescent="0.3">
      <c r="A86" s="1" t="s">
        <v>6</v>
      </c>
      <c r="B86" s="1" t="s">
        <v>7</v>
      </c>
      <c r="C86" s="2">
        <v>44583</v>
      </c>
      <c r="D86">
        <f t="shared" si="3"/>
        <v>22</v>
      </c>
      <c r="E86">
        <f t="shared" si="4"/>
        <v>1</v>
      </c>
      <c r="F86">
        <f t="shared" si="5"/>
        <v>2022</v>
      </c>
      <c r="G86" s="4">
        <v>51691.2265625</v>
      </c>
      <c r="H86" s="4">
        <v>37905.03515625</v>
      </c>
      <c r="I86" s="3">
        <v>73.329696659999996</v>
      </c>
    </row>
    <row r="87" spans="1:9" customFormat="1" x14ac:dyDescent="0.3">
      <c r="A87" s="1" t="s">
        <v>8</v>
      </c>
      <c r="B87" s="1" t="s">
        <v>9</v>
      </c>
      <c r="C87" s="2">
        <v>44583</v>
      </c>
      <c r="D87">
        <f t="shared" si="3"/>
        <v>22</v>
      </c>
      <c r="E87">
        <f t="shared" si="4"/>
        <v>1</v>
      </c>
      <c r="F87">
        <f t="shared" si="5"/>
        <v>2022</v>
      </c>
      <c r="G87" s="4">
        <v>15302.39648438</v>
      </c>
      <c r="H87" s="4">
        <v>13224.481445310001</v>
      </c>
      <c r="I87" s="3">
        <v>86.420997619999994</v>
      </c>
    </row>
    <row r="88" spans="1:9" customFormat="1" x14ac:dyDescent="0.3">
      <c r="A88" s="1" t="s">
        <v>10</v>
      </c>
      <c r="B88" s="1" t="s">
        <v>11</v>
      </c>
      <c r="C88" s="2">
        <v>44583</v>
      </c>
      <c r="D88">
        <f t="shared" si="3"/>
        <v>22</v>
      </c>
      <c r="E88">
        <f t="shared" si="4"/>
        <v>1</v>
      </c>
      <c r="F88">
        <f t="shared" si="5"/>
        <v>2022</v>
      </c>
      <c r="G88" s="4">
        <v>204615.328125</v>
      </c>
      <c r="H88" s="4">
        <v>77722.671875</v>
      </c>
      <c r="I88" s="3">
        <v>37.984798429999998</v>
      </c>
    </row>
    <row r="89" spans="1:9" customFormat="1" x14ac:dyDescent="0.3">
      <c r="A89" s="1" t="s">
        <v>12</v>
      </c>
      <c r="B89" s="1" t="s">
        <v>13</v>
      </c>
      <c r="C89" s="2">
        <v>44583</v>
      </c>
      <c r="D89">
        <f t="shared" si="3"/>
        <v>22</v>
      </c>
      <c r="E89">
        <f t="shared" si="4"/>
        <v>1</v>
      </c>
      <c r="F89">
        <f t="shared" si="5"/>
        <v>2022</v>
      </c>
      <c r="G89" s="4">
        <v>19657.330078129999</v>
      </c>
      <c r="H89" s="4">
        <v>7292.6420898400002</v>
      </c>
      <c r="I89" s="3">
        <v>37.098800660000002</v>
      </c>
    </row>
    <row r="90" spans="1:9" customFormat="1" x14ac:dyDescent="0.3">
      <c r="A90" s="1" t="s">
        <v>6</v>
      </c>
      <c r="B90" s="1" t="s">
        <v>7</v>
      </c>
      <c r="C90" s="2">
        <v>44584</v>
      </c>
      <c r="D90">
        <f t="shared" si="3"/>
        <v>23</v>
      </c>
      <c r="E90">
        <f t="shared" si="4"/>
        <v>1</v>
      </c>
      <c r="F90">
        <f t="shared" si="5"/>
        <v>2022</v>
      </c>
      <c r="G90" s="4">
        <v>51691.2265625</v>
      </c>
      <c r="H90" s="4">
        <v>37906.05078125</v>
      </c>
      <c r="I90" s="3">
        <v>73.331703189999999</v>
      </c>
    </row>
    <row r="91" spans="1:9" customFormat="1" x14ac:dyDescent="0.3">
      <c r="A91" s="1" t="s">
        <v>8</v>
      </c>
      <c r="B91" s="1" t="s">
        <v>9</v>
      </c>
      <c r="C91" s="2">
        <v>44584</v>
      </c>
      <c r="D91">
        <f t="shared" si="3"/>
        <v>23</v>
      </c>
      <c r="E91">
        <f t="shared" si="4"/>
        <v>1</v>
      </c>
      <c r="F91">
        <f t="shared" si="5"/>
        <v>2022</v>
      </c>
      <c r="G91" s="4">
        <v>15302.39648438</v>
      </c>
      <c r="H91" s="4">
        <v>13236.522460939999</v>
      </c>
      <c r="I91" s="3">
        <v>86.499702450000001</v>
      </c>
    </row>
    <row r="92" spans="1:9" customFormat="1" x14ac:dyDescent="0.3">
      <c r="A92" s="1" t="s">
        <v>10</v>
      </c>
      <c r="B92" s="1" t="s">
        <v>11</v>
      </c>
      <c r="C92" s="2">
        <v>44584</v>
      </c>
      <c r="D92">
        <f t="shared" si="3"/>
        <v>23</v>
      </c>
      <c r="E92">
        <f t="shared" si="4"/>
        <v>1</v>
      </c>
      <c r="F92">
        <f t="shared" si="5"/>
        <v>2022</v>
      </c>
      <c r="G92" s="4">
        <v>204615.328125</v>
      </c>
      <c r="H92" s="4">
        <v>78380.875</v>
      </c>
      <c r="I92" s="3">
        <v>38.306499479999999</v>
      </c>
    </row>
    <row r="93" spans="1:9" customFormat="1" x14ac:dyDescent="0.3">
      <c r="A93" s="1" t="s">
        <v>12</v>
      </c>
      <c r="B93" s="1" t="s">
        <v>13</v>
      </c>
      <c r="C93" s="2">
        <v>44584</v>
      </c>
      <c r="D93">
        <f t="shared" si="3"/>
        <v>23</v>
      </c>
      <c r="E93">
        <f t="shared" si="4"/>
        <v>1</v>
      </c>
      <c r="F93">
        <f t="shared" si="5"/>
        <v>2022</v>
      </c>
      <c r="G93" s="4">
        <v>19657.330078129999</v>
      </c>
      <c r="H93" s="4">
        <v>7277.2758789099998</v>
      </c>
      <c r="I93" s="3">
        <v>37.020698549999999</v>
      </c>
    </row>
    <row r="94" spans="1:9" customFormat="1" x14ac:dyDescent="0.3">
      <c r="A94" s="1" t="s">
        <v>6</v>
      </c>
      <c r="B94" s="1" t="s">
        <v>7</v>
      </c>
      <c r="C94" s="2">
        <v>44585</v>
      </c>
      <c r="D94">
        <f t="shared" si="3"/>
        <v>24</v>
      </c>
      <c r="E94">
        <f t="shared" si="4"/>
        <v>1</v>
      </c>
      <c r="F94">
        <f t="shared" si="5"/>
        <v>2022</v>
      </c>
      <c r="G94" s="4">
        <v>51691.2265625</v>
      </c>
      <c r="H94" s="4">
        <v>37836.484375</v>
      </c>
      <c r="I94" s="3">
        <v>73.197097779999993</v>
      </c>
    </row>
    <row r="95" spans="1:9" customFormat="1" x14ac:dyDescent="0.3">
      <c r="A95" s="1" t="s">
        <v>8</v>
      </c>
      <c r="B95" s="1" t="s">
        <v>9</v>
      </c>
      <c r="C95" s="2">
        <v>44585</v>
      </c>
      <c r="D95">
        <f t="shared" si="3"/>
        <v>24</v>
      </c>
      <c r="E95">
        <f t="shared" si="4"/>
        <v>1</v>
      </c>
      <c r="F95">
        <f t="shared" si="5"/>
        <v>2022</v>
      </c>
      <c r="G95" s="4">
        <v>15302.39648438</v>
      </c>
      <c r="H95" s="4">
        <v>13234.750976560001</v>
      </c>
      <c r="I95" s="3">
        <v>86.488098140000005</v>
      </c>
    </row>
    <row r="96" spans="1:9" customFormat="1" x14ac:dyDescent="0.3">
      <c r="A96" s="1" t="s">
        <v>10</v>
      </c>
      <c r="B96" s="1" t="s">
        <v>11</v>
      </c>
      <c r="C96" s="2">
        <v>44585</v>
      </c>
      <c r="D96">
        <f t="shared" si="3"/>
        <v>24</v>
      </c>
      <c r="E96">
        <f t="shared" si="4"/>
        <v>1</v>
      </c>
      <c r="F96">
        <f t="shared" si="5"/>
        <v>2022</v>
      </c>
      <c r="G96" s="4">
        <v>204615.328125</v>
      </c>
      <c r="H96" s="4">
        <v>78714.75</v>
      </c>
      <c r="I96" s="3">
        <v>38.469600679999999</v>
      </c>
    </row>
    <row r="97" spans="1:9" customFormat="1" x14ac:dyDescent="0.3">
      <c r="A97" s="1" t="s">
        <v>12</v>
      </c>
      <c r="B97" s="1" t="s">
        <v>13</v>
      </c>
      <c r="C97" s="2">
        <v>44585</v>
      </c>
      <c r="D97">
        <f t="shared" si="3"/>
        <v>24</v>
      </c>
      <c r="E97">
        <f t="shared" si="4"/>
        <v>1</v>
      </c>
      <c r="F97">
        <f t="shared" si="5"/>
        <v>2022</v>
      </c>
      <c r="G97" s="4">
        <v>19657.330078129999</v>
      </c>
      <c r="H97" s="4">
        <v>7140.7011718800004</v>
      </c>
      <c r="I97" s="3">
        <v>36.325901029999997</v>
      </c>
    </row>
    <row r="98" spans="1:9" customFormat="1" x14ac:dyDescent="0.3">
      <c r="A98" s="1" t="s">
        <v>6</v>
      </c>
      <c r="B98" s="1" t="s">
        <v>7</v>
      </c>
      <c r="C98" s="2">
        <v>44586</v>
      </c>
      <c r="D98">
        <f t="shared" si="3"/>
        <v>25</v>
      </c>
      <c r="E98">
        <f t="shared" si="4"/>
        <v>1</v>
      </c>
      <c r="F98">
        <f t="shared" si="5"/>
        <v>2022</v>
      </c>
      <c r="G98" s="4">
        <v>51691.2265625</v>
      </c>
      <c r="H98" s="4">
        <v>37764.94921875</v>
      </c>
      <c r="I98" s="3">
        <v>73.058700560000005</v>
      </c>
    </row>
    <row r="99" spans="1:9" customFormat="1" x14ac:dyDescent="0.3">
      <c r="A99" s="1" t="s">
        <v>8</v>
      </c>
      <c r="B99" s="1" t="s">
        <v>9</v>
      </c>
      <c r="C99" s="2">
        <v>44586</v>
      </c>
      <c r="D99">
        <f t="shared" si="3"/>
        <v>25</v>
      </c>
      <c r="E99">
        <f t="shared" si="4"/>
        <v>1</v>
      </c>
      <c r="F99">
        <f t="shared" si="5"/>
        <v>2022</v>
      </c>
      <c r="G99" s="4">
        <v>15302.39648438</v>
      </c>
      <c r="H99" s="4">
        <v>13217.022460939999</v>
      </c>
      <c r="I99" s="3">
        <v>86.37220001</v>
      </c>
    </row>
    <row r="100" spans="1:9" customFormat="1" x14ac:dyDescent="0.3">
      <c r="A100" s="1" t="s">
        <v>10</v>
      </c>
      <c r="B100" s="1" t="s">
        <v>11</v>
      </c>
      <c r="C100" s="2">
        <v>44586</v>
      </c>
      <c r="D100">
        <f t="shared" si="3"/>
        <v>25</v>
      </c>
      <c r="E100">
        <f t="shared" si="4"/>
        <v>1</v>
      </c>
      <c r="F100">
        <f t="shared" si="5"/>
        <v>2022</v>
      </c>
      <c r="G100" s="4">
        <v>204615.328125</v>
      </c>
      <c r="H100" s="4">
        <v>79087.6875</v>
      </c>
      <c r="I100" s="3">
        <v>38.651901250000002</v>
      </c>
    </row>
    <row r="101" spans="1:9" customFormat="1" x14ac:dyDescent="0.3">
      <c r="A101" s="1" t="s">
        <v>12</v>
      </c>
      <c r="B101" s="1" t="s">
        <v>13</v>
      </c>
      <c r="C101" s="2">
        <v>44586</v>
      </c>
      <c r="D101">
        <f t="shared" si="3"/>
        <v>25</v>
      </c>
      <c r="E101">
        <f t="shared" si="4"/>
        <v>1</v>
      </c>
      <c r="F101">
        <f t="shared" si="5"/>
        <v>2022</v>
      </c>
      <c r="G101" s="4">
        <v>19657.330078129999</v>
      </c>
      <c r="H101" s="4">
        <v>7025.8627929699996</v>
      </c>
      <c r="I101" s="3">
        <v>35.741699220000001</v>
      </c>
    </row>
    <row r="102" spans="1:9" customFormat="1" x14ac:dyDescent="0.3">
      <c r="A102" s="1" t="s">
        <v>6</v>
      </c>
      <c r="B102" s="1" t="s">
        <v>7</v>
      </c>
      <c r="C102" s="2">
        <v>44587</v>
      </c>
      <c r="D102">
        <f t="shared" si="3"/>
        <v>26</v>
      </c>
      <c r="E102">
        <f t="shared" si="4"/>
        <v>1</v>
      </c>
      <c r="F102">
        <f t="shared" si="5"/>
        <v>2022</v>
      </c>
      <c r="G102" s="4">
        <v>51691.2265625</v>
      </c>
      <c r="H102" s="4">
        <v>37747.53125</v>
      </c>
      <c r="I102" s="3">
        <v>73.025001529999997</v>
      </c>
    </row>
    <row r="103" spans="1:9" customFormat="1" x14ac:dyDescent="0.3">
      <c r="A103" s="1" t="s">
        <v>8</v>
      </c>
      <c r="B103" s="1" t="s">
        <v>9</v>
      </c>
      <c r="C103" s="2">
        <v>44587</v>
      </c>
      <c r="D103">
        <f t="shared" si="3"/>
        <v>26</v>
      </c>
      <c r="E103">
        <f t="shared" si="4"/>
        <v>1</v>
      </c>
      <c r="F103">
        <f t="shared" si="5"/>
        <v>2022</v>
      </c>
      <c r="G103" s="4">
        <v>15302.39648438</v>
      </c>
      <c r="H103" s="4">
        <v>13248.1953125</v>
      </c>
      <c r="I103" s="3">
        <v>86.575996399999994</v>
      </c>
    </row>
    <row r="104" spans="1:9" customFormat="1" x14ac:dyDescent="0.3">
      <c r="A104" s="1" t="s">
        <v>10</v>
      </c>
      <c r="B104" s="1" t="s">
        <v>11</v>
      </c>
      <c r="C104" s="2">
        <v>44587</v>
      </c>
      <c r="D104">
        <f t="shared" si="3"/>
        <v>26</v>
      </c>
      <c r="E104">
        <f t="shared" si="4"/>
        <v>1</v>
      </c>
      <c r="F104">
        <f t="shared" si="5"/>
        <v>2022</v>
      </c>
      <c r="G104" s="4">
        <v>204615.328125</v>
      </c>
      <c r="H104" s="4">
        <v>79502.65625</v>
      </c>
      <c r="I104" s="3">
        <v>38.85469818</v>
      </c>
    </row>
    <row r="105" spans="1:9" customFormat="1" x14ac:dyDescent="0.3">
      <c r="A105" s="1" t="s">
        <v>12</v>
      </c>
      <c r="B105" s="1" t="s">
        <v>13</v>
      </c>
      <c r="C105" s="2">
        <v>44587</v>
      </c>
      <c r="D105">
        <f t="shared" si="3"/>
        <v>26</v>
      </c>
      <c r="E105">
        <f t="shared" si="4"/>
        <v>1</v>
      </c>
      <c r="F105">
        <f t="shared" si="5"/>
        <v>2022</v>
      </c>
      <c r="G105" s="4">
        <v>19657.330078129999</v>
      </c>
      <c r="H105" s="4">
        <v>6900.58984375</v>
      </c>
      <c r="I105" s="3">
        <v>35.104400630000001</v>
      </c>
    </row>
    <row r="106" spans="1:9" customFormat="1" x14ac:dyDescent="0.3">
      <c r="A106" s="1" t="s">
        <v>6</v>
      </c>
      <c r="B106" s="1" t="s">
        <v>7</v>
      </c>
      <c r="C106" s="2">
        <v>44588</v>
      </c>
      <c r="D106">
        <f t="shared" si="3"/>
        <v>27</v>
      </c>
      <c r="E106">
        <f t="shared" si="4"/>
        <v>1</v>
      </c>
      <c r="F106">
        <f t="shared" si="5"/>
        <v>2022</v>
      </c>
      <c r="G106" s="4">
        <v>51691.2265625</v>
      </c>
      <c r="H106" s="4">
        <v>37742.56640625</v>
      </c>
      <c r="I106" s="3">
        <v>73.015403750000004</v>
      </c>
    </row>
    <row r="107" spans="1:9" customFormat="1" x14ac:dyDescent="0.3">
      <c r="A107" s="1" t="s">
        <v>8</v>
      </c>
      <c r="B107" s="1" t="s">
        <v>9</v>
      </c>
      <c r="C107" s="2">
        <v>44588</v>
      </c>
      <c r="D107">
        <f t="shared" si="3"/>
        <v>27</v>
      </c>
      <c r="E107">
        <f t="shared" si="4"/>
        <v>1</v>
      </c>
      <c r="F107">
        <f t="shared" si="5"/>
        <v>2022</v>
      </c>
      <c r="G107" s="4">
        <v>15302.39648438</v>
      </c>
      <c r="H107" s="4">
        <v>13283.53515625</v>
      </c>
      <c r="I107" s="3">
        <v>86.80690002</v>
      </c>
    </row>
    <row r="108" spans="1:9" customFormat="1" x14ac:dyDescent="0.3">
      <c r="A108" s="1" t="s">
        <v>10</v>
      </c>
      <c r="B108" s="1" t="s">
        <v>11</v>
      </c>
      <c r="C108" s="2">
        <v>44588</v>
      </c>
      <c r="D108">
        <f t="shared" si="3"/>
        <v>27</v>
      </c>
      <c r="E108">
        <f t="shared" si="4"/>
        <v>1</v>
      </c>
      <c r="F108">
        <f t="shared" si="5"/>
        <v>2022</v>
      </c>
      <c r="G108" s="4">
        <v>204615.328125</v>
      </c>
      <c r="H108" s="4">
        <v>79902.28125</v>
      </c>
      <c r="I108" s="3">
        <v>39.049999239999998</v>
      </c>
    </row>
    <row r="109" spans="1:9" customFormat="1" x14ac:dyDescent="0.3">
      <c r="A109" s="1" t="s">
        <v>12</v>
      </c>
      <c r="B109" s="1" t="s">
        <v>13</v>
      </c>
      <c r="C109" s="2">
        <v>44588</v>
      </c>
      <c r="D109">
        <f t="shared" si="3"/>
        <v>27</v>
      </c>
      <c r="E109">
        <f t="shared" si="4"/>
        <v>1</v>
      </c>
      <c r="F109">
        <f t="shared" si="5"/>
        <v>2022</v>
      </c>
      <c r="G109" s="4">
        <v>19657.330078129999</v>
      </c>
      <c r="H109" s="4">
        <v>6806.7758789099998</v>
      </c>
      <c r="I109" s="3">
        <v>34.627201079999999</v>
      </c>
    </row>
    <row r="110" spans="1:9" customFormat="1" x14ac:dyDescent="0.3">
      <c r="A110" s="1" t="s">
        <v>6</v>
      </c>
      <c r="B110" s="1" t="s">
        <v>7</v>
      </c>
      <c r="C110" s="2">
        <v>44589</v>
      </c>
      <c r="D110">
        <f t="shared" si="3"/>
        <v>28</v>
      </c>
      <c r="E110">
        <f t="shared" si="4"/>
        <v>1</v>
      </c>
      <c r="F110">
        <f t="shared" si="5"/>
        <v>2022</v>
      </c>
      <c r="G110" s="4">
        <v>51691.2265625</v>
      </c>
      <c r="H110" s="4">
        <v>37762.27734375</v>
      </c>
      <c r="I110" s="3">
        <v>73.053596499999998</v>
      </c>
    </row>
    <row r="111" spans="1:9" customFormat="1" x14ac:dyDescent="0.3">
      <c r="A111" s="1" t="s">
        <v>8</v>
      </c>
      <c r="B111" s="1" t="s">
        <v>9</v>
      </c>
      <c r="C111" s="2">
        <v>44589</v>
      </c>
      <c r="D111">
        <f t="shared" si="3"/>
        <v>28</v>
      </c>
      <c r="E111">
        <f t="shared" si="4"/>
        <v>1</v>
      </c>
      <c r="F111">
        <f t="shared" si="5"/>
        <v>2022</v>
      </c>
      <c r="G111" s="4">
        <v>15302.39648438</v>
      </c>
      <c r="H111" s="4">
        <v>13358.08984375</v>
      </c>
      <c r="I111" s="3">
        <v>87.294097899999997</v>
      </c>
    </row>
    <row r="112" spans="1:9" customFormat="1" x14ac:dyDescent="0.3">
      <c r="A112" s="1" t="s">
        <v>10</v>
      </c>
      <c r="B112" s="1" t="s">
        <v>11</v>
      </c>
      <c r="C112" s="2">
        <v>44589</v>
      </c>
      <c r="D112">
        <f t="shared" si="3"/>
        <v>28</v>
      </c>
      <c r="E112">
        <f t="shared" si="4"/>
        <v>1</v>
      </c>
      <c r="F112">
        <f t="shared" si="5"/>
        <v>2022</v>
      </c>
      <c r="G112" s="4">
        <v>204615.328125</v>
      </c>
      <c r="H112" s="4">
        <v>80436.78125</v>
      </c>
      <c r="I112" s="3">
        <v>39.311199190000004</v>
      </c>
    </row>
    <row r="113" spans="1:9" customFormat="1" x14ac:dyDescent="0.3">
      <c r="A113" s="1" t="s">
        <v>12</v>
      </c>
      <c r="B113" s="1" t="s">
        <v>13</v>
      </c>
      <c r="C113" s="2">
        <v>44589</v>
      </c>
      <c r="D113">
        <f t="shared" si="3"/>
        <v>28</v>
      </c>
      <c r="E113">
        <f t="shared" si="4"/>
        <v>1</v>
      </c>
      <c r="F113">
        <f t="shared" si="5"/>
        <v>2022</v>
      </c>
      <c r="G113" s="4">
        <v>19657.330078129999</v>
      </c>
      <c r="H113" s="4">
        <v>6755.6318359400002</v>
      </c>
      <c r="I113" s="3">
        <v>34.367000580000003</v>
      </c>
    </row>
    <row r="114" spans="1:9" customFormat="1" x14ac:dyDescent="0.3">
      <c r="A114" s="1" t="s">
        <v>6</v>
      </c>
      <c r="B114" s="1" t="s">
        <v>7</v>
      </c>
      <c r="C114" s="2">
        <v>44590</v>
      </c>
      <c r="D114">
        <f t="shared" si="3"/>
        <v>29</v>
      </c>
      <c r="E114">
        <f t="shared" si="4"/>
        <v>1</v>
      </c>
      <c r="F114">
        <f t="shared" si="5"/>
        <v>2022</v>
      </c>
      <c r="G114" s="4">
        <v>51691.2265625</v>
      </c>
      <c r="H114" s="4">
        <v>37795.47265625</v>
      </c>
      <c r="I114" s="3">
        <v>73.117797850000002</v>
      </c>
    </row>
    <row r="115" spans="1:9" customFormat="1" x14ac:dyDescent="0.3">
      <c r="A115" s="1" t="s">
        <v>8</v>
      </c>
      <c r="B115" s="1" t="s">
        <v>9</v>
      </c>
      <c r="C115" s="2">
        <v>44590</v>
      </c>
      <c r="D115">
        <f t="shared" si="3"/>
        <v>29</v>
      </c>
      <c r="E115">
        <f t="shared" si="4"/>
        <v>1</v>
      </c>
      <c r="F115">
        <f t="shared" si="5"/>
        <v>2022</v>
      </c>
      <c r="G115" s="4">
        <v>15302.39648438</v>
      </c>
      <c r="H115" s="4">
        <v>13462.276367189999</v>
      </c>
      <c r="I115" s="3">
        <v>87.974998470000003</v>
      </c>
    </row>
    <row r="116" spans="1:9" customFormat="1" x14ac:dyDescent="0.3">
      <c r="A116" s="1" t="s">
        <v>10</v>
      </c>
      <c r="B116" s="1" t="s">
        <v>11</v>
      </c>
      <c r="C116" s="2">
        <v>44590</v>
      </c>
      <c r="D116">
        <f t="shared" si="3"/>
        <v>29</v>
      </c>
      <c r="E116">
        <f t="shared" si="4"/>
        <v>1</v>
      </c>
      <c r="F116">
        <f t="shared" si="5"/>
        <v>2022</v>
      </c>
      <c r="G116" s="4">
        <v>204615.328125</v>
      </c>
      <c r="H116" s="4">
        <v>81217.84375</v>
      </c>
      <c r="I116" s="3">
        <v>39.69290161</v>
      </c>
    </row>
    <row r="117" spans="1:9" customFormat="1" x14ac:dyDescent="0.3">
      <c r="A117" s="1" t="s">
        <v>12</v>
      </c>
      <c r="B117" s="1" t="s">
        <v>13</v>
      </c>
      <c r="C117" s="2">
        <v>44590</v>
      </c>
      <c r="D117">
        <f t="shared" si="3"/>
        <v>29</v>
      </c>
      <c r="E117">
        <f t="shared" si="4"/>
        <v>1</v>
      </c>
      <c r="F117">
        <f t="shared" si="5"/>
        <v>2022</v>
      </c>
      <c r="G117" s="4">
        <v>19657.330078129999</v>
      </c>
      <c r="H117" s="4">
        <v>6846.8061523400002</v>
      </c>
      <c r="I117" s="3">
        <v>34.8307991</v>
      </c>
    </row>
    <row r="118" spans="1:9" customFormat="1" x14ac:dyDescent="0.3">
      <c r="A118" s="1" t="s">
        <v>6</v>
      </c>
      <c r="B118" s="1" t="s">
        <v>7</v>
      </c>
      <c r="C118" s="2">
        <v>44591</v>
      </c>
      <c r="D118">
        <f t="shared" si="3"/>
        <v>30</v>
      </c>
      <c r="E118">
        <f t="shared" si="4"/>
        <v>1</v>
      </c>
      <c r="F118">
        <f t="shared" si="5"/>
        <v>2022</v>
      </c>
      <c r="G118" s="4">
        <v>51691.2265625</v>
      </c>
      <c r="H118" s="4">
        <v>37913.85546875</v>
      </c>
      <c r="I118" s="3">
        <v>73.346801760000005</v>
      </c>
    </row>
    <row r="119" spans="1:9" customFormat="1" x14ac:dyDescent="0.3">
      <c r="A119" s="1" t="s">
        <v>8</v>
      </c>
      <c r="B119" s="1" t="s">
        <v>9</v>
      </c>
      <c r="C119" s="2">
        <v>44591</v>
      </c>
      <c r="D119">
        <f t="shared" si="3"/>
        <v>30</v>
      </c>
      <c r="E119">
        <f t="shared" si="4"/>
        <v>1</v>
      </c>
      <c r="F119">
        <f t="shared" si="5"/>
        <v>2022</v>
      </c>
      <c r="G119" s="4">
        <v>15302.39648438</v>
      </c>
      <c r="H119" s="4">
        <v>13576.014648439999</v>
      </c>
      <c r="I119" s="3">
        <v>88.718200679999995</v>
      </c>
    </row>
    <row r="120" spans="1:9" customFormat="1" x14ac:dyDescent="0.3">
      <c r="A120" s="1" t="s">
        <v>10</v>
      </c>
      <c r="B120" s="1" t="s">
        <v>11</v>
      </c>
      <c r="C120" s="2">
        <v>44591</v>
      </c>
      <c r="D120">
        <f t="shared" si="3"/>
        <v>30</v>
      </c>
      <c r="E120">
        <f t="shared" si="4"/>
        <v>1</v>
      </c>
      <c r="F120">
        <f t="shared" si="5"/>
        <v>2022</v>
      </c>
      <c r="G120" s="4">
        <v>204615.328125</v>
      </c>
      <c r="H120" s="4">
        <v>82456.7421875</v>
      </c>
      <c r="I120" s="3">
        <v>40.298400880000003</v>
      </c>
    </row>
    <row r="121" spans="1:9" customFormat="1" x14ac:dyDescent="0.3">
      <c r="A121" s="1" t="s">
        <v>12</v>
      </c>
      <c r="B121" s="1" t="s">
        <v>13</v>
      </c>
      <c r="C121" s="2">
        <v>44591</v>
      </c>
      <c r="D121">
        <f t="shared" si="3"/>
        <v>30</v>
      </c>
      <c r="E121">
        <f t="shared" si="4"/>
        <v>1</v>
      </c>
      <c r="F121">
        <f t="shared" si="5"/>
        <v>2022</v>
      </c>
      <c r="G121" s="4">
        <v>19657.330078129999</v>
      </c>
      <c r="H121" s="4">
        <v>6938.0122070300004</v>
      </c>
      <c r="I121" s="3">
        <v>35.2947998</v>
      </c>
    </row>
    <row r="122" spans="1:9" customFormat="1" x14ac:dyDescent="0.3">
      <c r="A122" s="1" t="s">
        <v>6</v>
      </c>
      <c r="B122" s="1" t="s">
        <v>7</v>
      </c>
      <c r="C122" s="2">
        <v>44592</v>
      </c>
      <c r="D122">
        <f t="shared" si="3"/>
        <v>31</v>
      </c>
      <c r="E122">
        <f t="shared" si="4"/>
        <v>1</v>
      </c>
      <c r="F122">
        <f t="shared" si="5"/>
        <v>2022</v>
      </c>
      <c r="G122" s="4">
        <v>51691.2265625</v>
      </c>
      <c r="H122" s="4">
        <v>37912.33203125</v>
      </c>
      <c r="I122" s="3">
        <v>73.343803410000007</v>
      </c>
    </row>
    <row r="123" spans="1:9" customFormat="1" x14ac:dyDescent="0.3">
      <c r="A123" s="1" t="s">
        <v>8</v>
      </c>
      <c r="B123" s="1" t="s">
        <v>9</v>
      </c>
      <c r="C123" s="2">
        <v>44592</v>
      </c>
      <c r="D123">
        <f t="shared" si="3"/>
        <v>31</v>
      </c>
      <c r="E123">
        <f t="shared" si="4"/>
        <v>1</v>
      </c>
      <c r="F123">
        <f t="shared" si="5"/>
        <v>2022</v>
      </c>
      <c r="G123" s="4">
        <v>15302.39648438</v>
      </c>
      <c r="H123" s="4">
        <v>13643.125</v>
      </c>
      <c r="I123" s="3">
        <v>89.156799320000005</v>
      </c>
    </row>
    <row r="124" spans="1:9" customFormat="1" x14ac:dyDescent="0.3">
      <c r="A124" s="1" t="s">
        <v>10</v>
      </c>
      <c r="B124" s="1" t="s">
        <v>11</v>
      </c>
      <c r="C124" s="2">
        <v>44592</v>
      </c>
      <c r="D124">
        <f t="shared" si="3"/>
        <v>31</v>
      </c>
      <c r="E124">
        <f t="shared" si="4"/>
        <v>1</v>
      </c>
      <c r="F124">
        <f t="shared" si="5"/>
        <v>2022</v>
      </c>
      <c r="G124" s="4">
        <v>204615.328125</v>
      </c>
      <c r="H124" s="4">
        <v>83638.65625</v>
      </c>
      <c r="I124" s="3">
        <v>40.875999450000002</v>
      </c>
    </row>
    <row r="125" spans="1:9" customFormat="1" x14ac:dyDescent="0.3">
      <c r="A125" s="1" t="s">
        <v>12</v>
      </c>
      <c r="B125" s="1" t="s">
        <v>13</v>
      </c>
      <c r="C125" s="2">
        <v>44592</v>
      </c>
      <c r="D125">
        <f t="shared" si="3"/>
        <v>31</v>
      </c>
      <c r="E125">
        <f t="shared" si="4"/>
        <v>1</v>
      </c>
      <c r="F125">
        <f t="shared" si="5"/>
        <v>2022</v>
      </c>
      <c r="G125" s="4">
        <v>19657.330078129999</v>
      </c>
      <c r="H125" s="4">
        <v>6962.203125</v>
      </c>
      <c r="I125" s="3">
        <v>35.417800900000003</v>
      </c>
    </row>
    <row r="126" spans="1:9" customFormat="1" x14ac:dyDescent="0.3">
      <c r="A126" s="1" t="s">
        <v>6</v>
      </c>
      <c r="B126" s="1" t="s">
        <v>7</v>
      </c>
      <c r="C126" s="2">
        <v>44593</v>
      </c>
      <c r="D126">
        <f t="shared" si="3"/>
        <v>1</v>
      </c>
      <c r="E126">
        <f t="shared" si="4"/>
        <v>2</v>
      </c>
      <c r="F126">
        <f t="shared" si="5"/>
        <v>2022</v>
      </c>
      <c r="G126" s="4">
        <v>51691.2265625</v>
      </c>
      <c r="H126" s="4">
        <v>37924.109375</v>
      </c>
      <c r="I126" s="3">
        <v>73.366600039999994</v>
      </c>
    </row>
    <row r="127" spans="1:9" customFormat="1" x14ac:dyDescent="0.3">
      <c r="A127" s="1" t="s">
        <v>8</v>
      </c>
      <c r="B127" s="1" t="s">
        <v>9</v>
      </c>
      <c r="C127" s="2">
        <v>44593</v>
      </c>
      <c r="D127">
        <f t="shared" si="3"/>
        <v>1</v>
      </c>
      <c r="E127">
        <f t="shared" si="4"/>
        <v>2</v>
      </c>
      <c r="F127">
        <f t="shared" si="5"/>
        <v>2022</v>
      </c>
      <c r="G127" s="4">
        <v>15302.39648438</v>
      </c>
      <c r="H127" s="4">
        <v>13683.83984375</v>
      </c>
      <c r="I127" s="3">
        <v>89.422897340000006</v>
      </c>
    </row>
    <row r="128" spans="1:9" customFormat="1" x14ac:dyDescent="0.3">
      <c r="A128" s="1" t="s">
        <v>10</v>
      </c>
      <c r="B128" s="1" t="s">
        <v>11</v>
      </c>
      <c r="C128" s="2">
        <v>44593</v>
      </c>
      <c r="D128">
        <f t="shared" si="3"/>
        <v>1</v>
      </c>
      <c r="E128">
        <f t="shared" si="4"/>
        <v>2</v>
      </c>
      <c r="F128">
        <f t="shared" si="5"/>
        <v>2022</v>
      </c>
      <c r="G128" s="4">
        <v>204615.328125</v>
      </c>
      <c r="H128" s="4">
        <v>84894.484375</v>
      </c>
      <c r="I128" s="3">
        <v>41.489799499999997</v>
      </c>
    </row>
    <row r="129" spans="1:9" customFormat="1" x14ac:dyDescent="0.3">
      <c r="A129" s="1" t="s">
        <v>12</v>
      </c>
      <c r="B129" s="1" t="s">
        <v>13</v>
      </c>
      <c r="C129" s="2">
        <v>44593</v>
      </c>
      <c r="D129">
        <f t="shared" si="3"/>
        <v>1</v>
      </c>
      <c r="E129">
        <f t="shared" si="4"/>
        <v>2</v>
      </c>
      <c r="F129">
        <f t="shared" si="5"/>
        <v>2022</v>
      </c>
      <c r="G129" s="4">
        <v>19657.330078129999</v>
      </c>
      <c r="H129" s="4">
        <v>6943.41796875</v>
      </c>
      <c r="I129" s="3">
        <v>35.322299960000002</v>
      </c>
    </row>
    <row r="130" spans="1:9" customFormat="1" x14ac:dyDescent="0.3">
      <c r="A130" s="1" t="s">
        <v>6</v>
      </c>
      <c r="B130" s="1" t="s">
        <v>7</v>
      </c>
      <c r="C130" s="2">
        <v>44594</v>
      </c>
      <c r="D130">
        <f t="shared" si="3"/>
        <v>2</v>
      </c>
      <c r="E130">
        <f t="shared" si="4"/>
        <v>2</v>
      </c>
      <c r="F130">
        <f t="shared" si="5"/>
        <v>2022</v>
      </c>
      <c r="G130" s="4">
        <v>51691.2265625</v>
      </c>
      <c r="H130" s="4">
        <v>37947.86328125</v>
      </c>
      <c r="I130" s="3">
        <v>73.412597660000003</v>
      </c>
    </row>
    <row r="131" spans="1:9" customFormat="1" x14ac:dyDescent="0.3">
      <c r="A131" s="1" t="s">
        <v>8</v>
      </c>
      <c r="B131" s="1" t="s">
        <v>9</v>
      </c>
      <c r="C131" s="2">
        <v>44594</v>
      </c>
      <c r="D131">
        <f t="shared" ref="D131:D194" si="6">DAY(C131)</f>
        <v>2</v>
      </c>
      <c r="E131">
        <f t="shared" ref="E131:E194" si="7">MONTH(C131)</f>
        <v>2</v>
      </c>
      <c r="F131">
        <f t="shared" ref="F131:F194" si="8">YEAR(C131)</f>
        <v>2022</v>
      </c>
      <c r="G131" s="4">
        <v>15302.39648438</v>
      </c>
      <c r="H131" s="4">
        <v>13694.546875</v>
      </c>
      <c r="I131" s="3">
        <v>89.492797850000002</v>
      </c>
    </row>
    <row r="132" spans="1:9" customFormat="1" x14ac:dyDescent="0.3">
      <c r="A132" s="1" t="s">
        <v>10</v>
      </c>
      <c r="B132" s="1" t="s">
        <v>11</v>
      </c>
      <c r="C132" s="2">
        <v>44594</v>
      </c>
      <c r="D132">
        <f t="shared" si="6"/>
        <v>2</v>
      </c>
      <c r="E132">
        <f t="shared" si="7"/>
        <v>2</v>
      </c>
      <c r="F132">
        <f t="shared" si="8"/>
        <v>2022</v>
      </c>
      <c r="G132" s="4">
        <v>204615.328125</v>
      </c>
      <c r="H132" s="4">
        <v>86186.1484375</v>
      </c>
      <c r="I132" s="3">
        <v>42.121101379999999</v>
      </c>
    </row>
    <row r="133" spans="1:9" customFormat="1" x14ac:dyDescent="0.3">
      <c r="A133" s="1" t="s">
        <v>12</v>
      </c>
      <c r="B133" s="1" t="s">
        <v>13</v>
      </c>
      <c r="C133" s="2">
        <v>44594</v>
      </c>
      <c r="D133">
        <f t="shared" si="6"/>
        <v>2</v>
      </c>
      <c r="E133">
        <f t="shared" si="7"/>
        <v>2</v>
      </c>
      <c r="F133">
        <f t="shared" si="8"/>
        <v>2022</v>
      </c>
      <c r="G133" s="4">
        <v>19657.330078129999</v>
      </c>
      <c r="H133" s="4">
        <v>6902.7402343800004</v>
      </c>
      <c r="I133" s="3">
        <v>35.115299219999997</v>
      </c>
    </row>
    <row r="134" spans="1:9" customFormat="1" x14ac:dyDescent="0.3">
      <c r="A134" s="1" t="s">
        <v>6</v>
      </c>
      <c r="B134" s="1" t="s">
        <v>7</v>
      </c>
      <c r="C134" s="2">
        <v>44595</v>
      </c>
      <c r="D134">
        <f t="shared" si="6"/>
        <v>3</v>
      </c>
      <c r="E134">
        <f t="shared" si="7"/>
        <v>2</v>
      </c>
      <c r="F134">
        <f t="shared" si="8"/>
        <v>2022</v>
      </c>
      <c r="G134" s="4">
        <v>51691.2265625</v>
      </c>
      <c r="H134" s="4">
        <v>37957.46484375</v>
      </c>
      <c r="I134" s="3">
        <v>73.431198120000005</v>
      </c>
    </row>
    <row r="135" spans="1:9" customFormat="1" x14ac:dyDescent="0.3">
      <c r="A135" s="1" t="s">
        <v>8</v>
      </c>
      <c r="B135" s="1" t="s">
        <v>9</v>
      </c>
      <c r="C135" s="2">
        <v>44595</v>
      </c>
      <c r="D135">
        <f t="shared" si="6"/>
        <v>3</v>
      </c>
      <c r="E135">
        <f t="shared" si="7"/>
        <v>2</v>
      </c>
      <c r="F135">
        <f t="shared" si="8"/>
        <v>2022</v>
      </c>
      <c r="G135" s="4">
        <v>15302.39648438</v>
      </c>
      <c r="H135" s="4">
        <v>13722.641601560001</v>
      </c>
      <c r="I135" s="3">
        <v>89.676399230000001</v>
      </c>
    </row>
    <row r="136" spans="1:9" customFormat="1" x14ac:dyDescent="0.3">
      <c r="A136" s="1" t="s">
        <v>10</v>
      </c>
      <c r="B136" s="1" t="s">
        <v>11</v>
      </c>
      <c r="C136" s="2">
        <v>44595</v>
      </c>
      <c r="D136">
        <f t="shared" si="6"/>
        <v>3</v>
      </c>
      <c r="E136">
        <f t="shared" si="7"/>
        <v>2</v>
      </c>
      <c r="F136">
        <f t="shared" si="8"/>
        <v>2022</v>
      </c>
      <c r="G136" s="4">
        <v>204615.328125</v>
      </c>
      <c r="H136" s="4">
        <v>87591.8984375</v>
      </c>
      <c r="I136" s="3">
        <v>42.808101649999998</v>
      </c>
    </row>
    <row r="137" spans="1:9" customFormat="1" x14ac:dyDescent="0.3">
      <c r="A137" s="1" t="s">
        <v>12</v>
      </c>
      <c r="B137" s="1" t="s">
        <v>13</v>
      </c>
      <c r="C137" s="2">
        <v>44595</v>
      </c>
      <c r="D137">
        <f t="shared" si="6"/>
        <v>3</v>
      </c>
      <c r="E137">
        <f t="shared" si="7"/>
        <v>2</v>
      </c>
      <c r="F137">
        <f t="shared" si="8"/>
        <v>2022</v>
      </c>
      <c r="G137" s="4">
        <v>19657.330078129999</v>
      </c>
      <c r="H137" s="4">
        <v>6835.3862304699996</v>
      </c>
      <c r="I137" s="3">
        <v>34.772701259999998</v>
      </c>
    </row>
    <row r="138" spans="1:9" customFormat="1" x14ac:dyDescent="0.3">
      <c r="A138" s="1" t="s">
        <v>6</v>
      </c>
      <c r="B138" s="1" t="s">
        <v>7</v>
      </c>
      <c r="C138" s="2">
        <v>44596</v>
      </c>
      <c r="D138">
        <f t="shared" si="6"/>
        <v>4</v>
      </c>
      <c r="E138">
        <f t="shared" si="7"/>
        <v>2</v>
      </c>
      <c r="F138">
        <f t="shared" si="8"/>
        <v>2022</v>
      </c>
      <c r="G138" s="4">
        <v>51691.2265625</v>
      </c>
      <c r="H138" s="4">
        <v>37966.25390625</v>
      </c>
      <c r="I138" s="3">
        <v>73.448196409999994</v>
      </c>
    </row>
    <row r="139" spans="1:9" customFormat="1" x14ac:dyDescent="0.3">
      <c r="A139" s="1" t="s">
        <v>8</v>
      </c>
      <c r="B139" s="1" t="s">
        <v>9</v>
      </c>
      <c r="C139" s="2">
        <v>44596</v>
      </c>
      <c r="D139">
        <f t="shared" si="6"/>
        <v>4</v>
      </c>
      <c r="E139">
        <f t="shared" si="7"/>
        <v>2</v>
      </c>
      <c r="F139">
        <f t="shared" si="8"/>
        <v>2022</v>
      </c>
      <c r="G139" s="4">
        <v>15302.39648438</v>
      </c>
      <c r="H139" s="4">
        <v>13758.545898439999</v>
      </c>
      <c r="I139" s="3">
        <v>89.911102290000002</v>
      </c>
    </row>
    <row r="140" spans="1:9" customFormat="1" x14ac:dyDescent="0.3">
      <c r="A140" s="1" t="s">
        <v>10</v>
      </c>
      <c r="B140" s="1" t="s">
        <v>11</v>
      </c>
      <c r="C140" s="2">
        <v>44596</v>
      </c>
      <c r="D140">
        <f t="shared" si="6"/>
        <v>4</v>
      </c>
      <c r="E140">
        <f t="shared" si="7"/>
        <v>2</v>
      </c>
      <c r="F140">
        <f t="shared" si="8"/>
        <v>2022</v>
      </c>
      <c r="G140" s="4">
        <v>204615.328125</v>
      </c>
      <c r="H140" s="4">
        <v>88966.609375</v>
      </c>
      <c r="I140" s="3">
        <v>43.479900360000002</v>
      </c>
    </row>
    <row r="141" spans="1:9" customFormat="1" x14ac:dyDescent="0.3">
      <c r="A141" s="1" t="s">
        <v>12</v>
      </c>
      <c r="B141" s="1" t="s">
        <v>13</v>
      </c>
      <c r="C141" s="2">
        <v>44596</v>
      </c>
      <c r="D141">
        <f t="shared" si="6"/>
        <v>4</v>
      </c>
      <c r="E141">
        <f t="shared" si="7"/>
        <v>2</v>
      </c>
      <c r="F141">
        <f t="shared" si="8"/>
        <v>2022</v>
      </c>
      <c r="G141" s="4">
        <v>19657.330078129999</v>
      </c>
      <c r="H141" s="4">
        <v>6804.0659179699996</v>
      </c>
      <c r="I141" s="3">
        <v>34.613399510000001</v>
      </c>
    </row>
    <row r="142" spans="1:9" customFormat="1" x14ac:dyDescent="0.3">
      <c r="A142" s="1" t="s">
        <v>6</v>
      </c>
      <c r="B142" s="1" t="s">
        <v>7</v>
      </c>
      <c r="C142" s="2">
        <v>44597</v>
      </c>
      <c r="D142">
        <f t="shared" si="6"/>
        <v>5</v>
      </c>
      <c r="E142">
        <f t="shared" si="7"/>
        <v>2</v>
      </c>
      <c r="F142">
        <f t="shared" si="8"/>
        <v>2022</v>
      </c>
      <c r="G142" s="4">
        <v>51691.2265625</v>
      </c>
      <c r="H142" s="4">
        <v>38030.89453125</v>
      </c>
      <c r="I142" s="3">
        <v>73.573196409999994</v>
      </c>
    </row>
    <row r="143" spans="1:9" customFormat="1" x14ac:dyDescent="0.3">
      <c r="A143" s="1" t="s">
        <v>8</v>
      </c>
      <c r="B143" s="1" t="s">
        <v>9</v>
      </c>
      <c r="C143" s="2">
        <v>44597</v>
      </c>
      <c r="D143">
        <f t="shared" si="6"/>
        <v>5</v>
      </c>
      <c r="E143">
        <f t="shared" si="7"/>
        <v>2</v>
      </c>
      <c r="F143">
        <f t="shared" si="8"/>
        <v>2022</v>
      </c>
      <c r="G143" s="4">
        <v>15302.39648438</v>
      </c>
      <c r="H143" s="4">
        <v>13824.29882813</v>
      </c>
      <c r="I143" s="3">
        <v>90.340698239999995</v>
      </c>
    </row>
    <row r="144" spans="1:9" customFormat="1" x14ac:dyDescent="0.3">
      <c r="A144" s="1" t="s">
        <v>10</v>
      </c>
      <c r="B144" s="1" t="s">
        <v>11</v>
      </c>
      <c r="C144" s="2">
        <v>44597</v>
      </c>
      <c r="D144">
        <f t="shared" si="6"/>
        <v>5</v>
      </c>
      <c r="E144">
        <f t="shared" si="7"/>
        <v>2</v>
      </c>
      <c r="F144">
        <f t="shared" si="8"/>
        <v>2022</v>
      </c>
      <c r="G144" s="4">
        <v>204615.328125</v>
      </c>
      <c r="H144" s="4">
        <v>90518.40625</v>
      </c>
      <c r="I144" s="3">
        <v>44.23830032</v>
      </c>
    </row>
    <row r="145" spans="1:9" customFormat="1" x14ac:dyDescent="0.3">
      <c r="A145" s="1" t="s">
        <v>12</v>
      </c>
      <c r="B145" s="1" t="s">
        <v>13</v>
      </c>
      <c r="C145" s="2">
        <v>44597</v>
      </c>
      <c r="D145">
        <f t="shared" si="6"/>
        <v>5</v>
      </c>
      <c r="E145">
        <f t="shared" si="7"/>
        <v>2</v>
      </c>
      <c r="F145">
        <f t="shared" si="8"/>
        <v>2022</v>
      </c>
      <c r="G145" s="4">
        <v>19657.330078129999</v>
      </c>
      <c r="H145" s="4">
        <v>6847.5400390599998</v>
      </c>
      <c r="I145" s="3">
        <v>34.834499360000002</v>
      </c>
    </row>
    <row r="146" spans="1:9" customFormat="1" x14ac:dyDescent="0.3">
      <c r="A146" s="1" t="s">
        <v>6</v>
      </c>
      <c r="B146" s="1" t="s">
        <v>7</v>
      </c>
      <c r="C146" s="2">
        <v>44598</v>
      </c>
      <c r="D146">
        <f t="shared" si="6"/>
        <v>6</v>
      </c>
      <c r="E146">
        <f t="shared" si="7"/>
        <v>2</v>
      </c>
      <c r="F146">
        <f t="shared" si="8"/>
        <v>2022</v>
      </c>
      <c r="G146" s="4">
        <v>51691.2265625</v>
      </c>
      <c r="H146" s="4">
        <v>38231.39453125</v>
      </c>
      <c r="I146" s="3">
        <v>73.961097719999998</v>
      </c>
    </row>
    <row r="147" spans="1:9" customFormat="1" x14ac:dyDescent="0.3">
      <c r="A147" s="1" t="s">
        <v>8</v>
      </c>
      <c r="B147" s="1" t="s">
        <v>9</v>
      </c>
      <c r="C147" s="2">
        <v>44598</v>
      </c>
      <c r="D147">
        <f t="shared" si="6"/>
        <v>6</v>
      </c>
      <c r="E147">
        <f t="shared" si="7"/>
        <v>2</v>
      </c>
      <c r="F147">
        <f t="shared" si="8"/>
        <v>2022</v>
      </c>
      <c r="G147" s="4">
        <v>15302.39648438</v>
      </c>
      <c r="H147" s="4">
        <v>13861.38085938</v>
      </c>
      <c r="I147" s="3">
        <v>90.583099369999999</v>
      </c>
    </row>
    <row r="148" spans="1:9" customFormat="1" x14ac:dyDescent="0.3">
      <c r="A148" s="1" t="s">
        <v>10</v>
      </c>
      <c r="B148" s="1" t="s">
        <v>11</v>
      </c>
      <c r="C148" s="2">
        <v>44598</v>
      </c>
      <c r="D148">
        <f t="shared" si="6"/>
        <v>6</v>
      </c>
      <c r="E148">
        <f t="shared" si="7"/>
        <v>2</v>
      </c>
      <c r="F148">
        <f t="shared" si="8"/>
        <v>2022</v>
      </c>
      <c r="G148" s="4">
        <v>204615.328125</v>
      </c>
      <c r="H148" s="4">
        <v>92135.5390625</v>
      </c>
      <c r="I148" s="3">
        <v>45.028701779999999</v>
      </c>
    </row>
    <row r="149" spans="1:9" customFormat="1" x14ac:dyDescent="0.3">
      <c r="A149" s="1" t="s">
        <v>12</v>
      </c>
      <c r="B149" s="1" t="s">
        <v>13</v>
      </c>
      <c r="C149" s="2">
        <v>44598</v>
      </c>
      <c r="D149">
        <f t="shared" si="6"/>
        <v>6</v>
      </c>
      <c r="E149">
        <f t="shared" si="7"/>
        <v>2</v>
      </c>
      <c r="F149">
        <f t="shared" si="8"/>
        <v>2022</v>
      </c>
      <c r="G149" s="4">
        <v>19657.330078129999</v>
      </c>
      <c r="H149" s="4">
        <v>6900.2958984400002</v>
      </c>
      <c r="I149" s="3">
        <v>35.102901459999998</v>
      </c>
    </row>
    <row r="150" spans="1:9" customFormat="1" x14ac:dyDescent="0.3">
      <c r="A150" s="1" t="s">
        <v>6</v>
      </c>
      <c r="B150" s="1" t="s">
        <v>7</v>
      </c>
      <c r="C150" s="2">
        <v>44599</v>
      </c>
      <c r="D150">
        <f t="shared" si="6"/>
        <v>7</v>
      </c>
      <c r="E150">
        <f t="shared" si="7"/>
        <v>2</v>
      </c>
      <c r="F150">
        <f t="shared" si="8"/>
        <v>2022</v>
      </c>
      <c r="G150" s="4">
        <v>51691.2265625</v>
      </c>
      <c r="H150" s="4">
        <v>38340.4609375</v>
      </c>
      <c r="I150" s="3">
        <v>74.172096249999996</v>
      </c>
    </row>
    <row r="151" spans="1:9" customFormat="1" x14ac:dyDescent="0.3">
      <c r="A151" s="1" t="s">
        <v>8</v>
      </c>
      <c r="B151" s="1" t="s">
        <v>9</v>
      </c>
      <c r="C151" s="2">
        <v>44599</v>
      </c>
      <c r="D151">
        <f t="shared" si="6"/>
        <v>7</v>
      </c>
      <c r="E151">
        <f t="shared" si="7"/>
        <v>2</v>
      </c>
      <c r="F151">
        <f t="shared" si="8"/>
        <v>2022</v>
      </c>
      <c r="G151" s="4">
        <v>15302.39648438</v>
      </c>
      <c r="H151" s="4">
        <v>13879.22070313</v>
      </c>
      <c r="I151" s="3">
        <v>90.6996994</v>
      </c>
    </row>
    <row r="152" spans="1:9" customFormat="1" x14ac:dyDescent="0.3">
      <c r="A152" s="1" t="s">
        <v>10</v>
      </c>
      <c r="B152" s="1" t="s">
        <v>11</v>
      </c>
      <c r="C152" s="2">
        <v>44599</v>
      </c>
      <c r="D152">
        <f t="shared" si="6"/>
        <v>7</v>
      </c>
      <c r="E152">
        <f t="shared" si="7"/>
        <v>2</v>
      </c>
      <c r="F152">
        <f t="shared" si="8"/>
        <v>2022</v>
      </c>
      <c r="G152" s="4">
        <v>204615.328125</v>
      </c>
      <c r="H152" s="4">
        <v>93649.6328125</v>
      </c>
      <c r="I152" s="3">
        <v>45.768600460000002</v>
      </c>
    </row>
    <row r="153" spans="1:9" customFormat="1" x14ac:dyDescent="0.3">
      <c r="A153" s="1" t="s">
        <v>12</v>
      </c>
      <c r="B153" s="1" t="s">
        <v>13</v>
      </c>
      <c r="C153" s="2">
        <v>44599</v>
      </c>
      <c r="D153">
        <f t="shared" si="6"/>
        <v>7</v>
      </c>
      <c r="E153">
        <f t="shared" si="7"/>
        <v>2</v>
      </c>
      <c r="F153">
        <f t="shared" si="8"/>
        <v>2022</v>
      </c>
      <c r="G153" s="4">
        <v>19657.330078129999</v>
      </c>
      <c r="H153" s="4">
        <v>6884.7001953099998</v>
      </c>
      <c r="I153" s="3">
        <v>35.023601530000001</v>
      </c>
    </row>
    <row r="154" spans="1:9" customFormat="1" x14ac:dyDescent="0.3">
      <c r="A154" s="1" t="s">
        <v>6</v>
      </c>
      <c r="B154" s="1" t="s">
        <v>7</v>
      </c>
      <c r="C154" s="2">
        <v>44600</v>
      </c>
      <c r="D154">
        <f t="shared" si="6"/>
        <v>8</v>
      </c>
      <c r="E154">
        <f t="shared" si="7"/>
        <v>2</v>
      </c>
      <c r="F154">
        <f t="shared" si="8"/>
        <v>2022</v>
      </c>
      <c r="G154" s="4">
        <v>51691.2265625</v>
      </c>
      <c r="H154" s="4">
        <v>38500.98828125</v>
      </c>
      <c r="I154" s="3">
        <v>74.482597350000006</v>
      </c>
    </row>
    <row r="155" spans="1:9" customFormat="1" x14ac:dyDescent="0.3">
      <c r="A155" s="1" t="s">
        <v>8</v>
      </c>
      <c r="B155" s="1" t="s">
        <v>9</v>
      </c>
      <c r="C155" s="2">
        <v>44600</v>
      </c>
      <c r="D155">
        <f t="shared" si="6"/>
        <v>8</v>
      </c>
      <c r="E155">
        <f t="shared" si="7"/>
        <v>2</v>
      </c>
      <c r="F155">
        <f t="shared" si="8"/>
        <v>2022</v>
      </c>
      <c r="G155" s="4">
        <v>15302.39648438</v>
      </c>
      <c r="H155" s="4">
        <v>13914.49609375</v>
      </c>
      <c r="I155" s="3">
        <v>90.930198669999996</v>
      </c>
    </row>
    <row r="156" spans="1:9" customFormat="1" x14ac:dyDescent="0.3">
      <c r="A156" s="1" t="s">
        <v>10</v>
      </c>
      <c r="B156" s="1" t="s">
        <v>11</v>
      </c>
      <c r="C156" s="2">
        <v>44600</v>
      </c>
      <c r="D156">
        <f t="shared" si="6"/>
        <v>8</v>
      </c>
      <c r="E156">
        <f t="shared" si="7"/>
        <v>2</v>
      </c>
      <c r="F156">
        <f t="shared" si="8"/>
        <v>2022</v>
      </c>
      <c r="G156" s="4">
        <v>204615.328125</v>
      </c>
      <c r="H156" s="4">
        <v>95462.65625</v>
      </c>
      <c r="I156" s="3">
        <v>46.654701230000001</v>
      </c>
    </row>
    <row r="157" spans="1:9" customFormat="1" x14ac:dyDescent="0.3">
      <c r="A157" s="1" t="s">
        <v>12</v>
      </c>
      <c r="B157" s="1" t="s">
        <v>13</v>
      </c>
      <c r="C157" s="2">
        <v>44600</v>
      </c>
      <c r="D157">
        <f t="shared" si="6"/>
        <v>8</v>
      </c>
      <c r="E157">
        <f t="shared" si="7"/>
        <v>2</v>
      </c>
      <c r="F157">
        <f t="shared" si="8"/>
        <v>2022</v>
      </c>
      <c r="G157" s="4">
        <v>19657.330078129999</v>
      </c>
      <c r="H157" s="4">
        <v>6858.0610351599998</v>
      </c>
      <c r="I157" s="3">
        <v>34.888099670000003</v>
      </c>
    </row>
    <row r="158" spans="1:9" customFormat="1" x14ac:dyDescent="0.3">
      <c r="A158" s="1" t="s">
        <v>6</v>
      </c>
      <c r="B158" s="1" t="s">
        <v>7</v>
      </c>
      <c r="C158" s="2">
        <v>44601</v>
      </c>
      <c r="D158">
        <f t="shared" si="6"/>
        <v>9</v>
      </c>
      <c r="E158">
        <f t="shared" si="7"/>
        <v>2</v>
      </c>
      <c r="F158">
        <f t="shared" si="8"/>
        <v>2022</v>
      </c>
      <c r="G158" s="4">
        <v>51691.2265625</v>
      </c>
      <c r="H158" s="4">
        <v>38565.28125</v>
      </c>
      <c r="I158" s="3">
        <v>74.607002260000002</v>
      </c>
    </row>
    <row r="159" spans="1:9" customFormat="1" x14ac:dyDescent="0.3">
      <c r="A159" s="1" t="s">
        <v>8</v>
      </c>
      <c r="B159" s="1" t="s">
        <v>9</v>
      </c>
      <c r="C159" s="2">
        <v>44601</v>
      </c>
      <c r="D159">
        <f t="shared" si="6"/>
        <v>9</v>
      </c>
      <c r="E159">
        <f t="shared" si="7"/>
        <v>2</v>
      </c>
      <c r="F159">
        <f t="shared" si="8"/>
        <v>2022</v>
      </c>
      <c r="G159" s="4">
        <v>15302.39648438</v>
      </c>
      <c r="H159" s="4">
        <v>13951.50390625</v>
      </c>
      <c r="I159" s="3">
        <v>91.171997070000003</v>
      </c>
    </row>
    <row r="160" spans="1:9" customFormat="1" x14ac:dyDescent="0.3">
      <c r="A160" s="1" t="s">
        <v>10</v>
      </c>
      <c r="B160" s="1" t="s">
        <v>11</v>
      </c>
      <c r="C160" s="2">
        <v>44601</v>
      </c>
      <c r="D160">
        <f t="shared" si="6"/>
        <v>9</v>
      </c>
      <c r="E160">
        <f t="shared" si="7"/>
        <v>2</v>
      </c>
      <c r="F160">
        <f t="shared" si="8"/>
        <v>2022</v>
      </c>
      <c r="G160" s="4">
        <v>204615.328125</v>
      </c>
      <c r="H160" s="4">
        <v>97309.9765625</v>
      </c>
      <c r="I160" s="3">
        <v>47.557498930000001</v>
      </c>
    </row>
    <row r="161" spans="1:9" customFormat="1" x14ac:dyDescent="0.3">
      <c r="A161" s="1" t="s">
        <v>12</v>
      </c>
      <c r="B161" s="1" t="s">
        <v>13</v>
      </c>
      <c r="C161" s="2">
        <v>44601</v>
      </c>
      <c r="D161">
        <f t="shared" si="6"/>
        <v>9</v>
      </c>
      <c r="E161">
        <f t="shared" si="7"/>
        <v>2</v>
      </c>
      <c r="F161">
        <f t="shared" si="8"/>
        <v>2022</v>
      </c>
      <c r="G161" s="4">
        <v>19657.330078129999</v>
      </c>
      <c r="H161" s="4">
        <v>6821.1020507800004</v>
      </c>
      <c r="I161" s="3">
        <v>34.700000760000002</v>
      </c>
    </row>
    <row r="162" spans="1:9" customFormat="1" x14ac:dyDescent="0.3">
      <c r="A162" s="1" t="s">
        <v>6</v>
      </c>
      <c r="B162" s="1" t="s">
        <v>7</v>
      </c>
      <c r="C162" s="2">
        <v>44602</v>
      </c>
      <c r="D162">
        <f t="shared" si="6"/>
        <v>10</v>
      </c>
      <c r="E162">
        <f t="shared" si="7"/>
        <v>2</v>
      </c>
      <c r="F162">
        <f t="shared" si="8"/>
        <v>2022</v>
      </c>
      <c r="G162" s="4">
        <v>51691.2265625</v>
      </c>
      <c r="H162" s="4">
        <v>38858.7890625</v>
      </c>
      <c r="I162" s="3">
        <v>75.174797060000003</v>
      </c>
    </row>
    <row r="163" spans="1:9" customFormat="1" x14ac:dyDescent="0.3">
      <c r="A163" s="1" t="s">
        <v>8</v>
      </c>
      <c r="B163" s="1" t="s">
        <v>9</v>
      </c>
      <c r="C163" s="2">
        <v>44602</v>
      </c>
      <c r="D163">
        <f t="shared" si="6"/>
        <v>10</v>
      </c>
      <c r="E163">
        <f t="shared" si="7"/>
        <v>2</v>
      </c>
      <c r="F163">
        <f t="shared" si="8"/>
        <v>2022</v>
      </c>
      <c r="G163" s="4">
        <v>15302.39648438</v>
      </c>
      <c r="H163" s="4">
        <v>14019.87109375</v>
      </c>
      <c r="I163" s="3">
        <v>91.618797299999997</v>
      </c>
    </row>
    <row r="164" spans="1:9" customFormat="1" x14ac:dyDescent="0.3">
      <c r="A164" s="1" t="s">
        <v>10</v>
      </c>
      <c r="B164" s="1" t="s">
        <v>11</v>
      </c>
      <c r="C164" s="2">
        <v>44602</v>
      </c>
      <c r="D164">
        <f t="shared" si="6"/>
        <v>10</v>
      </c>
      <c r="E164">
        <f t="shared" si="7"/>
        <v>2</v>
      </c>
      <c r="F164">
        <f t="shared" si="8"/>
        <v>2022</v>
      </c>
      <c r="G164" s="4">
        <v>204615.328125</v>
      </c>
      <c r="H164" s="4">
        <v>99107.6484375</v>
      </c>
      <c r="I164" s="3">
        <v>48.436100009999997</v>
      </c>
    </row>
    <row r="165" spans="1:9" customFormat="1" x14ac:dyDescent="0.3">
      <c r="A165" s="1" t="s">
        <v>12</v>
      </c>
      <c r="B165" s="1" t="s">
        <v>13</v>
      </c>
      <c r="C165" s="2">
        <v>44602</v>
      </c>
      <c r="D165">
        <f t="shared" si="6"/>
        <v>10</v>
      </c>
      <c r="E165">
        <f t="shared" si="7"/>
        <v>2</v>
      </c>
      <c r="F165">
        <f t="shared" si="8"/>
        <v>2022</v>
      </c>
      <c r="G165" s="4">
        <v>19657.330078129999</v>
      </c>
      <c r="H165" s="4">
        <v>6781.3618164099998</v>
      </c>
      <c r="I165" s="3">
        <v>34.4978981</v>
      </c>
    </row>
    <row r="166" spans="1:9" customFormat="1" x14ac:dyDescent="0.3">
      <c r="A166" s="1" t="s">
        <v>6</v>
      </c>
      <c r="B166" s="1" t="s">
        <v>7</v>
      </c>
      <c r="C166" s="2">
        <v>44603</v>
      </c>
      <c r="D166">
        <f t="shared" si="6"/>
        <v>11</v>
      </c>
      <c r="E166">
        <f t="shared" si="7"/>
        <v>2</v>
      </c>
      <c r="F166">
        <f t="shared" si="8"/>
        <v>2022</v>
      </c>
      <c r="G166" s="4">
        <v>51691.2265625</v>
      </c>
      <c r="H166" s="4">
        <v>39121.37890625</v>
      </c>
      <c r="I166" s="3">
        <v>75.682800290000003</v>
      </c>
    </row>
    <row r="167" spans="1:9" customFormat="1" x14ac:dyDescent="0.3">
      <c r="A167" s="1" t="s">
        <v>8</v>
      </c>
      <c r="B167" s="1" t="s">
        <v>9</v>
      </c>
      <c r="C167" s="2">
        <v>44603</v>
      </c>
      <c r="D167">
        <f t="shared" si="6"/>
        <v>11</v>
      </c>
      <c r="E167">
        <f t="shared" si="7"/>
        <v>2</v>
      </c>
      <c r="F167">
        <f t="shared" si="8"/>
        <v>2022</v>
      </c>
      <c r="G167" s="4">
        <v>15302.39648438</v>
      </c>
      <c r="H167" s="4">
        <v>14094.36328125</v>
      </c>
      <c r="I167" s="3">
        <v>92.105598450000002</v>
      </c>
    </row>
    <row r="168" spans="1:9" customFormat="1" x14ac:dyDescent="0.3">
      <c r="A168" s="1" t="s">
        <v>10</v>
      </c>
      <c r="B168" s="1" t="s">
        <v>11</v>
      </c>
      <c r="C168" s="2">
        <v>44603</v>
      </c>
      <c r="D168">
        <f t="shared" si="6"/>
        <v>11</v>
      </c>
      <c r="E168">
        <f t="shared" si="7"/>
        <v>2</v>
      </c>
      <c r="F168">
        <f t="shared" si="8"/>
        <v>2022</v>
      </c>
      <c r="G168" s="4">
        <v>204615.328125</v>
      </c>
      <c r="H168" s="4">
        <v>100661.0859375</v>
      </c>
      <c r="I168" s="3">
        <v>49.195301059999998</v>
      </c>
    </row>
    <row r="169" spans="1:9" customFormat="1" x14ac:dyDescent="0.3">
      <c r="A169" s="1" t="s">
        <v>12</v>
      </c>
      <c r="B169" s="1" t="s">
        <v>13</v>
      </c>
      <c r="C169" s="2">
        <v>44603</v>
      </c>
      <c r="D169">
        <f t="shared" si="6"/>
        <v>11</v>
      </c>
      <c r="E169">
        <f t="shared" si="7"/>
        <v>2</v>
      </c>
      <c r="F169">
        <f t="shared" si="8"/>
        <v>2022</v>
      </c>
      <c r="G169" s="4">
        <v>19657.330078129999</v>
      </c>
      <c r="H169" s="4">
        <v>6724.3891601599998</v>
      </c>
      <c r="I169" s="3">
        <v>34.208000179999999</v>
      </c>
    </row>
    <row r="170" spans="1:9" customFormat="1" x14ac:dyDescent="0.3">
      <c r="A170" s="1" t="s">
        <v>6</v>
      </c>
      <c r="B170" s="1" t="s">
        <v>7</v>
      </c>
      <c r="C170" s="2">
        <v>44604</v>
      </c>
      <c r="D170">
        <f t="shared" si="6"/>
        <v>12</v>
      </c>
      <c r="E170">
        <f t="shared" si="7"/>
        <v>2</v>
      </c>
      <c r="F170">
        <f t="shared" si="8"/>
        <v>2022</v>
      </c>
      <c r="G170" s="4">
        <v>51691.2265625</v>
      </c>
      <c r="H170" s="4">
        <v>39507.1484375</v>
      </c>
      <c r="I170" s="3">
        <v>76.429100039999994</v>
      </c>
    </row>
    <row r="171" spans="1:9" customFormat="1" x14ac:dyDescent="0.3">
      <c r="A171" s="1" t="s">
        <v>8</v>
      </c>
      <c r="B171" s="1" t="s">
        <v>9</v>
      </c>
      <c r="C171" s="2">
        <v>44604</v>
      </c>
      <c r="D171">
        <f t="shared" si="6"/>
        <v>12</v>
      </c>
      <c r="E171">
        <f t="shared" si="7"/>
        <v>2</v>
      </c>
      <c r="F171">
        <f t="shared" si="8"/>
        <v>2022</v>
      </c>
      <c r="G171" s="4">
        <v>15302.39648438</v>
      </c>
      <c r="H171" s="4">
        <v>14161.118164060001</v>
      </c>
      <c r="I171" s="3">
        <v>92.541801449999994</v>
      </c>
    </row>
    <row r="172" spans="1:9" customFormat="1" x14ac:dyDescent="0.3">
      <c r="A172" s="1" t="s">
        <v>10</v>
      </c>
      <c r="B172" s="1" t="s">
        <v>11</v>
      </c>
      <c r="C172" s="2">
        <v>44604</v>
      </c>
      <c r="D172">
        <f t="shared" si="6"/>
        <v>12</v>
      </c>
      <c r="E172">
        <f t="shared" si="7"/>
        <v>2</v>
      </c>
      <c r="F172">
        <f t="shared" si="8"/>
        <v>2022</v>
      </c>
      <c r="G172" s="4">
        <v>204615.328125</v>
      </c>
      <c r="H172" s="4">
        <v>102360.6328125</v>
      </c>
      <c r="I172" s="3">
        <v>50.025901789999999</v>
      </c>
    </row>
    <row r="173" spans="1:9" customFormat="1" x14ac:dyDescent="0.3">
      <c r="A173" s="1" t="s">
        <v>12</v>
      </c>
      <c r="B173" s="1" t="s">
        <v>13</v>
      </c>
      <c r="C173" s="2">
        <v>44604</v>
      </c>
      <c r="D173">
        <f t="shared" si="6"/>
        <v>12</v>
      </c>
      <c r="E173">
        <f t="shared" si="7"/>
        <v>2</v>
      </c>
      <c r="F173">
        <f t="shared" si="8"/>
        <v>2022</v>
      </c>
      <c r="G173" s="4">
        <v>19657.330078129999</v>
      </c>
      <c r="H173" s="4">
        <v>6673.9902343800004</v>
      </c>
      <c r="I173" s="3">
        <v>33.951698299999997</v>
      </c>
    </row>
    <row r="174" spans="1:9" customFormat="1" x14ac:dyDescent="0.3">
      <c r="A174" s="1" t="s">
        <v>6</v>
      </c>
      <c r="B174" s="1" t="s">
        <v>7</v>
      </c>
      <c r="C174" s="2">
        <v>44605</v>
      </c>
      <c r="D174">
        <f t="shared" si="6"/>
        <v>13</v>
      </c>
      <c r="E174">
        <f t="shared" si="7"/>
        <v>2</v>
      </c>
      <c r="F174">
        <f t="shared" si="8"/>
        <v>2022</v>
      </c>
      <c r="G174" s="4">
        <v>51691.2265625</v>
      </c>
      <c r="H174" s="4">
        <v>39835.859375</v>
      </c>
      <c r="I174" s="3">
        <v>77.065002440000001</v>
      </c>
    </row>
    <row r="175" spans="1:9" customFormat="1" x14ac:dyDescent="0.3">
      <c r="A175" s="1" t="s">
        <v>8</v>
      </c>
      <c r="B175" s="1" t="s">
        <v>9</v>
      </c>
      <c r="C175" s="2">
        <v>44605</v>
      </c>
      <c r="D175">
        <f t="shared" si="6"/>
        <v>13</v>
      </c>
      <c r="E175">
        <f t="shared" si="7"/>
        <v>2</v>
      </c>
      <c r="F175">
        <f t="shared" si="8"/>
        <v>2022</v>
      </c>
      <c r="G175" s="4">
        <v>15302.39648438</v>
      </c>
      <c r="H175" s="4">
        <v>14286.46484375</v>
      </c>
      <c r="I175" s="3">
        <v>93.361000059999995</v>
      </c>
    </row>
    <row r="176" spans="1:9" customFormat="1" x14ac:dyDescent="0.3">
      <c r="A176" s="1" t="s">
        <v>10</v>
      </c>
      <c r="B176" s="1" t="s">
        <v>11</v>
      </c>
      <c r="C176" s="2">
        <v>44605</v>
      </c>
      <c r="D176">
        <f t="shared" si="6"/>
        <v>13</v>
      </c>
      <c r="E176">
        <f t="shared" si="7"/>
        <v>2</v>
      </c>
      <c r="F176">
        <f t="shared" si="8"/>
        <v>2022</v>
      </c>
      <c r="G176" s="4">
        <v>204615.328125</v>
      </c>
      <c r="H176" s="4">
        <v>104036.8046875</v>
      </c>
      <c r="I176" s="3">
        <v>50.8451004</v>
      </c>
    </row>
    <row r="177" spans="1:9" customFormat="1" x14ac:dyDescent="0.3">
      <c r="A177" s="1" t="s">
        <v>12</v>
      </c>
      <c r="B177" s="1" t="s">
        <v>13</v>
      </c>
      <c r="C177" s="2">
        <v>44605</v>
      </c>
      <c r="D177">
        <f t="shared" si="6"/>
        <v>13</v>
      </c>
      <c r="E177">
        <f t="shared" si="7"/>
        <v>2</v>
      </c>
      <c r="F177">
        <f t="shared" si="8"/>
        <v>2022</v>
      </c>
      <c r="G177" s="4">
        <v>19657.330078129999</v>
      </c>
      <c r="H177" s="4">
        <v>6656.7309570300004</v>
      </c>
      <c r="I177" s="3">
        <v>33.863899230000001</v>
      </c>
    </row>
    <row r="178" spans="1:9" customFormat="1" x14ac:dyDescent="0.3">
      <c r="A178" s="1" t="s">
        <v>6</v>
      </c>
      <c r="B178" s="1" t="s">
        <v>7</v>
      </c>
      <c r="C178" s="2">
        <v>44606</v>
      </c>
      <c r="D178">
        <f t="shared" si="6"/>
        <v>14</v>
      </c>
      <c r="E178">
        <f t="shared" si="7"/>
        <v>2</v>
      </c>
      <c r="F178">
        <f t="shared" si="8"/>
        <v>2022</v>
      </c>
      <c r="G178" s="4">
        <v>51691.2265625</v>
      </c>
      <c r="H178" s="4">
        <v>40120.0390625</v>
      </c>
      <c r="I178" s="3">
        <v>77.614799500000004</v>
      </c>
    </row>
    <row r="179" spans="1:9" customFormat="1" x14ac:dyDescent="0.3">
      <c r="A179" s="1" t="s">
        <v>8</v>
      </c>
      <c r="B179" s="1" t="s">
        <v>9</v>
      </c>
      <c r="C179" s="2">
        <v>44606</v>
      </c>
      <c r="D179">
        <f t="shared" si="6"/>
        <v>14</v>
      </c>
      <c r="E179">
        <f t="shared" si="7"/>
        <v>2</v>
      </c>
      <c r="F179">
        <f t="shared" si="8"/>
        <v>2022</v>
      </c>
      <c r="G179" s="4">
        <v>15302.39648438</v>
      </c>
      <c r="H179" s="4">
        <v>14381.49023438</v>
      </c>
      <c r="I179" s="3">
        <v>93.981903079999995</v>
      </c>
    </row>
    <row r="180" spans="1:9" customFormat="1" x14ac:dyDescent="0.3">
      <c r="A180" s="1" t="s">
        <v>10</v>
      </c>
      <c r="B180" s="1" t="s">
        <v>11</v>
      </c>
      <c r="C180" s="2">
        <v>44606</v>
      </c>
      <c r="D180">
        <f t="shared" si="6"/>
        <v>14</v>
      </c>
      <c r="E180">
        <f t="shared" si="7"/>
        <v>2</v>
      </c>
      <c r="F180">
        <f t="shared" si="8"/>
        <v>2022</v>
      </c>
      <c r="G180" s="4">
        <v>204615.328125</v>
      </c>
      <c r="H180" s="4">
        <v>105373.09375</v>
      </c>
      <c r="I180" s="3">
        <v>51.498100280000003</v>
      </c>
    </row>
    <row r="181" spans="1:9" customFormat="1" x14ac:dyDescent="0.3">
      <c r="A181" s="1" t="s">
        <v>12</v>
      </c>
      <c r="B181" s="1" t="s">
        <v>13</v>
      </c>
      <c r="C181" s="2">
        <v>44606</v>
      </c>
      <c r="D181">
        <f t="shared" si="6"/>
        <v>14</v>
      </c>
      <c r="E181">
        <f t="shared" si="7"/>
        <v>2</v>
      </c>
      <c r="F181">
        <f t="shared" si="8"/>
        <v>2022</v>
      </c>
      <c r="G181" s="4">
        <v>19657.330078129999</v>
      </c>
      <c r="H181" s="4">
        <v>6547.32421875</v>
      </c>
      <c r="I181" s="3">
        <v>33.307300570000002</v>
      </c>
    </row>
    <row r="182" spans="1:9" customFormat="1" x14ac:dyDescent="0.3">
      <c r="A182" s="1" t="s">
        <v>6</v>
      </c>
      <c r="B182" s="1" t="s">
        <v>7</v>
      </c>
      <c r="C182" s="2">
        <v>44607</v>
      </c>
      <c r="D182">
        <f t="shared" si="6"/>
        <v>15</v>
      </c>
      <c r="E182">
        <f t="shared" si="7"/>
        <v>2</v>
      </c>
      <c r="F182">
        <f t="shared" si="8"/>
        <v>2022</v>
      </c>
      <c r="G182" s="4">
        <v>51691.2265625</v>
      </c>
      <c r="H182" s="4">
        <v>40371.328125</v>
      </c>
      <c r="I182" s="3">
        <v>78.100898740000005</v>
      </c>
    </row>
    <row r="183" spans="1:9" customFormat="1" x14ac:dyDescent="0.3">
      <c r="A183" s="1" t="s">
        <v>8</v>
      </c>
      <c r="B183" s="1" t="s">
        <v>9</v>
      </c>
      <c r="C183" s="2">
        <v>44607</v>
      </c>
      <c r="D183">
        <f t="shared" si="6"/>
        <v>15</v>
      </c>
      <c r="E183">
        <f t="shared" si="7"/>
        <v>2</v>
      </c>
      <c r="F183">
        <f t="shared" si="8"/>
        <v>2022</v>
      </c>
      <c r="G183" s="4">
        <v>15302.39648438</v>
      </c>
      <c r="H183" s="4">
        <v>14468.719726560001</v>
      </c>
      <c r="I183" s="3">
        <v>94.552001950000005</v>
      </c>
    </row>
    <row r="184" spans="1:9" customFormat="1" x14ac:dyDescent="0.3">
      <c r="A184" s="1" t="s">
        <v>10</v>
      </c>
      <c r="B184" s="1" t="s">
        <v>11</v>
      </c>
      <c r="C184" s="2">
        <v>44607</v>
      </c>
      <c r="D184">
        <f t="shared" si="6"/>
        <v>15</v>
      </c>
      <c r="E184">
        <f t="shared" si="7"/>
        <v>2</v>
      </c>
      <c r="F184">
        <f t="shared" si="8"/>
        <v>2022</v>
      </c>
      <c r="G184" s="4">
        <v>204615.328125</v>
      </c>
      <c r="H184" s="4">
        <v>106817.296875</v>
      </c>
      <c r="I184" s="3">
        <v>52.203998570000003</v>
      </c>
    </row>
    <row r="185" spans="1:9" customFormat="1" x14ac:dyDescent="0.3">
      <c r="A185" s="1" t="s">
        <v>12</v>
      </c>
      <c r="B185" s="1" t="s">
        <v>13</v>
      </c>
      <c r="C185" s="2">
        <v>44607</v>
      </c>
      <c r="D185">
        <f t="shared" si="6"/>
        <v>15</v>
      </c>
      <c r="E185">
        <f t="shared" si="7"/>
        <v>2</v>
      </c>
      <c r="F185">
        <f t="shared" si="8"/>
        <v>2022</v>
      </c>
      <c r="G185" s="4">
        <v>19657.330078129999</v>
      </c>
      <c r="H185" s="4">
        <v>6423.1469726599998</v>
      </c>
      <c r="I185" s="3">
        <v>32.675598139999998</v>
      </c>
    </row>
    <row r="186" spans="1:9" customFormat="1" x14ac:dyDescent="0.3">
      <c r="A186" s="1" t="s">
        <v>6</v>
      </c>
      <c r="B186" s="1" t="s">
        <v>7</v>
      </c>
      <c r="C186" s="2">
        <v>44608</v>
      </c>
      <c r="D186">
        <f t="shared" si="6"/>
        <v>16</v>
      </c>
      <c r="E186">
        <f t="shared" si="7"/>
        <v>2</v>
      </c>
      <c r="F186">
        <f t="shared" si="8"/>
        <v>2022</v>
      </c>
      <c r="G186" s="4">
        <v>51691.2265625</v>
      </c>
      <c r="H186" s="4">
        <v>40494.890625</v>
      </c>
      <c r="I186" s="3">
        <v>78.339996339999999</v>
      </c>
    </row>
    <row r="187" spans="1:9" customFormat="1" x14ac:dyDescent="0.3">
      <c r="A187" s="1" t="s">
        <v>8</v>
      </c>
      <c r="B187" s="1" t="s">
        <v>9</v>
      </c>
      <c r="C187" s="2">
        <v>44608</v>
      </c>
      <c r="D187">
        <f t="shared" si="6"/>
        <v>16</v>
      </c>
      <c r="E187">
        <f t="shared" si="7"/>
        <v>2</v>
      </c>
      <c r="F187">
        <f t="shared" si="8"/>
        <v>2022</v>
      </c>
      <c r="G187" s="4">
        <v>15302.39648438</v>
      </c>
      <c r="H187" s="4">
        <v>14535.43164063</v>
      </c>
      <c r="I187" s="3">
        <v>94.987899780000006</v>
      </c>
    </row>
    <row r="188" spans="1:9" customFormat="1" x14ac:dyDescent="0.3">
      <c r="A188" s="1" t="s">
        <v>10</v>
      </c>
      <c r="B188" s="1" t="s">
        <v>11</v>
      </c>
      <c r="C188" s="2">
        <v>44608</v>
      </c>
      <c r="D188">
        <f t="shared" si="6"/>
        <v>16</v>
      </c>
      <c r="E188">
        <f t="shared" si="7"/>
        <v>2</v>
      </c>
      <c r="F188">
        <f t="shared" si="8"/>
        <v>2022</v>
      </c>
      <c r="G188" s="4">
        <v>204615.328125</v>
      </c>
      <c r="H188" s="4">
        <v>107889.8203125</v>
      </c>
      <c r="I188" s="3">
        <v>52.728099819999997</v>
      </c>
    </row>
    <row r="189" spans="1:9" customFormat="1" x14ac:dyDescent="0.3">
      <c r="A189" s="1" t="s">
        <v>12</v>
      </c>
      <c r="B189" s="1" t="s">
        <v>13</v>
      </c>
      <c r="C189" s="2">
        <v>44608</v>
      </c>
      <c r="D189">
        <f t="shared" si="6"/>
        <v>16</v>
      </c>
      <c r="E189">
        <f t="shared" si="7"/>
        <v>2</v>
      </c>
      <c r="F189">
        <f t="shared" si="8"/>
        <v>2022</v>
      </c>
      <c r="G189" s="4">
        <v>19657.330078129999</v>
      </c>
      <c r="H189" s="4">
        <v>6308.6069335900002</v>
      </c>
      <c r="I189" s="3">
        <v>32.092899320000001</v>
      </c>
    </row>
    <row r="190" spans="1:9" customFormat="1" x14ac:dyDescent="0.3">
      <c r="A190" s="1" t="s">
        <v>6</v>
      </c>
      <c r="B190" s="1" t="s">
        <v>7</v>
      </c>
      <c r="C190" s="2">
        <v>44609</v>
      </c>
      <c r="D190">
        <f t="shared" si="6"/>
        <v>17</v>
      </c>
      <c r="E190">
        <f t="shared" si="7"/>
        <v>2</v>
      </c>
      <c r="F190">
        <f t="shared" si="8"/>
        <v>2022</v>
      </c>
      <c r="G190" s="4">
        <v>51691.2265625</v>
      </c>
      <c r="H190" s="4">
        <v>40693.3203125</v>
      </c>
      <c r="I190" s="3">
        <v>78.723800659999995</v>
      </c>
    </row>
    <row r="191" spans="1:9" customFormat="1" x14ac:dyDescent="0.3">
      <c r="A191" s="1" t="s">
        <v>8</v>
      </c>
      <c r="B191" s="1" t="s">
        <v>9</v>
      </c>
      <c r="C191" s="2">
        <v>44609</v>
      </c>
      <c r="D191">
        <f t="shared" si="6"/>
        <v>17</v>
      </c>
      <c r="E191">
        <f t="shared" si="7"/>
        <v>2</v>
      </c>
      <c r="F191">
        <f t="shared" si="8"/>
        <v>2022</v>
      </c>
      <c r="G191" s="4">
        <v>15302.39648438</v>
      </c>
      <c r="H191" s="4">
        <v>14560.534179689999</v>
      </c>
      <c r="I191" s="3">
        <v>95.152000430000001</v>
      </c>
    </row>
    <row r="192" spans="1:9" customFormat="1" x14ac:dyDescent="0.3">
      <c r="A192" s="1" t="s">
        <v>10</v>
      </c>
      <c r="B192" s="1" t="s">
        <v>11</v>
      </c>
      <c r="C192" s="2">
        <v>44609</v>
      </c>
      <c r="D192">
        <f t="shared" si="6"/>
        <v>17</v>
      </c>
      <c r="E192">
        <f t="shared" si="7"/>
        <v>2</v>
      </c>
      <c r="F192">
        <f t="shared" si="8"/>
        <v>2022</v>
      </c>
      <c r="G192" s="4">
        <v>204615.328125</v>
      </c>
      <c r="H192" s="4">
        <v>108970.09375</v>
      </c>
      <c r="I192" s="3">
        <v>53.2560997</v>
      </c>
    </row>
    <row r="193" spans="1:9" customFormat="1" x14ac:dyDescent="0.3">
      <c r="A193" s="1" t="s">
        <v>12</v>
      </c>
      <c r="B193" s="1" t="s">
        <v>13</v>
      </c>
      <c r="C193" s="2">
        <v>44609</v>
      </c>
      <c r="D193">
        <f t="shared" si="6"/>
        <v>17</v>
      </c>
      <c r="E193">
        <f t="shared" si="7"/>
        <v>2</v>
      </c>
      <c r="F193">
        <f t="shared" si="8"/>
        <v>2022</v>
      </c>
      <c r="G193" s="4">
        <v>19657.330078129999</v>
      </c>
      <c r="H193" s="4">
        <v>6210.2402343800004</v>
      </c>
      <c r="I193" s="3">
        <v>31.592500690000001</v>
      </c>
    </row>
    <row r="194" spans="1:9" customFormat="1" x14ac:dyDescent="0.3">
      <c r="A194" s="1" t="s">
        <v>6</v>
      </c>
      <c r="B194" s="1" t="s">
        <v>7</v>
      </c>
      <c r="C194" s="2">
        <v>44610</v>
      </c>
      <c r="D194">
        <f t="shared" si="6"/>
        <v>18</v>
      </c>
      <c r="E194">
        <f t="shared" si="7"/>
        <v>2</v>
      </c>
      <c r="F194">
        <f t="shared" si="8"/>
        <v>2022</v>
      </c>
      <c r="G194" s="4">
        <v>51691.2265625</v>
      </c>
      <c r="H194" s="4">
        <v>40875.140625</v>
      </c>
      <c r="I194" s="3">
        <v>79.075599670000003</v>
      </c>
    </row>
    <row r="195" spans="1:9" customFormat="1" x14ac:dyDescent="0.3">
      <c r="A195" s="1" t="s">
        <v>8</v>
      </c>
      <c r="B195" s="1" t="s">
        <v>9</v>
      </c>
      <c r="C195" s="2">
        <v>44610</v>
      </c>
      <c r="D195">
        <f t="shared" ref="D195:D258" si="9">DAY(C195)</f>
        <v>18</v>
      </c>
      <c r="E195">
        <f t="shared" ref="E195:E258" si="10">MONTH(C195)</f>
        <v>2</v>
      </c>
      <c r="F195">
        <f t="shared" ref="F195:F258" si="11">YEAR(C195)</f>
        <v>2022</v>
      </c>
      <c r="G195" s="4">
        <v>15302.39648438</v>
      </c>
      <c r="H195" s="4">
        <v>14600.66796875</v>
      </c>
      <c r="I195" s="3">
        <v>95.414299009999993</v>
      </c>
    </row>
    <row r="196" spans="1:9" customFormat="1" x14ac:dyDescent="0.3">
      <c r="A196" s="1" t="s">
        <v>10</v>
      </c>
      <c r="B196" s="1" t="s">
        <v>11</v>
      </c>
      <c r="C196" s="2">
        <v>44610</v>
      </c>
      <c r="D196">
        <f t="shared" si="9"/>
        <v>18</v>
      </c>
      <c r="E196">
        <f t="shared" si="10"/>
        <v>2</v>
      </c>
      <c r="F196">
        <f t="shared" si="11"/>
        <v>2022</v>
      </c>
      <c r="G196" s="4">
        <v>204615.328125</v>
      </c>
      <c r="H196" s="4">
        <v>110277.6796875</v>
      </c>
      <c r="I196" s="3">
        <v>53.895099639999998</v>
      </c>
    </row>
    <row r="197" spans="1:9" customFormat="1" x14ac:dyDescent="0.3">
      <c r="A197" s="1" t="s">
        <v>12</v>
      </c>
      <c r="B197" s="1" t="s">
        <v>13</v>
      </c>
      <c r="C197" s="2">
        <v>44610</v>
      </c>
      <c r="D197">
        <f t="shared" si="9"/>
        <v>18</v>
      </c>
      <c r="E197">
        <f t="shared" si="10"/>
        <v>2</v>
      </c>
      <c r="F197">
        <f t="shared" si="11"/>
        <v>2022</v>
      </c>
      <c r="G197" s="4">
        <v>19657.330078129999</v>
      </c>
      <c r="H197" s="4">
        <v>6142.5888671900002</v>
      </c>
      <c r="I197" s="3">
        <v>31.24830055</v>
      </c>
    </row>
    <row r="198" spans="1:9" customFormat="1" x14ac:dyDescent="0.3">
      <c r="A198" s="1" t="s">
        <v>6</v>
      </c>
      <c r="B198" s="1" t="s">
        <v>7</v>
      </c>
      <c r="C198" s="2">
        <v>44611</v>
      </c>
      <c r="D198">
        <f t="shared" si="9"/>
        <v>19</v>
      </c>
      <c r="E198">
        <f t="shared" si="10"/>
        <v>2</v>
      </c>
      <c r="F198">
        <f t="shared" si="11"/>
        <v>2022</v>
      </c>
      <c r="G198" s="4">
        <v>51691.2265625</v>
      </c>
      <c r="H198" s="4">
        <v>41111.31640625</v>
      </c>
      <c r="I198" s="3">
        <v>79.53250122</v>
      </c>
    </row>
    <row r="199" spans="1:9" customFormat="1" x14ac:dyDescent="0.3">
      <c r="A199" s="1" t="s">
        <v>8</v>
      </c>
      <c r="B199" s="1" t="s">
        <v>9</v>
      </c>
      <c r="C199" s="2">
        <v>44611</v>
      </c>
      <c r="D199">
        <f t="shared" si="9"/>
        <v>19</v>
      </c>
      <c r="E199">
        <f t="shared" si="10"/>
        <v>2</v>
      </c>
      <c r="F199">
        <f t="shared" si="11"/>
        <v>2022</v>
      </c>
      <c r="G199" s="4">
        <v>15302.39648438</v>
      </c>
      <c r="H199" s="4">
        <v>14674.002929689999</v>
      </c>
      <c r="I199" s="3">
        <v>95.893501279999995</v>
      </c>
    </row>
    <row r="200" spans="1:9" customFormat="1" x14ac:dyDescent="0.3">
      <c r="A200" s="1" t="s">
        <v>10</v>
      </c>
      <c r="B200" s="1" t="s">
        <v>11</v>
      </c>
      <c r="C200" s="2">
        <v>44611</v>
      </c>
      <c r="D200">
        <f t="shared" si="9"/>
        <v>19</v>
      </c>
      <c r="E200">
        <f t="shared" si="10"/>
        <v>2</v>
      </c>
      <c r="F200">
        <f t="shared" si="11"/>
        <v>2022</v>
      </c>
      <c r="G200" s="4">
        <v>204615.328125</v>
      </c>
      <c r="H200" s="4">
        <v>111588.453125</v>
      </c>
      <c r="I200" s="3">
        <v>54.535701750000001</v>
      </c>
    </row>
    <row r="201" spans="1:9" customFormat="1" x14ac:dyDescent="0.3">
      <c r="A201" s="1" t="s">
        <v>12</v>
      </c>
      <c r="B201" s="1" t="s">
        <v>13</v>
      </c>
      <c r="C201" s="2">
        <v>44611</v>
      </c>
      <c r="D201">
        <f t="shared" si="9"/>
        <v>19</v>
      </c>
      <c r="E201">
        <f t="shared" si="10"/>
        <v>2</v>
      </c>
      <c r="F201">
        <f t="shared" si="11"/>
        <v>2022</v>
      </c>
      <c r="G201" s="4">
        <v>19657.330078129999</v>
      </c>
      <c r="H201" s="4">
        <v>6134.6708984400002</v>
      </c>
      <c r="I201" s="3">
        <v>31.208099369999999</v>
      </c>
    </row>
    <row r="202" spans="1:9" customFormat="1" x14ac:dyDescent="0.3">
      <c r="A202" s="1" t="s">
        <v>6</v>
      </c>
      <c r="B202" s="1" t="s">
        <v>7</v>
      </c>
      <c r="C202" s="2">
        <v>44612</v>
      </c>
      <c r="D202">
        <f t="shared" si="9"/>
        <v>20</v>
      </c>
      <c r="E202">
        <f t="shared" si="10"/>
        <v>2</v>
      </c>
      <c r="F202">
        <f t="shared" si="11"/>
        <v>2022</v>
      </c>
      <c r="G202" s="4">
        <v>51691.2265625</v>
      </c>
      <c r="H202" s="4">
        <v>41358.109375</v>
      </c>
      <c r="I202" s="3">
        <v>80.009902949999997</v>
      </c>
    </row>
    <row r="203" spans="1:9" customFormat="1" x14ac:dyDescent="0.3">
      <c r="A203" s="1" t="s">
        <v>8</v>
      </c>
      <c r="B203" s="1" t="s">
        <v>9</v>
      </c>
      <c r="C203" s="2">
        <v>44612</v>
      </c>
      <c r="D203">
        <f t="shared" si="9"/>
        <v>20</v>
      </c>
      <c r="E203">
        <f t="shared" si="10"/>
        <v>2</v>
      </c>
      <c r="F203">
        <f t="shared" si="11"/>
        <v>2022</v>
      </c>
      <c r="G203" s="4">
        <v>15302.39648438</v>
      </c>
      <c r="H203" s="4">
        <v>14769.288085939999</v>
      </c>
      <c r="I203" s="3">
        <v>96.516197199999993</v>
      </c>
    </row>
    <row r="204" spans="1:9" customFormat="1" x14ac:dyDescent="0.3">
      <c r="A204" s="1" t="s">
        <v>10</v>
      </c>
      <c r="B204" s="1" t="s">
        <v>11</v>
      </c>
      <c r="C204" s="2">
        <v>44612</v>
      </c>
      <c r="D204">
        <f t="shared" si="9"/>
        <v>20</v>
      </c>
      <c r="E204">
        <f t="shared" si="10"/>
        <v>2</v>
      </c>
      <c r="F204">
        <f t="shared" si="11"/>
        <v>2022</v>
      </c>
      <c r="G204" s="4">
        <v>204615.328125</v>
      </c>
      <c r="H204" s="4">
        <v>112832.6328125</v>
      </c>
      <c r="I204" s="3">
        <v>55.143798830000001</v>
      </c>
    </row>
    <row r="205" spans="1:9" customFormat="1" x14ac:dyDescent="0.3">
      <c r="A205" s="1" t="s">
        <v>12</v>
      </c>
      <c r="B205" s="1" t="s">
        <v>13</v>
      </c>
      <c r="C205" s="2">
        <v>44612</v>
      </c>
      <c r="D205">
        <f t="shared" si="9"/>
        <v>20</v>
      </c>
      <c r="E205">
        <f t="shared" si="10"/>
        <v>2</v>
      </c>
      <c r="F205">
        <f t="shared" si="11"/>
        <v>2022</v>
      </c>
      <c r="G205" s="4">
        <v>19657.330078129999</v>
      </c>
      <c r="H205" s="4">
        <v>6104.3579101599998</v>
      </c>
      <c r="I205" s="3">
        <v>31.053899770000001</v>
      </c>
    </row>
    <row r="206" spans="1:9" customFormat="1" x14ac:dyDescent="0.3">
      <c r="A206" s="1" t="s">
        <v>6</v>
      </c>
      <c r="B206" s="1" t="s">
        <v>7</v>
      </c>
      <c r="C206" s="2">
        <v>44613</v>
      </c>
      <c r="D206">
        <f t="shared" si="9"/>
        <v>21</v>
      </c>
      <c r="E206">
        <f t="shared" si="10"/>
        <v>2</v>
      </c>
      <c r="F206">
        <f t="shared" si="11"/>
        <v>2022</v>
      </c>
      <c r="G206" s="4">
        <v>51691.2265625</v>
      </c>
      <c r="H206" s="4">
        <v>41636.98828125</v>
      </c>
      <c r="I206" s="3">
        <v>80.549400329999997</v>
      </c>
    </row>
    <row r="207" spans="1:9" customFormat="1" x14ac:dyDescent="0.3">
      <c r="A207" s="1" t="s">
        <v>8</v>
      </c>
      <c r="B207" s="1" t="s">
        <v>9</v>
      </c>
      <c r="C207" s="2">
        <v>44613</v>
      </c>
      <c r="D207">
        <f t="shared" si="9"/>
        <v>21</v>
      </c>
      <c r="E207">
        <f t="shared" si="10"/>
        <v>2</v>
      </c>
      <c r="F207">
        <f t="shared" si="11"/>
        <v>2022</v>
      </c>
      <c r="G207" s="4">
        <v>15302.39648438</v>
      </c>
      <c r="H207" s="4">
        <v>14851.643554689999</v>
      </c>
      <c r="I207" s="3">
        <v>97.05439758</v>
      </c>
    </row>
    <row r="208" spans="1:9" customFormat="1" x14ac:dyDescent="0.3">
      <c r="A208" s="1" t="s">
        <v>10</v>
      </c>
      <c r="B208" s="1" t="s">
        <v>11</v>
      </c>
      <c r="C208" s="2">
        <v>44613</v>
      </c>
      <c r="D208">
        <f t="shared" si="9"/>
        <v>21</v>
      </c>
      <c r="E208">
        <f t="shared" si="10"/>
        <v>2</v>
      </c>
      <c r="F208">
        <f t="shared" si="11"/>
        <v>2022</v>
      </c>
      <c r="G208" s="4">
        <v>204615.328125</v>
      </c>
      <c r="H208" s="4">
        <v>113710.28125</v>
      </c>
      <c r="I208" s="3">
        <v>55.572700500000003</v>
      </c>
    </row>
    <row r="209" spans="1:9" customFormat="1" x14ac:dyDescent="0.3">
      <c r="A209" s="1" t="s">
        <v>12</v>
      </c>
      <c r="B209" s="1" t="s">
        <v>13</v>
      </c>
      <c r="C209" s="2">
        <v>44613</v>
      </c>
      <c r="D209">
        <f t="shared" si="9"/>
        <v>21</v>
      </c>
      <c r="E209">
        <f t="shared" si="10"/>
        <v>2</v>
      </c>
      <c r="F209">
        <f t="shared" si="11"/>
        <v>2022</v>
      </c>
      <c r="G209" s="4">
        <v>19657.330078129999</v>
      </c>
      <c r="H209" s="4">
        <v>5990.0517578099998</v>
      </c>
      <c r="I209" s="3">
        <v>30.472400669999999</v>
      </c>
    </row>
    <row r="210" spans="1:9" customFormat="1" x14ac:dyDescent="0.3">
      <c r="A210" s="1" t="s">
        <v>6</v>
      </c>
      <c r="B210" s="1" t="s">
        <v>7</v>
      </c>
      <c r="C210" s="2">
        <v>44614</v>
      </c>
      <c r="D210">
        <f t="shared" si="9"/>
        <v>22</v>
      </c>
      <c r="E210">
        <f t="shared" si="10"/>
        <v>2</v>
      </c>
      <c r="F210">
        <f t="shared" si="11"/>
        <v>2022</v>
      </c>
      <c r="G210" s="4">
        <v>51691.2265625</v>
      </c>
      <c r="H210" s="4">
        <v>41764.55859375</v>
      </c>
      <c r="I210" s="3">
        <v>80.796203610000006</v>
      </c>
    </row>
    <row r="211" spans="1:9" customFormat="1" x14ac:dyDescent="0.3">
      <c r="A211" s="1" t="s">
        <v>8</v>
      </c>
      <c r="B211" s="1" t="s">
        <v>9</v>
      </c>
      <c r="C211" s="2">
        <v>44614</v>
      </c>
      <c r="D211">
        <f t="shared" si="9"/>
        <v>22</v>
      </c>
      <c r="E211">
        <f t="shared" si="10"/>
        <v>2</v>
      </c>
      <c r="F211">
        <f t="shared" si="11"/>
        <v>2022</v>
      </c>
      <c r="G211" s="4">
        <v>15302.39648438</v>
      </c>
      <c r="H211" s="4">
        <v>14894.010742189999</v>
      </c>
      <c r="I211" s="3">
        <v>97.331199650000002</v>
      </c>
    </row>
    <row r="212" spans="1:9" customFormat="1" x14ac:dyDescent="0.3">
      <c r="A212" s="1" t="s">
        <v>10</v>
      </c>
      <c r="B212" s="1" t="s">
        <v>11</v>
      </c>
      <c r="C212" s="2">
        <v>44614</v>
      </c>
      <c r="D212">
        <f t="shared" si="9"/>
        <v>22</v>
      </c>
      <c r="E212">
        <f t="shared" si="10"/>
        <v>2</v>
      </c>
      <c r="F212">
        <f t="shared" si="11"/>
        <v>2022</v>
      </c>
      <c r="G212" s="4">
        <v>204615.328125</v>
      </c>
      <c r="H212" s="4">
        <v>114714.21875</v>
      </c>
      <c r="I212" s="3">
        <v>56.063400270000002</v>
      </c>
    </row>
    <row r="213" spans="1:9" customFormat="1" x14ac:dyDescent="0.3">
      <c r="A213" s="1" t="s">
        <v>12</v>
      </c>
      <c r="B213" s="1" t="s">
        <v>13</v>
      </c>
      <c r="C213" s="2">
        <v>44614</v>
      </c>
      <c r="D213">
        <f t="shared" si="9"/>
        <v>22</v>
      </c>
      <c r="E213">
        <f t="shared" si="10"/>
        <v>2</v>
      </c>
      <c r="F213">
        <f t="shared" si="11"/>
        <v>2022</v>
      </c>
      <c r="G213" s="4">
        <v>19657.330078129999</v>
      </c>
      <c r="H213" s="4">
        <v>5886.2138671900002</v>
      </c>
      <c r="I213" s="3">
        <v>29.944099430000001</v>
      </c>
    </row>
    <row r="214" spans="1:9" customFormat="1" x14ac:dyDescent="0.3">
      <c r="A214" s="1" t="s">
        <v>6</v>
      </c>
      <c r="B214" s="1" t="s">
        <v>7</v>
      </c>
      <c r="C214" s="2">
        <v>44615</v>
      </c>
      <c r="D214">
        <f t="shared" si="9"/>
        <v>23</v>
      </c>
      <c r="E214">
        <f t="shared" si="10"/>
        <v>2</v>
      </c>
      <c r="F214">
        <f t="shared" si="11"/>
        <v>2022</v>
      </c>
      <c r="G214" s="4">
        <v>51691.2265625</v>
      </c>
      <c r="H214" s="4">
        <v>41878.7109375</v>
      </c>
      <c r="I214" s="3">
        <v>81.017097469999996</v>
      </c>
    </row>
    <row r="215" spans="1:9" customFormat="1" x14ac:dyDescent="0.3">
      <c r="A215" s="1" t="s">
        <v>8</v>
      </c>
      <c r="B215" s="1" t="s">
        <v>9</v>
      </c>
      <c r="C215" s="2">
        <v>44615</v>
      </c>
      <c r="D215">
        <f t="shared" si="9"/>
        <v>23</v>
      </c>
      <c r="E215">
        <f t="shared" si="10"/>
        <v>2</v>
      </c>
      <c r="F215">
        <f t="shared" si="11"/>
        <v>2022</v>
      </c>
      <c r="G215" s="4">
        <v>15302.39648438</v>
      </c>
      <c r="H215" s="4">
        <v>14915.934570310001</v>
      </c>
      <c r="I215" s="3">
        <v>97.474502560000005</v>
      </c>
    </row>
    <row r="216" spans="1:9" customFormat="1" x14ac:dyDescent="0.3">
      <c r="A216" s="1" t="s">
        <v>10</v>
      </c>
      <c r="B216" s="1" t="s">
        <v>11</v>
      </c>
      <c r="C216" s="2">
        <v>44615</v>
      </c>
      <c r="D216">
        <f t="shared" si="9"/>
        <v>23</v>
      </c>
      <c r="E216">
        <f t="shared" si="10"/>
        <v>2</v>
      </c>
      <c r="F216">
        <f t="shared" si="11"/>
        <v>2022</v>
      </c>
      <c r="G216" s="4">
        <v>204615.328125</v>
      </c>
      <c r="H216" s="4">
        <v>115462.28125</v>
      </c>
      <c r="I216" s="3">
        <v>56.428901670000002</v>
      </c>
    </row>
    <row r="217" spans="1:9" customFormat="1" x14ac:dyDescent="0.3">
      <c r="A217" s="1" t="s">
        <v>12</v>
      </c>
      <c r="B217" s="1" t="s">
        <v>13</v>
      </c>
      <c r="C217" s="2">
        <v>44615</v>
      </c>
      <c r="D217">
        <f t="shared" si="9"/>
        <v>23</v>
      </c>
      <c r="E217">
        <f t="shared" si="10"/>
        <v>2</v>
      </c>
      <c r="F217">
        <f t="shared" si="11"/>
        <v>2022</v>
      </c>
      <c r="G217" s="4">
        <v>19657.330078129999</v>
      </c>
      <c r="H217" s="4">
        <v>5772.1689453099998</v>
      </c>
      <c r="I217" s="3">
        <v>29.364000319999999</v>
      </c>
    </row>
    <row r="218" spans="1:9" customFormat="1" x14ac:dyDescent="0.3">
      <c r="A218" s="1" t="s">
        <v>6</v>
      </c>
      <c r="B218" s="1" t="s">
        <v>7</v>
      </c>
      <c r="C218" s="2">
        <v>44616</v>
      </c>
      <c r="D218">
        <f t="shared" si="9"/>
        <v>24</v>
      </c>
      <c r="E218">
        <f t="shared" si="10"/>
        <v>2</v>
      </c>
      <c r="F218">
        <f t="shared" si="11"/>
        <v>2022</v>
      </c>
      <c r="G218" s="4">
        <v>51691.2265625</v>
      </c>
      <c r="H218" s="4">
        <v>41936.109375</v>
      </c>
      <c r="I218" s="3">
        <v>81.128097530000005</v>
      </c>
    </row>
    <row r="219" spans="1:9" customFormat="1" x14ac:dyDescent="0.3">
      <c r="A219" s="1" t="s">
        <v>8</v>
      </c>
      <c r="B219" s="1" t="s">
        <v>9</v>
      </c>
      <c r="C219" s="2">
        <v>44616</v>
      </c>
      <c r="D219">
        <f t="shared" si="9"/>
        <v>24</v>
      </c>
      <c r="E219">
        <f t="shared" si="10"/>
        <v>2</v>
      </c>
      <c r="F219">
        <f t="shared" si="11"/>
        <v>2022</v>
      </c>
      <c r="G219" s="4">
        <v>15302.39648438</v>
      </c>
      <c r="H219" s="4">
        <v>14954.12890625</v>
      </c>
      <c r="I219" s="3">
        <v>97.724098209999994</v>
      </c>
    </row>
    <row r="220" spans="1:9" customFormat="1" x14ac:dyDescent="0.3">
      <c r="A220" s="1" t="s">
        <v>10</v>
      </c>
      <c r="B220" s="1" t="s">
        <v>11</v>
      </c>
      <c r="C220" s="2">
        <v>44616</v>
      </c>
      <c r="D220">
        <f t="shared" si="9"/>
        <v>24</v>
      </c>
      <c r="E220">
        <f t="shared" si="10"/>
        <v>2</v>
      </c>
      <c r="F220">
        <f t="shared" si="11"/>
        <v>2022</v>
      </c>
      <c r="G220" s="4">
        <v>204615.328125</v>
      </c>
      <c r="H220" s="4">
        <v>116234.6953125</v>
      </c>
      <c r="I220" s="3">
        <v>56.8064003</v>
      </c>
    </row>
    <row r="221" spans="1:9" customFormat="1" x14ac:dyDescent="0.3">
      <c r="A221" s="1" t="s">
        <v>12</v>
      </c>
      <c r="B221" s="1" t="s">
        <v>13</v>
      </c>
      <c r="C221" s="2">
        <v>44616</v>
      </c>
      <c r="D221">
        <f t="shared" si="9"/>
        <v>24</v>
      </c>
      <c r="E221">
        <f t="shared" si="10"/>
        <v>2</v>
      </c>
      <c r="F221">
        <f t="shared" si="11"/>
        <v>2022</v>
      </c>
      <c r="G221" s="4">
        <v>19657.330078129999</v>
      </c>
      <c r="H221" s="4">
        <v>5683.9238281300004</v>
      </c>
      <c r="I221" s="3">
        <v>28.915000920000001</v>
      </c>
    </row>
    <row r="222" spans="1:9" customFormat="1" x14ac:dyDescent="0.3">
      <c r="A222" s="1" t="s">
        <v>6</v>
      </c>
      <c r="B222" s="1" t="s">
        <v>7</v>
      </c>
      <c r="C222" s="2">
        <v>44617</v>
      </c>
      <c r="D222">
        <f t="shared" si="9"/>
        <v>25</v>
      </c>
      <c r="E222">
        <f t="shared" si="10"/>
        <v>2</v>
      </c>
      <c r="F222">
        <f t="shared" si="11"/>
        <v>2022</v>
      </c>
      <c r="G222" s="4">
        <v>51691.2265625</v>
      </c>
      <c r="H222" s="4">
        <v>42013.9921875</v>
      </c>
      <c r="I222" s="3">
        <v>81.278800959999998</v>
      </c>
    </row>
    <row r="223" spans="1:9" customFormat="1" x14ac:dyDescent="0.3">
      <c r="A223" s="1" t="s">
        <v>8</v>
      </c>
      <c r="B223" s="1" t="s">
        <v>9</v>
      </c>
      <c r="C223" s="2">
        <v>44617</v>
      </c>
      <c r="D223">
        <f t="shared" si="9"/>
        <v>25</v>
      </c>
      <c r="E223">
        <f t="shared" si="10"/>
        <v>2</v>
      </c>
      <c r="F223">
        <f t="shared" si="11"/>
        <v>2022</v>
      </c>
      <c r="G223" s="4">
        <v>15302.39648438</v>
      </c>
      <c r="H223" s="4">
        <v>14985.25585938</v>
      </c>
      <c r="I223" s="3">
        <v>97.927497860000003</v>
      </c>
    </row>
    <row r="224" spans="1:9" customFormat="1" x14ac:dyDescent="0.3">
      <c r="A224" s="1" t="s">
        <v>10</v>
      </c>
      <c r="B224" s="1" t="s">
        <v>11</v>
      </c>
      <c r="C224" s="2">
        <v>44617</v>
      </c>
      <c r="D224">
        <f t="shared" si="9"/>
        <v>25</v>
      </c>
      <c r="E224">
        <f t="shared" si="10"/>
        <v>2</v>
      </c>
      <c r="F224">
        <f t="shared" si="11"/>
        <v>2022</v>
      </c>
      <c r="G224" s="4">
        <v>204615.328125</v>
      </c>
      <c r="H224" s="4">
        <v>117039.234375</v>
      </c>
      <c r="I224" s="3">
        <v>57.199600220000001</v>
      </c>
    </row>
    <row r="225" spans="1:9" customFormat="1" x14ac:dyDescent="0.3">
      <c r="A225" s="1" t="s">
        <v>12</v>
      </c>
      <c r="B225" s="1" t="s">
        <v>13</v>
      </c>
      <c r="C225" s="2">
        <v>44617</v>
      </c>
      <c r="D225">
        <f t="shared" si="9"/>
        <v>25</v>
      </c>
      <c r="E225">
        <f t="shared" si="10"/>
        <v>2</v>
      </c>
      <c r="F225">
        <f t="shared" si="11"/>
        <v>2022</v>
      </c>
      <c r="G225" s="4">
        <v>19657.330078129999</v>
      </c>
      <c r="H225" s="4">
        <v>5594.0590820300004</v>
      </c>
      <c r="I225" s="3">
        <v>28.457899090000002</v>
      </c>
    </row>
    <row r="226" spans="1:9" customFormat="1" x14ac:dyDescent="0.3">
      <c r="A226" s="1" t="s">
        <v>6</v>
      </c>
      <c r="B226" s="1" t="s">
        <v>7</v>
      </c>
      <c r="C226" s="2">
        <v>44618</v>
      </c>
      <c r="D226">
        <f t="shared" si="9"/>
        <v>26</v>
      </c>
      <c r="E226">
        <f t="shared" si="10"/>
        <v>2</v>
      </c>
      <c r="F226">
        <f t="shared" si="11"/>
        <v>2022</v>
      </c>
      <c r="G226" s="4">
        <v>51691.2265625</v>
      </c>
      <c r="H226" s="4">
        <v>42100.26953125</v>
      </c>
      <c r="I226" s="3">
        <v>81.445701600000007</v>
      </c>
    </row>
    <row r="227" spans="1:9" customFormat="1" x14ac:dyDescent="0.3">
      <c r="A227" s="1" t="s">
        <v>8</v>
      </c>
      <c r="B227" s="1" t="s">
        <v>9</v>
      </c>
      <c r="C227" s="2">
        <v>44618</v>
      </c>
      <c r="D227">
        <f t="shared" si="9"/>
        <v>26</v>
      </c>
      <c r="E227">
        <f t="shared" si="10"/>
        <v>2</v>
      </c>
      <c r="F227">
        <f t="shared" si="11"/>
        <v>2022</v>
      </c>
      <c r="G227" s="4">
        <v>15302.39648438</v>
      </c>
      <c r="H227" s="4">
        <v>14987.74804688</v>
      </c>
      <c r="I227" s="3">
        <v>97.943801879999995</v>
      </c>
    </row>
    <row r="228" spans="1:9" customFormat="1" x14ac:dyDescent="0.3">
      <c r="A228" s="1" t="s">
        <v>10</v>
      </c>
      <c r="B228" s="1" t="s">
        <v>11</v>
      </c>
      <c r="C228" s="2">
        <v>44618</v>
      </c>
      <c r="D228">
        <f t="shared" si="9"/>
        <v>26</v>
      </c>
      <c r="E228">
        <f t="shared" si="10"/>
        <v>2</v>
      </c>
      <c r="F228">
        <f t="shared" si="11"/>
        <v>2022</v>
      </c>
      <c r="G228" s="4">
        <v>204615.328125</v>
      </c>
      <c r="H228" s="4">
        <v>117757.9140625</v>
      </c>
      <c r="I228" s="3">
        <v>57.550899510000001</v>
      </c>
    </row>
    <row r="229" spans="1:9" customFormat="1" x14ac:dyDescent="0.3">
      <c r="A229" s="1" t="s">
        <v>12</v>
      </c>
      <c r="B229" s="1" t="s">
        <v>13</v>
      </c>
      <c r="C229" s="2">
        <v>44618</v>
      </c>
      <c r="D229">
        <f t="shared" si="9"/>
        <v>26</v>
      </c>
      <c r="E229">
        <f t="shared" si="10"/>
        <v>2</v>
      </c>
      <c r="F229">
        <f t="shared" si="11"/>
        <v>2022</v>
      </c>
      <c r="G229" s="4">
        <v>19657.330078129999</v>
      </c>
      <c r="H229" s="4">
        <v>5591.1059570300004</v>
      </c>
      <c r="I229" s="3">
        <v>28.442899700000002</v>
      </c>
    </row>
    <row r="230" spans="1:9" customFormat="1" x14ac:dyDescent="0.3">
      <c r="A230" s="1" t="s">
        <v>6</v>
      </c>
      <c r="B230" s="1" t="s">
        <v>7</v>
      </c>
      <c r="C230" s="2">
        <v>44619</v>
      </c>
      <c r="D230">
        <f t="shared" si="9"/>
        <v>27</v>
      </c>
      <c r="E230">
        <f t="shared" si="10"/>
        <v>2</v>
      </c>
      <c r="F230">
        <f t="shared" si="11"/>
        <v>2022</v>
      </c>
      <c r="G230" s="4">
        <v>51691.2265625</v>
      </c>
      <c r="H230" s="4">
        <v>42207.484375</v>
      </c>
      <c r="I230" s="3">
        <v>81.653099060000002</v>
      </c>
    </row>
    <row r="231" spans="1:9" customFormat="1" x14ac:dyDescent="0.3">
      <c r="A231" s="1" t="s">
        <v>8</v>
      </c>
      <c r="B231" s="1" t="s">
        <v>9</v>
      </c>
      <c r="C231" s="2">
        <v>44619</v>
      </c>
      <c r="D231">
        <f t="shared" si="9"/>
        <v>27</v>
      </c>
      <c r="E231">
        <f t="shared" si="10"/>
        <v>2</v>
      </c>
      <c r="F231">
        <f t="shared" si="11"/>
        <v>2022</v>
      </c>
      <c r="G231" s="4">
        <v>15302.39648438</v>
      </c>
      <c r="H231" s="4">
        <v>14994.038085939999</v>
      </c>
      <c r="I231" s="3">
        <v>97.984901429999994</v>
      </c>
    </row>
    <row r="232" spans="1:9" customFormat="1" x14ac:dyDescent="0.3">
      <c r="A232" s="1" t="s">
        <v>10</v>
      </c>
      <c r="B232" s="1" t="s">
        <v>11</v>
      </c>
      <c r="C232" s="2">
        <v>44619</v>
      </c>
      <c r="D232">
        <f t="shared" si="9"/>
        <v>27</v>
      </c>
      <c r="E232">
        <f t="shared" si="10"/>
        <v>2</v>
      </c>
      <c r="F232">
        <f t="shared" si="11"/>
        <v>2022</v>
      </c>
      <c r="G232" s="4">
        <v>204615.328125</v>
      </c>
      <c r="H232" s="4">
        <v>118520.5</v>
      </c>
      <c r="I232" s="3">
        <v>57.923599240000001</v>
      </c>
    </row>
    <row r="233" spans="1:9" customFormat="1" x14ac:dyDescent="0.3">
      <c r="A233" s="1" t="s">
        <v>12</v>
      </c>
      <c r="B233" s="1" t="s">
        <v>13</v>
      </c>
      <c r="C233" s="2">
        <v>44619</v>
      </c>
      <c r="D233">
        <f t="shared" si="9"/>
        <v>27</v>
      </c>
      <c r="E233">
        <f t="shared" si="10"/>
        <v>2</v>
      </c>
      <c r="F233">
        <f t="shared" si="11"/>
        <v>2022</v>
      </c>
      <c r="G233" s="4">
        <v>19657.330078129999</v>
      </c>
      <c r="H233" s="4">
        <v>5592.3691406300004</v>
      </c>
      <c r="I233" s="3">
        <v>28.449300770000001</v>
      </c>
    </row>
    <row r="234" spans="1:9" customFormat="1" x14ac:dyDescent="0.3">
      <c r="A234" s="1" t="s">
        <v>6</v>
      </c>
      <c r="B234" s="1" t="s">
        <v>7</v>
      </c>
      <c r="C234" s="2">
        <v>44620</v>
      </c>
      <c r="D234">
        <f t="shared" si="9"/>
        <v>28</v>
      </c>
      <c r="E234">
        <f t="shared" si="10"/>
        <v>2</v>
      </c>
      <c r="F234">
        <f t="shared" si="11"/>
        <v>2022</v>
      </c>
      <c r="G234" s="4">
        <v>51691.2265625</v>
      </c>
      <c r="H234" s="4">
        <v>42320.25390625</v>
      </c>
      <c r="I234" s="3">
        <v>81.871299739999998</v>
      </c>
    </row>
    <row r="235" spans="1:9" customFormat="1" x14ac:dyDescent="0.3">
      <c r="A235" s="1" t="s">
        <v>8</v>
      </c>
      <c r="B235" s="1" t="s">
        <v>9</v>
      </c>
      <c r="C235" s="2">
        <v>44620</v>
      </c>
      <c r="D235">
        <f t="shared" si="9"/>
        <v>28</v>
      </c>
      <c r="E235">
        <f t="shared" si="10"/>
        <v>2</v>
      </c>
      <c r="F235">
        <f t="shared" si="11"/>
        <v>2022</v>
      </c>
      <c r="G235" s="4">
        <v>15302.39648438</v>
      </c>
      <c r="H235" s="4">
        <v>14972.59179688</v>
      </c>
      <c r="I235" s="3">
        <v>97.844802860000001</v>
      </c>
    </row>
    <row r="236" spans="1:9" customFormat="1" x14ac:dyDescent="0.3">
      <c r="A236" s="1" t="s">
        <v>10</v>
      </c>
      <c r="B236" s="1" t="s">
        <v>11</v>
      </c>
      <c r="C236" s="2">
        <v>44620</v>
      </c>
      <c r="D236">
        <f t="shared" si="9"/>
        <v>28</v>
      </c>
      <c r="E236">
        <f t="shared" si="10"/>
        <v>2</v>
      </c>
      <c r="F236">
        <f t="shared" si="11"/>
        <v>2022</v>
      </c>
      <c r="G236" s="4">
        <v>204615.328125</v>
      </c>
      <c r="H236" s="4">
        <v>118892.421875</v>
      </c>
      <c r="I236" s="3">
        <v>58.105300900000003</v>
      </c>
    </row>
    <row r="237" spans="1:9" customFormat="1" x14ac:dyDescent="0.3">
      <c r="A237" s="1" t="s">
        <v>12</v>
      </c>
      <c r="B237" s="1" t="s">
        <v>13</v>
      </c>
      <c r="C237" s="2">
        <v>44620</v>
      </c>
      <c r="D237">
        <f t="shared" si="9"/>
        <v>28</v>
      </c>
      <c r="E237">
        <f t="shared" si="10"/>
        <v>2</v>
      </c>
      <c r="F237">
        <f t="shared" si="11"/>
        <v>2022</v>
      </c>
      <c r="G237" s="4">
        <v>19657.330078129999</v>
      </c>
      <c r="H237" s="4">
        <v>5551.796875</v>
      </c>
      <c r="I237" s="3">
        <v>28.242900850000002</v>
      </c>
    </row>
    <row r="238" spans="1:9" customFormat="1" x14ac:dyDescent="0.3">
      <c r="A238" s="1" t="s">
        <v>6</v>
      </c>
      <c r="B238" s="1" t="s">
        <v>7</v>
      </c>
      <c r="C238" s="2">
        <v>44621</v>
      </c>
      <c r="D238">
        <f t="shared" si="9"/>
        <v>1</v>
      </c>
      <c r="E238">
        <f t="shared" si="10"/>
        <v>3</v>
      </c>
      <c r="F238">
        <f t="shared" si="11"/>
        <v>2022</v>
      </c>
      <c r="G238" s="4">
        <v>51691.2265625</v>
      </c>
      <c r="H238" s="4">
        <v>42388.92578125</v>
      </c>
      <c r="I238" s="3">
        <v>82.00409698</v>
      </c>
    </row>
    <row r="239" spans="1:9" customFormat="1" x14ac:dyDescent="0.3">
      <c r="A239" s="1" t="s">
        <v>8</v>
      </c>
      <c r="B239" s="1" t="s">
        <v>9</v>
      </c>
      <c r="C239" s="2">
        <v>44621</v>
      </c>
      <c r="D239">
        <f t="shared" si="9"/>
        <v>1</v>
      </c>
      <c r="E239">
        <f t="shared" si="10"/>
        <v>3</v>
      </c>
      <c r="F239">
        <f t="shared" si="11"/>
        <v>2022</v>
      </c>
      <c r="G239" s="4">
        <v>15302.39648438</v>
      </c>
      <c r="H239" s="4">
        <v>14948.74804688</v>
      </c>
      <c r="I239" s="3">
        <v>97.688903809999999</v>
      </c>
    </row>
    <row r="240" spans="1:9" customFormat="1" x14ac:dyDescent="0.3">
      <c r="A240" s="1" t="s">
        <v>10</v>
      </c>
      <c r="B240" s="1" t="s">
        <v>11</v>
      </c>
      <c r="C240" s="2">
        <v>44621</v>
      </c>
      <c r="D240">
        <f t="shared" si="9"/>
        <v>1</v>
      </c>
      <c r="E240">
        <f t="shared" si="10"/>
        <v>3</v>
      </c>
      <c r="F240">
        <f t="shared" si="11"/>
        <v>2022</v>
      </c>
      <c r="G240" s="4">
        <v>204615.328125</v>
      </c>
      <c r="H240" s="4">
        <v>119275.015625</v>
      </c>
      <c r="I240" s="3">
        <v>58.292301180000003</v>
      </c>
    </row>
    <row r="241" spans="1:9" customFormat="1" x14ac:dyDescent="0.3">
      <c r="A241" s="1" t="s">
        <v>12</v>
      </c>
      <c r="B241" s="1" t="s">
        <v>13</v>
      </c>
      <c r="C241" s="2">
        <v>44621</v>
      </c>
      <c r="D241">
        <f t="shared" si="9"/>
        <v>1</v>
      </c>
      <c r="E241">
        <f t="shared" si="10"/>
        <v>3</v>
      </c>
      <c r="F241">
        <f t="shared" si="11"/>
        <v>2022</v>
      </c>
      <c r="G241" s="4">
        <v>19657.330078129999</v>
      </c>
      <c r="H241" s="4">
        <v>5536.6660156300004</v>
      </c>
      <c r="I241" s="3">
        <v>28.165899280000001</v>
      </c>
    </row>
    <row r="242" spans="1:9" customFormat="1" x14ac:dyDescent="0.3">
      <c r="A242" s="1" t="s">
        <v>6</v>
      </c>
      <c r="B242" s="1" t="s">
        <v>7</v>
      </c>
      <c r="C242" s="2">
        <v>44622</v>
      </c>
      <c r="D242">
        <f t="shared" si="9"/>
        <v>2</v>
      </c>
      <c r="E242">
        <f t="shared" si="10"/>
        <v>3</v>
      </c>
      <c r="F242">
        <f t="shared" si="11"/>
        <v>2022</v>
      </c>
      <c r="G242" s="4">
        <v>51691.2265625</v>
      </c>
      <c r="H242" s="4">
        <v>42556.03125</v>
      </c>
      <c r="I242" s="3">
        <v>82.327400209999993</v>
      </c>
    </row>
    <row r="243" spans="1:9" customFormat="1" x14ac:dyDescent="0.3">
      <c r="A243" s="1" t="s">
        <v>8</v>
      </c>
      <c r="B243" s="1" t="s">
        <v>9</v>
      </c>
      <c r="C243" s="2">
        <v>44622</v>
      </c>
      <c r="D243">
        <f t="shared" si="9"/>
        <v>2</v>
      </c>
      <c r="E243">
        <f t="shared" si="10"/>
        <v>3</v>
      </c>
      <c r="F243">
        <f t="shared" si="11"/>
        <v>2022</v>
      </c>
      <c r="G243" s="4">
        <v>15302.39648438</v>
      </c>
      <c r="H243" s="4">
        <v>14906.567382810001</v>
      </c>
      <c r="I243" s="3">
        <v>97.413299559999999</v>
      </c>
    </row>
    <row r="244" spans="1:9" customFormat="1" x14ac:dyDescent="0.3">
      <c r="A244" s="1" t="s">
        <v>10</v>
      </c>
      <c r="B244" s="1" t="s">
        <v>11</v>
      </c>
      <c r="C244" s="2">
        <v>44622</v>
      </c>
      <c r="D244">
        <f t="shared" si="9"/>
        <v>2</v>
      </c>
      <c r="E244">
        <f t="shared" si="10"/>
        <v>3</v>
      </c>
      <c r="F244">
        <f t="shared" si="11"/>
        <v>2022</v>
      </c>
      <c r="G244" s="4">
        <v>204615.328125</v>
      </c>
      <c r="H244" s="4">
        <v>119546.5078125</v>
      </c>
      <c r="I244" s="3">
        <v>58.424999239999998</v>
      </c>
    </row>
    <row r="245" spans="1:9" customFormat="1" x14ac:dyDescent="0.3">
      <c r="A245" s="1" t="s">
        <v>12</v>
      </c>
      <c r="B245" s="1" t="s">
        <v>13</v>
      </c>
      <c r="C245" s="2">
        <v>44622</v>
      </c>
      <c r="D245">
        <f t="shared" si="9"/>
        <v>2</v>
      </c>
      <c r="E245">
        <f t="shared" si="10"/>
        <v>3</v>
      </c>
      <c r="F245">
        <f t="shared" si="11"/>
        <v>2022</v>
      </c>
      <c r="G245" s="4">
        <v>19657.330078129999</v>
      </c>
      <c r="H245" s="4">
        <v>5486.3588867199996</v>
      </c>
      <c r="I245" s="3">
        <v>27.909999849999998</v>
      </c>
    </row>
    <row r="246" spans="1:9" customFormat="1" x14ac:dyDescent="0.3">
      <c r="A246" s="1" t="s">
        <v>6</v>
      </c>
      <c r="B246" s="1" t="s">
        <v>7</v>
      </c>
      <c r="C246" s="2">
        <v>44623</v>
      </c>
      <c r="D246">
        <f t="shared" si="9"/>
        <v>3</v>
      </c>
      <c r="E246">
        <f t="shared" si="10"/>
        <v>3</v>
      </c>
      <c r="F246">
        <f t="shared" si="11"/>
        <v>2022</v>
      </c>
      <c r="G246" s="4">
        <v>51691.2265625</v>
      </c>
      <c r="H246" s="4">
        <v>42665.43359375</v>
      </c>
      <c r="I246" s="3">
        <v>82.539001459999994</v>
      </c>
    </row>
    <row r="247" spans="1:9" customFormat="1" x14ac:dyDescent="0.3">
      <c r="A247" s="1" t="s">
        <v>8</v>
      </c>
      <c r="B247" s="1" t="s">
        <v>9</v>
      </c>
      <c r="C247" s="2">
        <v>44623</v>
      </c>
      <c r="D247">
        <f t="shared" si="9"/>
        <v>3</v>
      </c>
      <c r="E247">
        <f t="shared" si="10"/>
        <v>3</v>
      </c>
      <c r="F247">
        <f t="shared" si="11"/>
        <v>2022</v>
      </c>
      <c r="G247" s="4">
        <v>15302.39648438</v>
      </c>
      <c r="H247" s="4">
        <v>14870.13671875</v>
      </c>
      <c r="I247" s="3">
        <v>97.175201419999993</v>
      </c>
    </row>
    <row r="248" spans="1:9" customFormat="1" x14ac:dyDescent="0.3">
      <c r="A248" s="1" t="s">
        <v>10</v>
      </c>
      <c r="B248" s="1" t="s">
        <v>11</v>
      </c>
      <c r="C248" s="2">
        <v>44623</v>
      </c>
      <c r="D248">
        <f t="shared" si="9"/>
        <v>3</v>
      </c>
      <c r="E248">
        <f t="shared" si="10"/>
        <v>3</v>
      </c>
      <c r="F248">
        <f t="shared" si="11"/>
        <v>2022</v>
      </c>
      <c r="G248" s="4">
        <v>204615.328125</v>
      </c>
      <c r="H248" s="4">
        <v>119887.984375</v>
      </c>
      <c r="I248" s="3">
        <v>58.591899869999999</v>
      </c>
    </row>
    <row r="249" spans="1:9" customFormat="1" x14ac:dyDescent="0.3">
      <c r="A249" s="1" t="s">
        <v>12</v>
      </c>
      <c r="B249" s="1" t="s">
        <v>13</v>
      </c>
      <c r="C249" s="2">
        <v>44623</v>
      </c>
      <c r="D249">
        <f t="shared" si="9"/>
        <v>3</v>
      </c>
      <c r="E249">
        <f t="shared" si="10"/>
        <v>3</v>
      </c>
      <c r="F249">
        <f t="shared" si="11"/>
        <v>2022</v>
      </c>
      <c r="G249" s="4">
        <v>19657.330078129999</v>
      </c>
      <c r="H249" s="4">
        <v>5433.3149414099998</v>
      </c>
      <c r="I249" s="3">
        <v>27.640100480000001</v>
      </c>
    </row>
    <row r="250" spans="1:9" customFormat="1" x14ac:dyDescent="0.3">
      <c r="A250" s="1" t="s">
        <v>6</v>
      </c>
      <c r="B250" s="1" t="s">
        <v>7</v>
      </c>
      <c r="C250" s="2">
        <v>44624</v>
      </c>
      <c r="D250">
        <f t="shared" si="9"/>
        <v>4</v>
      </c>
      <c r="E250">
        <f t="shared" si="10"/>
        <v>3</v>
      </c>
      <c r="F250">
        <f t="shared" si="11"/>
        <v>2022</v>
      </c>
      <c r="G250" s="4">
        <v>51691.2265625</v>
      </c>
      <c r="H250" s="4">
        <v>42814.046875</v>
      </c>
      <c r="I250" s="3">
        <v>82.826499940000005</v>
      </c>
    </row>
    <row r="251" spans="1:9" customFormat="1" x14ac:dyDescent="0.3">
      <c r="A251" s="1" t="s">
        <v>8</v>
      </c>
      <c r="B251" s="1" t="s">
        <v>9</v>
      </c>
      <c r="C251" s="2">
        <v>44624</v>
      </c>
      <c r="D251">
        <f t="shared" si="9"/>
        <v>4</v>
      </c>
      <c r="E251">
        <f t="shared" si="10"/>
        <v>3</v>
      </c>
      <c r="F251">
        <f t="shared" si="11"/>
        <v>2022</v>
      </c>
      <c r="G251" s="4">
        <v>15302.39648438</v>
      </c>
      <c r="H251" s="4">
        <v>14864.53320313</v>
      </c>
      <c r="I251" s="3">
        <v>97.138603209999999</v>
      </c>
    </row>
    <row r="252" spans="1:9" customFormat="1" x14ac:dyDescent="0.3">
      <c r="A252" s="1" t="s">
        <v>10</v>
      </c>
      <c r="B252" s="1" t="s">
        <v>11</v>
      </c>
      <c r="C252" s="2">
        <v>44624</v>
      </c>
      <c r="D252">
        <f t="shared" si="9"/>
        <v>4</v>
      </c>
      <c r="E252">
        <f t="shared" si="10"/>
        <v>3</v>
      </c>
      <c r="F252">
        <f t="shared" si="11"/>
        <v>2022</v>
      </c>
      <c r="G252" s="4">
        <v>204615.328125</v>
      </c>
      <c r="H252" s="4">
        <v>120335.96875</v>
      </c>
      <c r="I252" s="3">
        <v>58.810798650000002</v>
      </c>
    </row>
    <row r="253" spans="1:9" customFormat="1" x14ac:dyDescent="0.3">
      <c r="A253" s="1" t="s">
        <v>12</v>
      </c>
      <c r="B253" s="1" t="s">
        <v>13</v>
      </c>
      <c r="C253" s="2">
        <v>44624</v>
      </c>
      <c r="D253">
        <f t="shared" si="9"/>
        <v>4</v>
      </c>
      <c r="E253">
        <f t="shared" si="10"/>
        <v>3</v>
      </c>
      <c r="F253">
        <f t="shared" si="11"/>
        <v>2022</v>
      </c>
      <c r="G253" s="4">
        <v>19657.330078129999</v>
      </c>
      <c r="H253" s="4">
        <v>5382.3940429699996</v>
      </c>
      <c r="I253" s="3">
        <v>27.3810997</v>
      </c>
    </row>
    <row r="254" spans="1:9" customFormat="1" x14ac:dyDescent="0.3">
      <c r="A254" s="1" t="s">
        <v>6</v>
      </c>
      <c r="B254" s="1" t="s">
        <v>7</v>
      </c>
      <c r="C254" s="2">
        <v>44625</v>
      </c>
      <c r="D254">
        <f t="shared" si="9"/>
        <v>5</v>
      </c>
      <c r="E254">
        <f t="shared" si="10"/>
        <v>3</v>
      </c>
      <c r="F254">
        <f t="shared" si="11"/>
        <v>2022</v>
      </c>
      <c r="G254" s="4">
        <v>51691.2265625</v>
      </c>
      <c r="H254" s="4">
        <v>42980.81640625</v>
      </c>
      <c r="I254" s="3">
        <v>83.149200440000001</v>
      </c>
    </row>
    <row r="255" spans="1:9" customFormat="1" x14ac:dyDescent="0.3">
      <c r="A255" s="1" t="s">
        <v>8</v>
      </c>
      <c r="B255" s="1" t="s">
        <v>9</v>
      </c>
      <c r="C255" s="2">
        <v>44625</v>
      </c>
      <c r="D255">
        <f t="shared" si="9"/>
        <v>5</v>
      </c>
      <c r="E255">
        <f t="shared" si="10"/>
        <v>3</v>
      </c>
      <c r="F255">
        <f t="shared" si="11"/>
        <v>2022</v>
      </c>
      <c r="G255" s="4">
        <v>15302.39648438</v>
      </c>
      <c r="H255" s="4">
        <v>14895.99804688</v>
      </c>
      <c r="I255" s="3">
        <v>97.344200130000004</v>
      </c>
    </row>
    <row r="256" spans="1:9" customFormat="1" x14ac:dyDescent="0.3">
      <c r="A256" s="1" t="s">
        <v>10</v>
      </c>
      <c r="B256" s="1" t="s">
        <v>11</v>
      </c>
      <c r="C256" s="2">
        <v>44625</v>
      </c>
      <c r="D256">
        <f t="shared" si="9"/>
        <v>5</v>
      </c>
      <c r="E256">
        <f t="shared" si="10"/>
        <v>3</v>
      </c>
      <c r="F256">
        <f t="shared" si="11"/>
        <v>2022</v>
      </c>
      <c r="G256" s="4">
        <v>204615.328125</v>
      </c>
      <c r="H256" s="4">
        <v>120759.3046875</v>
      </c>
      <c r="I256" s="3">
        <v>59.0177002</v>
      </c>
    </row>
    <row r="257" spans="1:9" customFormat="1" x14ac:dyDescent="0.3">
      <c r="A257" s="1" t="s">
        <v>12</v>
      </c>
      <c r="B257" s="1" t="s">
        <v>13</v>
      </c>
      <c r="C257" s="2">
        <v>44625</v>
      </c>
      <c r="D257">
        <f t="shared" si="9"/>
        <v>5</v>
      </c>
      <c r="E257">
        <f t="shared" si="10"/>
        <v>3</v>
      </c>
      <c r="F257">
        <f t="shared" si="11"/>
        <v>2022</v>
      </c>
      <c r="G257" s="4">
        <v>19657.330078129999</v>
      </c>
      <c r="H257" s="4">
        <v>5404.0229492199996</v>
      </c>
      <c r="I257" s="3">
        <v>27.49110031</v>
      </c>
    </row>
    <row r="258" spans="1:9" customFormat="1" x14ac:dyDescent="0.3">
      <c r="A258" s="1" t="s">
        <v>6</v>
      </c>
      <c r="B258" s="1" t="s">
        <v>7</v>
      </c>
      <c r="C258" s="2">
        <v>44626</v>
      </c>
      <c r="D258">
        <f t="shared" si="9"/>
        <v>6</v>
      </c>
      <c r="E258">
        <f t="shared" si="10"/>
        <v>3</v>
      </c>
      <c r="F258">
        <f t="shared" si="11"/>
        <v>2022</v>
      </c>
      <c r="G258" s="4">
        <v>51691.2265625</v>
      </c>
      <c r="H258" s="4">
        <v>43138.484375</v>
      </c>
      <c r="I258" s="3">
        <v>83.454200740000005</v>
      </c>
    </row>
    <row r="259" spans="1:9" customFormat="1" x14ac:dyDescent="0.3">
      <c r="A259" s="1" t="s">
        <v>8</v>
      </c>
      <c r="B259" s="1" t="s">
        <v>9</v>
      </c>
      <c r="C259" s="2">
        <v>44626</v>
      </c>
      <c r="D259">
        <f t="shared" ref="D259:D322" si="12">DAY(C259)</f>
        <v>6</v>
      </c>
      <c r="E259">
        <f t="shared" ref="E259:E322" si="13">MONTH(C259)</f>
        <v>3</v>
      </c>
      <c r="F259">
        <f t="shared" ref="F259:F322" si="14">YEAR(C259)</f>
        <v>2022</v>
      </c>
      <c r="G259" s="4">
        <v>15302.39648438</v>
      </c>
      <c r="H259" s="4">
        <v>14952.640625</v>
      </c>
      <c r="I259" s="3">
        <v>97.714401249999995</v>
      </c>
    </row>
    <row r="260" spans="1:9" customFormat="1" x14ac:dyDescent="0.3">
      <c r="A260" s="1" t="s">
        <v>10</v>
      </c>
      <c r="B260" s="1" t="s">
        <v>11</v>
      </c>
      <c r="C260" s="2">
        <v>44626</v>
      </c>
      <c r="D260">
        <f t="shared" si="12"/>
        <v>6</v>
      </c>
      <c r="E260">
        <f t="shared" si="13"/>
        <v>3</v>
      </c>
      <c r="F260">
        <f t="shared" si="14"/>
        <v>2022</v>
      </c>
      <c r="G260" s="4">
        <v>204615.328125</v>
      </c>
      <c r="H260" s="4">
        <v>121304.03125</v>
      </c>
      <c r="I260" s="3">
        <v>59.283901210000003</v>
      </c>
    </row>
    <row r="261" spans="1:9" customFormat="1" x14ac:dyDescent="0.3">
      <c r="A261" s="1" t="s">
        <v>12</v>
      </c>
      <c r="B261" s="1" t="s">
        <v>13</v>
      </c>
      <c r="C261" s="2">
        <v>44626</v>
      </c>
      <c r="D261">
        <f t="shared" si="12"/>
        <v>6</v>
      </c>
      <c r="E261">
        <f t="shared" si="13"/>
        <v>3</v>
      </c>
      <c r="F261">
        <f t="shared" si="14"/>
        <v>2022</v>
      </c>
      <c r="G261" s="4">
        <v>19657.330078129999</v>
      </c>
      <c r="H261" s="4">
        <v>5424.3920898400002</v>
      </c>
      <c r="I261" s="3">
        <v>27.59480095</v>
      </c>
    </row>
    <row r="262" spans="1:9" customFormat="1" x14ac:dyDescent="0.3">
      <c r="A262" s="1" t="s">
        <v>6</v>
      </c>
      <c r="B262" s="1" t="s">
        <v>7</v>
      </c>
      <c r="C262" s="2">
        <v>44627</v>
      </c>
      <c r="D262">
        <f t="shared" si="12"/>
        <v>7</v>
      </c>
      <c r="E262">
        <f t="shared" si="13"/>
        <v>3</v>
      </c>
      <c r="F262">
        <f t="shared" si="14"/>
        <v>2022</v>
      </c>
      <c r="G262" s="4">
        <v>51691.2265625</v>
      </c>
      <c r="H262" s="4">
        <v>43287.6640625</v>
      </c>
      <c r="I262" s="3">
        <v>83.742797850000002</v>
      </c>
    </row>
    <row r="263" spans="1:9" customFormat="1" x14ac:dyDescent="0.3">
      <c r="A263" s="1" t="s">
        <v>8</v>
      </c>
      <c r="B263" s="1" t="s">
        <v>9</v>
      </c>
      <c r="C263" s="2">
        <v>44627</v>
      </c>
      <c r="D263">
        <f t="shared" si="12"/>
        <v>7</v>
      </c>
      <c r="E263">
        <f t="shared" si="13"/>
        <v>3</v>
      </c>
      <c r="F263">
        <f t="shared" si="14"/>
        <v>2022</v>
      </c>
      <c r="G263" s="4">
        <v>15302.39648438</v>
      </c>
      <c r="H263" s="4">
        <v>14977.10742188</v>
      </c>
      <c r="I263" s="3">
        <v>97.874298100000004</v>
      </c>
    </row>
    <row r="264" spans="1:9" customFormat="1" x14ac:dyDescent="0.3">
      <c r="A264" s="1" t="s">
        <v>10</v>
      </c>
      <c r="B264" s="1" t="s">
        <v>11</v>
      </c>
      <c r="C264" s="2">
        <v>44627</v>
      </c>
      <c r="D264">
        <f t="shared" si="12"/>
        <v>7</v>
      </c>
      <c r="E264">
        <f t="shared" si="13"/>
        <v>3</v>
      </c>
      <c r="F264">
        <f t="shared" si="14"/>
        <v>2022</v>
      </c>
      <c r="G264" s="4">
        <v>204615.328125</v>
      </c>
      <c r="H264" s="4">
        <v>121341.1875</v>
      </c>
      <c r="I264" s="3">
        <v>59.302101139999998</v>
      </c>
    </row>
    <row r="265" spans="1:9" customFormat="1" x14ac:dyDescent="0.3">
      <c r="A265" s="1" t="s">
        <v>12</v>
      </c>
      <c r="B265" s="1" t="s">
        <v>13</v>
      </c>
      <c r="C265" s="2">
        <v>44627</v>
      </c>
      <c r="D265">
        <f t="shared" si="12"/>
        <v>7</v>
      </c>
      <c r="E265">
        <f t="shared" si="13"/>
        <v>3</v>
      </c>
      <c r="F265">
        <f t="shared" si="14"/>
        <v>2022</v>
      </c>
      <c r="G265" s="4">
        <v>19657.330078129999</v>
      </c>
      <c r="H265" s="4">
        <v>5386.9028320300004</v>
      </c>
      <c r="I265" s="3">
        <v>27.403999330000001</v>
      </c>
    </row>
    <row r="266" spans="1:9" customFormat="1" x14ac:dyDescent="0.3">
      <c r="A266" s="1" t="s">
        <v>6</v>
      </c>
      <c r="B266" s="1" t="s">
        <v>7</v>
      </c>
      <c r="C266" s="2">
        <v>44628</v>
      </c>
      <c r="D266">
        <f t="shared" si="12"/>
        <v>8</v>
      </c>
      <c r="E266">
        <f t="shared" si="13"/>
        <v>3</v>
      </c>
      <c r="F266">
        <f t="shared" si="14"/>
        <v>2022</v>
      </c>
      <c r="G266" s="4">
        <v>51691.2265625</v>
      </c>
      <c r="H266" s="4">
        <v>43464.51953125</v>
      </c>
      <c r="I266" s="3">
        <v>84.084899899999996</v>
      </c>
    </row>
    <row r="267" spans="1:9" customFormat="1" x14ac:dyDescent="0.3">
      <c r="A267" s="1" t="s">
        <v>8</v>
      </c>
      <c r="B267" s="1" t="s">
        <v>9</v>
      </c>
      <c r="C267" s="2">
        <v>44628</v>
      </c>
      <c r="D267">
        <f t="shared" si="12"/>
        <v>8</v>
      </c>
      <c r="E267">
        <f t="shared" si="13"/>
        <v>3</v>
      </c>
      <c r="F267">
        <f t="shared" si="14"/>
        <v>2022</v>
      </c>
      <c r="G267" s="4">
        <v>15302.39648438</v>
      </c>
      <c r="H267" s="4">
        <v>15020.026367189999</v>
      </c>
      <c r="I267" s="3">
        <v>98.154701230000001</v>
      </c>
    </row>
    <row r="268" spans="1:9" customFormat="1" x14ac:dyDescent="0.3">
      <c r="A268" s="1" t="s">
        <v>10</v>
      </c>
      <c r="B268" s="1" t="s">
        <v>11</v>
      </c>
      <c r="C268" s="2">
        <v>44628</v>
      </c>
      <c r="D268">
        <f t="shared" si="12"/>
        <v>8</v>
      </c>
      <c r="E268">
        <f t="shared" si="13"/>
        <v>3</v>
      </c>
      <c r="F268">
        <f t="shared" si="14"/>
        <v>2022</v>
      </c>
      <c r="G268" s="4">
        <v>204615.328125</v>
      </c>
      <c r="H268" s="4">
        <v>121447.9609375</v>
      </c>
      <c r="I268" s="3">
        <v>59.354301450000001</v>
      </c>
    </row>
    <row r="269" spans="1:9" customFormat="1" x14ac:dyDescent="0.3">
      <c r="A269" s="1" t="s">
        <v>12</v>
      </c>
      <c r="B269" s="1" t="s">
        <v>13</v>
      </c>
      <c r="C269" s="2">
        <v>44628</v>
      </c>
      <c r="D269">
        <f t="shared" si="12"/>
        <v>8</v>
      </c>
      <c r="E269">
        <f t="shared" si="13"/>
        <v>3</v>
      </c>
      <c r="F269">
        <f t="shared" si="14"/>
        <v>2022</v>
      </c>
      <c r="G269" s="4">
        <v>19657.330078129999</v>
      </c>
      <c r="H269" s="4">
        <v>5350.7822265599998</v>
      </c>
      <c r="I269" s="3">
        <v>27.22030067</v>
      </c>
    </row>
    <row r="270" spans="1:9" customFormat="1" x14ac:dyDescent="0.3">
      <c r="A270" s="1" t="s">
        <v>6</v>
      </c>
      <c r="B270" s="1" t="s">
        <v>7</v>
      </c>
      <c r="C270" s="2">
        <v>44629</v>
      </c>
      <c r="D270">
        <f t="shared" si="12"/>
        <v>9</v>
      </c>
      <c r="E270">
        <f t="shared" si="13"/>
        <v>3</v>
      </c>
      <c r="F270">
        <f t="shared" si="14"/>
        <v>2022</v>
      </c>
      <c r="G270" s="4">
        <v>51691.2265625</v>
      </c>
      <c r="H270" s="4">
        <v>43636.12890625</v>
      </c>
      <c r="I270" s="3">
        <v>84.416900630000001</v>
      </c>
    </row>
    <row r="271" spans="1:9" customFormat="1" x14ac:dyDescent="0.3">
      <c r="A271" s="1" t="s">
        <v>8</v>
      </c>
      <c r="B271" s="1" t="s">
        <v>9</v>
      </c>
      <c r="C271" s="2">
        <v>44629</v>
      </c>
      <c r="D271">
        <f t="shared" si="12"/>
        <v>9</v>
      </c>
      <c r="E271">
        <f t="shared" si="13"/>
        <v>3</v>
      </c>
      <c r="F271">
        <f t="shared" si="14"/>
        <v>2022</v>
      </c>
      <c r="G271" s="4">
        <v>15302.39648438</v>
      </c>
      <c r="H271" s="4">
        <v>15064.428710939999</v>
      </c>
      <c r="I271" s="3">
        <v>98.444900509999997</v>
      </c>
    </row>
    <row r="272" spans="1:9" customFormat="1" x14ac:dyDescent="0.3">
      <c r="A272" s="1" t="s">
        <v>10</v>
      </c>
      <c r="B272" s="1" t="s">
        <v>11</v>
      </c>
      <c r="C272" s="2">
        <v>44629</v>
      </c>
      <c r="D272">
        <f t="shared" si="12"/>
        <v>9</v>
      </c>
      <c r="E272">
        <f t="shared" si="13"/>
        <v>3</v>
      </c>
      <c r="F272">
        <f t="shared" si="14"/>
        <v>2022</v>
      </c>
      <c r="G272" s="4">
        <v>204615.328125</v>
      </c>
      <c r="H272" s="4">
        <v>121516.9921875</v>
      </c>
      <c r="I272" s="3">
        <v>59.388000490000003</v>
      </c>
    </row>
    <row r="273" spans="1:9" customFormat="1" x14ac:dyDescent="0.3">
      <c r="A273" s="1" t="s">
        <v>12</v>
      </c>
      <c r="B273" s="1" t="s">
        <v>13</v>
      </c>
      <c r="C273" s="2">
        <v>44629</v>
      </c>
      <c r="D273">
        <f t="shared" si="12"/>
        <v>9</v>
      </c>
      <c r="E273">
        <f t="shared" si="13"/>
        <v>3</v>
      </c>
      <c r="F273">
        <f t="shared" si="14"/>
        <v>2022</v>
      </c>
      <c r="G273" s="4">
        <v>19657.330078129999</v>
      </c>
      <c r="H273" s="4">
        <v>5336.1162109400002</v>
      </c>
      <c r="I273" s="3">
        <v>27.14570045</v>
      </c>
    </row>
    <row r="274" spans="1:9" customFormat="1" x14ac:dyDescent="0.3">
      <c r="A274" s="1" t="s">
        <v>6</v>
      </c>
      <c r="B274" s="1" t="s">
        <v>7</v>
      </c>
      <c r="C274" s="2">
        <v>44630</v>
      </c>
      <c r="D274">
        <f t="shared" si="12"/>
        <v>10</v>
      </c>
      <c r="E274">
        <f t="shared" si="13"/>
        <v>3</v>
      </c>
      <c r="F274">
        <f t="shared" si="14"/>
        <v>2022</v>
      </c>
      <c r="G274" s="4">
        <v>51691.2265625</v>
      </c>
      <c r="H274" s="4">
        <v>43843.578125</v>
      </c>
      <c r="I274" s="3">
        <v>84.818199160000006</v>
      </c>
    </row>
    <row r="275" spans="1:9" customFormat="1" x14ac:dyDescent="0.3">
      <c r="A275" s="1" t="s">
        <v>8</v>
      </c>
      <c r="B275" s="1" t="s">
        <v>9</v>
      </c>
      <c r="C275" s="2">
        <v>44630</v>
      </c>
      <c r="D275">
        <f t="shared" si="12"/>
        <v>10</v>
      </c>
      <c r="E275">
        <f t="shared" si="13"/>
        <v>3</v>
      </c>
      <c r="F275">
        <f t="shared" si="14"/>
        <v>2022</v>
      </c>
      <c r="G275" s="4">
        <v>15302.39648438</v>
      </c>
      <c r="H275" s="4">
        <v>15084.7421875</v>
      </c>
      <c r="I275" s="3">
        <v>98.577598570000006</v>
      </c>
    </row>
    <row r="276" spans="1:9" customFormat="1" x14ac:dyDescent="0.3">
      <c r="A276" s="1" t="s">
        <v>10</v>
      </c>
      <c r="B276" s="1" t="s">
        <v>11</v>
      </c>
      <c r="C276" s="2">
        <v>44630</v>
      </c>
      <c r="D276">
        <f t="shared" si="12"/>
        <v>10</v>
      </c>
      <c r="E276">
        <f t="shared" si="13"/>
        <v>3</v>
      </c>
      <c r="F276">
        <f t="shared" si="14"/>
        <v>2022</v>
      </c>
      <c r="G276" s="4">
        <v>204615.328125</v>
      </c>
      <c r="H276" s="4">
        <v>121652.515625</v>
      </c>
      <c r="I276" s="3">
        <v>59.454299929999998</v>
      </c>
    </row>
    <row r="277" spans="1:9" customFormat="1" x14ac:dyDescent="0.3">
      <c r="A277" s="1" t="s">
        <v>12</v>
      </c>
      <c r="B277" s="1" t="s">
        <v>13</v>
      </c>
      <c r="C277" s="2">
        <v>44630</v>
      </c>
      <c r="D277">
        <f t="shared" si="12"/>
        <v>10</v>
      </c>
      <c r="E277">
        <f t="shared" si="13"/>
        <v>3</v>
      </c>
      <c r="F277">
        <f t="shared" si="14"/>
        <v>2022</v>
      </c>
      <c r="G277" s="4">
        <v>19657.330078129999</v>
      </c>
      <c r="H277" s="4">
        <v>5333.3559570300004</v>
      </c>
      <c r="I277" s="3">
        <v>27.131599430000001</v>
      </c>
    </row>
    <row r="278" spans="1:9" customFormat="1" x14ac:dyDescent="0.3">
      <c r="A278" s="1" t="s">
        <v>6</v>
      </c>
      <c r="B278" s="1" t="s">
        <v>7</v>
      </c>
      <c r="C278" s="2">
        <v>44631</v>
      </c>
      <c r="D278">
        <f t="shared" si="12"/>
        <v>11</v>
      </c>
      <c r="E278">
        <f t="shared" si="13"/>
        <v>3</v>
      </c>
      <c r="F278">
        <f t="shared" si="14"/>
        <v>2022</v>
      </c>
      <c r="G278" s="4">
        <v>51691.2265625</v>
      </c>
      <c r="H278" s="4">
        <v>44064.28515625</v>
      </c>
      <c r="I278" s="3">
        <v>85.245201109999996</v>
      </c>
    </row>
    <row r="279" spans="1:9" customFormat="1" x14ac:dyDescent="0.3">
      <c r="A279" s="1" t="s">
        <v>8</v>
      </c>
      <c r="B279" s="1" t="s">
        <v>9</v>
      </c>
      <c r="C279" s="2">
        <v>44631</v>
      </c>
      <c r="D279">
        <f t="shared" si="12"/>
        <v>11</v>
      </c>
      <c r="E279">
        <f t="shared" si="13"/>
        <v>3</v>
      </c>
      <c r="F279">
        <f t="shared" si="14"/>
        <v>2022</v>
      </c>
      <c r="G279" s="4">
        <v>15302.39648438</v>
      </c>
      <c r="H279" s="4">
        <v>15081.135742189999</v>
      </c>
      <c r="I279" s="3">
        <v>98.554100039999994</v>
      </c>
    </row>
    <row r="280" spans="1:9" customFormat="1" x14ac:dyDescent="0.3">
      <c r="A280" s="1" t="s">
        <v>10</v>
      </c>
      <c r="B280" s="1" t="s">
        <v>11</v>
      </c>
      <c r="C280" s="2">
        <v>44631</v>
      </c>
      <c r="D280">
        <f t="shared" si="12"/>
        <v>11</v>
      </c>
      <c r="E280">
        <f t="shared" si="13"/>
        <v>3</v>
      </c>
      <c r="F280">
        <f t="shared" si="14"/>
        <v>2022</v>
      </c>
      <c r="G280" s="4">
        <v>204615.328125</v>
      </c>
      <c r="H280" s="4">
        <v>121785.734375</v>
      </c>
      <c r="I280" s="3">
        <v>59.519401549999998</v>
      </c>
    </row>
    <row r="281" spans="1:9" customFormat="1" x14ac:dyDescent="0.3">
      <c r="A281" s="1" t="s">
        <v>12</v>
      </c>
      <c r="B281" s="1" t="s">
        <v>13</v>
      </c>
      <c r="C281" s="2">
        <v>44631</v>
      </c>
      <c r="D281">
        <f t="shared" si="12"/>
        <v>11</v>
      </c>
      <c r="E281">
        <f t="shared" si="13"/>
        <v>3</v>
      </c>
      <c r="F281">
        <f t="shared" si="14"/>
        <v>2022</v>
      </c>
      <c r="G281" s="4">
        <v>19657.330078129999</v>
      </c>
      <c r="H281" s="4">
        <v>5382.2871093800004</v>
      </c>
      <c r="I281" s="3">
        <v>27.38059998</v>
      </c>
    </row>
    <row r="282" spans="1:9" customFormat="1" x14ac:dyDescent="0.3">
      <c r="A282" s="1" t="s">
        <v>6</v>
      </c>
      <c r="B282" s="1" t="s">
        <v>7</v>
      </c>
      <c r="C282" s="2">
        <v>44632</v>
      </c>
      <c r="D282">
        <f t="shared" si="12"/>
        <v>12</v>
      </c>
      <c r="E282">
        <f t="shared" si="13"/>
        <v>3</v>
      </c>
      <c r="F282">
        <f t="shared" si="14"/>
        <v>2022</v>
      </c>
      <c r="G282" s="4">
        <v>51691.2265625</v>
      </c>
      <c r="H282" s="4">
        <v>44305.7109375</v>
      </c>
      <c r="I282" s="3">
        <v>85.712196349999999</v>
      </c>
    </row>
    <row r="283" spans="1:9" customFormat="1" x14ac:dyDescent="0.3">
      <c r="A283" s="1" t="s">
        <v>8</v>
      </c>
      <c r="B283" s="1" t="s">
        <v>9</v>
      </c>
      <c r="C283" s="2">
        <v>44632</v>
      </c>
      <c r="D283">
        <f t="shared" si="12"/>
        <v>12</v>
      </c>
      <c r="E283">
        <f t="shared" si="13"/>
        <v>3</v>
      </c>
      <c r="F283">
        <f t="shared" si="14"/>
        <v>2022</v>
      </c>
      <c r="G283" s="4">
        <v>15302.39648438</v>
      </c>
      <c r="H283" s="4">
        <v>15029.928710939999</v>
      </c>
      <c r="I283" s="3">
        <v>98.219398499999997</v>
      </c>
    </row>
    <row r="284" spans="1:9" customFormat="1" x14ac:dyDescent="0.3">
      <c r="A284" s="1" t="s">
        <v>10</v>
      </c>
      <c r="B284" s="1" t="s">
        <v>11</v>
      </c>
      <c r="C284" s="2">
        <v>44632</v>
      </c>
      <c r="D284">
        <f t="shared" si="12"/>
        <v>12</v>
      </c>
      <c r="E284">
        <f t="shared" si="13"/>
        <v>3</v>
      </c>
      <c r="F284">
        <f t="shared" si="14"/>
        <v>2022</v>
      </c>
      <c r="G284" s="4">
        <v>204615.328125</v>
      </c>
      <c r="H284" s="4">
        <v>122357.6484375</v>
      </c>
      <c r="I284" s="3">
        <v>59.798900600000003</v>
      </c>
    </row>
    <row r="285" spans="1:9" customFormat="1" x14ac:dyDescent="0.3">
      <c r="A285" s="1" t="s">
        <v>12</v>
      </c>
      <c r="B285" s="1" t="s">
        <v>13</v>
      </c>
      <c r="C285" s="2">
        <v>44632</v>
      </c>
      <c r="D285">
        <f t="shared" si="12"/>
        <v>12</v>
      </c>
      <c r="E285">
        <f t="shared" si="13"/>
        <v>3</v>
      </c>
      <c r="F285">
        <f t="shared" si="14"/>
        <v>2022</v>
      </c>
      <c r="G285" s="4">
        <v>19657.330078129999</v>
      </c>
      <c r="H285" s="4">
        <v>5471.625</v>
      </c>
      <c r="I285" s="3">
        <v>27.834999079999999</v>
      </c>
    </row>
    <row r="286" spans="1:9" customFormat="1" x14ac:dyDescent="0.3">
      <c r="A286" s="1" t="s">
        <v>6</v>
      </c>
      <c r="B286" s="1" t="s">
        <v>7</v>
      </c>
      <c r="C286" s="2">
        <v>44633</v>
      </c>
      <c r="D286">
        <f t="shared" si="12"/>
        <v>13</v>
      </c>
      <c r="E286">
        <f t="shared" si="13"/>
        <v>3</v>
      </c>
      <c r="F286">
        <f t="shared" si="14"/>
        <v>2022</v>
      </c>
      <c r="G286" s="4">
        <v>51691.2265625</v>
      </c>
      <c r="H286" s="4">
        <v>44582.0234375</v>
      </c>
      <c r="I286" s="3">
        <v>86.246803279999995</v>
      </c>
    </row>
    <row r="287" spans="1:9" customFormat="1" x14ac:dyDescent="0.3">
      <c r="A287" s="1" t="s">
        <v>8</v>
      </c>
      <c r="B287" s="1" t="s">
        <v>9</v>
      </c>
      <c r="C287" s="2">
        <v>44633</v>
      </c>
      <c r="D287">
        <f t="shared" si="12"/>
        <v>13</v>
      </c>
      <c r="E287">
        <f t="shared" si="13"/>
        <v>3</v>
      </c>
      <c r="F287">
        <f t="shared" si="14"/>
        <v>2022</v>
      </c>
      <c r="G287" s="4">
        <v>15302.39648438</v>
      </c>
      <c r="H287" s="4">
        <v>15029.30859375</v>
      </c>
      <c r="I287" s="3">
        <v>98.215400700000004</v>
      </c>
    </row>
    <row r="288" spans="1:9" customFormat="1" x14ac:dyDescent="0.3">
      <c r="A288" s="1" t="s">
        <v>10</v>
      </c>
      <c r="B288" s="1" t="s">
        <v>11</v>
      </c>
      <c r="C288" s="2">
        <v>44633</v>
      </c>
      <c r="D288">
        <f t="shared" si="12"/>
        <v>13</v>
      </c>
      <c r="E288">
        <f t="shared" si="13"/>
        <v>3</v>
      </c>
      <c r="F288">
        <f t="shared" si="14"/>
        <v>2022</v>
      </c>
      <c r="G288" s="4">
        <v>204615.328125</v>
      </c>
      <c r="H288" s="4">
        <v>122980.7265625</v>
      </c>
      <c r="I288" s="3">
        <v>60.103401179999999</v>
      </c>
    </row>
    <row r="289" spans="1:9" customFormat="1" x14ac:dyDescent="0.3">
      <c r="A289" s="1" t="s">
        <v>12</v>
      </c>
      <c r="B289" s="1" t="s">
        <v>13</v>
      </c>
      <c r="C289" s="2">
        <v>44633</v>
      </c>
      <c r="D289">
        <f t="shared" si="12"/>
        <v>13</v>
      </c>
      <c r="E289">
        <f t="shared" si="13"/>
        <v>3</v>
      </c>
      <c r="F289">
        <f t="shared" si="14"/>
        <v>2022</v>
      </c>
      <c r="G289" s="4">
        <v>19657.330078129999</v>
      </c>
      <c r="H289" s="4">
        <v>5567.0112304699996</v>
      </c>
      <c r="I289" s="3">
        <v>28.32029915</v>
      </c>
    </row>
    <row r="290" spans="1:9" customFormat="1" x14ac:dyDescent="0.3">
      <c r="A290" s="1" t="s">
        <v>6</v>
      </c>
      <c r="B290" s="1" t="s">
        <v>7</v>
      </c>
      <c r="C290" s="2">
        <v>44634</v>
      </c>
      <c r="D290">
        <f t="shared" si="12"/>
        <v>14</v>
      </c>
      <c r="E290">
        <f t="shared" si="13"/>
        <v>3</v>
      </c>
      <c r="F290">
        <f t="shared" si="14"/>
        <v>2022</v>
      </c>
      <c r="G290" s="4">
        <v>51691.2265625</v>
      </c>
      <c r="H290" s="4">
        <v>44918.23828125</v>
      </c>
      <c r="I290" s="3">
        <v>86.897201539999998</v>
      </c>
    </row>
    <row r="291" spans="1:9" customFormat="1" x14ac:dyDescent="0.3">
      <c r="A291" s="1" t="s">
        <v>8</v>
      </c>
      <c r="B291" s="1" t="s">
        <v>9</v>
      </c>
      <c r="C291" s="2">
        <v>44634</v>
      </c>
      <c r="D291">
        <f t="shared" si="12"/>
        <v>14</v>
      </c>
      <c r="E291">
        <f t="shared" si="13"/>
        <v>3</v>
      </c>
      <c r="F291">
        <f t="shared" si="14"/>
        <v>2022</v>
      </c>
      <c r="G291" s="4">
        <v>15302.39648438</v>
      </c>
      <c r="H291" s="4">
        <v>15018.35742188</v>
      </c>
      <c r="I291" s="3">
        <v>98.143798829999994</v>
      </c>
    </row>
    <row r="292" spans="1:9" customFormat="1" x14ac:dyDescent="0.3">
      <c r="A292" s="1" t="s">
        <v>10</v>
      </c>
      <c r="B292" s="1" t="s">
        <v>11</v>
      </c>
      <c r="C292" s="2">
        <v>44634</v>
      </c>
      <c r="D292">
        <f t="shared" si="12"/>
        <v>14</v>
      </c>
      <c r="E292">
        <f t="shared" si="13"/>
        <v>3</v>
      </c>
      <c r="F292">
        <f t="shared" si="14"/>
        <v>2022</v>
      </c>
      <c r="G292" s="4">
        <v>204615.328125</v>
      </c>
      <c r="H292" s="4">
        <v>123402.6015625</v>
      </c>
      <c r="I292" s="3">
        <v>60.309600830000001</v>
      </c>
    </row>
    <row r="293" spans="1:9" customFormat="1" x14ac:dyDescent="0.3">
      <c r="A293" s="1" t="s">
        <v>12</v>
      </c>
      <c r="B293" s="1" t="s">
        <v>13</v>
      </c>
      <c r="C293" s="2">
        <v>44634</v>
      </c>
      <c r="D293">
        <f t="shared" si="12"/>
        <v>14</v>
      </c>
      <c r="E293">
        <f t="shared" si="13"/>
        <v>3</v>
      </c>
      <c r="F293">
        <f t="shared" si="14"/>
        <v>2022</v>
      </c>
      <c r="G293" s="4">
        <v>19657.330078129999</v>
      </c>
      <c r="H293" s="4">
        <v>5649.8251953099998</v>
      </c>
      <c r="I293" s="3">
        <v>28.741600040000002</v>
      </c>
    </row>
    <row r="294" spans="1:9" customFormat="1" x14ac:dyDescent="0.3">
      <c r="A294" s="1" t="s">
        <v>6</v>
      </c>
      <c r="B294" s="1" t="s">
        <v>7</v>
      </c>
      <c r="C294" s="2">
        <v>44635</v>
      </c>
      <c r="D294">
        <f t="shared" si="12"/>
        <v>15</v>
      </c>
      <c r="E294">
        <f t="shared" si="13"/>
        <v>3</v>
      </c>
      <c r="F294">
        <f t="shared" si="14"/>
        <v>2022</v>
      </c>
      <c r="G294" s="4">
        <v>51691.2265625</v>
      </c>
      <c r="H294" s="4">
        <v>45209.30078125</v>
      </c>
      <c r="I294" s="3">
        <v>87.460296630000002</v>
      </c>
    </row>
    <row r="295" spans="1:9" customFormat="1" x14ac:dyDescent="0.3">
      <c r="A295" s="1" t="s">
        <v>8</v>
      </c>
      <c r="B295" s="1" t="s">
        <v>9</v>
      </c>
      <c r="C295" s="2">
        <v>44635</v>
      </c>
      <c r="D295">
        <f t="shared" si="12"/>
        <v>15</v>
      </c>
      <c r="E295">
        <f t="shared" si="13"/>
        <v>3</v>
      </c>
      <c r="F295">
        <f t="shared" si="14"/>
        <v>2022</v>
      </c>
      <c r="G295" s="4">
        <v>15302.39648438</v>
      </c>
      <c r="H295" s="4">
        <v>15040.28125</v>
      </c>
      <c r="I295" s="3">
        <v>98.287101750000005</v>
      </c>
    </row>
    <row r="296" spans="1:9" customFormat="1" x14ac:dyDescent="0.3">
      <c r="A296" s="1" t="s">
        <v>10</v>
      </c>
      <c r="B296" s="1" t="s">
        <v>11</v>
      </c>
      <c r="C296" s="2">
        <v>44635</v>
      </c>
      <c r="D296">
        <f t="shared" si="12"/>
        <v>15</v>
      </c>
      <c r="E296">
        <f t="shared" si="13"/>
        <v>3</v>
      </c>
      <c r="F296">
        <f t="shared" si="14"/>
        <v>2022</v>
      </c>
      <c r="G296" s="4">
        <v>204615.328125</v>
      </c>
      <c r="H296" s="4">
        <v>124061.09375</v>
      </c>
      <c r="I296" s="3">
        <v>60.631401060000002</v>
      </c>
    </row>
    <row r="297" spans="1:9" customFormat="1" x14ac:dyDescent="0.3">
      <c r="A297" s="1" t="s">
        <v>12</v>
      </c>
      <c r="B297" s="1" t="s">
        <v>13</v>
      </c>
      <c r="C297" s="2">
        <v>44635</v>
      </c>
      <c r="D297">
        <f t="shared" si="12"/>
        <v>15</v>
      </c>
      <c r="E297">
        <f t="shared" si="13"/>
        <v>3</v>
      </c>
      <c r="F297">
        <f t="shared" si="14"/>
        <v>2022</v>
      </c>
      <c r="G297" s="4">
        <v>19657.330078129999</v>
      </c>
      <c r="H297" s="4">
        <v>5749.21484375</v>
      </c>
      <c r="I297" s="3">
        <v>29.24720001</v>
      </c>
    </row>
    <row r="298" spans="1:9" customFormat="1" x14ac:dyDescent="0.3">
      <c r="A298" s="1" t="s">
        <v>6</v>
      </c>
      <c r="B298" s="1" t="s">
        <v>7</v>
      </c>
      <c r="C298" s="2">
        <v>44636</v>
      </c>
      <c r="D298">
        <f t="shared" si="12"/>
        <v>16</v>
      </c>
      <c r="E298">
        <f t="shared" si="13"/>
        <v>3</v>
      </c>
      <c r="F298">
        <f t="shared" si="14"/>
        <v>2022</v>
      </c>
      <c r="G298" s="4">
        <v>51691.2265625</v>
      </c>
      <c r="H298" s="4">
        <v>45417.4296875</v>
      </c>
      <c r="I298" s="3">
        <v>87.862899780000006</v>
      </c>
    </row>
    <row r="299" spans="1:9" customFormat="1" x14ac:dyDescent="0.3">
      <c r="A299" s="1" t="s">
        <v>8</v>
      </c>
      <c r="B299" s="1" t="s">
        <v>9</v>
      </c>
      <c r="C299" s="2">
        <v>44636</v>
      </c>
      <c r="D299">
        <f t="shared" si="12"/>
        <v>16</v>
      </c>
      <c r="E299">
        <f t="shared" si="13"/>
        <v>3</v>
      </c>
      <c r="F299">
        <f t="shared" si="14"/>
        <v>2022</v>
      </c>
      <c r="G299" s="4">
        <v>15302.39648438</v>
      </c>
      <c r="H299" s="4">
        <v>15018.81445313</v>
      </c>
      <c r="I299" s="3">
        <v>98.146797179999993</v>
      </c>
    </row>
    <row r="300" spans="1:9" customFormat="1" x14ac:dyDescent="0.3">
      <c r="A300" s="1" t="s">
        <v>10</v>
      </c>
      <c r="B300" s="1" t="s">
        <v>11</v>
      </c>
      <c r="C300" s="2">
        <v>44636</v>
      </c>
      <c r="D300">
        <f t="shared" si="12"/>
        <v>16</v>
      </c>
      <c r="E300">
        <f t="shared" si="13"/>
        <v>3</v>
      </c>
      <c r="F300">
        <f t="shared" si="14"/>
        <v>2022</v>
      </c>
      <c r="G300" s="4">
        <v>204615.328125</v>
      </c>
      <c r="H300" s="4">
        <v>124729.515625</v>
      </c>
      <c r="I300" s="3">
        <v>60.958099369999999</v>
      </c>
    </row>
    <row r="301" spans="1:9" customFormat="1" x14ac:dyDescent="0.3">
      <c r="A301" s="1" t="s">
        <v>12</v>
      </c>
      <c r="B301" s="1" t="s">
        <v>13</v>
      </c>
      <c r="C301" s="2">
        <v>44636</v>
      </c>
      <c r="D301">
        <f t="shared" si="12"/>
        <v>16</v>
      </c>
      <c r="E301">
        <f t="shared" si="13"/>
        <v>3</v>
      </c>
      <c r="F301">
        <f t="shared" si="14"/>
        <v>2022</v>
      </c>
      <c r="G301" s="4">
        <v>19657.330078129999</v>
      </c>
      <c r="H301" s="4">
        <v>5930.5927734400002</v>
      </c>
      <c r="I301" s="3">
        <v>30.169900890000001</v>
      </c>
    </row>
    <row r="302" spans="1:9" customFormat="1" x14ac:dyDescent="0.3">
      <c r="A302" s="1" t="s">
        <v>6</v>
      </c>
      <c r="B302" s="1" t="s">
        <v>7</v>
      </c>
      <c r="C302" s="2">
        <v>44637</v>
      </c>
      <c r="D302">
        <f t="shared" si="12"/>
        <v>17</v>
      </c>
      <c r="E302">
        <f t="shared" si="13"/>
        <v>3</v>
      </c>
      <c r="F302">
        <f t="shared" si="14"/>
        <v>2022</v>
      </c>
      <c r="G302" s="4">
        <v>51691.2265625</v>
      </c>
      <c r="H302" s="4">
        <v>45691.57421875</v>
      </c>
      <c r="I302" s="3">
        <v>88.393302919999996</v>
      </c>
    </row>
    <row r="303" spans="1:9" customFormat="1" x14ac:dyDescent="0.3">
      <c r="A303" s="1" t="s">
        <v>8</v>
      </c>
      <c r="B303" s="1" t="s">
        <v>9</v>
      </c>
      <c r="C303" s="2">
        <v>44637</v>
      </c>
      <c r="D303">
        <f t="shared" si="12"/>
        <v>17</v>
      </c>
      <c r="E303">
        <f t="shared" si="13"/>
        <v>3</v>
      </c>
      <c r="F303">
        <f t="shared" si="14"/>
        <v>2022</v>
      </c>
      <c r="G303" s="4">
        <v>15302.39648438</v>
      </c>
      <c r="H303" s="4">
        <v>15042.073242189999</v>
      </c>
      <c r="I303" s="3">
        <v>98.298797609999994</v>
      </c>
    </row>
    <row r="304" spans="1:9" customFormat="1" x14ac:dyDescent="0.3">
      <c r="A304" s="1" t="s">
        <v>10</v>
      </c>
      <c r="B304" s="1" t="s">
        <v>11</v>
      </c>
      <c r="C304" s="2">
        <v>44637</v>
      </c>
      <c r="D304">
        <f t="shared" si="12"/>
        <v>17</v>
      </c>
      <c r="E304">
        <f t="shared" si="13"/>
        <v>3</v>
      </c>
      <c r="F304">
        <f t="shared" si="14"/>
        <v>2022</v>
      </c>
      <c r="G304" s="4">
        <v>204615.328125</v>
      </c>
      <c r="H304" s="4">
        <v>125223.1875</v>
      </c>
      <c r="I304" s="3">
        <v>61.199298859999999</v>
      </c>
    </row>
    <row r="305" spans="1:9" customFormat="1" x14ac:dyDescent="0.3">
      <c r="A305" s="1" t="s">
        <v>12</v>
      </c>
      <c r="B305" s="1" t="s">
        <v>13</v>
      </c>
      <c r="C305" s="2">
        <v>44637</v>
      </c>
      <c r="D305">
        <f t="shared" si="12"/>
        <v>17</v>
      </c>
      <c r="E305">
        <f t="shared" si="13"/>
        <v>3</v>
      </c>
      <c r="F305">
        <f t="shared" si="14"/>
        <v>2022</v>
      </c>
      <c r="G305" s="4">
        <v>19657.330078129999</v>
      </c>
      <c r="H305" s="4">
        <v>6107.4560546900002</v>
      </c>
      <c r="I305" s="3">
        <v>31.069599149999998</v>
      </c>
    </row>
    <row r="306" spans="1:9" customFormat="1" x14ac:dyDescent="0.3">
      <c r="A306" s="1" t="s">
        <v>6</v>
      </c>
      <c r="B306" s="1" t="s">
        <v>7</v>
      </c>
      <c r="C306" s="2">
        <v>44638</v>
      </c>
      <c r="D306">
        <f t="shared" si="12"/>
        <v>18</v>
      </c>
      <c r="E306">
        <f t="shared" si="13"/>
        <v>3</v>
      </c>
      <c r="F306">
        <f t="shared" si="14"/>
        <v>2022</v>
      </c>
      <c r="G306" s="4">
        <v>51691.2265625</v>
      </c>
      <c r="H306" s="4">
        <v>45926.70703125</v>
      </c>
      <c r="I306" s="3">
        <v>88.848197940000006</v>
      </c>
    </row>
    <row r="307" spans="1:9" customFormat="1" x14ac:dyDescent="0.3">
      <c r="A307" s="1" t="s">
        <v>8</v>
      </c>
      <c r="B307" s="1" t="s">
        <v>9</v>
      </c>
      <c r="C307" s="2">
        <v>44638</v>
      </c>
      <c r="D307">
        <f t="shared" si="12"/>
        <v>18</v>
      </c>
      <c r="E307">
        <f t="shared" si="13"/>
        <v>3</v>
      </c>
      <c r="F307">
        <f t="shared" si="14"/>
        <v>2022</v>
      </c>
      <c r="G307" s="4">
        <v>15302.39648438</v>
      </c>
      <c r="H307" s="4">
        <v>15056.71875</v>
      </c>
      <c r="I307" s="3">
        <v>98.394500730000004</v>
      </c>
    </row>
    <row r="308" spans="1:9" customFormat="1" x14ac:dyDescent="0.3">
      <c r="A308" s="1" t="s">
        <v>10</v>
      </c>
      <c r="B308" s="1" t="s">
        <v>11</v>
      </c>
      <c r="C308" s="2">
        <v>44638</v>
      </c>
      <c r="D308">
        <f t="shared" si="12"/>
        <v>18</v>
      </c>
      <c r="E308">
        <f t="shared" si="13"/>
        <v>3</v>
      </c>
      <c r="F308">
        <f t="shared" si="14"/>
        <v>2022</v>
      </c>
      <c r="G308" s="4">
        <v>204615.328125</v>
      </c>
      <c r="H308" s="4">
        <v>125580.171875</v>
      </c>
      <c r="I308" s="3">
        <v>61.373798370000003</v>
      </c>
    </row>
    <row r="309" spans="1:9" customFormat="1" x14ac:dyDescent="0.3">
      <c r="A309" s="1" t="s">
        <v>12</v>
      </c>
      <c r="B309" s="1" t="s">
        <v>13</v>
      </c>
      <c r="C309" s="2">
        <v>44638</v>
      </c>
      <c r="D309">
        <f t="shared" si="12"/>
        <v>18</v>
      </c>
      <c r="E309">
        <f t="shared" si="13"/>
        <v>3</v>
      </c>
      <c r="F309">
        <f t="shared" si="14"/>
        <v>2022</v>
      </c>
      <c r="G309" s="4">
        <v>19657.330078129999</v>
      </c>
      <c r="H309" s="4">
        <v>6266.8261718800004</v>
      </c>
      <c r="I309" s="3">
        <v>31.880399700000002</v>
      </c>
    </row>
    <row r="310" spans="1:9" customFormat="1" x14ac:dyDescent="0.3">
      <c r="A310" s="1" t="s">
        <v>6</v>
      </c>
      <c r="B310" s="1" t="s">
        <v>7</v>
      </c>
      <c r="C310" s="2">
        <v>44639</v>
      </c>
      <c r="D310">
        <f t="shared" si="12"/>
        <v>19</v>
      </c>
      <c r="E310">
        <f t="shared" si="13"/>
        <v>3</v>
      </c>
      <c r="F310">
        <f t="shared" si="14"/>
        <v>2022</v>
      </c>
      <c r="G310" s="4">
        <v>51691.2265625</v>
      </c>
      <c r="H310" s="4">
        <v>46147.203125</v>
      </c>
      <c r="I310" s="3">
        <v>89.274696349999999</v>
      </c>
    </row>
    <row r="311" spans="1:9" customFormat="1" x14ac:dyDescent="0.3">
      <c r="A311" s="1" t="s">
        <v>8</v>
      </c>
      <c r="B311" s="1" t="s">
        <v>9</v>
      </c>
      <c r="C311" s="2">
        <v>44639</v>
      </c>
      <c r="D311">
        <f t="shared" si="12"/>
        <v>19</v>
      </c>
      <c r="E311">
        <f t="shared" si="13"/>
        <v>3</v>
      </c>
      <c r="F311">
        <f t="shared" si="14"/>
        <v>2022</v>
      </c>
      <c r="G311" s="4">
        <v>15302.39648438</v>
      </c>
      <c r="H311" s="4">
        <v>15031.534179689999</v>
      </c>
      <c r="I311" s="3">
        <v>98.229896550000007</v>
      </c>
    </row>
    <row r="312" spans="1:9" customFormat="1" x14ac:dyDescent="0.3">
      <c r="A312" s="1" t="s">
        <v>10</v>
      </c>
      <c r="B312" s="1" t="s">
        <v>11</v>
      </c>
      <c r="C312" s="2">
        <v>44639</v>
      </c>
      <c r="D312">
        <f t="shared" si="12"/>
        <v>19</v>
      </c>
      <c r="E312">
        <f t="shared" si="13"/>
        <v>3</v>
      </c>
      <c r="F312">
        <f t="shared" si="14"/>
        <v>2022</v>
      </c>
      <c r="G312" s="4">
        <v>204615.328125</v>
      </c>
      <c r="H312" s="4">
        <v>126143.8125</v>
      </c>
      <c r="I312" s="3">
        <v>61.649200440000001</v>
      </c>
    </row>
    <row r="313" spans="1:9" customFormat="1" x14ac:dyDescent="0.3">
      <c r="A313" s="1" t="s">
        <v>12</v>
      </c>
      <c r="B313" s="1" t="s">
        <v>13</v>
      </c>
      <c r="C313" s="2">
        <v>44639</v>
      </c>
      <c r="D313">
        <f t="shared" si="12"/>
        <v>19</v>
      </c>
      <c r="E313">
        <f t="shared" si="13"/>
        <v>3</v>
      </c>
      <c r="F313">
        <f t="shared" si="14"/>
        <v>2022</v>
      </c>
      <c r="G313" s="4">
        <v>19657.330078129999</v>
      </c>
      <c r="H313" s="4">
        <v>6489.1069335900002</v>
      </c>
      <c r="I313" s="3">
        <v>33.011100769999999</v>
      </c>
    </row>
    <row r="314" spans="1:9" customFormat="1" x14ac:dyDescent="0.3">
      <c r="A314" s="1" t="s">
        <v>6</v>
      </c>
      <c r="B314" s="1" t="s">
        <v>7</v>
      </c>
      <c r="C314" s="2">
        <v>44640</v>
      </c>
      <c r="D314">
        <f t="shared" si="12"/>
        <v>20</v>
      </c>
      <c r="E314">
        <f t="shared" si="13"/>
        <v>3</v>
      </c>
      <c r="F314">
        <f t="shared" si="14"/>
        <v>2022</v>
      </c>
      <c r="G314" s="4">
        <v>51691.2265625</v>
      </c>
      <c r="H314" s="4">
        <v>46341.7578125</v>
      </c>
      <c r="I314" s="3">
        <v>89.651100159999999</v>
      </c>
    </row>
    <row r="315" spans="1:9" customFormat="1" x14ac:dyDescent="0.3">
      <c r="A315" s="1" t="s">
        <v>8</v>
      </c>
      <c r="B315" s="1" t="s">
        <v>9</v>
      </c>
      <c r="C315" s="2">
        <v>44640</v>
      </c>
      <c r="D315">
        <f t="shared" si="12"/>
        <v>20</v>
      </c>
      <c r="E315">
        <f t="shared" si="13"/>
        <v>3</v>
      </c>
      <c r="F315">
        <f t="shared" si="14"/>
        <v>2022</v>
      </c>
      <c r="G315" s="4">
        <v>15302.39648438</v>
      </c>
      <c r="H315" s="4">
        <v>15029.24609375</v>
      </c>
      <c r="I315" s="3">
        <v>98.214996339999999</v>
      </c>
    </row>
    <row r="316" spans="1:9" customFormat="1" x14ac:dyDescent="0.3">
      <c r="A316" s="1" t="s">
        <v>10</v>
      </c>
      <c r="B316" s="1" t="s">
        <v>11</v>
      </c>
      <c r="C316" s="2">
        <v>44640</v>
      </c>
      <c r="D316">
        <f t="shared" si="12"/>
        <v>20</v>
      </c>
      <c r="E316">
        <f t="shared" si="13"/>
        <v>3</v>
      </c>
      <c r="F316">
        <f t="shared" si="14"/>
        <v>2022</v>
      </c>
      <c r="G316" s="4">
        <v>204615.328125</v>
      </c>
      <c r="H316" s="4">
        <v>126889.734375</v>
      </c>
      <c r="I316" s="3">
        <v>62.013801569999998</v>
      </c>
    </row>
    <row r="317" spans="1:9" customFormat="1" x14ac:dyDescent="0.3">
      <c r="A317" s="1" t="s">
        <v>12</v>
      </c>
      <c r="B317" s="1" t="s">
        <v>13</v>
      </c>
      <c r="C317" s="2">
        <v>44640</v>
      </c>
      <c r="D317">
        <f t="shared" si="12"/>
        <v>20</v>
      </c>
      <c r="E317">
        <f t="shared" si="13"/>
        <v>3</v>
      </c>
      <c r="F317">
        <f t="shared" si="14"/>
        <v>2022</v>
      </c>
      <c r="G317" s="4">
        <v>19657.330078129999</v>
      </c>
      <c r="H317" s="4">
        <v>6712.2719726599998</v>
      </c>
      <c r="I317" s="3">
        <v>34.146400450000002</v>
      </c>
    </row>
    <row r="318" spans="1:9" customFormat="1" x14ac:dyDescent="0.3">
      <c r="A318" s="1" t="s">
        <v>6</v>
      </c>
      <c r="B318" s="1" t="s">
        <v>7</v>
      </c>
      <c r="C318" s="2">
        <v>44641</v>
      </c>
      <c r="D318">
        <f t="shared" si="12"/>
        <v>21</v>
      </c>
      <c r="E318">
        <f t="shared" si="13"/>
        <v>3</v>
      </c>
      <c r="F318">
        <f t="shared" si="14"/>
        <v>2022</v>
      </c>
      <c r="G318" s="4">
        <v>51691.2265625</v>
      </c>
      <c r="H318" s="4">
        <v>46587.62109375</v>
      </c>
      <c r="I318" s="3">
        <v>90.126800540000005</v>
      </c>
    </row>
    <row r="319" spans="1:9" customFormat="1" x14ac:dyDescent="0.3">
      <c r="A319" s="1" t="s">
        <v>8</v>
      </c>
      <c r="B319" s="1" t="s">
        <v>9</v>
      </c>
      <c r="C319" s="2">
        <v>44641</v>
      </c>
      <c r="D319">
        <f t="shared" si="12"/>
        <v>21</v>
      </c>
      <c r="E319">
        <f t="shared" si="13"/>
        <v>3</v>
      </c>
      <c r="F319">
        <f t="shared" si="14"/>
        <v>2022</v>
      </c>
      <c r="G319" s="4">
        <v>15302.39648438</v>
      </c>
      <c r="H319" s="4">
        <v>15010.53125</v>
      </c>
      <c r="I319" s="3">
        <v>98.092697139999999</v>
      </c>
    </row>
    <row r="320" spans="1:9" customFormat="1" x14ac:dyDescent="0.3">
      <c r="A320" s="1" t="s">
        <v>10</v>
      </c>
      <c r="B320" s="1" t="s">
        <v>11</v>
      </c>
      <c r="C320" s="2">
        <v>44641</v>
      </c>
      <c r="D320">
        <f t="shared" si="12"/>
        <v>21</v>
      </c>
      <c r="E320">
        <f t="shared" si="13"/>
        <v>3</v>
      </c>
      <c r="F320">
        <f t="shared" si="14"/>
        <v>2022</v>
      </c>
      <c r="G320" s="4">
        <v>204615.328125</v>
      </c>
      <c r="H320" s="4">
        <v>127224.6484375</v>
      </c>
      <c r="I320" s="3">
        <v>62.177501679999999</v>
      </c>
    </row>
    <row r="321" spans="1:9" customFormat="1" x14ac:dyDescent="0.3">
      <c r="A321" s="1" t="s">
        <v>12</v>
      </c>
      <c r="B321" s="1" t="s">
        <v>13</v>
      </c>
      <c r="C321" s="2">
        <v>44641</v>
      </c>
      <c r="D321">
        <f t="shared" si="12"/>
        <v>21</v>
      </c>
      <c r="E321">
        <f t="shared" si="13"/>
        <v>3</v>
      </c>
      <c r="F321">
        <f t="shared" si="14"/>
        <v>2022</v>
      </c>
      <c r="G321" s="4">
        <v>19657.330078129999</v>
      </c>
      <c r="H321" s="4">
        <v>6898.4238281300004</v>
      </c>
      <c r="I321" s="3">
        <v>35.093399050000002</v>
      </c>
    </row>
    <row r="322" spans="1:9" customFormat="1" x14ac:dyDescent="0.3">
      <c r="A322" s="1" t="s">
        <v>6</v>
      </c>
      <c r="B322" s="1" t="s">
        <v>7</v>
      </c>
      <c r="C322" s="2">
        <v>44642</v>
      </c>
      <c r="D322">
        <f t="shared" si="12"/>
        <v>22</v>
      </c>
      <c r="E322">
        <f t="shared" si="13"/>
        <v>3</v>
      </c>
      <c r="F322">
        <f t="shared" si="14"/>
        <v>2022</v>
      </c>
      <c r="G322" s="4">
        <v>51691.2265625</v>
      </c>
      <c r="H322" s="4">
        <v>46832.26953125</v>
      </c>
      <c r="I322" s="3">
        <v>90.599998470000003</v>
      </c>
    </row>
    <row r="323" spans="1:9" customFormat="1" x14ac:dyDescent="0.3">
      <c r="A323" s="1" t="s">
        <v>8</v>
      </c>
      <c r="B323" s="1" t="s">
        <v>9</v>
      </c>
      <c r="C323" s="2">
        <v>44642</v>
      </c>
      <c r="D323">
        <f t="shared" ref="D323:D386" si="15">DAY(C323)</f>
        <v>22</v>
      </c>
      <c r="E323">
        <f t="shared" ref="E323:E386" si="16">MONTH(C323)</f>
        <v>3</v>
      </c>
      <c r="F323">
        <f t="shared" ref="F323:F386" si="17">YEAR(C323)</f>
        <v>2022</v>
      </c>
      <c r="G323" s="4">
        <v>15302.39648438</v>
      </c>
      <c r="H323" s="4">
        <v>15004.958007810001</v>
      </c>
      <c r="I323" s="3">
        <v>98.056297299999997</v>
      </c>
    </row>
    <row r="324" spans="1:9" customFormat="1" x14ac:dyDescent="0.3">
      <c r="A324" s="1" t="s">
        <v>10</v>
      </c>
      <c r="B324" s="1" t="s">
        <v>11</v>
      </c>
      <c r="C324" s="2">
        <v>44642</v>
      </c>
      <c r="D324">
        <f t="shared" si="15"/>
        <v>22</v>
      </c>
      <c r="E324">
        <f t="shared" si="16"/>
        <v>3</v>
      </c>
      <c r="F324">
        <f t="shared" si="17"/>
        <v>2022</v>
      </c>
      <c r="G324" s="4">
        <v>204615.328125</v>
      </c>
      <c r="H324" s="4">
        <v>127515.515625</v>
      </c>
      <c r="I324" s="3">
        <v>62.319599150000002</v>
      </c>
    </row>
    <row r="325" spans="1:9" customFormat="1" x14ac:dyDescent="0.3">
      <c r="A325" s="1" t="s">
        <v>12</v>
      </c>
      <c r="B325" s="1" t="s">
        <v>13</v>
      </c>
      <c r="C325" s="2">
        <v>44642</v>
      </c>
      <c r="D325">
        <f t="shared" si="15"/>
        <v>22</v>
      </c>
      <c r="E325">
        <f t="shared" si="16"/>
        <v>3</v>
      </c>
      <c r="F325">
        <f t="shared" si="17"/>
        <v>2022</v>
      </c>
      <c r="G325" s="4">
        <v>19657.330078129999</v>
      </c>
      <c r="H325" s="4">
        <v>7030.79296875</v>
      </c>
      <c r="I325" s="3">
        <v>35.766799929999998</v>
      </c>
    </row>
    <row r="326" spans="1:9" customFormat="1" x14ac:dyDescent="0.3">
      <c r="A326" s="1" t="s">
        <v>6</v>
      </c>
      <c r="B326" s="1" t="s">
        <v>7</v>
      </c>
      <c r="C326" s="2">
        <v>44643</v>
      </c>
      <c r="D326">
        <f t="shared" si="15"/>
        <v>23</v>
      </c>
      <c r="E326">
        <f t="shared" si="16"/>
        <v>3</v>
      </c>
      <c r="F326">
        <f t="shared" si="17"/>
        <v>2022</v>
      </c>
      <c r="G326" s="4">
        <v>51691.2265625</v>
      </c>
      <c r="H326" s="4">
        <v>47134.4296875</v>
      </c>
      <c r="I326" s="3">
        <v>91.184600829999994</v>
      </c>
    </row>
    <row r="327" spans="1:9" customFormat="1" x14ac:dyDescent="0.3">
      <c r="A327" s="1" t="s">
        <v>8</v>
      </c>
      <c r="B327" s="1" t="s">
        <v>9</v>
      </c>
      <c r="C327" s="2">
        <v>44643</v>
      </c>
      <c r="D327">
        <f t="shared" si="15"/>
        <v>23</v>
      </c>
      <c r="E327">
        <f t="shared" si="16"/>
        <v>3</v>
      </c>
      <c r="F327">
        <f t="shared" si="17"/>
        <v>2022</v>
      </c>
      <c r="G327" s="4">
        <v>15302.39648438</v>
      </c>
      <c r="H327" s="4">
        <v>14996.698242189999</v>
      </c>
      <c r="I327" s="3">
        <v>98.002296450000003</v>
      </c>
    </row>
    <row r="328" spans="1:9" customFormat="1" x14ac:dyDescent="0.3">
      <c r="A328" s="1" t="s">
        <v>10</v>
      </c>
      <c r="B328" s="1" t="s">
        <v>11</v>
      </c>
      <c r="C328" s="2">
        <v>44643</v>
      </c>
      <c r="D328">
        <f t="shared" si="15"/>
        <v>23</v>
      </c>
      <c r="E328">
        <f t="shared" si="16"/>
        <v>3</v>
      </c>
      <c r="F328">
        <f t="shared" si="17"/>
        <v>2022</v>
      </c>
      <c r="G328" s="4">
        <v>204615.328125</v>
      </c>
      <c r="H328" s="4">
        <v>127701.34375</v>
      </c>
      <c r="I328" s="3">
        <v>62.41040039</v>
      </c>
    </row>
    <row r="329" spans="1:9" customFormat="1" x14ac:dyDescent="0.3">
      <c r="A329" s="1" t="s">
        <v>12</v>
      </c>
      <c r="B329" s="1" t="s">
        <v>13</v>
      </c>
      <c r="C329" s="2">
        <v>44643</v>
      </c>
      <c r="D329">
        <f t="shared" si="15"/>
        <v>23</v>
      </c>
      <c r="E329">
        <f t="shared" si="16"/>
        <v>3</v>
      </c>
      <c r="F329">
        <f t="shared" si="17"/>
        <v>2022</v>
      </c>
      <c r="G329" s="4">
        <v>19657.330078129999</v>
      </c>
      <c r="H329" s="4">
        <v>7162.8071289099998</v>
      </c>
      <c r="I329" s="3">
        <v>36.438400270000002</v>
      </c>
    </row>
    <row r="330" spans="1:9" customFormat="1" x14ac:dyDescent="0.3">
      <c r="A330" s="1" t="s">
        <v>6</v>
      </c>
      <c r="B330" s="1" t="s">
        <v>7</v>
      </c>
      <c r="C330" s="2">
        <v>44644</v>
      </c>
      <c r="D330">
        <f t="shared" si="15"/>
        <v>24</v>
      </c>
      <c r="E330">
        <f t="shared" si="16"/>
        <v>3</v>
      </c>
      <c r="F330">
        <f t="shared" si="17"/>
        <v>2022</v>
      </c>
      <c r="G330" s="4">
        <v>51691.2265625</v>
      </c>
      <c r="H330" s="4">
        <v>47381.2265625</v>
      </c>
      <c r="I330" s="3">
        <v>91.662002560000005</v>
      </c>
    </row>
    <row r="331" spans="1:9" customFormat="1" x14ac:dyDescent="0.3">
      <c r="A331" s="1" t="s">
        <v>8</v>
      </c>
      <c r="B331" s="1" t="s">
        <v>9</v>
      </c>
      <c r="C331" s="2">
        <v>44644</v>
      </c>
      <c r="D331">
        <f t="shared" si="15"/>
        <v>24</v>
      </c>
      <c r="E331">
        <f t="shared" si="16"/>
        <v>3</v>
      </c>
      <c r="F331">
        <f t="shared" si="17"/>
        <v>2022</v>
      </c>
      <c r="G331" s="4">
        <v>15302.39648438</v>
      </c>
      <c r="H331" s="4">
        <v>14976.592773439999</v>
      </c>
      <c r="I331" s="3">
        <v>97.87090302</v>
      </c>
    </row>
    <row r="332" spans="1:9" customFormat="1" x14ac:dyDescent="0.3">
      <c r="A332" s="1" t="s">
        <v>10</v>
      </c>
      <c r="B332" s="1" t="s">
        <v>11</v>
      </c>
      <c r="C332" s="2">
        <v>44644</v>
      </c>
      <c r="D332">
        <f t="shared" si="15"/>
        <v>24</v>
      </c>
      <c r="E332">
        <f t="shared" si="16"/>
        <v>3</v>
      </c>
      <c r="F332">
        <f t="shared" si="17"/>
        <v>2022</v>
      </c>
      <c r="G332" s="4">
        <v>204615.328125</v>
      </c>
      <c r="H332" s="4">
        <v>127889.875</v>
      </c>
      <c r="I332" s="3">
        <v>62.50260162</v>
      </c>
    </row>
    <row r="333" spans="1:9" customFormat="1" x14ac:dyDescent="0.3">
      <c r="A333" s="1" t="s">
        <v>12</v>
      </c>
      <c r="B333" s="1" t="s">
        <v>13</v>
      </c>
      <c r="C333" s="2">
        <v>44644</v>
      </c>
      <c r="D333">
        <f t="shared" si="15"/>
        <v>24</v>
      </c>
      <c r="E333">
        <f t="shared" si="16"/>
        <v>3</v>
      </c>
      <c r="F333">
        <f t="shared" si="17"/>
        <v>2022</v>
      </c>
      <c r="G333" s="4">
        <v>19657.330078129999</v>
      </c>
      <c r="H333" s="4">
        <v>7530.8300781300004</v>
      </c>
      <c r="I333" s="3">
        <v>38.310501100000003</v>
      </c>
    </row>
    <row r="334" spans="1:9" customFormat="1" x14ac:dyDescent="0.3">
      <c r="A334" s="1" t="s">
        <v>6</v>
      </c>
      <c r="B334" s="1" t="s">
        <v>7</v>
      </c>
      <c r="C334" s="2">
        <v>44645</v>
      </c>
      <c r="D334">
        <f t="shared" si="15"/>
        <v>25</v>
      </c>
      <c r="E334">
        <f t="shared" si="16"/>
        <v>3</v>
      </c>
      <c r="F334">
        <f t="shared" si="17"/>
        <v>2022</v>
      </c>
      <c r="G334" s="4">
        <v>51691.2265625</v>
      </c>
      <c r="H334" s="4">
        <v>47711.71484375</v>
      </c>
      <c r="I334" s="3">
        <v>92.301399230000001</v>
      </c>
    </row>
    <row r="335" spans="1:9" customFormat="1" x14ac:dyDescent="0.3">
      <c r="A335" s="1" t="s">
        <v>8</v>
      </c>
      <c r="B335" s="1" t="s">
        <v>9</v>
      </c>
      <c r="C335" s="2">
        <v>44645</v>
      </c>
      <c r="D335">
        <f t="shared" si="15"/>
        <v>25</v>
      </c>
      <c r="E335">
        <f t="shared" si="16"/>
        <v>3</v>
      </c>
      <c r="F335">
        <f t="shared" si="17"/>
        <v>2022</v>
      </c>
      <c r="G335" s="4">
        <v>15302.39648438</v>
      </c>
      <c r="H335" s="4">
        <v>14962.026367189999</v>
      </c>
      <c r="I335" s="3">
        <v>97.775703429999993</v>
      </c>
    </row>
    <row r="336" spans="1:9" customFormat="1" x14ac:dyDescent="0.3">
      <c r="A336" s="1" t="s">
        <v>10</v>
      </c>
      <c r="B336" s="1" t="s">
        <v>11</v>
      </c>
      <c r="C336" s="2">
        <v>44645</v>
      </c>
      <c r="D336">
        <f t="shared" si="15"/>
        <v>25</v>
      </c>
      <c r="E336">
        <f t="shared" si="16"/>
        <v>3</v>
      </c>
      <c r="F336">
        <f t="shared" si="17"/>
        <v>2022</v>
      </c>
      <c r="G336" s="4">
        <v>204615.328125</v>
      </c>
      <c r="H336" s="4">
        <v>128054.2421875</v>
      </c>
      <c r="I336" s="3">
        <v>62.582901</v>
      </c>
    </row>
    <row r="337" spans="1:9" customFormat="1" x14ac:dyDescent="0.3">
      <c r="A337" s="1" t="s">
        <v>12</v>
      </c>
      <c r="B337" s="1" t="s">
        <v>13</v>
      </c>
      <c r="C337" s="2">
        <v>44645</v>
      </c>
      <c r="D337">
        <f t="shared" si="15"/>
        <v>25</v>
      </c>
      <c r="E337">
        <f t="shared" si="16"/>
        <v>3</v>
      </c>
      <c r="F337">
        <f t="shared" si="17"/>
        <v>2022</v>
      </c>
      <c r="G337" s="4">
        <v>19657.330078129999</v>
      </c>
      <c r="H337" s="4">
        <v>7990.6401367199996</v>
      </c>
      <c r="I337" s="3">
        <v>40.649700160000002</v>
      </c>
    </row>
    <row r="338" spans="1:9" customFormat="1" x14ac:dyDescent="0.3">
      <c r="A338" s="1" t="s">
        <v>6</v>
      </c>
      <c r="B338" s="1" t="s">
        <v>7</v>
      </c>
      <c r="C338" s="2">
        <v>44646</v>
      </c>
      <c r="D338">
        <f t="shared" si="15"/>
        <v>26</v>
      </c>
      <c r="E338">
        <f t="shared" si="16"/>
        <v>3</v>
      </c>
      <c r="F338">
        <f t="shared" si="17"/>
        <v>2022</v>
      </c>
      <c r="G338" s="4">
        <v>51691.2265625</v>
      </c>
      <c r="H338" s="4">
        <v>48047.43359375</v>
      </c>
      <c r="I338" s="3">
        <v>92.950798030000001</v>
      </c>
    </row>
    <row r="339" spans="1:9" customFormat="1" x14ac:dyDescent="0.3">
      <c r="A339" s="1" t="s">
        <v>8</v>
      </c>
      <c r="B339" s="1" t="s">
        <v>9</v>
      </c>
      <c r="C339" s="2">
        <v>44646</v>
      </c>
      <c r="D339">
        <f t="shared" si="15"/>
        <v>26</v>
      </c>
      <c r="E339">
        <f t="shared" si="16"/>
        <v>3</v>
      </c>
      <c r="F339">
        <f t="shared" si="17"/>
        <v>2022</v>
      </c>
      <c r="G339" s="4">
        <v>15302.39648438</v>
      </c>
      <c r="H339" s="4">
        <v>14978.198242189999</v>
      </c>
      <c r="I339" s="3">
        <v>97.881401060000002</v>
      </c>
    </row>
    <row r="340" spans="1:9" customFormat="1" x14ac:dyDescent="0.3">
      <c r="A340" s="1" t="s">
        <v>10</v>
      </c>
      <c r="B340" s="1" t="s">
        <v>11</v>
      </c>
      <c r="C340" s="2">
        <v>44646</v>
      </c>
      <c r="D340">
        <f t="shared" si="15"/>
        <v>26</v>
      </c>
      <c r="E340">
        <f t="shared" si="16"/>
        <v>3</v>
      </c>
      <c r="F340">
        <f t="shared" si="17"/>
        <v>2022</v>
      </c>
      <c r="G340" s="4">
        <v>204615.328125</v>
      </c>
      <c r="H340" s="4">
        <v>128473.5390625</v>
      </c>
      <c r="I340" s="3">
        <v>62.787799839999998</v>
      </c>
    </row>
    <row r="341" spans="1:9" customFormat="1" x14ac:dyDescent="0.3">
      <c r="A341" s="1" t="s">
        <v>12</v>
      </c>
      <c r="B341" s="1" t="s">
        <v>13</v>
      </c>
      <c r="C341" s="2">
        <v>44646</v>
      </c>
      <c r="D341">
        <f t="shared" si="15"/>
        <v>26</v>
      </c>
      <c r="E341">
        <f t="shared" si="16"/>
        <v>3</v>
      </c>
      <c r="F341">
        <f t="shared" si="17"/>
        <v>2022</v>
      </c>
      <c r="G341" s="4">
        <v>19657.330078129999</v>
      </c>
      <c r="H341" s="4">
        <v>8334.3056640600007</v>
      </c>
      <c r="I341" s="3">
        <v>42.397998809999997</v>
      </c>
    </row>
    <row r="342" spans="1:9" customFormat="1" x14ac:dyDescent="0.3">
      <c r="A342" s="1" t="s">
        <v>6</v>
      </c>
      <c r="B342" s="1" t="s">
        <v>7</v>
      </c>
      <c r="C342" s="2">
        <v>44647</v>
      </c>
      <c r="D342">
        <f t="shared" si="15"/>
        <v>27</v>
      </c>
      <c r="E342">
        <f t="shared" si="16"/>
        <v>3</v>
      </c>
      <c r="F342">
        <f t="shared" si="17"/>
        <v>2022</v>
      </c>
      <c r="G342" s="4">
        <v>51691.2265625</v>
      </c>
      <c r="H342" s="4">
        <v>48433.8671875</v>
      </c>
      <c r="I342" s="3">
        <v>93.698402400000006</v>
      </c>
    </row>
    <row r="343" spans="1:9" customFormat="1" x14ac:dyDescent="0.3">
      <c r="A343" s="1" t="s">
        <v>8</v>
      </c>
      <c r="B343" s="1" t="s">
        <v>9</v>
      </c>
      <c r="C343" s="2">
        <v>44647</v>
      </c>
      <c r="D343">
        <f t="shared" si="15"/>
        <v>27</v>
      </c>
      <c r="E343">
        <f t="shared" si="16"/>
        <v>3</v>
      </c>
      <c r="F343">
        <f t="shared" si="17"/>
        <v>2022</v>
      </c>
      <c r="G343" s="4">
        <v>15302.39648438</v>
      </c>
      <c r="H343" s="4">
        <v>15010.77148438</v>
      </c>
      <c r="I343" s="3">
        <v>98.094299320000005</v>
      </c>
    </row>
    <row r="344" spans="1:9" customFormat="1" x14ac:dyDescent="0.3">
      <c r="A344" s="1" t="s">
        <v>10</v>
      </c>
      <c r="B344" s="1" t="s">
        <v>11</v>
      </c>
      <c r="C344" s="2">
        <v>44647</v>
      </c>
      <c r="D344">
        <f t="shared" si="15"/>
        <v>27</v>
      </c>
      <c r="E344">
        <f t="shared" si="16"/>
        <v>3</v>
      </c>
      <c r="F344">
        <f t="shared" si="17"/>
        <v>2022</v>
      </c>
      <c r="G344" s="4">
        <v>204615.328125</v>
      </c>
      <c r="H344" s="4">
        <v>128908.7890625</v>
      </c>
      <c r="I344" s="3">
        <v>63.000598910000001</v>
      </c>
    </row>
    <row r="345" spans="1:9" customFormat="1" x14ac:dyDescent="0.3">
      <c r="A345" s="1" t="s">
        <v>12</v>
      </c>
      <c r="B345" s="1" t="s">
        <v>13</v>
      </c>
      <c r="C345" s="2">
        <v>44647</v>
      </c>
      <c r="D345">
        <f t="shared" si="15"/>
        <v>27</v>
      </c>
      <c r="E345">
        <f t="shared" si="16"/>
        <v>3</v>
      </c>
      <c r="F345">
        <f t="shared" si="17"/>
        <v>2022</v>
      </c>
      <c r="G345" s="4">
        <v>19657.330078129999</v>
      </c>
      <c r="H345" s="4">
        <v>8589.4365234399993</v>
      </c>
      <c r="I345" s="3">
        <v>43.695800779999999</v>
      </c>
    </row>
    <row r="346" spans="1:9" customFormat="1" x14ac:dyDescent="0.3">
      <c r="A346" s="1" t="s">
        <v>6</v>
      </c>
      <c r="B346" s="1" t="s">
        <v>7</v>
      </c>
      <c r="C346" s="2">
        <v>44648</v>
      </c>
      <c r="D346">
        <f t="shared" si="15"/>
        <v>28</v>
      </c>
      <c r="E346">
        <f t="shared" si="16"/>
        <v>3</v>
      </c>
      <c r="F346">
        <f t="shared" si="17"/>
        <v>2022</v>
      </c>
      <c r="G346" s="4">
        <v>51691.2265625</v>
      </c>
      <c r="H346" s="4">
        <v>48781.921875</v>
      </c>
      <c r="I346" s="3">
        <v>94.371803279999995</v>
      </c>
    </row>
    <row r="347" spans="1:9" customFormat="1" x14ac:dyDescent="0.3">
      <c r="A347" s="1" t="s">
        <v>8</v>
      </c>
      <c r="B347" s="1" t="s">
        <v>9</v>
      </c>
      <c r="C347" s="2">
        <v>44648</v>
      </c>
      <c r="D347">
        <f t="shared" si="15"/>
        <v>28</v>
      </c>
      <c r="E347">
        <f t="shared" si="16"/>
        <v>3</v>
      </c>
      <c r="F347">
        <f t="shared" si="17"/>
        <v>2022</v>
      </c>
      <c r="G347" s="4">
        <v>15302.39648438</v>
      </c>
      <c r="H347" s="4">
        <v>15042.50390625</v>
      </c>
      <c r="I347" s="3">
        <v>98.301597599999994</v>
      </c>
    </row>
    <row r="348" spans="1:9" customFormat="1" x14ac:dyDescent="0.3">
      <c r="A348" s="1" t="s">
        <v>10</v>
      </c>
      <c r="B348" s="1" t="s">
        <v>11</v>
      </c>
      <c r="C348" s="2">
        <v>44648</v>
      </c>
      <c r="D348">
        <f t="shared" si="15"/>
        <v>28</v>
      </c>
      <c r="E348">
        <f t="shared" si="16"/>
        <v>3</v>
      </c>
      <c r="F348">
        <f t="shared" si="17"/>
        <v>2022</v>
      </c>
      <c r="G348" s="4">
        <v>204615.328125</v>
      </c>
      <c r="H348" s="4">
        <v>129215.6171875</v>
      </c>
      <c r="I348" s="3">
        <v>63.150501249999998</v>
      </c>
    </row>
    <row r="349" spans="1:9" customFormat="1" x14ac:dyDescent="0.3">
      <c r="A349" s="1" t="s">
        <v>12</v>
      </c>
      <c r="B349" s="1" t="s">
        <v>13</v>
      </c>
      <c r="C349" s="2">
        <v>44648</v>
      </c>
      <c r="D349">
        <f t="shared" si="15"/>
        <v>28</v>
      </c>
      <c r="E349">
        <f t="shared" si="16"/>
        <v>3</v>
      </c>
      <c r="F349">
        <f t="shared" si="17"/>
        <v>2022</v>
      </c>
      <c r="G349" s="4">
        <v>19657.330078129999</v>
      </c>
      <c r="H349" s="4">
        <v>8731.1591796899993</v>
      </c>
      <c r="I349" s="3">
        <v>44.416801450000001</v>
      </c>
    </row>
    <row r="350" spans="1:9" customFormat="1" x14ac:dyDescent="0.3">
      <c r="A350" s="1" t="s">
        <v>6</v>
      </c>
      <c r="B350" s="1" t="s">
        <v>7</v>
      </c>
      <c r="C350" s="2">
        <v>44649</v>
      </c>
      <c r="D350">
        <f t="shared" si="15"/>
        <v>29</v>
      </c>
      <c r="E350">
        <f t="shared" si="16"/>
        <v>3</v>
      </c>
      <c r="F350">
        <f t="shared" si="17"/>
        <v>2022</v>
      </c>
      <c r="G350" s="4">
        <v>51691.2265625</v>
      </c>
      <c r="H350" s="4">
        <v>49033.875</v>
      </c>
      <c r="I350" s="3">
        <v>94.859199520000004</v>
      </c>
    </row>
    <row r="351" spans="1:9" customFormat="1" x14ac:dyDescent="0.3">
      <c r="A351" s="1" t="s">
        <v>8</v>
      </c>
      <c r="B351" s="1" t="s">
        <v>9</v>
      </c>
      <c r="C351" s="2">
        <v>44649</v>
      </c>
      <c r="D351">
        <f t="shared" si="15"/>
        <v>29</v>
      </c>
      <c r="E351">
        <f t="shared" si="16"/>
        <v>3</v>
      </c>
      <c r="F351">
        <f t="shared" si="17"/>
        <v>2022</v>
      </c>
      <c r="G351" s="4">
        <v>15302.39648438</v>
      </c>
      <c r="H351" s="4">
        <v>15082.24414063</v>
      </c>
      <c r="I351" s="3">
        <v>98.561302190000006</v>
      </c>
    </row>
    <row r="352" spans="1:9" customFormat="1" x14ac:dyDescent="0.3">
      <c r="A352" s="1" t="s">
        <v>10</v>
      </c>
      <c r="B352" s="1" t="s">
        <v>11</v>
      </c>
      <c r="C352" s="2">
        <v>44649</v>
      </c>
      <c r="D352">
        <f t="shared" si="15"/>
        <v>29</v>
      </c>
      <c r="E352">
        <f t="shared" si="16"/>
        <v>3</v>
      </c>
      <c r="F352">
        <f t="shared" si="17"/>
        <v>2022</v>
      </c>
      <c r="G352" s="4">
        <v>204615.328125</v>
      </c>
      <c r="H352" s="4">
        <v>129486.765625</v>
      </c>
      <c r="I352" s="3">
        <v>63.283000950000002</v>
      </c>
    </row>
    <row r="353" spans="1:9" customFormat="1" x14ac:dyDescent="0.3">
      <c r="A353" s="1" t="s">
        <v>12</v>
      </c>
      <c r="B353" s="1" t="s">
        <v>13</v>
      </c>
      <c r="C353" s="2">
        <v>44649</v>
      </c>
      <c r="D353">
        <f t="shared" si="15"/>
        <v>29</v>
      </c>
      <c r="E353">
        <f t="shared" si="16"/>
        <v>3</v>
      </c>
      <c r="F353">
        <f t="shared" si="17"/>
        <v>2022</v>
      </c>
      <c r="G353" s="4">
        <v>19657.330078129999</v>
      </c>
      <c r="H353" s="4">
        <v>8813.453125</v>
      </c>
      <c r="I353" s="3">
        <v>44.835498809999997</v>
      </c>
    </row>
    <row r="354" spans="1:9" customFormat="1" x14ac:dyDescent="0.3">
      <c r="A354" s="1" t="s">
        <v>6</v>
      </c>
      <c r="B354" s="1" t="s">
        <v>7</v>
      </c>
      <c r="C354" s="2">
        <v>44650</v>
      </c>
      <c r="D354">
        <f t="shared" si="15"/>
        <v>30</v>
      </c>
      <c r="E354">
        <f t="shared" si="16"/>
        <v>3</v>
      </c>
      <c r="F354">
        <f t="shared" si="17"/>
        <v>2022</v>
      </c>
      <c r="G354" s="4">
        <v>51691.2265625</v>
      </c>
      <c r="H354" s="4">
        <v>49277.50390625</v>
      </c>
      <c r="I354" s="3">
        <v>95.330497739999998</v>
      </c>
    </row>
    <row r="355" spans="1:9" customFormat="1" x14ac:dyDescent="0.3">
      <c r="A355" s="1" t="s">
        <v>8</v>
      </c>
      <c r="B355" s="1" t="s">
        <v>9</v>
      </c>
      <c r="C355" s="2">
        <v>44650</v>
      </c>
      <c r="D355">
        <f t="shared" si="15"/>
        <v>30</v>
      </c>
      <c r="E355">
        <f t="shared" si="16"/>
        <v>3</v>
      </c>
      <c r="F355">
        <f t="shared" si="17"/>
        <v>2022</v>
      </c>
      <c r="G355" s="4">
        <v>15302.39648438</v>
      </c>
      <c r="H355" s="4">
        <v>15089.69921875</v>
      </c>
      <c r="I355" s="3">
        <v>98.61000061</v>
      </c>
    </row>
    <row r="356" spans="1:9" customFormat="1" x14ac:dyDescent="0.3">
      <c r="A356" s="1" t="s">
        <v>10</v>
      </c>
      <c r="B356" s="1" t="s">
        <v>11</v>
      </c>
      <c r="C356" s="2">
        <v>44650</v>
      </c>
      <c r="D356">
        <f t="shared" si="15"/>
        <v>30</v>
      </c>
      <c r="E356">
        <f t="shared" si="16"/>
        <v>3</v>
      </c>
      <c r="F356">
        <f t="shared" si="17"/>
        <v>2022</v>
      </c>
      <c r="G356" s="4">
        <v>204615.328125</v>
      </c>
      <c r="H356" s="4">
        <v>129796.9453125</v>
      </c>
      <c r="I356" s="3">
        <v>63.434600830000001</v>
      </c>
    </row>
    <row r="357" spans="1:9" customFormat="1" x14ac:dyDescent="0.3">
      <c r="A357" s="1" t="s">
        <v>12</v>
      </c>
      <c r="B357" s="1" t="s">
        <v>13</v>
      </c>
      <c r="C357" s="2">
        <v>44650</v>
      </c>
      <c r="D357">
        <f t="shared" si="15"/>
        <v>30</v>
      </c>
      <c r="E357">
        <f t="shared" si="16"/>
        <v>3</v>
      </c>
      <c r="F357">
        <f t="shared" si="17"/>
        <v>2022</v>
      </c>
      <c r="G357" s="4">
        <v>19657.330078129999</v>
      </c>
      <c r="H357" s="4">
        <v>8885.55078125</v>
      </c>
      <c r="I357" s="3">
        <v>45.202201840000001</v>
      </c>
    </row>
    <row r="358" spans="1:9" customFormat="1" x14ac:dyDescent="0.3">
      <c r="A358" s="1" t="s">
        <v>6</v>
      </c>
      <c r="B358" s="1" t="s">
        <v>7</v>
      </c>
      <c r="C358" s="2">
        <v>44651</v>
      </c>
      <c r="D358">
        <f t="shared" si="15"/>
        <v>31</v>
      </c>
      <c r="E358">
        <f t="shared" si="16"/>
        <v>3</v>
      </c>
      <c r="F358">
        <f t="shared" si="17"/>
        <v>2022</v>
      </c>
      <c r="G358" s="4">
        <v>51691.2265625</v>
      </c>
      <c r="H358" s="4">
        <v>49438.33984375</v>
      </c>
      <c r="I358" s="3">
        <v>95.641601559999998</v>
      </c>
    </row>
    <row r="359" spans="1:9" customFormat="1" x14ac:dyDescent="0.3">
      <c r="A359" s="1" t="s">
        <v>8</v>
      </c>
      <c r="B359" s="1" t="s">
        <v>9</v>
      </c>
      <c r="C359" s="2">
        <v>44651</v>
      </c>
      <c r="D359">
        <f t="shared" si="15"/>
        <v>31</v>
      </c>
      <c r="E359">
        <f t="shared" si="16"/>
        <v>3</v>
      </c>
      <c r="F359">
        <f t="shared" si="17"/>
        <v>2022</v>
      </c>
      <c r="G359" s="4">
        <v>15302.39648438</v>
      </c>
      <c r="H359" s="4">
        <v>15107.20898438</v>
      </c>
      <c r="I359" s="3">
        <v>98.724502560000005</v>
      </c>
    </row>
    <row r="360" spans="1:9" customFormat="1" x14ac:dyDescent="0.3">
      <c r="A360" s="1" t="s">
        <v>10</v>
      </c>
      <c r="B360" s="1" t="s">
        <v>11</v>
      </c>
      <c r="C360" s="2">
        <v>44651</v>
      </c>
      <c r="D360">
        <f t="shared" si="15"/>
        <v>31</v>
      </c>
      <c r="E360">
        <f t="shared" si="16"/>
        <v>3</v>
      </c>
      <c r="F360">
        <f t="shared" si="17"/>
        <v>2022</v>
      </c>
      <c r="G360" s="4">
        <v>204615.328125</v>
      </c>
      <c r="H360" s="4">
        <v>130131.375</v>
      </c>
      <c r="I360" s="3">
        <v>63.598098749999998</v>
      </c>
    </row>
    <row r="361" spans="1:9" customFormat="1" x14ac:dyDescent="0.3">
      <c r="A361" s="1" t="s">
        <v>12</v>
      </c>
      <c r="B361" s="1" t="s">
        <v>13</v>
      </c>
      <c r="C361" s="2">
        <v>44651</v>
      </c>
      <c r="D361">
        <f t="shared" si="15"/>
        <v>31</v>
      </c>
      <c r="E361">
        <f t="shared" si="16"/>
        <v>3</v>
      </c>
      <c r="F361">
        <f t="shared" si="17"/>
        <v>2022</v>
      </c>
      <c r="G361" s="4">
        <v>19657.330078129999</v>
      </c>
      <c r="H361" s="4">
        <v>8946.65234375</v>
      </c>
      <c r="I361" s="3">
        <v>45.513099670000003</v>
      </c>
    </row>
    <row r="362" spans="1:9" customFormat="1" x14ac:dyDescent="0.3">
      <c r="A362" s="1" t="s">
        <v>6</v>
      </c>
      <c r="B362" s="1" t="s">
        <v>7</v>
      </c>
      <c r="C362" s="2">
        <v>44652</v>
      </c>
      <c r="D362">
        <f t="shared" si="15"/>
        <v>1</v>
      </c>
      <c r="E362">
        <f t="shared" si="16"/>
        <v>4</v>
      </c>
      <c r="F362">
        <f t="shared" si="17"/>
        <v>2022</v>
      </c>
      <c r="G362" s="4">
        <v>51691.2265625</v>
      </c>
      <c r="H362" s="4">
        <v>49508</v>
      </c>
      <c r="I362" s="3">
        <v>95.776397709999998</v>
      </c>
    </row>
    <row r="363" spans="1:9" customFormat="1" x14ac:dyDescent="0.3">
      <c r="A363" s="1" t="s">
        <v>8</v>
      </c>
      <c r="B363" s="1" t="s">
        <v>9</v>
      </c>
      <c r="C363" s="2">
        <v>44652</v>
      </c>
      <c r="D363">
        <f t="shared" si="15"/>
        <v>1</v>
      </c>
      <c r="E363">
        <f t="shared" si="16"/>
        <v>4</v>
      </c>
      <c r="F363">
        <f t="shared" si="17"/>
        <v>2022</v>
      </c>
      <c r="G363" s="4">
        <v>15302.39648438</v>
      </c>
      <c r="H363" s="4">
        <v>15105.631835939999</v>
      </c>
      <c r="I363" s="3">
        <v>98.714202880000002</v>
      </c>
    </row>
    <row r="364" spans="1:9" customFormat="1" x14ac:dyDescent="0.3">
      <c r="A364" s="1" t="s">
        <v>10</v>
      </c>
      <c r="B364" s="1" t="s">
        <v>11</v>
      </c>
      <c r="C364" s="2">
        <v>44652</v>
      </c>
      <c r="D364">
        <f t="shared" si="15"/>
        <v>1</v>
      </c>
      <c r="E364">
        <f t="shared" si="16"/>
        <v>4</v>
      </c>
      <c r="F364">
        <f t="shared" si="17"/>
        <v>2022</v>
      </c>
      <c r="G364" s="4">
        <v>204615.328125</v>
      </c>
      <c r="H364" s="4">
        <v>130425.296875</v>
      </c>
      <c r="I364" s="3">
        <v>63.741699220000001</v>
      </c>
    </row>
    <row r="365" spans="1:9" customFormat="1" x14ac:dyDescent="0.3">
      <c r="A365" s="1" t="s">
        <v>12</v>
      </c>
      <c r="B365" s="1" t="s">
        <v>13</v>
      </c>
      <c r="C365" s="2">
        <v>44652</v>
      </c>
      <c r="D365">
        <f t="shared" si="15"/>
        <v>1</v>
      </c>
      <c r="E365">
        <f t="shared" si="16"/>
        <v>4</v>
      </c>
      <c r="F365">
        <f t="shared" si="17"/>
        <v>2022</v>
      </c>
      <c r="G365" s="4">
        <v>19657.330078129999</v>
      </c>
      <c r="H365" s="4">
        <v>8984.62109375</v>
      </c>
      <c r="I365" s="3">
        <v>45.706199650000002</v>
      </c>
    </row>
    <row r="366" spans="1:9" customFormat="1" x14ac:dyDescent="0.3">
      <c r="A366" s="1" t="s">
        <v>6</v>
      </c>
      <c r="B366" s="1" t="s">
        <v>7</v>
      </c>
      <c r="C366" s="2">
        <v>44653</v>
      </c>
      <c r="D366">
        <f t="shared" si="15"/>
        <v>2</v>
      </c>
      <c r="E366">
        <f t="shared" si="16"/>
        <v>4</v>
      </c>
      <c r="F366">
        <f t="shared" si="17"/>
        <v>2022</v>
      </c>
      <c r="G366" s="4">
        <v>51691.2265625</v>
      </c>
      <c r="H366" s="4">
        <v>49661.87890625</v>
      </c>
      <c r="I366" s="3">
        <v>96.074096679999997</v>
      </c>
    </row>
    <row r="367" spans="1:9" customFormat="1" x14ac:dyDescent="0.3">
      <c r="A367" s="1" t="s">
        <v>8</v>
      </c>
      <c r="B367" s="1" t="s">
        <v>9</v>
      </c>
      <c r="C367" s="2">
        <v>44653</v>
      </c>
      <c r="D367">
        <f t="shared" si="15"/>
        <v>2</v>
      </c>
      <c r="E367">
        <f t="shared" si="16"/>
        <v>4</v>
      </c>
      <c r="F367">
        <f t="shared" si="17"/>
        <v>2022</v>
      </c>
      <c r="G367" s="4">
        <v>15302.39648438</v>
      </c>
      <c r="H367" s="4">
        <v>15111.49609375</v>
      </c>
      <c r="I367" s="3">
        <v>98.752502440000001</v>
      </c>
    </row>
    <row r="368" spans="1:9" customFormat="1" x14ac:dyDescent="0.3">
      <c r="A368" s="1" t="s">
        <v>10</v>
      </c>
      <c r="B368" s="1" t="s">
        <v>11</v>
      </c>
      <c r="C368" s="2">
        <v>44653</v>
      </c>
      <c r="D368">
        <f t="shared" si="15"/>
        <v>2</v>
      </c>
      <c r="E368">
        <f t="shared" si="16"/>
        <v>4</v>
      </c>
      <c r="F368">
        <f t="shared" si="17"/>
        <v>2022</v>
      </c>
      <c r="G368" s="4">
        <v>204615.328125</v>
      </c>
      <c r="H368" s="4">
        <v>130942.8125</v>
      </c>
      <c r="I368" s="3">
        <v>63.99459839</v>
      </c>
    </row>
    <row r="369" spans="1:9" customFormat="1" x14ac:dyDescent="0.3">
      <c r="A369" s="1" t="s">
        <v>12</v>
      </c>
      <c r="B369" s="1" t="s">
        <v>13</v>
      </c>
      <c r="C369" s="2">
        <v>44653</v>
      </c>
      <c r="D369">
        <f t="shared" si="15"/>
        <v>2</v>
      </c>
      <c r="E369">
        <f t="shared" si="16"/>
        <v>4</v>
      </c>
      <c r="F369">
        <f t="shared" si="17"/>
        <v>2022</v>
      </c>
      <c r="G369" s="4">
        <v>19657.330078129999</v>
      </c>
      <c r="H369" s="4">
        <v>9059.2548828100007</v>
      </c>
      <c r="I369" s="3">
        <v>46.085899349999998</v>
      </c>
    </row>
    <row r="370" spans="1:9" customFormat="1" x14ac:dyDescent="0.3">
      <c r="A370" s="1" t="s">
        <v>6</v>
      </c>
      <c r="B370" s="1" t="s">
        <v>7</v>
      </c>
      <c r="C370" s="2">
        <v>44654</v>
      </c>
      <c r="D370">
        <f t="shared" si="15"/>
        <v>3</v>
      </c>
      <c r="E370">
        <f t="shared" si="16"/>
        <v>4</v>
      </c>
      <c r="F370">
        <f t="shared" si="17"/>
        <v>2022</v>
      </c>
      <c r="G370" s="4">
        <v>51691.2265625</v>
      </c>
      <c r="H370" s="4">
        <v>49715.6796875</v>
      </c>
      <c r="I370" s="3">
        <v>96.178199770000006</v>
      </c>
    </row>
    <row r="371" spans="1:9" customFormat="1" x14ac:dyDescent="0.3">
      <c r="A371" s="1" t="s">
        <v>8</v>
      </c>
      <c r="B371" s="1" t="s">
        <v>9</v>
      </c>
      <c r="C371" s="2">
        <v>44654</v>
      </c>
      <c r="D371">
        <f t="shared" si="15"/>
        <v>3</v>
      </c>
      <c r="E371">
        <f t="shared" si="16"/>
        <v>4</v>
      </c>
      <c r="F371">
        <f t="shared" si="17"/>
        <v>2022</v>
      </c>
      <c r="G371" s="4">
        <v>15302.39648438</v>
      </c>
      <c r="H371" s="4">
        <v>15109.881835939999</v>
      </c>
      <c r="I371" s="3">
        <v>98.74189758</v>
      </c>
    </row>
    <row r="372" spans="1:9" customFormat="1" x14ac:dyDescent="0.3">
      <c r="A372" s="1" t="s">
        <v>10</v>
      </c>
      <c r="B372" s="1" t="s">
        <v>11</v>
      </c>
      <c r="C372" s="2">
        <v>44654</v>
      </c>
      <c r="D372">
        <f t="shared" si="15"/>
        <v>3</v>
      </c>
      <c r="E372">
        <f t="shared" si="16"/>
        <v>4</v>
      </c>
      <c r="F372">
        <f t="shared" si="17"/>
        <v>2022</v>
      </c>
      <c r="G372" s="4">
        <v>204615.328125</v>
      </c>
      <c r="H372" s="4">
        <v>131524.0625</v>
      </c>
      <c r="I372" s="3">
        <v>64.278701780000006</v>
      </c>
    </row>
    <row r="373" spans="1:9" customFormat="1" x14ac:dyDescent="0.3">
      <c r="A373" s="1" t="s">
        <v>12</v>
      </c>
      <c r="B373" s="1" t="s">
        <v>13</v>
      </c>
      <c r="C373" s="2">
        <v>44654</v>
      </c>
      <c r="D373">
        <f t="shared" si="15"/>
        <v>3</v>
      </c>
      <c r="E373">
        <f t="shared" si="16"/>
        <v>4</v>
      </c>
      <c r="F373">
        <f t="shared" si="17"/>
        <v>2022</v>
      </c>
      <c r="G373" s="4">
        <v>19657.330078129999</v>
      </c>
      <c r="H373" s="4">
        <v>9142.8847656300004</v>
      </c>
      <c r="I373" s="3">
        <v>46.511299129999998</v>
      </c>
    </row>
    <row r="374" spans="1:9" customFormat="1" x14ac:dyDescent="0.3">
      <c r="A374" s="1" t="s">
        <v>6</v>
      </c>
      <c r="B374" s="1" t="s">
        <v>7</v>
      </c>
      <c r="C374" s="2">
        <v>44655</v>
      </c>
      <c r="D374">
        <f t="shared" si="15"/>
        <v>4</v>
      </c>
      <c r="E374">
        <f t="shared" si="16"/>
        <v>4</v>
      </c>
      <c r="F374">
        <f t="shared" si="17"/>
        <v>2022</v>
      </c>
      <c r="G374" s="4">
        <v>51691.2265625</v>
      </c>
      <c r="H374" s="4">
        <v>49848.3359375</v>
      </c>
      <c r="I374" s="3">
        <v>96.434799190000007</v>
      </c>
    </row>
    <row r="375" spans="1:9" customFormat="1" x14ac:dyDescent="0.3">
      <c r="A375" s="1" t="s">
        <v>8</v>
      </c>
      <c r="B375" s="1" t="s">
        <v>9</v>
      </c>
      <c r="C375" s="2">
        <v>44655</v>
      </c>
      <c r="D375">
        <f t="shared" si="15"/>
        <v>4</v>
      </c>
      <c r="E375">
        <f t="shared" si="16"/>
        <v>4</v>
      </c>
      <c r="F375">
        <f t="shared" si="17"/>
        <v>2022</v>
      </c>
      <c r="G375" s="4">
        <v>15302.39648438</v>
      </c>
      <c r="H375" s="4">
        <v>15086.33007813</v>
      </c>
      <c r="I375" s="3">
        <v>98.587997439999995</v>
      </c>
    </row>
    <row r="376" spans="1:9" customFormat="1" x14ac:dyDescent="0.3">
      <c r="A376" s="1" t="s">
        <v>10</v>
      </c>
      <c r="B376" s="1" t="s">
        <v>11</v>
      </c>
      <c r="C376" s="2">
        <v>44655</v>
      </c>
      <c r="D376">
        <f t="shared" si="15"/>
        <v>4</v>
      </c>
      <c r="E376">
        <f t="shared" si="16"/>
        <v>4</v>
      </c>
      <c r="F376">
        <f t="shared" si="17"/>
        <v>2022</v>
      </c>
      <c r="G376" s="4">
        <v>204615.328125</v>
      </c>
      <c r="H376" s="4">
        <v>131759.90625</v>
      </c>
      <c r="I376" s="3">
        <v>64.393997189999993</v>
      </c>
    </row>
    <row r="377" spans="1:9" customFormat="1" x14ac:dyDescent="0.3">
      <c r="A377" s="1" t="s">
        <v>12</v>
      </c>
      <c r="B377" s="1" t="s">
        <v>13</v>
      </c>
      <c r="C377" s="2">
        <v>44655</v>
      </c>
      <c r="D377">
        <f t="shared" si="15"/>
        <v>4</v>
      </c>
      <c r="E377">
        <f t="shared" si="16"/>
        <v>4</v>
      </c>
      <c r="F377">
        <f t="shared" si="17"/>
        <v>2022</v>
      </c>
      <c r="G377" s="4">
        <v>19657.330078129999</v>
      </c>
      <c r="H377" s="4">
        <v>9255.9365234399993</v>
      </c>
      <c r="I377" s="3">
        <v>47.08639908</v>
      </c>
    </row>
    <row r="378" spans="1:9" customFormat="1" x14ac:dyDescent="0.3">
      <c r="A378" s="1" t="s">
        <v>6</v>
      </c>
      <c r="B378" s="1" t="s">
        <v>7</v>
      </c>
      <c r="C378" s="2">
        <v>44656</v>
      </c>
      <c r="D378">
        <f t="shared" si="15"/>
        <v>5</v>
      </c>
      <c r="E378">
        <f t="shared" si="16"/>
        <v>4</v>
      </c>
      <c r="F378">
        <f t="shared" si="17"/>
        <v>2022</v>
      </c>
      <c r="G378" s="4">
        <v>51691.2265625</v>
      </c>
      <c r="H378" s="4">
        <v>49963.5078125</v>
      </c>
      <c r="I378" s="3">
        <v>96.657600400000007</v>
      </c>
    </row>
    <row r="379" spans="1:9" customFormat="1" x14ac:dyDescent="0.3">
      <c r="A379" s="1" t="s">
        <v>8</v>
      </c>
      <c r="B379" s="1" t="s">
        <v>9</v>
      </c>
      <c r="C379" s="2">
        <v>44656</v>
      </c>
      <c r="D379">
        <f t="shared" si="15"/>
        <v>5</v>
      </c>
      <c r="E379">
        <f t="shared" si="16"/>
        <v>4</v>
      </c>
      <c r="F379">
        <f t="shared" si="17"/>
        <v>2022</v>
      </c>
      <c r="G379" s="4">
        <v>15302.39648438</v>
      </c>
      <c r="H379" s="4">
        <v>15054.34179688</v>
      </c>
      <c r="I379" s="3">
        <v>98.378997799999993</v>
      </c>
    </row>
    <row r="380" spans="1:9" customFormat="1" x14ac:dyDescent="0.3">
      <c r="A380" s="1" t="s">
        <v>10</v>
      </c>
      <c r="B380" s="1" t="s">
        <v>11</v>
      </c>
      <c r="C380" s="2">
        <v>44656</v>
      </c>
      <c r="D380">
        <f t="shared" si="15"/>
        <v>5</v>
      </c>
      <c r="E380">
        <f t="shared" si="16"/>
        <v>4</v>
      </c>
      <c r="F380">
        <f t="shared" si="17"/>
        <v>2022</v>
      </c>
      <c r="G380" s="4">
        <v>204615.328125</v>
      </c>
      <c r="H380" s="4">
        <v>132027.78125</v>
      </c>
      <c r="I380" s="3">
        <v>64.524902339999997</v>
      </c>
    </row>
    <row r="381" spans="1:9" customFormat="1" x14ac:dyDescent="0.3">
      <c r="A381" s="1" t="s">
        <v>12</v>
      </c>
      <c r="B381" s="1" t="s">
        <v>13</v>
      </c>
      <c r="C381" s="2">
        <v>44656</v>
      </c>
      <c r="D381">
        <f t="shared" si="15"/>
        <v>5</v>
      </c>
      <c r="E381">
        <f t="shared" si="16"/>
        <v>4</v>
      </c>
      <c r="F381">
        <f t="shared" si="17"/>
        <v>2022</v>
      </c>
      <c r="G381" s="4">
        <v>19657.330078129999</v>
      </c>
      <c r="H381" s="4">
        <v>9386.6728515600007</v>
      </c>
      <c r="I381" s="3">
        <v>47.751499180000003</v>
      </c>
    </row>
    <row r="382" spans="1:9" customFormat="1" x14ac:dyDescent="0.3">
      <c r="A382" s="1" t="s">
        <v>6</v>
      </c>
      <c r="B382" s="1" t="s">
        <v>7</v>
      </c>
      <c r="C382" s="2">
        <v>44657</v>
      </c>
      <c r="D382">
        <f t="shared" si="15"/>
        <v>6</v>
      </c>
      <c r="E382">
        <f t="shared" si="16"/>
        <v>4</v>
      </c>
      <c r="F382">
        <f t="shared" si="17"/>
        <v>2022</v>
      </c>
      <c r="G382" s="4">
        <v>51691.2265625</v>
      </c>
      <c r="H382" s="4">
        <v>50070.89453125</v>
      </c>
      <c r="I382" s="3">
        <v>96.865402220000007</v>
      </c>
    </row>
    <row r="383" spans="1:9" customFormat="1" x14ac:dyDescent="0.3">
      <c r="A383" s="1" t="s">
        <v>8</v>
      </c>
      <c r="B383" s="1" t="s">
        <v>9</v>
      </c>
      <c r="C383" s="2">
        <v>44657</v>
      </c>
      <c r="D383">
        <f t="shared" si="15"/>
        <v>6</v>
      </c>
      <c r="E383">
        <f t="shared" si="16"/>
        <v>4</v>
      </c>
      <c r="F383">
        <f t="shared" si="17"/>
        <v>2022</v>
      </c>
      <c r="G383" s="4">
        <v>15302.39648438</v>
      </c>
      <c r="H383" s="4">
        <v>15027.88476563</v>
      </c>
      <c r="I383" s="3">
        <v>98.206100460000002</v>
      </c>
    </row>
    <row r="384" spans="1:9" customFormat="1" x14ac:dyDescent="0.3">
      <c r="A384" s="1" t="s">
        <v>10</v>
      </c>
      <c r="B384" s="1" t="s">
        <v>11</v>
      </c>
      <c r="C384" s="2">
        <v>44657</v>
      </c>
      <c r="D384">
        <f t="shared" si="15"/>
        <v>6</v>
      </c>
      <c r="E384">
        <f t="shared" si="16"/>
        <v>4</v>
      </c>
      <c r="F384">
        <f t="shared" si="17"/>
        <v>2022</v>
      </c>
      <c r="G384" s="4">
        <v>204615.328125</v>
      </c>
      <c r="H384" s="4">
        <v>132298.640625</v>
      </c>
      <c r="I384" s="3">
        <v>64.657203670000001</v>
      </c>
    </row>
    <row r="385" spans="1:9" customFormat="1" x14ac:dyDescent="0.3">
      <c r="A385" s="1" t="s">
        <v>12</v>
      </c>
      <c r="B385" s="1" t="s">
        <v>13</v>
      </c>
      <c r="C385" s="2">
        <v>44657</v>
      </c>
      <c r="D385">
        <f t="shared" si="15"/>
        <v>6</v>
      </c>
      <c r="E385">
        <f t="shared" si="16"/>
        <v>4</v>
      </c>
      <c r="F385">
        <f t="shared" si="17"/>
        <v>2022</v>
      </c>
      <c r="G385" s="4">
        <v>19657.330078129999</v>
      </c>
      <c r="H385" s="4">
        <v>9492.8359375</v>
      </c>
      <c r="I385" s="3">
        <v>48.291599269999999</v>
      </c>
    </row>
    <row r="386" spans="1:9" customFormat="1" x14ac:dyDescent="0.3">
      <c r="A386" s="1" t="s">
        <v>6</v>
      </c>
      <c r="B386" s="1" t="s">
        <v>7</v>
      </c>
      <c r="C386" s="2">
        <v>44658</v>
      </c>
      <c r="D386">
        <f t="shared" si="15"/>
        <v>7</v>
      </c>
      <c r="E386">
        <f t="shared" si="16"/>
        <v>4</v>
      </c>
      <c r="F386">
        <f t="shared" si="17"/>
        <v>2022</v>
      </c>
      <c r="G386" s="4">
        <v>51691.2265625</v>
      </c>
      <c r="H386" s="4">
        <v>50121.39453125</v>
      </c>
      <c r="I386" s="3">
        <v>96.963096620000002</v>
      </c>
    </row>
    <row r="387" spans="1:9" customFormat="1" x14ac:dyDescent="0.3">
      <c r="A387" s="1" t="s">
        <v>8</v>
      </c>
      <c r="B387" s="1" t="s">
        <v>9</v>
      </c>
      <c r="C387" s="2">
        <v>44658</v>
      </c>
      <c r="D387">
        <f t="shared" ref="D387:D450" si="18">DAY(C387)</f>
        <v>7</v>
      </c>
      <c r="E387">
        <f t="shared" ref="E387:E450" si="19">MONTH(C387)</f>
        <v>4</v>
      </c>
      <c r="F387">
        <f t="shared" ref="F387:F450" si="20">YEAR(C387)</f>
        <v>2022</v>
      </c>
      <c r="G387" s="4">
        <v>15302.39648438</v>
      </c>
      <c r="H387" s="4">
        <v>15031.61914063</v>
      </c>
      <c r="I387" s="3">
        <v>98.230499269999996</v>
      </c>
    </row>
    <row r="388" spans="1:9" customFormat="1" x14ac:dyDescent="0.3">
      <c r="A388" s="1" t="s">
        <v>10</v>
      </c>
      <c r="B388" s="1" t="s">
        <v>11</v>
      </c>
      <c r="C388" s="2">
        <v>44658</v>
      </c>
      <c r="D388">
        <f t="shared" si="18"/>
        <v>7</v>
      </c>
      <c r="E388">
        <f t="shared" si="19"/>
        <v>4</v>
      </c>
      <c r="F388">
        <f t="shared" si="20"/>
        <v>2022</v>
      </c>
      <c r="G388" s="4">
        <v>204615.328125</v>
      </c>
      <c r="H388" s="4">
        <v>132495.34375</v>
      </c>
      <c r="I388" s="3">
        <v>64.753402710000003</v>
      </c>
    </row>
    <row r="389" spans="1:9" customFormat="1" x14ac:dyDescent="0.3">
      <c r="A389" s="1" t="s">
        <v>12</v>
      </c>
      <c r="B389" s="1" t="s">
        <v>13</v>
      </c>
      <c r="C389" s="2">
        <v>44658</v>
      </c>
      <c r="D389">
        <f t="shared" si="18"/>
        <v>7</v>
      </c>
      <c r="E389">
        <f t="shared" si="19"/>
        <v>4</v>
      </c>
      <c r="F389">
        <f t="shared" si="20"/>
        <v>2022</v>
      </c>
      <c r="G389" s="4">
        <v>19657.330078129999</v>
      </c>
      <c r="H389" s="4">
        <v>9574.37890625</v>
      </c>
      <c r="I389" s="3">
        <v>48.706401820000004</v>
      </c>
    </row>
    <row r="390" spans="1:9" customFormat="1" x14ac:dyDescent="0.3">
      <c r="A390" s="1" t="s">
        <v>6</v>
      </c>
      <c r="B390" s="1" t="s">
        <v>7</v>
      </c>
      <c r="C390" s="2">
        <v>44659</v>
      </c>
      <c r="D390">
        <f t="shared" si="18"/>
        <v>8</v>
      </c>
      <c r="E390">
        <f t="shared" si="19"/>
        <v>4</v>
      </c>
      <c r="F390">
        <f t="shared" si="20"/>
        <v>2022</v>
      </c>
      <c r="G390" s="4">
        <v>51691.2265625</v>
      </c>
      <c r="H390" s="4">
        <v>50156.41015625</v>
      </c>
      <c r="I390" s="3">
        <v>97.030799869999996</v>
      </c>
    </row>
    <row r="391" spans="1:9" customFormat="1" x14ac:dyDescent="0.3">
      <c r="A391" s="1" t="s">
        <v>8</v>
      </c>
      <c r="B391" s="1" t="s">
        <v>9</v>
      </c>
      <c r="C391" s="2">
        <v>44659</v>
      </c>
      <c r="D391">
        <f t="shared" si="18"/>
        <v>8</v>
      </c>
      <c r="E391">
        <f t="shared" si="19"/>
        <v>4</v>
      </c>
      <c r="F391">
        <f t="shared" si="20"/>
        <v>2022</v>
      </c>
      <c r="G391" s="4">
        <v>15302.39648438</v>
      </c>
      <c r="H391" s="4">
        <v>15050.956054689999</v>
      </c>
      <c r="I391" s="3">
        <v>98.356903079999995</v>
      </c>
    </row>
    <row r="392" spans="1:9" customFormat="1" x14ac:dyDescent="0.3">
      <c r="A392" s="1" t="s">
        <v>10</v>
      </c>
      <c r="B392" s="1" t="s">
        <v>11</v>
      </c>
      <c r="C392" s="2">
        <v>44659</v>
      </c>
      <c r="D392">
        <f t="shared" si="18"/>
        <v>8</v>
      </c>
      <c r="E392">
        <f t="shared" si="19"/>
        <v>4</v>
      </c>
      <c r="F392">
        <f t="shared" si="20"/>
        <v>2022</v>
      </c>
      <c r="G392" s="4">
        <v>204615.328125</v>
      </c>
      <c r="H392" s="4">
        <v>132679.921875</v>
      </c>
      <c r="I392" s="3">
        <v>64.843597410000001</v>
      </c>
    </row>
    <row r="393" spans="1:9" customFormat="1" x14ac:dyDescent="0.3">
      <c r="A393" s="1" t="s">
        <v>12</v>
      </c>
      <c r="B393" s="1" t="s">
        <v>13</v>
      </c>
      <c r="C393" s="2">
        <v>44659</v>
      </c>
      <c r="D393">
        <f t="shared" si="18"/>
        <v>8</v>
      </c>
      <c r="E393">
        <f t="shared" si="19"/>
        <v>4</v>
      </c>
      <c r="F393">
        <f t="shared" si="20"/>
        <v>2022</v>
      </c>
      <c r="G393" s="4">
        <v>19657.330078129999</v>
      </c>
      <c r="H393" s="4">
        <v>9687.8046875</v>
      </c>
      <c r="I393" s="3">
        <v>49.283401490000003</v>
      </c>
    </row>
    <row r="394" spans="1:9" customFormat="1" x14ac:dyDescent="0.3">
      <c r="A394" s="1" t="s">
        <v>6</v>
      </c>
      <c r="B394" s="1" t="s">
        <v>7</v>
      </c>
      <c r="C394" s="2">
        <v>44660</v>
      </c>
      <c r="D394">
        <f t="shared" si="18"/>
        <v>9</v>
      </c>
      <c r="E394">
        <f t="shared" si="19"/>
        <v>4</v>
      </c>
      <c r="F394">
        <f t="shared" si="20"/>
        <v>2022</v>
      </c>
      <c r="G394" s="4">
        <v>51691.2265625</v>
      </c>
      <c r="H394" s="4">
        <v>50194.71875</v>
      </c>
      <c r="I394" s="3">
        <v>97.104896550000007</v>
      </c>
    </row>
    <row r="395" spans="1:9" customFormat="1" x14ac:dyDescent="0.3">
      <c r="A395" s="1" t="s">
        <v>8</v>
      </c>
      <c r="B395" s="1" t="s">
        <v>9</v>
      </c>
      <c r="C395" s="2">
        <v>44660</v>
      </c>
      <c r="D395">
        <f t="shared" si="18"/>
        <v>9</v>
      </c>
      <c r="E395">
        <f t="shared" si="19"/>
        <v>4</v>
      </c>
      <c r="F395">
        <f t="shared" si="20"/>
        <v>2022</v>
      </c>
      <c r="G395" s="4">
        <v>15302.39648438</v>
      </c>
      <c r="H395" s="4">
        <v>15067.80273438</v>
      </c>
      <c r="I395" s="3">
        <v>98.467002870000002</v>
      </c>
    </row>
    <row r="396" spans="1:9" customFormat="1" x14ac:dyDescent="0.3">
      <c r="A396" s="1" t="s">
        <v>10</v>
      </c>
      <c r="B396" s="1" t="s">
        <v>11</v>
      </c>
      <c r="C396" s="2">
        <v>44660</v>
      </c>
      <c r="D396">
        <f t="shared" si="18"/>
        <v>9</v>
      </c>
      <c r="E396">
        <f t="shared" si="19"/>
        <v>4</v>
      </c>
      <c r="F396">
        <f t="shared" si="20"/>
        <v>2022</v>
      </c>
      <c r="G396" s="4">
        <v>204615.328125</v>
      </c>
      <c r="H396" s="4">
        <v>133036.328125</v>
      </c>
      <c r="I396" s="3">
        <v>65.01779938</v>
      </c>
    </row>
    <row r="397" spans="1:9" customFormat="1" x14ac:dyDescent="0.3">
      <c r="A397" s="1" t="s">
        <v>12</v>
      </c>
      <c r="B397" s="1" t="s">
        <v>13</v>
      </c>
      <c r="C397" s="2">
        <v>44660</v>
      </c>
      <c r="D397">
        <f t="shared" si="18"/>
        <v>9</v>
      </c>
      <c r="E397">
        <f t="shared" si="19"/>
        <v>4</v>
      </c>
      <c r="F397">
        <f t="shared" si="20"/>
        <v>2022</v>
      </c>
      <c r="G397" s="4">
        <v>19657.330078129999</v>
      </c>
      <c r="H397" s="4">
        <v>9908.8183593800004</v>
      </c>
      <c r="I397" s="3">
        <v>50.407798769999999</v>
      </c>
    </row>
    <row r="398" spans="1:9" customFormat="1" x14ac:dyDescent="0.3">
      <c r="A398" s="1" t="s">
        <v>6</v>
      </c>
      <c r="B398" s="1" t="s">
        <v>7</v>
      </c>
      <c r="C398" s="2">
        <v>44661</v>
      </c>
      <c r="D398">
        <f t="shared" si="18"/>
        <v>10</v>
      </c>
      <c r="E398">
        <f t="shared" si="19"/>
        <v>4</v>
      </c>
      <c r="F398">
        <f t="shared" si="20"/>
        <v>2022</v>
      </c>
      <c r="G398" s="4">
        <v>51691.2265625</v>
      </c>
      <c r="H398" s="4">
        <v>50184.484375</v>
      </c>
      <c r="I398" s="3">
        <v>97.085098270000003</v>
      </c>
    </row>
    <row r="399" spans="1:9" customFormat="1" x14ac:dyDescent="0.3">
      <c r="A399" s="1" t="s">
        <v>8</v>
      </c>
      <c r="B399" s="1" t="s">
        <v>9</v>
      </c>
      <c r="C399" s="2">
        <v>44661</v>
      </c>
      <c r="D399">
        <f t="shared" si="18"/>
        <v>10</v>
      </c>
      <c r="E399">
        <f t="shared" si="19"/>
        <v>4</v>
      </c>
      <c r="F399">
        <f t="shared" si="20"/>
        <v>2022</v>
      </c>
      <c r="G399" s="4">
        <v>15302.39648438</v>
      </c>
      <c r="H399" s="4">
        <v>15046.43359375</v>
      </c>
      <c r="I399" s="3">
        <v>98.327301030000001</v>
      </c>
    </row>
    <row r="400" spans="1:9" customFormat="1" x14ac:dyDescent="0.3">
      <c r="A400" s="1" t="s">
        <v>10</v>
      </c>
      <c r="B400" s="1" t="s">
        <v>11</v>
      </c>
      <c r="C400" s="2">
        <v>44661</v>
      </c>
      <c r="D400">
        <f t="shared" si="18"/>
        <v>10</v>
      </c>
      <c r="E400">
        <f t="shared" si="19"/>
        <v>4</v>
      </c>
      <c r="F400">
        <f t="shared" si="20"/>
        <v>2022</v>
      </c>
      <c r="G400" s="4">
        <v>204615.328125</v>
      </c>
      <c r="H400" s="4">
        <v>133348.390625</v>
      </c>
      <c r="I400" s="3">
        <v>65.170303340000004</v>
      </c>
    </row>
    <row r="401" spans="1:9" customFormat="1" x14ac:dyDescent="0.3">
      <c r="A401" s="1" t="s">
        <v>12</v>
      </c>
      <c r="B401" s="1" t="s">
        <v>13</v>
      </c>
      <c r="C401" s="2">
        <v>44661</v>
      </c>
      <c r="D401">
        <f t="shared" si="18"/>
        <v>10</v>
      </c>
      <c r="E401">
        <f t="shared" si="19"/>
        <v>4</v>
      </c>
      <c r="F401">
        <f t="shared" si="20"/>
        <v>2022</v>
      </c>
      <c r="G401" s="4">
        <v>19657.330078129999</v>
      </c>
      <c r="H401" s="4">
        <v>10158.051757810001</v>
      </c>
      <c r="I401" s="3">
        <v>51.675598139999998</v>
      </c>
    </row>
    <row r="402" spans="1:9" customFormat="1" x14ac:dyDescent="0.3">
      <c r="A402" s="1" t="s">
        <v>6</v>
      </c>
      <c r="B402" s="1" t="s">
        <v>7</v>
      </c>
      <c r="C402" s="2">
        <v>44662</v>
      </c>
      <c r="D402">
        <f t="shared" si="18"/>
        <v>11</v>
      </c>
      <c r="E402">
        <f t="shared" si="19"/>
        <v>4</v>
      </c>
      <c r="F402">
        <f t="shared" si="20"/>
        <v>2022</v>
      </c>
      <c r="G402" s="4">
        <v>51691.2265625</v>
      </c>
      <c r="H402" s="4">
        <v>50105.60546875</v>
      </c>
      <c r="I402" s="3">
        <v>96.932502749999998</v>
      </c>
    </row>
    <row r="403" spans="1:9" customFormat="1" x14ac:dyDescent="0.3">
      <c r="A403" s="1" t="s">
        <v>8</v>
      </c>
      <c r="B403" s="1" t="s">
        <v>9</v>
      </c>
      <c r="C403" s="2">
        <v>44662</v>
      </c>
      <c r="D403">
        <f t="shared" si="18"/>
        <v>11</v>
      </c>
      <c r="E403">
        <f t="shared" si="19"/>
        <v>4</v>
      </c>
      <c r="F403">
        <f t="shared" si="20"/>
        <v>2022</v>
      </c>
      <c r="G403" s="4">
        <v>15302.39648438</v>
      </c>
      <c r="H403" s="4">
        <v>15020.221679689999</v>
      </c>
      <c r="I403" s="3">
        <v>98.155998229999994</v>
      </c>
    </row>
    <row r="404" spans="1:9" customFormat="1" x14ac:dyDescent="0.3">
      <c r="A404" s="1" t="s">
        <v>10</v>
      </c>
      <c r="B404" s="1" t="s">
        <v>11</v>
      </c>
      <c r="C404" s="2">
        <v>44662</v>
      </c>
      <c r="D404">
        <f t="shared" si="18"/>
        <v>11</v>
      </c>
      <c r="E404">
        <f t="shared" si="19"/>
        <v>4</v>
      </c>
      <c r="F404">
        <f t="shared" si="20"/>
        <v>2022</v>
      </c>
      <c r="G404" s="4">
        <v>204615.328125</v>
      </c>
      <c r="H404" s="4">
        <v>133488.75</v>
      </c>
      <c r="I404" s="3">
        <v>65.238899230000001</v>
      </c>
    </row>
    <row r="405" spans="1:9" customFormat="1" x14ac:dyDescent="0.3">
      <c r="A405" s="1" t="s">
        <v>12</v>
      </c>
      <c r="B405" s="1" t="s">
        <v>13</v>
      </c>
      <c r="C405" s="2">
        <v>44662</v>
      </c>
      <c r="D405">
        <f t="shared" si="18"/>
        <v>11</v>
      </c>
      <c r="E405">
        <f t="shared" si="19"/>
        <v>4</v>
      </c>
      <c r="F405">
        <f t="shared" si="20"/>
        <v>2022</v>
      </c>
      <c r="G405" s="4">
        <v>19657.330078129999</v>
      </c>
      <c r="H405" s="4">
        <v>10280.90820313</v>
      </c>
      <c r="I405" s="3">
        <v>52.300598139999998</v>
      </c>
    </row>
    <row r="406" spans="1:9" customFormat="1" x14ac:dyDescent="0.3">
      <c r="A406" s="1" t="s">
        <v>6</v>
      </c>
      <c r="B406" s="1" t="s">
        <v>7</v>
      </c>
      <c r="C406" s="2">
        <v>44663</v>
      </c>
      <c r="D406">
        <f t="shared" si="18"/>
        <v>12</v>
      </c>
      <c r="E406">
        <f t="shared" si="19"/>
        <v>4</v>
      </c>
      <c r="F406">
        <f t="shared" si="20"/>
        <v>2022</v>
      </c>
      <c r="G406" s="4">
        <v>51691.2265625</v>
      </c>
      <c r="H406" s="4">
        <v>50043.91015625</v>
      </c>
      <c r="I406" s="3">
        <v>96.813201899999996</v>
      </c>
    </row>
    <row r="407" spans="1:9" customFormat="1" x14ac:dyDescent="0.3">
      <c r="A407" s="1" t="s">
        <v>8</v>
      </c>
      <c r="B407" s="1" t="s">
        <v>9</v>
      </c>
      <c r="C407" s="2">
        <v>44663</v>
      </c>
      <c r="D407">
        <f t="shared" si="18"/>
        <v>12</v>
      </c>
      <c r="E407">
        <f t="shared" si="19"/>
        <v>4</v>
      </c>
      <c r="F407">
        <f t="shared" si="20"/>
        <v>2022</v>
      </c>
      <c r="G407" s="4">
        <v>15302.39648438</v>
      </c>
      <c r="H407" s="4">
        <v>15060.407226560001</v>
      </c>
      <c r="I407" s="3">
        <v>98.418601989999999</v>
      </c>
    </row>
    <row r="408" spans="1:9" customFormat="1" x14ac:dyDescent="0.3">
      <c r="A408" s="1" t="s">
        <v>10</v>
      </c>
      <c r="B408" s="1" t="s">
        <v>11</v>
      </c>
      <c r="C408" s="2">
        <v>44663</v>
      </c>
      <c r="D408">
        <f t="shared" si="18"/>
        <v>12</v>
      </c>
      <c r="E408">
        <f t="shared" si="19"/>
        <v>4</v>
      </c>
      <c r="F408">
        <f t="shared" si="20"/>
        <v>2022</v>
      </c>
      <c r="G408" s="4">
        <v>204615.328125</v>
      </c>
      <c r="H408" s="4">
        <v>133643.375</v>
      </c>
      <c r="I408" s="3">
        <v>65.314399719999997</v>
      </c>
    </row>
    <row r="409" spans="1:9" customFormat="1" x14ac:dyDescent="0.3">
      <c r="A409" s="1" t="s">
        <v>12</v>
      </c>
      <c r="B409" s="1" t="s">
        <v>13</v>
      </c>
      <c r="C409" s="2">
        <v>44663</v>
      </c>
      <c r="D409">
        <f t="shared" si="18"/>
        <v>12</v>
      </c>
      <c r="E409">
        <f t="shared" si="19"/>
        <v>4</v>
      </c>
      <c r="F409">
        <f t="shared" si="20"/>
        <v>2022</v>
      </c>
      <c r="G409" s="4">
        <v>19657.330078129999</v>
      </c>
      <c r="H409" s="4">
        <v>10443.903320310001</v>
      </c>
      <c r="I409" s="3">
        <v>53.129798890000004</v>
      </c>
    </row>
    <row r="410" spans="1:9" customFormat="1" x14ac:dyDescent="0.3">
      <c r="A410" s="1" t="s">
        <v>6</v>
      </c>
      <c r="B410" s="1" t="s">
        <v>7</v>
      </c>
      <c r="C410" s="2">
        <v>44664</v>
      </c>
      <c r="D410">
        <f t="shared" si="18"/>
        <v>13</v>
      </c>
      <c r="E410">
        <f t="shared" si="19"/>
        <v>4</v>
      </c>
      <c r="F410">
        <f t="shared" si="20"/>
        <v>2022</v>
      </c>
      <c r="G410" s="4">
        <v>51691.2265625</v>
      </c>
      <c r="H410" s="4">
        <v>49956.84375</v>
      </c>
      <c r="I410" s="3">
        <v>96.644699099999997</v>
      </c>
    </row>
    <row r="411" spans="1:9" customFormat="1" x14ac:dyDescent="0.3">
      <c r="A411" s="1" t="s">
        <v>8</v>
      </c>
      <c r="B411" s="1" t="s">
        <v>9</v>
      </c>
      <c r="C411" s="2">
        <v>44664</v>
      </c>
      <c r="D411">
        <f t="shared" si="18"/>
        <v>13</v>
      </c>
      <c r="E411">
        <f t="shared" si="19"/>
        <v>4</v>
      </c>
      <c r="F411">
        <f t="shared" si="20"/>
        <v>2022</v>
      </c>
      <c r="G411" s="4">
        <v>15302.39648438</v>
      </c>
      <c r="H411" s="4">
        <v>15114.043945310001</v>
      </c>
      <c r="I411" s="3">
        <v>98.76909637</v>
      </c>
    </row>
    <row r="412" spans="1:9" customFormat="1" x14ac:dyDescent="0.3">
      <c r="A412" s="1" t="s">
        <v>10</v>
      </c>
      <c r="B412" s="1" t="s">
        <v>11</v>
      </c>
      <c r="C412" s="2">
        <v>44664</v>
      </c>
      <c r="D412">
        <f t="shared" si="18"/>
        <v>13</v>
      </c>
      <c r="E412">
        <f t="shared" si="19"/>
        <v>4</v>
      </c>
      <c r="F412">
        <f t="shared" si="20"/>
        <v>2022</v>
      </c>
      <c r="G412" s="4">
        <v>204615.328125</v>
      </c>
      <c r="H412" s="4">
        <v>133901.25</v>
      </c>
      <c r="I412" s="3">
        <v>65.440498349999999</v>
      </c>
    </row>
    <row r="413" spans="1:9" customFormat="1" x14ac:dyDescent="0.3">
      <c r="A413" s="1" t="s">
        <v>12</v>
      </c>
      <c r="B413" s="1" t="s">
        <v>13</v>
      </c>
      <c r="C413" s="2">
        <v>44664</v>
      </c>
      <c r="D413">
        <f t="shared" si="18"/>
        <v>13</v>
      </c>
      <c r="E413">
        <f t="shared" si="19"/>
        <v>4</v>
      </c>
      <c r="F413">
        <f t="shared" si="20"/>
        <v>2022</v>
      </c>
      <c r="G413" s="4">
        <v>19657.330078129999</v>
      </c>
      <c r="H413" s="4">
        <v>10547.328125</v>
      </c>
      <c r="I413" s="3">
        <v>53.655998230000002</v>
      </c>
    </row>
    <row r="414" spans="1:9" customFormat="1" x14ac:dyDescent="0.3">
      <c r="A414" s="1" t="s">
        <v>6</v>
      </c>
      <c r="B414" s="1" t="s">
        <v>7</v>
      </c>
      <c r="C414" s="2">
        <v>44665</v>
      </c>
      <c r="D414">
        <f t="shared" si="18"/>
        <v>14</v>
      </c>
      <c r="E414">
        <f t="shared" si="19"/>
        <v>4</v>
      </c>
      <c r="F414">
        <f t="shared" si="20"/>
        <v>2022</v>
      </c>
      <c r="G414" s="4">
        <v>51691.2265625</v>
      </c>
      <c r="H414" s="4">
        <v>49893.92578125</v>
      </c>
      <c r="I414" s="3">
        <v>96.52300262</v>
      </c>
    </row>
    <row r="415" spans="1:9" customFormat="1" x14ac:dyDescent="0.3">
      <c r="A415" s="1" t="s">
        <v>8</v>
      </c>
      <c r="B415" s="1" t="s">
        <v>9</v>
      </c>
      <c r="C415" s="2">
        <v>44665</v>
      </c>
      <c r="D415">
        <f t="shared" si="18"/>
        <v>14</v>
      </c>
      <c r="E415">
        <f t="shared" si="19"/>
        <v>4</v>
      </c>
      <c r="F415">
        <f t="shared" si="20"/>
        <v>2022</v>
      </c>
      <c r="G415" s="4">
        <v>15302.39648438</v>
      </c>
      <c r="H415" s="4">
        <v>15131.28125</v>
      </c>
      <c r="I415" s="3">
        <v>98.881797789999993</v>
      </c>
    </row>
    <row r="416" spans="1:9" customFormat="1" x14ac:dyDescent="0.3">
      <c r="A416" s="1" t="s">
        <v>10</v>
      </c>
      <c r="B416" s="1" t="s">
        <v>11</v>
      </c>
      <c r="C416" s="2">
        <v>44665</v>
      </c>
      <c r="D416">
        <f t="shared" si="18"/>
        <v>14</v>
      </c>
      <c r="E416">
        <f t="shared" si="19"/>
        <v>4</v>
      </c>
      <c r="F416">
        <f t="shared" si="20"/>
        <v>2022</v>
      </c>
      <c r="G416" s="4">
        <v>204615.328125</v>
      </c>
      <c r="H416" s="4">
        <v>134161.59375</v>
      </c>
      <c r="I416" s="3">
        <v>65.567703249999994</v>
      </c>
    </row>
    <row r="417" spans="1:9" customFormat="1" x14ac:dyDescent="0.3">
      <c r="A417" s="1" t="s">
        <v>12</v>
      </c>
      <c r="B417" s="1" t="s">
        <v>13</v>
      </c>
      <c r="C417" s="2">
        <v>44665</v>
      </c>
      <c r="D417">
        <f t="shared" si="18"/>
        <v>14</v>
      </c>
      <c r="E417">
        <f t="shared" si="19"/>
        <v>4</v>
      </c>
      <c r="F417">
        <f t="shared" si="20"/>
        <v>2022</v>
      </c>
      <c r="G417" s="4">
        <v>19657.330078129999</v>
      </c>
      <c r="H417" s="4">
        <v>10658.331054689999</v>
      </c>
      <c r="I417" s="3">
        <v>54.220600130000001</v>
      </c>
    </row>
    <row r="418" spans="1:9" customFormat="1" x14ac:dyDescent="0.3">
      <c r="A418" s="1" t="s">
        <v>6</v>
      </c>
      <c r="B418" s="1" t="s">
        <v>7</v>
      </c>
      <c r="C418" s="2">
        <v>44666</v>
      </c>
      <c r="D418">
        <f t="shared" si="18"/>
        <v>15</v>
      </c>
      <c r="E418">
        <f t="shared" si="19"/>
        <v>4</v>
      </c>
      <c r="F418">
        <f t="shared" si="20"/>
        <v>2022</v>
      </c>
      <c r="G418" s="4">
        <v>51691.2265625</v>
      </c>
      <c r="H418" s="4">
        <v>49884.23046875</v>
      </c>
      <c r="I418" s="3">
        <v>96.504302980000006</v>
      </c>
    </row>
    <row r="419" spans="1:9" customFormat="1" x14ac:dyDescent="0.3">
      <c r="A419" s="1" t="s">
        <v>8</v>
      </c>
      <c r="B419" s="1" t="s">
        <v>9</v>
      </c>
      <c r="C419" s="2">
        <v>44666</v>
      </c>
      <c r="D419">
        <f t="shared" si="18"/>
        <v>15</v>
      </c>
      <c r="E419">
        <f t="shared" si="19"/>
        <v>4</v>
      </c>
      <c r="F419">
        <f t="shared" si="20"/>
        <v>2022</v>
      </c>
      <c r="G419" s="4">
        <v>15302.39648438</v>
      </c>
      <c r="H419" s="4">
        <v>15148.83203125</v>
      </c>
      <c r="I419" s="3">
        <v>98.996498110000005</v>
      </c>
    </row>
    <row r="420" spans="1:9" customFormat="1" x14ac:dyDescent="0.3">
      <c r="A420" s="1" t="s">
        <v>10</v>
      </c>
      <c r="B420" s="1" t="s">
        <v>11</v>
      </c>
      <c r="C420" s="2">
        <v>44666</v>
      </c>
      <c r="D420">
        <f t="shared" si="18"/>
        <v>15</v>
      </c>
      <c r="E420">
        <f t="shared" si="19"/>
        <v>4</v>
      </c>
      <c r="F420">
        <f t="shared" si="20"/>
        <v>2022</v>
      </c>
      <c r="G420" s="4">
        <v>204615.328125</v>
      </c>
      <c r="H420" s="4">
        <v>134590.265625</v>
      </c>
      <c r="I420" s="3">
        <v>65.77719879</v>
      </c>
    </row>
    <row r="421" spans="1:9" customFormat="1" x14ac:dyDescent="0.3">
      <c r="A421" s="1" t="s">
        <v>12</v>
      </c>
      <c r="B421" s="1" t="s">
        <v>13</v>
      </c>
      <c r="C421" s="2">
        <v>44666</v>
      </c>
      <c r="D421">
        <f t="shared" si="18"/>
        <v>15</v>
      </c>
      <c r="E421">
        <f t="shared" si="19"/>
        <v>4</v>
      </c>
      <c r="F421">
        <f t="shared" si="20"/>
        <v>2022</v>
      </c>
      <c r="G421" s="4">
        <v>19657.330078129999</v>
      </c>
      <c r="H421" s="4">
        <v>10868.5390625</v>
      </c>
      <c r="I421" s="3">
        <v>55.290000919999997</v>
      </c>
    </row>
    <row r="422" spans="1:9" customFormat="1" x14ac:dyDescent="0.3">
      <c r="A422" s="1" t="s">
        <v>6</v>
      </c>
      <c r="B422" s="1" t="s">
        <v>7</v>
      </c>
      <c r="C422" s="2">
        <v>44667</v>
      </c>
      <c r="D422">
        <f t="shared" si="18"/>
        <v>16</v>
      </c>
      <c r="E422">
        <f t="shared" si="19"/>
        <v>4</v>
      </c>
      <c r="F422">
        <f t="shared" si="20"/>
        <v>2022</v>
      </c>
      <c r="G422" s="4">
        <v>51691.2265625</v>
      </c>
      <c r="H422" s="4">
        <v>49876.90234375</v>
      </c>
      <c r="I422" s="3">
        <v>96.490097050000003</v>
      </c>
    </row>
    <row r="423" spans="1:9" customFormat="1" x14ac:dyDescent="0.3">
      <c r="A423" s="1" t="s">
        <v>8</v>
      </c>
      <c r="B423" s="1" t="s">
        <v>9</v>
      </c>
      <c r="C423" s="2">
        <v>44667</v>
      </c>
      <c r="D423">
        <f t="shared" si="18"/>
        <v>16</v>
      </c>
      <c r="E423">
        <f t="shared" si="19"/>
        <v>4</v>
      </c>
      <c r="F423">
        <f t="shared" si="20"/>
        <v>2022</v>
      </c>
      <c r="G423" s="4">
        <v>15302.39648438</v>
      </c>
      <c r="H423" s="4">
        <v>15140.3828125</v>
      </c>
      <c r="I423" s="3">
        <v>98.941299439999995</v>
      </c>
    </row>
    <row r="424" spans="1:9" customFormat="1" x14ac:dyDescent="0.3">
      <c r="A424" s="1" t="s">
        <v>10</v>
      </c>
      <c r="B424" s="1" t="s">
        <v>11</v>
      </c>
      <c r="C424" s="2">
        <v>44667</v>
      </c>
      <c r="D424">
        <f t="shared" si="18"/>
        <v>16</v>
      </c>
      <c r="E424">
        <f t="shared" si="19"/>
        <v>4</v>
      </c>
      <c r="F424">
        <f t="shared" si="20"/>
        <v>2022</v>
      </c>
      <c r="G424" s="4">
        <v>204615.328125</v>
      </c>
      <c r="H424" s="4">
        <v>134903.171875</v>
      </c>
      <c r="I424" s="3">
        <v>65.930099490000003</v>
      </c>
    </row>
    <row r="425" spans="1:9" customFormat="1" x14ac:dyDescent="0.3">
      <c r="A425" s="1" t="s">
        <v>12</v>
      </c>
      <c r="B425" s="1" t="s">
        <v>13</v>
      </c>
      <c r="C425" s="2">
        <v>44667</v>
      </c>
      <c r="D425">
        <f t="shared" si="18"/>
        <v>16</v>
      </c>
      <c r="E425">
        <f t="shared" si="19"/>
        <v>4</v>
      </c>
      <c r="F425">
        <f t="shared" si="20"/>
        <v>2022</v>
      </c>
      <c r="G425" s="4">
        <v>19657.330078129999</v>
      </c>
      <c r="H425" s="4">
        <v>11060.874023439999</v>
      </c>
      <c r="I425" s="3">
        <v>56.26839828</v>
      </c>
    </row>
    <row r="426" spans="1:9" customFormat="1" x14ac:dyDescent="0.3">
      <c r="A426" s="1" t="s">
        <v>6</v>
      </c>
      <c r="B426" s="1" t="s">
        <v>7</v>
      </c>
      <c r="C426" s="2">
        <v>44668</v>
      </c>
      <c r="D426">
        <f t="shared" si="18"/>
        <v>17</v>
      </c>
      <c r="E426">
        <f t="shared" si="19"/>
        <v>4</v>
      </c>
      <c r="F426">
        <f t="shared" si="20"/>
        <v>2022</v>
      </c>
      <c r="G426" s="4">
        <v>51691.2265625</v>
      </c>
      <c r="H426" s="4">
        <v>49870.55078125</v>
      </c>
      <c r="I426" s="3">
        <v>96.477798460000002</v>
      </c>
    </row>
    <row r="427" spans="1:9" customFormat="1" x14ac:dyDescent="0.3">
      <c r="A427" s="1" t="s">
        <v>8</v>
      </c>
      <c r="B427" s="1" t="s">
        <v>9</v>
      </c>
      <c r="C427" s="2">
        <v>44668</v>
      </c>
      <c r="D427">
        <f t="shared" si="18"/>
        <v>17</v>
      </c>
      <c r="E427">
        <f t="shared" si="19"/>
        <v>4</v>
      </c>
      <c r="F427">
        <f t="shared" si="20"/>
        <v>2022</v>
      </c>
      <c r="G427" s="4">
        <v>15302.39648438</v>
      </c>
      <c r="H427" s="4">
        <v>15153.911132810001</v>
      </c>
      <c r="I427" s="3">
        <v>99.029701230000001</v>
      </c>
    </row>
    <row r="428" spans="1:9" customFormat="1" x14ac:dyDescent="0.3">
      <c r="A428" s="1" t="s">
        <v>10</v>
      </c>
      <c r="B428" s="1" t="s">
        <v>11</v>
      </c>
      <c r="C428" s="2">
        <v>44668</v>
      </c>
      <c r="D428">
        <f t="shared" si="18"/>
        <v>17</v>
      </c>
      <c r="E428">
        <f t="shared" si="19"/>
        <v>4</v>
      </c>
      <c r="F428">
        <f t="shared" si="20"/>
        <v>2022</v>
      </c>
      <c r="G428" s="4">
        <v>204615.328125</v>
      </c>
      <c r="H428" s="4">
        <v>135181.265625</v>
      </c>
      <c r="I428" s="3">
        <v>66.066101070000002</v>
      </c>
    </row>
    <row r="429" spans="1:9" customFormat="1" x14ac:dyDescent="0.3">
      <c r="A429" s="1" t="s">
        <v>12</v>
      </c>
      <c r="B429" s="1" t="s">
        <v>13</v>
      </c>
      <c r="C429" s="2">
        <v>44668</v>
      </c>
      <c r="D429">
        <f t="shared" si="18"/>
        <v>17</v>
      </c>
      <c r="E429">
        <f t="shared" si="19"/>
        <v>4</v>
      </c>
      <c r="F429">
        <f t="shared" si="20"/>
        <v>2022</v>
      </c>
      <c r="G429" s="4">
        <v>19657.330078129999</v>
      </c>
      <c r="H429" s="4">
        <v>11242.502929689999</v>
      </c>
      <c r="I429" s="3">
        <v>57.192401889999999</v>
      </c>
    </row>
    <row r="430" spans="1:9" customFormat="1" x14ac:dyDescent="0.3">
      <c r="A430" s="1" t="s">
        <v>6</v>
      </c>
      <c r="B430" s="1" t="s">
        <v>7</v>
      </c>
      <c r="C430" s="2">
        <v>44669</v>
      </c>
      <c r="D430">
        <f t="shared" si="18"/>
        <v>18</v>
      </c>
      <c r="E430">
        <f t="shared" si="19"/>
        <v>4</v>
      </c>
      <c r="F430">
        <f t="shared" si="20"/>
        <v>2022</v>
      </c>
      <c r="G430" s="4">
        <v>51691.2265625</v>
      </c>
      <c r="H430" s="4">
        <v>49907.45703125</v>
      </c>
      <c r="I430" s="3">
        <v>96.549201969999999</v>
      </c>
    </row>
    <row r="431" spans="1:9" customFormat="1" x14ac:dyDescent="0.3">
      <c r="A431" s="1" t="s">
        <v>8</v>
      </c>
      <c r="B431" s="1" t="s">
        <v>9</v>
      </c>
      <c r="C431" s="2">
        <v>44669</v>
      </c>
      <c r="D431">
        <f t="shared" si="18"/>
        <v>18</v>
      </c>
      <c r="E431">
        <f t="shared" si="19"/>
        <v>4</v>
      </c>
      <c r="F431">
        <f t="shared" si="20"/>
        <v>2022</v>
      </c>
      <c r="G431" s="4">
        <v>15302.39648438</v>
      </c>
      <c r="H431" s="4">
        <v>15156.8828125</v>
      </c>
      <c r="I431" s="3">
        <v>99.049102779999998</v>
      </c>
    </row>
    <row r="432" spans="1:9" customFormat="1" x14ac:dyDescent="0.3">
      <c r="A432" s="1" t="s">
        <v>10</v>
      </c>
      <c r="B432" s="1" t="s">
        <v>11</v>
      </c>
      <c r="C432" s="2">
        <v>44669</v>
      </c>
      <c r="D432">
        <f t="shared" si="18"/>
        <v>18</v>
      </c>
      <c r="E432">
        <f t="shared" si="19"/>
        <v>4</v>
      </c>
      <c r="F432">
        <f t="shared" si="20"/>
        <v>2022</v>
      </c>
      <c r="G432" s="4">
        <v>204615.328125</v>
      </c>
      <c r="H432" s="4">
        <v>135344.03125</v>
      </c>
      <c r="I432" s="3">
        <v>66.145599369999999</v>
      </c>
    </row>
    <row r="433" spans="1:9" customFormat="1" x14ac:dyDescent="0.3">
      <c r="A433" s="1" t="s">
        <v>12</v>
      </c>
      <c r="B433" s="1" t="s">
        <v>13</v>
      </c>
      <c r="C433" s="2">
        <v>44669</v>
      </c>
      <c r="D433">
        <f t="shared" si="18"/>
        <v>18</v>
      </c>
      <c r="E433">
        <f t="shared" si="19"/>
        <v>4</v>
      </c>
      <c r="F433">
        <f t="shared" si="20"/>
        <v>2022</v>
      </c>
      <c r="G433" s="4">
        <v>19657.330078129999</v>
      </c>
      <c r="H433" s="4">
        <v>11351.55859375</v>
      </c>
      <c r="I433" s="3">
        <v>57.74720001</v>
      </c>
    </row>
    <row r="434" spans="1:9" customFormat="1" x14ac:dyDescent="0.3">
      <c r="A434" s="1" t="s">
        <v>6</v>
      </c>
      <c r="B434" s="1" t="s">
        <v>7</v>
      </c>
      <c r="C434" s="2">
        <v>44670</v>
      </c>
      <c r="D434">
        <f t="shared" si="18"/>
        <v>19</v>
      </c>
      <c r="E434">
        <f t="shared" si="19"/>
        <v>4</v>
      </c>
      <c r="F434">
        <f t="shared" si="20"/>
        <v>2022</v>
      </c>
      <c r="G434" s="4">
        <v>51691.2265625</v>
      </c>
      <c r="H434" s="4">
        <v>49968.99609375</v>
      </c>
      <c r="I434" s="3">
        <v>96.668197629999995</v>
      </c>
    </row>
    <row r="435" spans="1:9" customFormat="1" x14ac:dyDescent="0.3">
      <c r="A435" s="1" t="s">
        <v>8</v>
      </c>
      <c r="B435" s="1" t="s">
        <v>9</v>
      </c>
      <c r="C435" s="2">
        <v>44670</v>
      </c>
      <c r="D435">
        <f t="shared" si="18"/>
        <v>19</v>
      </c>
      <c r="E435">
        <f t="shared" si="19"/>
        <v>4</v>
      </c>
      <c r="F435">
        <f t="shared" si="20"/>
        <v>2022</v>
      </c>
      <c r="G435" s="4">
        <v>15302.39648438</v>
      </c>
      <c r="H435" s="4">
        <v>15188.59765625</v>
      </c>
      <c r="I435" s="3">
        <v>99.256301879999995</v>
      </c>
    </row>
    <row r="436" spans="1:9" customFormat="1" x14ac:dyDescent="0.3">
      <c r="A436" s="1" t="s">
        <v>10</v>
      </c>
      <c r="B436" s="1" t="s">
        <v>11</v>
      </c>
      <c r="C436" s="2">
        <v>44670</v>
      </c>
      <c r="D436">
        <f t="shared" si="18"/>
        <v>19</v>
      </c>
      <c r="E436">
        <f t="shared" si="19"/>
        <v>4</v>
      </c>
      <c r="F436">
        <f t="shared" si="20"/>
        <v>2022</v>
      </c>
      <c r="G436" s="4">
        <v>204615.328125</v>
      </c>
      <c r="H436" s="4">
        <v>135466.140625</v>
      </c>
      <c r="I436" s="3">
        <v>66.20529938</v>
      </c>
    </row>
    <row r="437" spans="1:9" customFormat="1" x14ac:dyDescent="0.3">
      <c r="A437" s="1" t="s">
        <v>12</v>
      </c>
      <c r="B437" s="1" t="s">
        <v>13</v>
      </c>
      <c r="C437" s="2">
        <v>44670</v>
      </c>
      <c r="D437">
        <f t="shared" si="18"/>
        <v>19</v>
      </c>
      <c r="E437">
        <f t="shared" si="19"/>
        <v>4</v>
      </c>
      <c r="F437">
        <f t="shared" si="20"/>
        <v>2022</v>
      </c>
      <c r="G437" s="4">
        <v>19657.330078129999</v>
      </c>
      <c r="H437" s="4">
        <v>11432.393554689999</v>
      </c>
      <c r="I437" s="3">
        <v>58.158401490000003</v>
      </c>
    </row>
    <row r="438" spans="1:9" customFormat="1" x14ac:dyDescent="0.3">
      <c r="A438" s="1" t="s">
        <v>6</v>
      </c>
      <c r="B438" s="1" t="s">
        <v>7</v>
      </c>
      <c r="C438" s="2">
        <v>44671</v>
      </c>
      <c r="D438">
        <f t="shared" si="18"/>
        <v>20</v>
      </c>
      <c r="E438">
        <f t="shared" si="19"/>
        <v>4</v>
      </c>
      <c r="F438">
        <f t="shared" si="20"/>
        <v>2022</v>
      </c>
      <c r="G438" s="4">
        <v>51691.2265625</v>
      </c>
      <c r="H438" s="4">
        <v>50063.28515625</v>
      </c>
      <c r="I438" s="3">
        <v>96.8506012</v>
      </c>
    </row>
    <row r="439" spans="1:9" customFormat="1" x14ac:dyDescent="0.3">
      <c r="A439" s="1" t="s">
        <v>8</v>
      </c>
      <c r="B439" s="1" t="s">
        <v>9</v>
      </c>
      <c r="C439" s="2">
        <v>44671</v>
      </c>
      <c r="D439">
        <f t="shared" si="18"/>
        <v>20</v>
      </c>
      <c r="E439">
        <f t="shared" si="19"/>
        <v>4</v>
      </c>
      <c r="F439">
        <f t="shared" si="20"/>
        <v>2022</v>
      </c>
      <c r="G439" s="4">
        <v>15302.39648438</v>
      </c>
      <c r="H439" s="4">
        <v>15182.290039060001</v>
      </c>
      <c r="I439" s="3">
        <v>99.215103150000004</v>
      </c>
    </row>
    <row r="440" spans="1:9" customFormat="1" x14ac:dyDescent="0.3">
      <c r="A440" s="1" t="s">
        <v>10</v>
      </c>
      <c r="B440" s="1" t="s">
        <v>11</v>
      </c>
      <c r="C440" s="2">
        <v>44671</v>
      </c>
      <c r="D440">
        <f t="shared" si="18"/>
        <v>20</v>
      </c>
      <c r="E440">
        <f t="shared" si="19"/>
        <v>4</v>
      </c>
      <c r="F440">
        <f t="shared" si="20"/>
        <v>2022</v>
      </c>
      <c r="G440" s="4">
        <v>204615.328125</v>
      </c>
      <c r="H440" s="4">
        <v>135561.71875</v>
      </c>
      <c r="I440" s="3">
        <v>66.251998900000004</v>
      </c>
    </row>
    <row r="441" spans="1:9" customFormat="1" x14ac:dyDescent="0.3">
      <c r="A441" s="1" t="s">
        <v>12</v>
      </c>
      <c r="B441" s="1" t="s">
        <v>13</v>
      </c>
      <c r="C441" s="2">
        <v>44671</v>
      </c>
      <c r="D441">
        <f t="shared" si="18"/>
        <v>20</v>
      </c>
      <c r="E441">
        <f t="shared" si="19"/>
        <v>4</v>
      </c>
      <c r="F441">
        <f t="shared" si="20"/>
        <v>2022</v>
      </c>
      <c r="G441" s="4">
        <v>19657.330078129999</v>
      </c>
      <c r="H441" s="4">
        <v>11490.741210939999</v>
      </c>
      <c r="I441" s="3">
        <v>58.4552002</v>
      </c>
    </row>
    <row r="442" spans="1:9" customFormat="1" x14ac:dyDescent="0.3">
      <c r="A442" s="1" t="s">
        <v>6</v>
      </c>
      <c r="B442" s="1" t="s">
        <v>7</v>
      </c>
      <c r="C442" s="2">
        <v>44672</v>
      </c>
      <c r="D442">
        <f t="shared" si="18"/>
        <v>21</v>
      </c>
      <c r="E442">
        <f t="shared" si="19"/>
        <v>4</v>
      </c>
      <c r="F442">
        <f t="shared" si="20"/>
        <v>2022</v>
      </c>
      <c r="G442" s="4">
        <v>51691.2265625</v>
      </c>
      <c r="H442" s="4">
        <v>50156.984375</v>
      </c>
      <c r="I442" s="3">
        <v>97.031898499999997</v>
      </c>
    </row>
    <row r="443" spans="1:9" customFormat="1" x14ac:dyDescent="0.3">
      <c r="A443" s="1" t="s">
        <v>8</v>
      </c>
      <c r="B443" s="1" t="s">
        <v>9</v>
      </c>
      <c r="C443" s="2">
        <v>44672</v>
      </c>
      <c r="D443">
        <f t="shared" si="18"/>
        <v>21</v>
      </c>
      <c r="E443">
        <f t="shared" si="19"/>
        <v>4</v>
      </c>
      <c r="F443">
        <f t="shared" si="20"/>
        <v>2022</v>
      </c>
      <c r="G443" s="4">
        <v>15302.39648438</v>
      </c>
      <c r="H443" s="4">
        <v>15154.372070310001</v>
      </c>
      <c r="I443" s="3">
        <v>99.032699579999999</v>
      </c>
    </row>
    <row r="444" spans="1:9" customFormat="1" x14ac:dyDescent="0.3">
      <c r="A444" s="1" t="s">
        <v>10</v>
      </c>
      <c r="B444" s="1" t="s">
        <v>11</v>
      </c>
      <c r="C444" s="2">
        <v>44672</v>
      </c>
      <c r="D444">
        <f t="shared" si="18"/>
        <v>21</v>
      </c>
      <c r="E444">
        <f t="shared" si="19"/>
        <v>4</v>
      </c>
      <c r="F444">
        <f t="shared" si="20"/>
        <v>2022</v>
      </c>
      <c r="G444" s="4">
        <v>204615.328125</v>
      </c>
      <c r="H444" s="4">
        <v>135701.375</v>
      </c>
      <c r="I444" s="3">
        <v>66.320198059999996</v>
      </c>
    </row>
    <row r="445" spans="1:9" customFormat="1" x14ac:dyDescent="0.3">
      <c r="A445" s="1" t="s">
        <v>12</v>
      </c>
      <c r="B445" s="1" t="s">
        <v>13</v>
      </c>
      <c r="C445" s="2">
        <v>44672</v>
      </c>
      <c r="D445">
        <f t="shared" si="18"/>
        <v>21</v>
      </c>
      <c r="E445">
        <f t="shared" si="19"/>
        <v>4</v>
      </c>
      <c r="F445">
        <f t="shared" si="20"/>
        <v>2022</v>
      </c>
      <c r="G445" s="4">
        <v>19657.330078129999</v>
      </c>
      <c r="H445" s="4">
        <v>11557.112304689999</v>
      </c>
      <c r="I445" s="3">
        <v>58.792900090000003</v>
      </c>
    </row>
    <row r="446" spans="1:9" customFormat="1" x14ac:dyDescent="0.3">
      <c r="A446" s="1" t="s">
        <v>6</v>
      </c>
      <c r="B446" s="1" t="s">
        <v>7</v>
      </c>
      <c r="C446" s="2">
        <v>44673</v>
      </c>
      <c r="D446">
        <f t="shared" si="18"/>
        <v>22</v>
      </c>
      <c r="E446">
        <f t="shared" si="19"/>
        <v>4</v>
      </c>
      <c r="F446">
        <f t="shared" si="20"/>
        <v>2022</v>
      </c>
      <c r="G446" s="4">
        <v>51691.2265625</v>
      </c>
      <c r="H446" s="4">
        <v>50189.55078125</v>
      </c>
      <c r="I446" s="3">
        <v>97.094902039999994</v>
      </c>
    </row>
    <row r="447" spans="1:9" customFormat="1" x14ac:dyDescent="0.3">
      <c r="A447" s="1" t="s">
        <v>8</v>
      </c>
      <c r="B447" s="1" t="s">
        <v>9</v>
      </c>
      <c r="C447" s="2">
        <v>44673</v>
      </c>
      <c r="D447">
        <f t="shared" si="18"/>
        <v>22</v>
      </c>
      <c r="E447">
        <f t="shared" si="19"/>
        <v>4</v>
      </c>
      <c r="F447">
        <f t="shared" si="20"/>
        <v>2022</v>
      </c>
      <c r="G447" s="4">
        <v>15302.39648438</v>
      </c>
      <c r="H447" s="4">
        <v>15122.442382810001</v>
      </c>
      <c r="I447" s="3">
        <v>98.823997500000004</v>
      </c>
    </row>
    <row r="448" spans="1:9" customFormat="1" x14ac:dyDescent="0.3">
      <c r="A448" s="1" t="s">
        <v>10</v>
      </c>
      <c r="B448" s="1" t="s">
        <v>11</v>
      </c>
      <c r="C448" s="2">
        <v>44673</v>
      </c>
      <c r="D448">
        <f t="shared" si="18"/>
        <v>22</v>
      </c>
      <c r="E448">
        <f t="shared" si="19"/>
        <v>4</v>
      </c>
      <c r="F448">
        <f t="shared" si="20"/>
        <v>2022</v>
      </c>
      <c r="G448" s="4">
        <v>204615.328125</v>
      </c>
      <c r="H448" s="4">
        <v>135856.578125</v>
      </c>
      <c r="I448" s="3">
        <v>66.396102909999996</v>
      </c>
    </row>
    <row r="449" spans="1:9" customFormat="1" x14ac:dyDescent="0.3">
      <c r="A449" s="1" t="s">
        <v>12</v>
      </c>
      <c r="B449" s="1" t="s">
        <v>13</v>
      </c>
      <c r="C449" s="2">
        <v>44673</v>
      </c>
      <c r="D449">
        <f t="shared" si="18"/>
        <v>22</v>
      </c>
      <c r="E449">
        <f t="shared" si="19"/>
        <v>4</v>
      </c>
      <c r="F449">
        <f t="shared" si="20"/>
        <v>2022</v>
      </c>
      <c r="G449" s="4">
        <v>19657.330078129999</v>
      </c>
      <c r="H449" s="4">
        <v>11649.42382813</v>
      </c>
      <c r="I449" s="3">
        <v>59.262500760000002</v>
      </c>
    </row>
    <row r="450" spans="1:9" customFormat="1" x14ac:dyDescent="0.3">
      <c r="A450" s="1" t="s">
        <v>6</v>
      </c>
      <c r="B450" s="1" t="s">
        <v>7</v>
      </c>
      <c r="C450" s="2">
        <v>44674</v>
      </c>
      <c r="D450">
        <f t="shared" si="18"/>
        <v>23</v>
      </c>
      <c r="E450">
        <f t="shared" si="19"/>
        <v>4</v>
      </c>
      <c r="F450">
        <f t="shared" si="20"/>
        <v>2022</v>
      </c>
      <c r="G450" s="4">
        <v>51691.2265625</v>
      </c>
      <c r="H450" s="4">
        <v>50119.578125</v>
      </c>
      <c r="I450" s="3">
        <v>96.959503170000005</v>
      </c>
    </row>
    <row r="451" spans="1:9" customFormat="1" x14ac:dyDescent="0.3">
      <c r="A451" s="1" t="s">
        <v>8</v>
      </c>
      <c r="B451" s="1" t="s">
        <v>9</v>
      </c>
      <c r="C451" s="2">
        <v>44674</v>
      </c>
      <c r="D451">
        <f t="shared" ref="D451:D514" si="21">DAY(C451)</f>
        <v>23</v>
      </c>
      <c r="E451">
        <f t="shared" ref="E451:E514" si="22">MONTH(C451)</f>
        <v>4</v>
      </c>
      <c r="F451">
        <f t="shared" ref="F451:F514" si="23">YEAR(C451)</f>
        <v>2022</v>
      </c>
      <c r="G451" s="4">
        <v>15302.39648438</v>
      </c>
      <c r="H451" s="4">
        <v>15110.239257810001</v>
      </c>
      <c r="I451" s="3">
        <v>98.744300839999994</v>
      </c>
    </row>
    <row r="452" spans="1:9" customFormat="1" x14ac:dyDescent="0.3">
      <c r="A452" s="1" t="s">
        <v>10</v>
      </c>
      <c r="B452" s="1" t="s">
        <v>11</v>
      </c>
      <c r="C452" s="2">
        <v>44674</v>
      </c>
      <c r="D452">
        <f t="shared" si="21"/>
        <v>23</v>
      </c>
      <c r="E452">
        <f t="shared" si="22"/>
        <v>4</v>
      </c>
      <c r="F452">
        <f t="shared" si="23"/>
        <v>2022</v>
      </c>
      <c r="G452" s="4">
        <v>204615.328125</v>
      </c>
      <c r="H452" s="4">
        <v>136028.359375</v>
      </c>
      <c r="I452" s="3">
        <v>66.480003359999998</v>
      </c>
    </row>
    <row r="453" spans="1:9" customFormat="1" x14ac:dyDescent="0.3">
      <c r="A453" s="1" t="s">
        <v>12</v>
      </c>
      <c r="B453" s="1" t="s">
        <v>13</v>
      </c>
      <c r="C453" s="2">
        <v>44674</v>
      </c>
      <c r="D453">
        <f t="shared" si="21"/>
        <v>23</v>
      </c>
      <c r="E453">
        <f t="shared" si="22"/>
        <v>4</v>
      </c>
      <c r="F453">
        <f t="shared" si="23"/>
        <v>2022</v>
      </c>
      <c r="G453" s="4">
        <v>19657.330078129999</v>
      </c>
      <c r="H453" s="4">
        <v>11997.577148439999</v>
      </c>
      <c r="I453" s="3">
        <v>61.033599850000002</v>
      </c>
    </row>
    <row r="454" spans="1:9" customFormat="1" x14ac:dyDescent="0.3">
      <c r="A454" s="1" t="s">
        <v>6</v>
      </c>
      <c r="B454" s="1" t="s">
        <v>7</v>
      </c>
      <c r="C454" s="2">
        <v>44675</v>
      </c>
      <c r="D454">
        <f t="shared" si="21"/>
        <v>24</v>
      </c>
      <c r="E454">
        <f t="shared" si="22"/>
        <v>4</v>
      </c>
      <c r="F454">
        <f t="shared" si="23"/>
        <v>2022</v>
      </c>
      <c r="G454" s="4">
        <v>51691.2265625</v>
      </c>
      <c r="H454" s="4">
        <v>50055.55859375</v>
      </c>
      <c r="I454" s="3">
        <v>96.835700990000007</v>
      </c>
    </row>
    <row r="455" spans="1:9" customFormat="1" x14ac:dyDescent="0.3">
      <c r="A455" s="1" t="s">
        <v>8</v>
      </c>
      <c r="B455" s="1" t="s">
        <v>9</v>
      </c>
      <c r="C455" s="2">
        <v>44675</v>
      </c>
      <c r="D455">
        <f t="shared" si="21"/>
        <v>24</v>
      </c>
      <c r="E455">
        <f t="shared" si="22"/>
        <v>4</v>
      </c>
      <c r="F455">
        <f t="shared" si="23"/>
        <v>2022</v>
      </c>
      <c r="G455" s="4">
        <v>15302.39648438</v>
      </c>
      <c r="H455" s="4">
        <v>15148.77734375</v>
      </c>
      <c r="I455" s="3">
        <v>98.996101379999999</v>
      </c>
    </row>
    <row r="456" spans="1:9" customFormat="1" x14ac:dyDescent="0.3">
      <c r="A456" s="1" t="s">
        <v>10</v>
      </c>
      <c r="B456" s="1" t="s">
        <v>11</v>
      </c>
      <c r="C456" s="2">
        <v>44675</v>
      </c>
      <c r="D456">
        <f t="shared" si="21"/>
        <v>24</v>
      </c>
      <c r="E456">
        <f t="shared" si="22"/>
        <v>4</v>
      </c>
      <c r="F456">
        <f t="shared" si="23"/>
        <v>2022</v>
      </c>
      <c r="G456" s="4">
        <v>204615.328125</v>
      </c>
      <c r="H456" s="4">
        <v>136212.15625</v>
      </c>
      <c r="I456" s="3">
        <v>66.569900509999997</v>
      </c>
    </row>
    <row r="457" spans="1:9" customFormat="1" x14ac:dyDescent="0.3">
      <c r="A457" s="1" t="s">
        <v>12</v>
      </c>
      <c r="B457" s="1" t="s">
        <v>13</v>
      </c>
      <c r="C457" s="2">
        <v>44675</v>
      </c>
      <c r="D457">
        <f t="shared" si="21"/>
        <v>24</v>
      </c>
      <c r="E457">
        <f t="shared" si="22"/>
        <v>4</v>
      </c>
      <c r="F457">
        <f t="shared" si="23"/>
        <v>2022</v>
      </c>
      <c r="G457" s="4">
        <v>19657.330078129999</v>
      </c>
      <c r="H457" s="4">
        <v>12283.94335938</v>
      </c>
      <c r="I457" s="3">
        <v>62.490398409999997</v>
      </c>
    </row>
    <row r="458" spans="1:9" customFormat="1" x14ac:dyDescent="0.3">
      <c r="A458" s="1" t="s">
        <v>6</v>
      </c>
      <c r="B458" s="1" t="s">
        <v>7</v>
      </c>
      <c r="C458" s="2">
        <v>44676</v>
      </c>
      <c r="D458">
        <f t="shared" si="21"/>
        <v>25</v>
      </c>
      <c r="E458">
        <f t="shared" si="22"/>
        <v>4</v>
      </c>
      <c r="F458">
        <f t="shared" si="23"/>
        <v>2022</v>
      </c>
      <c r="G458" s="4">
        <v>51691.2265625</v>
      </c>
      <c r="H458" s="4">
        <v>49993.03125</v>
      </c>
      <c r="I458" s="3">
        <v>96.71469879</v>
      </c>
    </row>
    <row r="459" spans="1:9" customFormat="1" x14ac:dyDescent="0.3">
      <c r="A459" s="1" t="s">
        <v>8</v>
      </c>
      <c r="B459" s="1" t="s">
        <v>9</v>
      </c>
      <c r="C459" s="2">
        <v>44676</v>
      </c>
      <c r="D459">
        <f t="shared" si="21"/>
        <v>25</v>
      </c>
      <c r="E459">
        <f t="shared" si="22"/>
        <v>4</v>
      </c>
      <c r="F459">
        <f t="shared" si="23"/>
        <v>2022</v>
      </c>
      <c r="G459" s="4">
        <v>15302.39648438</v>
      </c>
      <c r="H459" s="4">
        <v>15174.4609375</v>
      </c>
      <c r="I459" s="3">
        <v>99.164001459999994</v>
      </c>
    </row>
    <row r="460" spans="1:9" customFormat="1" x14ac:dyDescent="0.3">
      <c r="A460" s="1" t="s">
        <v>10</v>
      </c>
      <c r="B460" s="1" t="s">
        <v>11</v>
      </c>
      <c r="C460" s="2">
        <v>44676</v>
      </c>
      <c r="D460">
        <f t="shared" si="21"/>
        <v>25</v>
      </c>
      <c r="E460">
        <f t="shared" si="22"/>
        <v>4</v>
      </c>
      <c r="F460">
        <f t="shared" si="23"/>
        <v>2022</v>
      </c>
      <c r="G460" s="4">
        <v>204615.328125</v>
      </c>
      <c r="H460" s="4">
        <v>136240.15625</v>
      </c>
      <c r="I460" s="3">
        <v>66.583602909999996</v>
      </c>
    </row>
    <row r="461" spans="1:9" customFormat="1" x14ac:dyDescent="0.3">
      <c r="A461" s="1" t="s">
        <v>12</v>
      </c>
      <c r="B461" s="1" t="s">
        <v>13</v>
      </c>
      <c r="C461" s="2">
        <v>44676</v>
      </c>
      <c r="D461">
        <f t="shared" si="21"/>
        <v>25</v>
      </c>
      <c r="E461">
        <f t="shared" si="22"/>
        <v>4</v>
      </c>
      <c r="F461">
        <f t="shared" si="23"/>
        <v>2022</v>
      </c>
      <c r="G461" s="4">
        <v>19657.330078129999</v>
      </c>
      <c r="H461" s="4">
        <v>12463.463867189999</v>
      </c>
      <c r="I461" s="3">
        <v>63.403598789999997</v>
      </c>
    </row>
    <row r="462" spans="1:9" customFormat="1" x14ac:dyDescent="0.3">
      <c r="A462" s="1" t="s">
        <v>6</v>
      </c>
      <c r="B462" s="1" t="s">
        <v>7</v>
      </c>
      <c r="C462" s="2">
        <v>44677</v>
      </c>
      <c r="D462">
        <f t="shared" si="21"/>
        <v>26</v>
      </c>
      <c r="E462">
        <f t="shared" si="22"/>
        <v>4</v>
      </c>
      <c r="F462">
        <f t="shared" si="23"/>
        <v>2022</v>
      </c>
      <c r="G462" s="4">
        <v>51691.2265625</v>
      </c>
      <c r="H462" s="4">
        <v>49957.15234375</v>
      </c>
      <c r="I462" s="3">
        <v>96.64530182</v>
      </c>
    </row>
    <row r="463" spans="1:9" customFormat="1" x14ac:dyDescent="0.3">
      <c r="A463" s="1" t="s">
        <v>8</v>
      </c>
      <c r="B463" s="1" t="s">
        <v>9</v>
      </c>
      <c r="C463" s="2">
        <v>44677</v>
      </c>
      <c r="D463">
        <f t="shared" si="21"/>
        <v>26</v>
      </c>
      <c r="E463">
        <f t="shared" si="22"/>
        <v>4</v>
      </c>
      <c r="F463">
        <f t="shared" si="23"/>
        <v>2022</v>
      </c>
      <c r="G463" s="4">
        <v>15302.39648438</v>
      </c>
      <c r="H463" s="4">
        <v>15194.27929688</v>
      </c>
      <c r="I463" s="3">
        <v>99.293502810000007</v>
      </c>
    </row>
    <row r="464" spans="1:9" customFormat="1" x14ac:dyDescent="0.3">
      <c r="A464" s="1" t="s">
        <v>10</v>
      </c>
      <c r="B464" s="1" t="s">
        <v>11</v>
      </c>
      <c r="C464" s="2">
        <v>44677</v>
      </c>
      <c r="D464">
        <f t="shared" si="21"/>
        <v>26</v>
      </c>
      <c r="E464">
        <f t="shared" si="22"/>
        <v>4</v>
      </c>
      <c r="F464">
        <f t="shared" si="23"/>
        <v>2022</v>
      </c>
      <c r="G464" s="4">
        <v>204615.328125</v>
      </c>
      <c r="H464" s="4">
        <v>136181.890625</v>
      </c>
      <c r="I464" s="3">
        <v>66.555099490000003</v>
      </c>
    </row>
    <row r="465" spans="1:9" customFormat="1" x14ac:dyDescent="0.3">
      <c r="A465" s="1" t="s">
        <v>12</v>
      </c>
      <c r="B465" s="1" t="s">
        <v>13</v>
      </c>
      <c r="C465" s="2">
        <v>44677</v>
      </c>
      <c r="D465">
        <f t="shared" si="21"/>
        <v>26</v>
      </c>
      <c r="E465">
        <f t="shared" si="22"/>
        <v>4</v>
      </c>
      <c r="F465">
        <f t="shared" si="23"/>
        <v>2022</v>
      </c>
      <c r="G465" s="4">
        <v>19657.330078129999</v>
      </c>
      <c r="H465" s="4">
        <v>12644.2890625</v>
      </c>
      <c r="I465" s="3">
        <v>64.323501590000006</v>
      </c>
    </row>
    <row r="466" spans="1:9" customFormat="1" x14ac:dyDescent="0.3">
      <c r="A466" s="1" t="s">
        <v>6</v>
      </c>
      <c r="B466" s="1" t="s">
        <v>7</v>
      </c>
      <c r="C466" s="2">
        <v>44678</v>
      </c>
      <c r="D466">
        <f t="shared" si="21"/>
        <v>27</v>
      </c>
      <c r="E466">
        <f t="shared" si="22"/>
        <v>4</v>
      </c>
      <c r="F466">
        <f t="shared" si="23"/>
        <v>2022</v>
      </c>
      <c r="G466" s="4">
        <v>51691.2265625</v>
      </c>
      <c r="H466" s="4">
        <v>49926.26171875</v>
      </c>
      <c r="I466" s="3">
        <v>96.58560181</v>
      </c>
    </row>
    <row r="467" spans="1:9" customFormat="1" x14ac:dyDescent="0.3">
      <c r="A467" s="1" t="s">
        <v>8</v>
      </c>
      <c r="B467" s="1" t="s">
        <v>9</v>
      </c>
      <c r="C467" s="2">
        <v>44678</v>
      </c>
      <c r="D467">
        <f t="shared" si="21"/>
        <v>27</v>
      </c>
      <c r="E467">
        <f t="shared" si="22"/>
        <v>4</v>
      </c>
      <c r="F467">
        <f t="shared" si="23"/>
        <v>2022</v>
      </c>
      <c r="G467" s="4">
        <v>15302.39648438</v>
      </c>
      <c r="H467" s="4">
        <v>15185.6015625</v>
      </c>
      <c r="I467" s="3">
        <v>99.236801150000005</v>
      </c>
    </row>
    <row r="468" spans="1:9" customFormat="1" x14ac:dyDescent="0.3">
      <c r="A468" s="1" t="s">
        <v>10</v>
      </c>
      <c r="B468" s="1" t="s">
        <v>11</v>
      </c>
      <c r="C468" s="2">
        <v>44678</v>
      </c>
      <c r="D468">
        <f t="shared" si="21"/>
        <v>27</v>
      </c>
      <c r="E468">
        <f t="shared" si="22"/>
        <v>4</v>
      </c>
      <c r="F468">
        <f t="shared" si="23"/>
        <v>2022</v>
      </c>
      <c r="G468" s="4">
        <v>204615.328125</v>
      </c>
      <c r="H468" s="4">
        <v>136131.078125</v>
      </c>
      <c r="I468" s="3">
        <v>66.530197139999999</v>
      </c>
    </row>
    <row r="469" spans="1:9" customFormat="1" x14ac:dyDescent="0.3">
      <c r="A469" s="1" t="s">
        <v>12</v>
      </c>
      <c r="B469" s="1" t="s">
        <v>13</v>
      </c>
      <c r="C469" s="2">
        <v>44678</v>
      </c>
      <c r="D469">
        <f t="shared" si="21"/>
        <v>27</v>
      </c>
      <c r="E469">
        <f t="shared" si="22"/>
        <v>4</v>
      </c>
      <c r="F469">
        <f t="shared" si="23"/>
        <v>2022</v>
      </c>
      <c r="G469" s="4">
        <v>19657.330078129999</v>
      </c>
      <c r="H469" s="4">
        <v>12801.620117189999</v>
      </c>
      <c r="I469" s="3">
        <v>65.123901369999999</v>
      </c>
    </row>
    <row r="470" spans="1:9" customFormat="1" x14ac:dyDescent="0.3">
      <c r="A470" s="1" t="s">
        <v>6</v>
      </c>
      <c r="B470" s="1" t="s">
        <v>7</v>
      </c>
      <c r="C470" s="2">
        <v>44679</v>
      </c>
      <c r="D470">
        <f t="shared" si="21"/>
        <v>28</v>
      </c>
      <c r="E470">
        <f t="shared" si="22"/>
        <v>4</v>
      </c>
      <c r="F470">
        <f t="shared" si="23"/>
        <v>2022</v>
      </c>
      <c r="G470" s="4">
        <v>51691.2265625</v>
      </c>
      <c r="H470" s="4">
        <v>49859.58984375</v>
      </c>
      <c r="I470" s="3">
        <v>96.45659637</v>
      </c>
    </row>
    <row r="471" spans="1:9" customFormat="1" x14ac:dyDescent="0.3">
      <c r="A471" s="1" t="s">
        <v>8</v>
      </c>
      <c r="B471" s="1" t="s">
        <v>9</v>
      </c>
      <c r="C471" s="2">
        <v>44679</v>
      </c>
      <c r="D471">
        <f t="shared" si="21"/>
        <v>28</v>
      </c>
      <c r="E471">
        <f t="shared" si="22"/>
        <v>4</v>
      </c>
      <c r="F471">
        <f t="shared" si="23"/>
        <v>2022</v>
      </c>
      <c r="G471" s="4">
        <v>15302.39648438</v>
      </c>
      <c r="H471" s="4">
        <v>15179.984375</v>
      </c>
      <c r="I471" s="3">
        <v>99.199996949999999</v>
      </c>
    </row>
    <row r="472" spans="1:9" customFormat="1" x14ac:dyDescent="0.3">
      <c r="A472" s="1" t="s">
        <v>10</v>
      </c>
      <c r="B472" s="1" t="s">
        <v>11</v>
      </c>
      <c r="C472" s="2">
        <v>44679</v>
      </c>
      <c r="D472">
        <f t="shared" si="21"/>
        <v>28</v>
      </c>
      <c r="E472">
        <f t="shared" si="22"/>
        <v>4</v>
      </c>
      <c r="F472">
        <f t="shared" si="23"/>
        <v>2022</v>
      </c>
      <c r="G472" s="4">
        <v>204615.328125</v>
      </c>
      <c r="H472" s="4">
        <v>136006.828125</v>
      </c>
      <c r="I472" s="3">
        <v>66.469497680000003</v>
      </c>
    </row>
    <row r="473" spans="1:9" customFormat="1" x14ac:dyDescent="0.3">
      <c r="A473" s="1" t="s">
        <v>12</v>
      </c>
      <c r="B473" s="1" t="s">
        <v>13</v>
      </c>
      <c r="C473" s="2">
        <v>44679</v>
      </c>
      <c r="D473">
        <f t="shared" si="21"/>
        <v>28</v>
      </c>
      <c r="E473">
        <f t="shared" si="22"/>
        <v>4</v>
      </c>
      <c r="F473">
        <f t="shared" si="23"/>
        <v>2022</v>
      </c>
      <c r="G473" s="4">
        <v>19657.330078129999</v>
      </c>
      <c r="H473" s="4">
        <v>12924.796875</v>
      </c>
      <c r="I473" s="3">
        <v>65.750503539999997</v>
      </c>
    </row>
    <row r="474" spans="1:9" customFormat="1" x14ac:dyDescent="0.3">
      <c r="A474" s="1" t="s">
        <v>6</v>
      </c>
      <c r="B474" s="1" t="s">
        <v>7</v>
      </c>
      <c r="C474" s="2">
        <v>44680</v>
      </c>
      <c r="D474">
        <f t="shared" si="21"/>
        <v>29</v>
      </c>
      <c r="E474">
        <f t="shared" si="22"/>
        <v>4</v>
      </c>
      <c r="F474">
        <f t="shared" si="23"/>
        <v>2022</v>
      </c>
      <c r="G474" s="4">
        <v>51691.2265625</v>
      </c>
      <c r="H474" s="4">
        <v>49771.95703125</v>
      </c>
      <c r="I474" s="3">
        <v>96.287101750000005</v>
      </c>
    </row>
    <row r="475" spans="1:9" customFormat="1" x14ac:dyDescent="0.3">
      <c r="A475" s="1" t="s">
        <v>8</v>
      </c>
      <c r="B475" s="1" t="s">
        <v>9</v>
      </c>
      <c r="C475" s="2">
        <v>44680</v>
      </c>
      <c r="D475">
        <f t="shared" si="21"/>
        <v>29</v>
      </c>
      <c r="E475">
        <f t="shared" si="22"/>
        <v>4</v>
      </c>
      <c r="F475">
        <f t="shared" si="23"/>
        <v>2022</v>
      </c>
      <c r="G475" s="4">
        <v>15302.39648438</v>
      </c>
      <c r="H475" s="4">
        <v>15163.28515625</v>
      </c>
      <c r="I475" s="3">
        <v>99.090896610000001</v>
      </c>
    </row>
    <row r="476" spans="1:9" customFormat="1" x14ac:dyDescent="0.3">
      <c r="A476" s="1" t="s">
        <v>10</v>
      </c>
      <c r="B476" s="1" t="s">
        <v>11</v>
      </c>
      <c r="C476" s="2">
        <v>44680</v>
      </c>
      <c r="D476">
        <f t="shared" si="21"/>
        <v>29</v>
      </c>
      <c r="E476">
        <f t="shared" si="22"/>
        <v>4</v>
      </c>
      <c r="F476">
        <f t="shared" si="23"/>
        <v>2022</v>
      </c>
      <c r="G476" s="4">
        <v>204615.328125</v>
      </c>
      <c r="H476" s="4">
        <v>135978.125</v>
      </c>
      <c r="I476" s="3">
        <v>66.455497739999998</v>
      </c>
    </row>
    <row r="477" spans="1:9" customFormat="1" x14ac:dyDescent="0.3">
      <c r="A477" s="1" t="s">
        <v>12</v>
      </c>
      <c r="B477" s="1" t="s">
        <v>13</v>
      </c>
      <c r="C477" s="2">
        <v>44680</v>
      </c>
      <c r="D477">
        <f t="shared" si="21"/>
        <v>29</v>
      </c>
      <c r="E477">
        <f t="shared" si="22"/>
        <v>4</v>
      </c>
      <c r="F477">
        <f t="shared" si="23"/>
        <v>2022</v>
      </c>
      <c r="G477" s="4">
        <v>19657.330078129999</v>
      </c>
      <c r="H477" s="4">
        <v>13029.25390625</v>
      </c>
      <c r="I477" s="3">
        <v>66.281898499999997</v>
      </c>
    </row>
    <row r="478" spans="1:9" customFormat="1" x14ac:dyDescent="0.3">
      <c r="A478" s="1" t="s">
        <v>6</v>
      </c>
      <c r="B478" s="1" t="s">
        <v>7</v>
      </c>
      <c r="C478" s="2">
        <v>44681</v>
      </c>
      <c r="D478">
        <f t="shared" si="21"/>
        <v>30</v>
      </c>
      <c r="E478">
        <f t="shared" si="22"/>
        <v>4</v>
      </c>
      <c r="F478">
        <f t="shared" si="23"/>
        <v>2022</v>
      </c>
      <c r="G478" s="4">
        <v>51691.2265625</v>
      </c>
      <c r="H478" s="4">
        <v>49683.40234375</v>
      </c>
      <c r="I478" s="3">
        <v>96.115699770000006</v>
      </c>
    </row>
    <row r="479" spans="1:9" customFormat="1" x14ac:dyDescent="0.3">
      <c r="A479" s="1" t="s">
        <v>8</v>
      </c>
      <c r="B479" s="1" t="s">
        <v>9</v>
      </c>
      <c r="C479" s="2">
        <v>44681</v>
      </c>
      <c r="D479">
        <f t="shared" si="21"/>
        <v>30</v>
      </c>
      <c r="E479">
        <f t="shared" si="22"/>
        <v>4</v>
      </c>
      <c r="F479">
        <f t="shared" si="23"/>
        <v>2022</v>
      </c>
      <c r="G479" s="4">
        <v>15302.39648438</v>
      </c>
      <c r="H479" s="4">
        <v>15160.006835939999</v>
      </c>
      <c r="I479" s="3">
        <v>99.069503780000005</v>
      </c>
    </row>
    <row r="480" spans="1:9" customFormat="1" x14ac:dyDescent="0.3">
      <c r="A480" s="1" t="s">
        <v>10</v>
      </c>
      <c r="B480" s="1" t="s">
        <v>11</v>
      </c>
      <c r="C480" s="2">
        <v>44681</v>
      </c>
      <c r="D480">
        <f t="shared" si="21"/>
        <v>30</v>
      </c>
      <c r="E480">
        <f t="shared" si="22"/>
        <v>4</v>
      </c>
      <c r="F480">
        <f t="shared" si="23"/>
        <v>2022</v>
      </c>
      <c r="G480" s="4">
        <v>204615.328125</v>
      </c>
      <c r="H480" s="4">
        <v>136167.09375</v>
      </c>
      <c r="I480" s="3">
        <v>66.547798159999999</v>
      </c>
    </row>
    <row r="481" spans="1:9" customFormat="1" x14ac:dyDescent="0.3">
      <c r="A481" s="1" t="s">
        <v>12</v>
      </c>
      <c r="B481" s="1" t="s">
        <v>13</v>
      </c>
      <c r="C481" s="2">
        <v>44681</v>
      </c>
      <c r="D481">
        <f t="shared" si="21"/>
        <v>30</v>
      </c>
      <c r="E481">
        <f t="shared" si="22"/>
        <v>4</v>
      </c>
      <c r="F481">
        <f t="shared" si="23"/>
        <v>2022</v>
      </c>
      <c r="G481" s="4">
        <v>19657.330078129999</v>
      </c>
      <c r="H481" s="4">
        <v>13182.063476560001</v>
      </c>
      <c r="I481" s="3">
        <v>67.059303279999995</v>
      </c>
    </row>
    <row r="482" spans="1:9" customFormat="1" x14ac:dyDescent="0.3">
      <c r="A482" s="1" t="s">
        <v>6</v>
      </c>
      <c r="B482" s="1" t="s">
        <v>7</v>
      </c>
      <c r="C482" s="2">
        <v>44682</v>
      </c>
      <c r="D482">
        <f t="shared" si="21"/>
        <v>1</v>
      </c>
      <c r="E482">
        <f t="shared" si="22"/>
        <v>5</v>
      </c>
      <c r="F482">
        <f t="shared" si="23"/>
        <v>2022</v>
      </c>
      <c r="G482" s="4">
        <v>51691.2265625</v>
      </c>
      <c r="H482" s="4">
        <v>49554.38671875</v>
      </c>
      <c r="I482" s="3">
        <v>95.866096499999998</v>
      </c>
    </row>
    <row r="483" spans="1:9" customFormat="1" x14ac:dyDescent="0.3">
      <c r="A483" s="1" t="s">
        <v>8</v>
      </c>
      <c r="B483" s="1" t="s">
        <v>9</v>
      </c>
      <c r="C483" s="2">
        <v>44682</v>
      </c>
      <c r="D483">
        <f t="shared" si="21"/>
        <v>1</v>
      </c>
      <c r="E483">
        <f t="shared" si="22"/>
        <v>5</v>
      </c>
      <c r="F483">
        <f t="shared" si="23"/>
        <v>2022</v>
      </c>
      <c r="G483" s="4">
        <v>15302.39648438</v>
      </c>
      <c r="H483" s="4">
        <v>15170.583007810001</v>
      </c>
      <c r="I483" s="3">
        <v>99.138603209999999</v>
      </c>
    </row>
    <row r="484" spans="1:9" customFormat="1" x14ac:dyDescent="0.3">
      <c r="A484" s="1" t="s">
        <v>10</v>
      </c>
      <c r="B484" s="1" t="s">
        <v>11</v>
      </c>
      <c r="C484" s="2">
        <v>44682</v>
      </c>
      <c r="D484">
        <f t="shared" si="21"/>
        <v>1</v>
      </c>
      <c r="E484">
        <f t="shared" si="22"/>
        <v>5</v>
      </c>
      <c r="F484">
        <f t="shared" si="23"/>
        <v>2022</v>
      </c>
      <c r="G484" s="4">
        <v>204615.328125</v>
      </c>
      <c r="H484" s="4">
        <v>136254.984375</v>
      </c>
      <c r="I484" s="3">
        <v>66.590797420000001</v>
      </c>
    </row>
    <row r="485" spans="1:9" customFormat="1" x14ac:dyDescent="0.3">
      <c r="A485" s="1" t="s">
        <v>12</v>
      </c>
      <c r="B485" s="1" t="s">
        <v>13</v>
      </c>
      <c r="C485" s="2">
        <v>44682</v>
      </c>
      <c r="D485">
        <f t="shared" si="21"/>
        <v>1</v>
      </c>
      <c r="E485">
        <f t="shared" si="22"/>
        <v>5</v>
      </c>
      <c r="F485">
        <f t="shared" si="23"/>
        <v>2022</v>
      </c>
      <c r="G485" s="4">
        <v>19657.330078129999</v>
      </c>
      <c r="H485" s="4">
        <v>13427.31054688</v>
      </c>
      <c r="I485" s="3">
        <v>68.30690002</v>
      </c>
    </row>
    <row r="486" spans="1:9" customFormat="1" x14ac:dyDescent="0.3">
      <c r="A486" s="1" t="s">
        <v>6</v>
      </c>
      <c r="B486" s="1" t="s">
        <v>7</v>
      </c>
      <c r="C486" s="2">
        <v>44683</v>
      </c>
      <c r="D486">
        <f t="shared" si="21"/>
        <v>2</v>
      </c>
      <c r="E486">
        <f t="shared" si="22"/>
        <v>5</v>
      </c>
      <c r="F486">
        <f t="shared" si="23"/>
        <v>2022</v>
      </c>
      <c r="G486" s="4">
        <v>51691.2265625</v>
      </c>
      <c r="H486" s="4">
        <v>49522.8125</v>
      </c>
      <c r="I486" s="3">
        <v>95.805099490000003</v>
      </c>
    </row>
    <row r="487" spans="1:9" customFormat="1" x14ac:dyDescent="0.3">
      <c r="A487" s="1" t="s">
        <v>8</v>
      </c>
      <c r="B487" s="1" t="s">
        <v>9</v>
      </c>
      <c r="C487" s="2">
        <v>44683</v>
      </c>
      <c r="D487">
        <f t="shared" si="21"/>
        <v>2</v>
      </c>
      <c r="E487">
        <f t="shared" si="22"/>
        <v>5</v>
      </c>
      <c r="F487">
        <f t="shared" si="23"/>
        <v>2022</v>
      </c>
      <c r="G487" s="4">
        <v>15302.39648438</v>
      </c>
      <c r="H487" s="4">
        <v>15153.319335939999</v>
      </c>
      <c r="I487" s="3">
        <v>99.02580261</v>
      </c>
    </row>
    <row r="488" spans="1:9" customFormat="1" x14ac:dyDescent="0.3">
      <c r="A488" s="1" t="s">
        <v>10</v>
      </c>
      <c r="B488" s="1" t="s">
        <v>11</v>
      </c>
      <c r="C488" s="2">
        <v>44683</v>
      </c>
      <c r="D488">
        <f t="shared" si="21"/>
        <v>2</v>
      </c>
      <c r="E488">
        <f t="shared" si="22"/>
        <v>5</v>
      </c>
      <c r="F488">
        <f t="shared" si="23"/>
        <v>2022</v>
      </c>
      <c r="G488" s="4">
        <v>204615.328125</v>
      </c>
      <c r="H488" s="4">
        <v>136232.84375</v>
      </c>
      <c r="I488" s="3">
        <v>66.58000183</v>
      </c>
    </row>
    <row r="489" spans="1:9" customFormat="1" x14ac:dyDescent="0.3">
      <c r="A489" s="1" t="s">
        <v>12</v>
      </c>
      <c r="B489" s="1" t="s">
        <v>13</v>
      </c>
      <c r="C489" s="2">
        <v>44683</v>
      </c>
      <c r="D489">
        <f t="shared" si="21"/>
        <v>2</v>
      </c>
      <c r="E489">
        <f t="shared" si="22"/>
        <v>5</v>
      </c>
      <c r="F489">
        <f t="shared" si="23"/>
        <v>2022</v>
      </c>
      <c r="G489" s="4">
        <v>19657.330078129999</v>
      </c>
      <c r="H489" s="4">
        <v>13845.323242189999</v>
      </c>
      <c r="I489" s="3">
        <v>70.43340302</v>
      </c>
    </row>
    <row r="490" spans="1:9" customFormat="1" x14ac:dyDescent="0.3">
      <c r="A490" s="1" t="s">
        <v>6</v>
      </c>
      <c r="B490" s="1" t="s">
        <v>7</v>
      </c>
      <c r="C490" s="2">
        <v>44684</v>
      </c>
      <c r="D490">
        <f t="shared" si="21"/>
        <v>3</v>
      </c>
      <c r="E490">
        <f t="shared" si="22"/>
        <v>5</v>
      </c>
      <c r="F490">
        <f t="shared" si="23"/>
        <v>2022</v>
      </c>
      <c r="G490" s="4">
        <v>51691.2265625</v>
      </c>
      <c r="H490" s="4">
        <v>49448.1796875</v>
      </c>
      <c r="I490" s="3">
        <v>95.660697940000006</v>
      </c>
    </row>
    <row r="491" spans="1:9" customFormat="1" x14ac:dyDescent="0.3">
      <c r="A491" s="1" t="s">
        <v>8</v>
      </c>
      <c r="B491" s="1" t="s">
        <v>9</v>
      </c>
      <c r="C491" s="2">
        <v>44684</v>
      </c>
      <c r="D491">
        <f t="shared" si="21"/>
        <v>3</v>
      </c>
      <c r="E491">
        <f t="shared" si="22"/>
        <v>5</v>
      </c>
      <c r="F491">
        <f t="shared" si="23"/>
        <v>2022</v>
      </c>
      <c r="G491" s="4">
        <v>15302.39648438</v>
      </c>
      <c r="H491" s="4">
        <v>15178.245117189999</v>
      </c>
      <c r="I491" s="3">
        <v>99.188697809999994</v>
      </c>
    </row>
    <row r="492" spans="1:9" customFormat="1" x14ac:dyDescent="0.3">
      <c r="A492" s="1" t="s">
        <v>10</v>
      </c>
      <c r="B492" s="1" t="s">
        <v>11</v>
      </c>
      <c r="C492" s="2">
        <v>44684</v>
      </c>
      <c r="D492">
        <f t="shared" si="21"/>
        <v>3</v>
      </c>
      <c r="E492">
        <f t="shared" si="22"/>
        <v>5</v>
      </c>
      <c r="F492">
        <f t="shared" si="23"/>
        <v>2022</v>
      </c>
      <c r="G492" s="4">
        <v>204615.328125</v>
      </c>
      <c r="H492" s="4">
        <v>136257</v>
      </c>
      <c r="I492" s="3">
        <v>66.591796880000004</v>
      </c>
    </row>
    <row r="493" spans="1:9" customFormat="1" x14ac:dyDescent="0.3">
      <c r="A493" s="1" t="s">
        <v>12</v>
      </c>
      <c r="B493" s="1" t="s">
        <v>13</v>
      </c>
      <c r="C493" s="2">
        <v>44684</v>
      </c>
      <c r="D493">
        <f t="shared" si="21"/>
        <v>3</v>
      </c>
      <c r="E493">
        <f t="shared" si="22"/>
        <v>5</v>
      </c>
      <c r="F493">
        <f t="shared" si="23"/>
        <v>2022</v>
      </c>
      <c r="G493" s="4">
        <v>19657.330078129999</v>
      </c>
      <c r="H493" s="4">
        <v>14878.06835938</v>
      </c>
      <c r="I493" s="3">
        <v>75.687103269999994</v>
      </c>
    </row>
    <row r="494" spans="1:9" customFormat="1" x14ac:dyDescent="0.3">
      <c r="A494" s="1" t="s">
        <v>6</v>
      </c>
      <c r="B494" s="1" t="s">
        <v>7</v>
      </c>
      <c r="C494" s="2">
        <v>44685</v>
      </c>
      <c r="D494">
        <f t="shared" si="21"/>
        <v>4</v>
      </c>
      <c r="E494">
        <f t="shared" si="22"/>
        <v>5</v>
      </c>
      <c r="F494">
        <f t="shared" si="23"/>
        <v>2022</v>
      </c>
      <c r="G494" s="4">
        <v>51691.2265625</v>
      </c>
      <c r="H494" s="4">
        <v>49400.56640625</v>
      </c>
      <c r="I494" s="3">
        <v>95.568603519999996</v>
      </c>
    </row>
    <row r="495" spans="1:9" customFormat="1" x14ac:dyDescent="0.3">
      <c r="A495" s="1" t="s">
        <v>8</v>
      </c>
      <c r="B495" s="1" t="s">
        <v>9</v>
      </c>
      <c r="C495" s="2">
        <v>44685</v>
      </c>
      <c r="D495">
        <f t="shared" si="21"/>
        <v>4</v>
      </c>
      <c r="E495">
        <f t="shared" si="22"/>
        <v>5</v>
      </c>
      <c r="F495">
        <f t="shared" si="23"/>
        <v>2022</v>
      </c>
      <c r="G495" s="4">
        <v>15302.39648438</v>
      </c>
      <c r="H495" s="4">
        <v>15227.84765625</v>
      </c>
      <c r="I495" s="3">
        <v>99.512802120000003</v>
      </c>
    </row>
    <row r="496" spans="1:9" customFormat="1" x14ac:dyDescent="0.3">
      <c r="A496" s="1" t="s">
        <v>10</v>
      </c>
      <c r="B496" s="1" t="s">
        <v>11</v>
      </c>
      <c r="C496" s="2">
        <v>44685</v>
      </c>
      <c r="D496">
        <f t="shared" si="21"/>
        <v>4</v>
      </c>
      <c r="E496">
        <f t="shared" si="22"/>
        <v>5</v>
      </c>
      <c r="F496">
        <f t="shared" si="23"/>
        <v>2022</v>
      </c>
      <c r="G496" s="4">
        <v>204615.328125</v>
      </c>
      <c r="H496" s="4">
        <v>136231.28125</v>
      </c>
      <c r="I496" s="3">
        <v>66.579200740000005</v>
      </c>
    </row>
    <row r="497" spans="1:9" customFormat="1" x14ac:dyDescent="0.3">
      <c r="A497" s="1" t="s">
        <v>12</v>
      </c>
      <c r="B497" s="1" t="s">
        <v>13</v>
      </c>
      <c r="C497" s="2">
        <v>44685</v>
      </c>
      <c r="D497">
        <f t="shared" si="21"/>
        <v>4</v>
      </c>
      <c r="E497">
        <f t="shared" si="22"/>
        <v>5</v>
      </c>
      <c r="F497">
        <f t="shared" si="23"/>
        <v>2022</v>
      </c>
      <c r="G497" s="4">
        <v>19657.330078129999</v>
      </c>
      <c r="H497" s="4">
        <v>15726.959960939999</v>
      </c>
      <c r="I497" s="3">
        <v>80.00559998</v>
      </c>
    </row>
    <row r="498" spans="1:9" customFormat="1" x14ac:dyDescent="0.3">
      <c r="A498" s="1" t="s">
        <v>6</v>
      </c>
      <c r="B498" s="1" t="s">
        <v>7</v>
      </c>
      <c r="C498" s="2">
        <v>44686</v>
      </c>
      <c r="D498">
        <f t="shared" si="21"/>
        <v>5</v>
      </c>
      <c r="E498">
        <f t="shared" si="22"/>
        <v>5</v>
      </c>
      <c r="F498">
        <f t="shared" si="23"/>
        <v>2022</v>
      </c>
      <c r="G498" s="4">
        <v>51691.2265625</v>
      </c>
      <c r="H498" s="4">
        <v>49395.6875</v>
      </c>
      <c r="I498" s="3">
        <v>95.559097289999997</v>
      </c>
    </row>
    <row r="499" spans="1:9" customFormat="1" x14ac:dyDescent="0.3">
      <c r="A499" s="1" t="s">
        <v>8</v>
      </c>
      <c r="B499" s="1" t="s">
        <v>9</v>
      </c>
      <c r="C499" s="2">
        <v>44686</v>
      </c>
      <c r="D499">
        <f t="shared" si="21"/>
        <v>5</v>
      </c>
      <c r="E499">
        <f t="shared" si="22"/>
        <v>5</v>
      </c>
      <c r="F499">
        <f t="shared" si="23"/>
        <v>2022</v>
      </c>
      <c r="G499" s="4">
        <v>15302.39648438</v>
      </c>
      <c r="H499" s="4">
        <v>15244.338867189999</v>
      </c>
      <c r="I499" s="3">
        <v>99.620597840000002</v>
      </c>
    </row>
    <row r="500" spans="1:9" customFormat="1" x14ac:dyDescent="0.3">
      <c r="A500" s="1" t="s">
        <v>10</v>
      </c>
      <c r="B500" s="1" t="s">
        <v>11</v>
      </c>
      <c r="C500" s="2">
        <v>44686</v>
      </c>
      <c r="D500">
        <f t="shared" si="21"/>
        <v>5</v>
      </c>
      <c r="E500">
        <f t="shared" si="22"/>
        <v>5</v>
      </c>
      <c r="F500">
        <f t="shared" si="23"/>
        <v>2022</v>
      </c>
      <c r="G500" s="4">
        <v>204615.328125</v>
      </c>
      <c r="H500" s="4">
        <v>136300.046875</v>
      </c>
      <c r="I500" s="3">
        <v>66.6128006</v>
      </c>
    </row>
    <row r="501" spans="1:9" customFormat="1" x14ac:dyDescent="0.3">
      <c r="A501" s="1" t="s">
        <v>12</v>
      </c>
      <c r="B501" s="1" t="s">
        <v>13</v>
      </c>
      <c r="C501" s="2">
        <v>44686</v>
      </c>
      <c r="D501">
        <f t="shared" si="21"/>
        <v>5</v>
      </c>
      <c r="E501">
        <f t="shared" si="22"/>
        <v>5</v>
      </c>
      <c r="F501">
        <f t="shared" si="23"/>
        <v>2022</v>
      </c>
      <c r="G501" s="4">
        <v>19657.330078129999</v>
      </c>
      <c r="H501" s="4">
        <v>16108.85742188</v>
      </c>
      <c r="I501" s="3">
        <v>81.94830322</v>
      </c>
    </row>
    <row r="502" spans="1:9" customFormat="1" x14ac:dyDescent="0.3">
      <c r="A502" s="1" t="s">
        <v>6</v>
      </c>
      <c r="B502" s="1" t="s">
        <v>7</v>
      </c>
      <c r="C502" s="2">
        <v>44687</v>
      </c>
      <c r="D502">
        <f t="shared" si="21"/>
        <v>6</v>
      </c>
      <c r="E502">
        <f t="shared" si="22"/>
        <v>5</v>
      </c>
      <c r="F502">
        <f t="shared" si="23"/>
        <v>2022</v>
      </c>
      <c r="G502" s="4">
        <v>51691.2265625</v>
      </c>
      <c r="H502" s="4">
        <v>49399.23828125</v>
      </c>
      <c r="I502" s="3">
        <v>95.566001889999995</v>
      </c>
    </row>
    <row r="503" spans="1:9" customFormat="1" x14ac:dyDescent="0.3">
      <c r="A503" s="1" t="s">
        <v>8</v>
      </c>
      <c r="B503" s="1" t="s">
        <v>9</v>
      </c>
      <c r="C503" s="2">
        <v>44687</v>
      </c>
      <c r="D503">
        <f t="shared" si="21"/>
        <v>6</v>
      </c>
      <c r="E503">
        <f t="shared" si="22"/>
        <v>5</v>
      </c>
      <c r="F503">
        <f t="shared" si="23"/>
        <v>2022</v>
      </c>
      <c r="G503" s="4">
        <v>15302.39648438</v>
      </c>
      <c r="H503" s="4">
        <v>15264.53515625</v>
      </c>
      <c r="I503" s="3">
        <v>99.752601619999993</v>
      </c>
    </row>
    <row r="504" spans="1:9" customFormat="1" x14ac:dyDescent="0.3">
      <c r="A504" s="1" t="s">
        <v>10</v>
      </c>
      <c r="B504" s="1" t="s">
        <v>11</v>
      </c>
      <c r="C504" s="2">
        <v>44687</v>
      </c>
      <c r="D504">
        <f t="shared" si="21"/>
        <v>6</v>
      </c>
      <c r="E504">
        <f t="shared" si="22"/>
        <v>5</v>
      </c>
      <c r="F504">
        <f t="shared" si="23"/>
        <v>2022</v>
      </c>
      <c r="G504" s="4">
        <v>204615.328125</v>
      </c>
      <c r="H504" s="4">
        <v>136359.515625</v>
      </c>
      <c r="I504" s="3">
        <v>66.641899109999997</v>
      </c>
    </row>
    <row r="505" spans="1:9" customFormat="1" x14ac:dyDescent="0.3">
      <c r="A505" s="1" t="s">
        <v>12</v>
      </c>
      <c r="B505" s="1" t="s">
        <v>13</v>
      </c>
      <c r="C505" s="2">
        <v>44687</v>
      </c>
      <c r="D505">
        <f t="shared" si="21"/>
        <v>6</v>
      </c>
      <c r="E505">
        <f t="shared" si="22"/>
        <v>5</v>
      </c>
      <c r="F505">
        <f t="shared" si="23"/>
        <v>2022</v>
      </c>
      <c r="G505" s="4">
        <v>19657.330078129999</v>
      </c>
      <c r="H505" s="4">
        <v>16414.17578125</v>
      </c>
      <c r="I505" s="3">
        <v>83.501502990000006</v>
      </c>
    </row>
    <row r="506" spans="1:9" customFormat="1" x14ac:dyDescent="0.3">
      <c r="A506" s="1" t="s">
        <v>6</v>
      </c>
      <c r="B506" s="1" t="s">
        <v>7</v>
      </c>
      <c r="C506" s="2">
        <v>44688</v>
      </c>
      <c r="D506">
        <f t="shared" si="21"/>
        <v>7</v>
      </c>
      <c r="E506">
        <f t="shared" si="22"/>
        <v>5</v>
      </c>
      <c r="F506">
        <f t="shared" si="23"/>
        <v>2022</v>
      </c>
      <c r="G506" s="4">
        <v>51691.2265625</v>
      </c>
      <c r="H506" s="4">
        <v>49413.7578125</v>
      </c>
      <c r="I506" s="3">
        <v>95.594100949999998</v>
      </c>
    </row>
    <row r="507" spans="1:9" customFormat="1" x14ac:dyDescent="0.3">
      <c r="A507" s="1" t="s">
        <v>8</v>
      </c>
      <c r="B507" s="1" t="s">
        <v>9</v>
      </c>
      <c r="C507" s="2">
        <v>44688</v>
      </c>
      <c r="D507">
        <f t="shared" si="21"/>
        <v>7</v>
      </c>
      <c r="E507">
        <f t="shared" si="22"/>
        <v>5</v>
      </c>
      <c r="F507">
        <f t="shared" si="23"/>
        <v>2022</v>
      </c>
      <c r="G507" s="4">
        <v>15302.39648438</v>
      </c>
      <c r="H507" s="4">
        <v>15252.924804689999</v>
      </c>
      <c r="I507" s="3">
        <v>99.67669678</v>
      </c>
    </row>
    <row r="508" spans="1:9" customFormat="1" x14ac:dyDescent="0.3">
      <c r="A508" s="1" t="s">
        <v>10</v>
      </c>
      <c r="B508" s="1" t="s">
        <v>11</v>
      </c>
      <c r="C508" s="2">
        <v>44688</v>
      </c>
      <c r="D508">
        <f t="shared" si="21"/>
        <v>7</v>
      </c>
      <c r="E508">
        <f t="shared" si="22"/>
        <v>5</v>
      </c>
      <c r="F508">
        <f t="shared" si="23"/>
        <v>2022</v>
      </c>
      <c r="G508" s="4">
        <v>204615.328125</v>
      </c>
      <c r="H508" s="4">
        <v>136469.15625</v>
      </c>
      <c r="I508" s="3">
        <v>66.69550323</v>
      </c>
    </row>
    <row r="509" spans="1:9" customFormat="1" x14ac:dyDescent="0.3">
      <c r="A509" s="1" t="s">
        <v>12</v>
      </c>
      <c r="B509" s="1" t="s">
        <v>13</v>
      </c>
      <c r="C509" s="2">
        <v>44688</v>
      </c>
      <c r="D509">
        <f t="shared" si="21"/>
        <v>7</v>
      </c>
      <c r="E509">
        <f t="shared" si="22"/>
        <v>5</v>
      </c>
      <c r="F509">
        <f t="shared" si="23"/>
        <v>2022</v>
      </c>
      <c r="G509" s="4">
        <v>19657.330078129999</v>
      </c>
      <c r="H509" s="4">
        <v>16724.078125</v>
      </c>
      <c r="I509" s="3">
        <v>85.078102110000003</v>
      </c>
    </row>
    <row r="510" spans="1:9" customFormat="1" x14ac:dyDescent="0.3">
      <c r="A510" s="1" t="s">
        <v>6</v>
      </c>
      <c r="B510" s="1" t="s">
        <v>7</v>
      </c>
      <c r="C510" s="2">
        <v>44689</v>
      </c>
      <c r="D510">
        <f t="shared" si="21"/>
        <v>8</v>
      </c>
      <c r="E510">
        <f t="shared" si="22"/>
        <v>5</v>
      </c>
      <c r="F510">
        <f t="shared" si="23"/>
        <v>2022</v>
      </c>
      <c r="G510" s="4">
        <v>51691.2265625</v>
      </c>
      <c r="H510" s="4">
        <v>49390.859375</v>
      </c>
      <c r="I510" s="3">
        <v>95.549797060000003</v>
      </c>
    </row>
    <row r="511" spans="1:9" customFormat="1" x14ac:dyDescent="0.3">
      <c r="A511" s="1" t="s">
        <v>8</v>
      </c>
      <c r="B511" s="1" t="s">
        <v>9</v>
      </c>
      <c r="C511" s="2">
        <v>44689</v>
      </c>
      <c r="D511">
        <f t="shared" si="21"/>
        <v>8</v>
      </c>
      <c r="E511">
        <f t="shared" si="22"/>
        <v>5</v>
      </c>
      <c r="F511">
        <f t="shared" si="23"/>
        <v>2022</v>
      </c>
      <c r="G511" s="4">
        <v>15302.39648438</v>
      </c>
      <c r="H511" s="4">
        <v>15232.89257813</v>
      </c>
      <c r="I511" s="3">
        <v>99.545799259999995</v>
      </c>
    </row>
    <row r="512" spans="1:9" customFormat="1" x14ac:dyDescent="0.3">
      <c r="A512" s="1" t="s">
        <v>10</v>
      </c>
      <c r="B512" s="1" t="s">
        <v>11</v>
      </c>
      <c r="C512" s="2">
        <v>44689</v>
      </c>
      <c r="D512">
        <f t="shared" si="21"/>
        <v>8</v>
      </c>
      <c r="E512">
        <f t="shared" si="22"/>
        <v>5</v>
      </c>
      <c r="F512">
        <f t="shared" si="23"/>
        <v>2022</v>
      </c>
      <c r="G512" s="4">
        <v>204615.328125</v>
      </c>
      <c r="H512" s="4">
        <v>136664.59375</v>
      </c>
      <c r="I512" s="3">
        <v>66.791000370000006</v>
      </c>
    </row>
    <row r="513" spans="1:9" customFormat="1" x14ac:dyDescent="0.3">
      <c r="A513" s="1" t="s">
        <v>12</v>
      </c>
      <c r="B513" s="1" t="s">
        <v>13</v>
      </c>
      <c r="C513" s="2">
        <v>44689</v>
      </c>
      <c r="D513">
        <f t="shared" si="21"/>
        <v>8</v>
      </c>
      <c r="E513">
        <f t="shared" si="22"/>
        <v>5</v>
      </c>
      <c r="F513">
        <f t="shared" si="23"/>
        <v>2022</v>
      </c>
      <c r="G513" s="4">
        <v>19657.330078129999</v>
      </c>
      <c r="H513" s="4">
        <v>17024.560546879999</v>
      </c>
      <c r="I513" s="3">
        <v>86.606697080000004</v>
      </c>
    </row>
    <row r="514" spans="1:9" customFormat="1" x14ac:dyDescent="0.3">
      <c r="A514" s="1" t="s">
        <v>6</v>
      </c>
      <c r="B514" s="1" t="s">
        <v>7</v>
      </c>
      <c r="C514" s="2">
        <v>44690</v>
      </c>
      <c r="D514">
        <f t="shared" si="21"/>
        <v>9</v>
      </c>
      <c r="E514">
        <f t="shared" si="22"/>
        <v>5</v>
      </c>
      <c r="F514">
        <f t="shared" si="23"/>
        <v>2022</v>
      </c>
      <c r="G514" s="4">
        <v>51691.2265625</v>
      </c>
      <c r="H514" s="4">
        <v>49354.4375</v>
      </c>
      <c r="I514" s="3">
        <v>95.479301449999994</v>
      </c>
    </row>
    <row r="515" spans="1:9" customFormat="1" x14ac:dyDescent="0.3">
      <c r="A515" s="1" t="s">
        <v>8</v>
      </c>
      <c r="B515" s="1" t="s">
        <v>9</v>
      </c>
      <c r="C515" s="2">
        <v>44690</v>
      </c>
      <c r="D515">
        <f t="shared" ref="D515:D578" si="24">DAY(C515)</f>
        <v>9</v>
      </c>
      <c r="E515">
        <f t="shared" ref="E515:E578" si="25">MONTH(C515)</f>
        <v>5</v>
      </c>
      <c r="F515">
        <f t="shared" ref="F515:F578" si="26">YEAR(C515)</f>
        <v>2022</v>
      </c>
      <c r="G515" s="4">
        <v>15302.39648438</v>
      </c>
      <c r="H515" s="4">
        <v>15188.465820310001</v>
      </c>
      <c r="I515" s="3">
        <v>99.255500789999999</v>
      </c>
    </row>
    <row r="516" spans="1:9" customFormat="1" x14ac:dyDescent="0.3">
      <c r="A516" s="1" t="s">
        <v>10</v>
      </c>
      <c r="B516" s="1" t="s">
        <v>11</v>
      </c>
      <c r="C516" s="2">
        <v>44690</v>
      </c>
      <c r="D516">
        <f t="shared" si="24"/>
        <v>9</v>
      </c>
      <c r="E516">
        <f t="shared" si="25"/>
        <v>5</v>
      </c>
      <c r="F516">
        <f t="shared" si="26"/>
        <v>2022</v>
      </c>
      <c r="G516" s="4">
        <v>204615.328125</v>
      </c>
      <c r="H516" s="4">
        <v>136697.15625</v>
      </c>
      <c r="I516" s="3">
        <v>66.80690002</v>
      </c>
    </row>
    <row r="517" spans="1:9" customFormat="1" x14ac:dyDescent="0.3">
      <c r="A517" s="1" t="s">
        <v>12</v>
      </c>
      <c r="B517" s="1" t="s">
        <v>13</v>
      </c>
      <c r="C517" s="2">
        <v>44690</v>
      </c>
      <c r="D517">
        <f t="shared" si="24"/>
        <v>9</v>
      </c>
      <c r="E517">
        <f t="shared" si="25"/>
        <v>5</v>
      </c>
      <c r="F517">
        <f t="shared" si="26"/>
        <v>2022</v>
      </c>
      <c r="G517" s="4">
        <v>19657.330078129999</v>
      </c>
      <c r="H517" s="4">
        <v>17182.22265625</v>
      </c>
      <c r="I517" s="3">
        <v>87.408699040000002</v>
      </c>
    </row>
    <row r="518" spans="1:9" customFormat="1" x14ac:dyDescent="0.3">
      <c r="A518" s="1" t="s">
        <v>6</v>
      </c>
      <c r="B518" s="1" t="s">
        <v>7</v>
      </c>
      <c r="C518" s="2">
        <v>44691</v>
      </c>
      <c r="D518">
        <f t="shared" si="24"/>
        <v>10</v>
      </c>
      <c r="E518">
        <f t="shared" si="25"/>
        <v>5</v>
      </c>
      <c r="F518">
        <f t="shared" si="26"/>
        <v>2022</v>
      </c>
      <c r="G518" s="4">
        <v>51691.2265625</v>
      </c>
      <c r="H518" s="4">
        <v>49341.9375</v>
      </c>
      <c r="I518" s="3">
        <v>95.455101010000007</v>
      </c>
    </row>
    <row r="519" spans="1:9" customFormat="1" x14ac:dyDescent="0.3">
      <c r="A519" s="1" t="s">
        <v>8</v>
      </c>
      <c r="B519" s="1" t="s">
        <v>9</v>
      </c>
      <c r="C519" s="2">
        <v>44691</v>
      </c>
      <c r="D519">
        <f t="shared" si="24"/>
        <v>10</v>
      </c>
      <c r="E519">
        <f t="shared" si="25"/>
        <v>5</v>
      </c>
      <c r="F519">
        <f t="shared" si="26"/>
        <v>2022</v>
      </c>
      <c r="G519" s="4">
        <v>15302.39648438</v>
      </c>
      <c r="H519" s="4">
        <v>15179.89257813</v>
      </c>
      <c r="I519" s="3">
        <v>99.199501040000001</v>
      </c>
    </row>
    <row r="520" spans="1:9" customFormat="1" x14ac:dyDescent="0.3">
      <c r="A520" s="1" t="s">
        <v>10</v>
      </c>
      <c r="B520" s="1" t="s">
        <v>11</v>
      </c>
      <c r="C520" s="2">
        <v>44691</v>
      </c>
      <c r="D520">
        <f t="shared" si="24"/>
        <v>10</v>
      </c>
      <c r="E520">
        <f t="shared" si="25"/>
        <v>5</v>
      </c>
      <c r="F520">
        <f t="shared" si="26"/>
        <v>2022</v>
      </c>
      <c r="G520" s="4">
        <v>204615.328125</v>
      </c>
      <c r="H520" s="4">
        <v>136619.78125</v>
      </c>
      <c r="I520" s="3">
        <v>66.76909637</v>
      </c>
    </row>
    <row r="521" spans="1:9" customFormat="1" x14ac:dyDescent="0.3">
      <c r="A521" s="1" t="s">
        <v>12</v>
      </c>
      <c r="B521" s="1" t="s">
        <v>13</v>
      </c>
      <c r="C521" s="2">
        <v>44691</v>
      </c>
      <c r="D521">
        <f t="shared" si="24"/>
        <v>10</v>
      </c>
      <c r="E521">
        <f t="shared" si="25"/>
        <v>5</v>
      </c>
      <c r="F521">
        <f t="shared" si="26"/>
        <v>2022</v>
      </c>
      <c r="G521" s="4">
        <v>19657.330078129999</v>
      </c>
      <c r="H521" s="4">
        <v>17316.498046879999</v>
      </c>
      <c r="I521" s="3">
        <v>88.091796880000004</v>
      </c>
    </row>
    <row r="522" spans="1:9" customFormat="1" x14ac:dyDescent="0.3">
      <c r="A522" s="1" t="s">
        <v>6</v>
      </c>
      <c r="B522" s="1" t="s">
        <v>7</v>
      </c>
      <c r="C522" s="2">
        <v>44692</v>
      </c>
      <c r="D522">
        <f t="shared" si="24"/>
        <v>11</v>
      </c>
      <c r="E522">
        <f t="shared" si="25"/>
        <v>5</v>
      </c>
      <c r="F522">
        <f t="shared" si="26"/>
        <v>2022</v>
      </c>
      <c r="G522" s="4">
        <v>51691.2265625</v>
      </c>
      <c r="H522" s="4">
        <v>49331.84765625</v>
      </c>
      <c r="I522" s="3">
        <v>95.435600280000003</v>
      </c>
    </row>
    <row r="523" spans="1:9" customFormat="1" x14ac:dyDescent="0.3">
      <c r="A523" s="1" t="s">
        <v>8</v>
      </c>
      <c r="B523" s="1" t="s">
        <v>9</v>
      </c>
      <c r="C523" s="2">
        <v>44692</v>
      </c>
      <c r="D523">
        <f t="shared" si="24"/>
        <v>11</v>
      </c>
      <c r="E523">
        <f t="shared" si="25"/>
        <v>5</v>
      </c>
      <c r="F523">
        <f t="shared" si="26"/>
        <v>2022</v>
      </c>
      <c r="G523" s="4">
        <v>15302.39648438</v>
      </c>
      <c r="H523" s="4">
        <v>15183.52734375</v>
      </c>
      <c r="I523" s="3">
        <v>99.223197940000006</v>
      </c>
    </row>
    <row r="524" spans="1:9" customFormat="1" x14ac:dyDescent="0.3">
      <c r="A524" s="1" t="s">
        <v>10</v>
      </c>
      <c r="B524" s="1" t="s">
        <v>11</v>
      </c>
      <c r="C524" s="2">
        <v>44692</v>
      </c>
      <c r="D524">
        <f t="shared" si="24"/>
        <v>11</v>
      </c>
      <c r="E524">
        <f t="shared" si="25"/>
        <v>5</v>
      </c>
      <c r="F524">
        <f t="shared" si="26"/>
        <v>2022</v>
      </c>
      <c r="G524" s="4">
        <v>204615.328125</v>
      </c>
      <c r="H524" s="4">
        <v>136549.015625</v>
      </c>
      <c r="I524" s="3">
        <v>66.734497070000003</v>
      </c>
    </row>
    <row r="525" spans="1:9" customFormat="1" x14ac:dyDescent="0.3">
      <c r="A525" s="1" t="s">
        <v>12</v>
      </c>
      <c r="B525" s="1" t="s">
        <v>13</v>
      </c>
      <c r="C525" s="2">
        <v>44692</v>
      </c>
      <c r="D525">
        <f t="shared" si="24"/>
        <v>11</v>
      </c>
      <c r="E525">
        <f t="shared" si="25"/>
        <v>5</v>
      </c>
      <c r="F525">
        <f t="shared" si="26"/>
        <v>2022</v>
      </c>
      <c r="G525" s="4">
        <v>19657.330078129999</v>
      </c>
      <c r="H525" s="4">
        <v>17430.2578125</v>
      </c>
      <c r="I525" s="3">
        <v>88.670501709999996</v>
      </c>
    </row>
    <row r="526" spans="1:9" customFormat="1" x14ac:dyDescent="0.3">
      <c r="A526" s="1" t="s">
        <v>6</v>
      </c>
      <c r="B526" s="1" t="s">
        <v>7</v>
      </c>
      <c r="C526" s="2">
        <v>44693</v>
      </c>
      <c r="D526">
        <f t="shared" si="24"/>
        <v>12</v>
      </c>
      <c r="E526">
        <f t="shared" si="25"/>
        <v>5</v>
      </c>
      <c r="F526">
        <f t="shared" si="26"/>
        <v>2022</v>
      </c>
      <c r="G526" s="4">
        <v>51691.2265625</v>
      </c>
      <c r="H526" s="4">
        <v>49309.734375</v>
      </c>
      <c r="I526" s="3">
        <v>95.392898560000006</v>
      </c>
    </row>
    <row r="527" spans="1:9" customFormat="1" x14ac:dyDescent="0.3">
      <c r="A527" s="1" t="s">
        <v>8</v>
      </c>
      <c r="B527" s="1" t="s">
        <v>9</v>
      </c>
      <c r="C527" s="2">
        <v>44693</v>
      </c>
      <c r="D527">
        <f t="shared" si="24"/>
        <v>12</v>
      </c>
      <c r="E527">
        <f t="shared" si="25"/>
        <v>5</v>
      </c>
      <c r="F527">
        <f t="shared" si="26"/>
        <v>2022</v>
      </c>
      <c r="G527" s="4">
        <v>15302.39648438</v>
      </c>
      <c r="H527" s="4">
        <v>15225.78125</v>
      </c>
      <c r="I527" s="3">
        <v>99.499298100000004</v>
      </c>
    </row>
    <row r="528" spans="1:9" customFormat="1" x14ac:dyDescent="0.3">
      <c r="A528" s="1" t="s">
        <v>10</v>
      </c>
      <c r="B528" s="1" t="s">
        <v>11</v>
      </c>
      <c r="C528" s="2">
        <v>44693</v>
      </c>
      <c r="D528">
        <f t="shared" si="24"/>
        <v>12</v>
      </c>
      <c r="E528">
        <f t="shared" si="25"/>
        <v>5</v>
      </c>
      <c r="F528">
        <f t="shared" si="26"/>
        <v>2022</v>
      </c>
      <c r="G528" s="4">
        <v>204615.328125</v>
      </c>
      <c r="H528" s="4">
        <v>136474.609375</v>
      </c>
      <c r="I528" s="3">
        <v>66.698097230000002</v>
      </c>
    </row>
    <row r="529" spans="1:9" customFormat="1" x14ac:dyDescent="0.3">
      <c r="A529" s="1" t="s">
        <v>12</v>
      </c>
      <c r="B529" s="1" t="s">
        <v>13</v>
      </c>
      <c r="C529" s="2">
        <v>44693</v>
      </c>
      <c r="D529">
        <f t="shared" si="24"/>
        <v>12</v>
      </c>
      <c r="E529">
        <f t="shared" si="25"/>
        <v>5</v>
      </c>
      <c r="F529">
        <f t="shared" si="26"/>
        <v>2022</v>
      </c>
      <c r="G529" s="4">
        <v>19657.330078129999</v>
      </c>
      <c r="H529" s="4">
        <v>17474.087890629999</v>
      </c>
      <c r="I529" s="3">
        <v>88.893501279999995</v>
      </c>
    </row>
    <row r="530" spans="1:9" customFormat="1" x14ac:dyDescent="0.3">
      <c r="A530" s="1" t="s">
        <v>6</v>
      </c>
      <c r="B530" s="1" t="s">
        <v>7</v>
      </c>
      <c r="C530" s="2">
        <v>44694</v>
      </c>
      <c r="D530">
        <f t="shared" si="24"/>
        <v>13</v>
      </c>
      <c r="E530">
        <f t="shared" si="25"/>
        <v>5</v>
      </c>
      <c r="F530">
        <f t="shared" si="26"/>
        <v>2022</v>
      </c>
      <c r="G530" s="4">
        <v>51691.2265625</v>
      </c>
      <c r="H530" s="4">
        <v>49319.734375</v>
      </c>
      <c r="I530" s="3">
        <v>95.412200929999997</v>
      </c>
    </row>
    <row r="531" spans="1:9" customFormat="1" x14ac:dyDescent="0.3">
      <c r="A531" s="1" t="s">
        <v>8</v>
      </c>
      <c r="B531" s="1" t="s">
        <v>9</v>
      </c>
      <c r="C531" s="2">
        <v>44694</v>
      </c>
      <c r="D531">
        <f t="shared" si="24"/>
        <v>13</v>
      </c>
      <c r="E531">
        <f t="shared" si="25"/>
        <v>5</v>
      </c>
      <c r="F531">
        <f t="shared" si="26"/>
        <v>2022</v>
      </c>
      <c r="G531" s="4">
        <v>15302.39648438</v>
      </c>
      <c r="H531" s="4">
        <v>15241.16601563</v>
      </c>
      <c r="I531" s="3">
        <v>99.599899289999996</v>
      </c>
    </row>
    <row r="532" spans="1:9" customFormat="1" x14ac:dyDescent="0.3">
      <c r="A532" s="1" t="s">
        <v>10</v>
      </c>
      <c r="B532" s="1" t="s">
        <v>11</v>
      </c>
      <c r="C532" s="2">
        <v>44694</v>
      </c>
      <c r="D532">
        <f t="shared" si="24"/>
        <v>13</v>
      </c>
      <c r="E532">
        <f t="shared" si="25"/>
        <v>5</v>
      </c>
      <c r="F532">
        <f t="shared" si="26"/>
        <v>2022</v>
      </c>
      <c r="G532" s="4">
        <v>204615.328125</v>
      </c>
      <c r="H532" s="4">
        <v>136469.703125</v>
      </c>
      <c r="I532" s="3">
        <v>66.695701600000007</v>
      </c>
    </row>
    <row r="533" spans="1:9" customFormat="1" x14ac:dyDescent="0.3">
      <c r="A533" s="1" t="s">
        <v>12</v>
      </c>
      <c r="B533" s="1" t="s">
        <v>13</v>
      </c>
      <c r="C533" s="2">
        <v>44694</v>
      </c>
      <c r="D533">
        <f t="shared" si="24"/>
        <v>13</v>
      </c>
      <c r="E533">
        <f t="shared" si="25"/>
        <v>5</v>
      </c>
      <c r="F533">
        <f t="shared" si="26"/>
        <v>2022</v>
      </c>
      <c r="G533" s="4">
        <v>19657.330078129999</v>
      </c>
      <c r="H533" s="4">
        <v>17454.46875</v>
      </c>
      <c r="I533" s="3">
        <v>88.793701170000006</v>
      </c>
    </row>
    <row r="534" spans="1:9" customFormat="1" x14ac:dyDescent="0.3">
      <c r="A534" s="1" t="s">
        <v>6</v>
      </c>
      <c r="B534" s="1" t="s">
        <v>7</v>
      </c>
      <c r="C534" s="2">
        <v>44695</v>
      </c>
      <c r="D534">
        <f t="shared" si="24"/>
        <v>14</v>
      </c>
      <c r="E534">
        <f t="shared" si="25"/>
        <v>5</v>
      </c>
      <c r="F534">
        <f t="shared" si="26"/>
        <v>2022</v>
      </c>
      <c r="G534" s="4">
        <v>51691.2265625</v>
      </c>
      <c r="H534" s="4">
        <v>49326.51171875</v>
      </c>
      <c r="I534" s="3">
        <v>95.4253006</v>
      </c>
    </row>
    <row r="535" spans="1:9" customFormat="1" x14ac:dyDescent="0.3">
      <c r="A535" s="1" t="s">
        <v>8</v>
      </c>
      <c r="B535" s="1" t="s">
        <v>9</v>
      </c>
      <c r="C535" s="2">
        <v>44695</v>
      </c>
      <c r="D535">
        <f t="shared" si="24"/>
        <v>14</v>
      </c>
      <c r="E535">
        <f t="shared" si="25"/>
        <v>5</v>
      </c>
      <c r="F535">
        <f t="shared" si="26"/>
        <v>2022</v>
      </c>
      <c r="G535" s="4">
        <v>15302.39648438</v>
      </c>
      <c r="H535" s="4">
        <v>15236.89648438</v>
      </c>
      <c r="I535" s="3">
        <v>99.571998600000001</v>
      </c>
    </row>
    <row r="536" spans="1:9" customFormat="1" x14ac:dyDescent="0.3">
      <c r="A536" s="1" t="s">
        <v>10</v>
      </c>
      <c r="B536" s="1" t="s">
        <v>11</v>
      </c>
      <c r="C536" s="2">
        <v>44695</v>
      </c>
      <c r="D536">
        <f t="shared" si="24"/>
        <v>14</v>
      </c>
      <c r="E536">
        <f t="shared" si="25"/>
        <v>5</v>
      </c>
      <c r="F536">
        <f t="shared" si="26"/>
        <v>2022</v>
      </c>
      <c r="G536" s="4">
        <v>204615.328125</v>
      </c>
      <c r="H536" s="4">
        <v>136538.859375</v>
      </c>
      <c r="I536" s="3">
        <v>66.729499820000001</v>
      </c>
    </row>
    <row r="537" spans="1:9" customFormat="1" x14ac:dyDescent="0.3">
      <c r="A537" s="1" t="s">
        <v>12</v>
      </c>
      <c r="B537" s="1" t="s">
        <v>13</v>
      </c>
      <c r="C537" s="2">
        <v>44695</v>
      </c>
      <c r="D537">
        <f t="shared" si="24"/>
        <v>14</v>
      </c>
      <c r="E537">
        <f t="shared" si="25"/>
        <v>5</v>
      </c>
      <c r="F537">
        <f t="shared" si="26"/>
        <v>2022</v>
      </c>
      <c r="G537" s="4">
        <v>19657.330078129999</v>
      </c>
      <c r="H537" s="4">
        <v>17518.158203129999</v>
      </c>
      <c r="I537" s="3">
        <v>89.117698669999996</v>
      </c>
    </row>
    <row r="538" spans="1:9" customFormat="1" x14ac:dyDescent="0.3">
      <c r="A538" s="1" t="s">
        <v>6</v>
      </c>
      <c r="B538" s="1" t="s">
        <v>7</v>
      </c>
      <c r="C538" s="2">
        <v>44696</v>
      </c>
      <c r="D538">
        <f t="shared" si="24"/>
        <v>15</v>
      </c>
      <c r="E538">
        <f t="shared" si="25"/>
        <v>5</v>
      </c>
      <c r="F538">
        <f t="shared" si="26"/>
        <v>2022</v>
      </c>
      <c r="G538" s="4">
        <v>51691.2265625</v>
      </c>
      <c r="H538" s="4">
        <v>49324.984375</v>
      </c>
      <c r="I538" s="3">
        <v>95.422401429999994</v>
      </c>
    </row>
    <row r="539" spans="1:9" customFormat="1" x14ac:dyDescent="0.3">
      <c r="A539" s="1" t="s">
        <v>8</v>
      </c>
      <c r="B539" s="1" t="s">
        <v>9</v>
      </c>
      <c r="C539" s="2">
        <v>44696</v>
      </c>
      <c r="D539">
        <f t="shared" si="24"/>
        <v>15</v>
      </c>
      <c r="E539">
        <f t="shared" si="25"/>
        <v>5</v>
      </c>
      <c r="F539">
        <f t="shared" si="26"/>
        <v>2022</v>
      </c>
      <c r="G539" s="4">
        <v>15302.39648438</v>
      </c>
      <c r="H539" s="4">
        <v>15237.96289063</v>
      </c>
      <c r="I539" s="3">
        <v>99.578903199999999</v>
      </c>
    </row>
    <row r="540" spans="1:9" customFormat="1" x14ac:dyDescent="0.3">
      <c r="A540" s="1" t="s">
        <v>10</v>
      </c>
      <c r="B540" s="1" t="s">
        <v>11</v>
      </c>
      <c r="C540" s="2">
        <v>44696</v>
      </c>
      <c r="D540">
        <f t="shared" si="24"/>
        <v>15</v>
      </c>
      <c r="E540">
        <f t="shared" si="25"/>
        <v>5</v>
      </c>
      <c r="F540">
        <f t="shared" si="26"/>
        <v>2022</v>
      </c>
      <c r="G540" s="4">
        <v>204615.328125</v>
      </c>
      <c r="H540" s="4">
        <v>136748.5</v>
      </c>
      <c r="I540" s="3">
        <v>66.832000730000004</v>
      </c>
    </row>
    <row r="541" spans="1:9" customFormat="1" x14ac:dyDescent="0.3">
      <c r="A541" s="1" t="s">
        <v>12</v>
      </c>
      <c r="B541" s="1" t="s">
        <v>13</v>
      </c>
      <c r="C541" s="2">
        <v>44696</v>
      </c>
      <c r="D541">
        <f t="shared" si="24"/>
        <v>15</v>
      </c>
      <c r="E541">
        <f t="shared" si="25"/>
        <v>5</v>
      </c>
      <c r="F541">
        <f t="shared" si="26"/>
        <v>2022</v>
      </c>
      <c r="G541" s="4">
        <v>19657.330078129999</v>
      </c>
      <c r="H541" s="4">
        <v>17546.546875</v>
      </c>
      <c r="I541" s="3">
        <v>89.262100219999994</v>
      </c>
    </row>
    <row r="542" spans="1:9" customFormat="1" x14ac:dyDescent="0.3">
      <c r="A542" s="1" t="s">
        <v>6</v>
      </c>
      <c r="B542" s="1" t="s">
        <v>7</v>
      </c>
      <c r="C542" s="2">
        <v>44697</v>
      </c>
      <c r="D542">
        <f t="shared" si="24"/>
        <v>16</v>
      </c>
      <c r="E542">
        <f t="shared" si="25"/>
        <v>5</v>
      </c>
      <c r="F542">
        <f t="shared" si="26"/>
        <v>2022</v>
      </c>
      <c r="G542" s="4">
        <v>51691.2265625</v>
      </c>
      <c r="H542" s="4">
        <v>49315.453125</v>
      </c>
      <c r="I542" s="3">
        <v>95.403900149999998</v>
      </c>
    </row>
    <row r="543" spans="1:9" customFormat="1" x14ac:dyDescent="0.3">
      <c r="A543" s="1" t="s">
        <v>8</v>
      </c>
      <c r="B543" s="1" t="s">
        <v>9</v>
      </c>
      <c r="C543" s="2">
        <v>44697</v>
      </c>
      <c r="D543">
        <f t="shared" si="24"/>
        <v>16</v>
      </c>
      <c r="E543">
        <f t="shared" si="25"/>
        <v>5</v>
      </c>
      <c r="F543">
        <f t="shared" si="26"/>
        <v>2022</v>
      </c>
      <c r="G543" s="4">
        <v>15302.39648438</v>
      </c>
      <c r="H543" s="4">
        <v>15204.721679689999</v>
      </c>
      <c r="I543" s="3">
        <v>99.361701969999999</v>
      </c>
    </row>
    <row r="544" spans="1:9" customFormat="1" x14ac:dyDescent="0.3">
      <c r="A544" s="1" t="s">
        <v>10</v>
      </c>
      <c r="B544" s="1" t="s">
        <v>11</v>
      </c>
      <c r="C544" s="2">
        <v>44697</v>
      </c>
      <c r="D544">
        <f t="shared" si="24"/>
        <v>16</v>
      </c>
      <c r="E544">
        <f t="shared" si="25"/>
        <v>5</v>
      </c>
      <c r="F544">
        <f t="shared" si="26"/>
        <v>2022</v>
      </c>
      <c r="G544" s="4">
        <v>204615.328125</v>
      </c>
      <c r="H544" s="4">
        <v>136712.421875</v>
      </c>
      <c r="I544" s="3">
        <v>66.814399719999997</v>
      </c>
    </row>
    <row r="545" spans="1:9" customFormat="1" x14ac:dyDescent="0.3">
      <c r="A545" s="1" t="s">
        <v>12</v>
      </c>
      <c r="B545" s="1" t="s">
        <v>13</v>
      </c>
      <c r="C545" s="2">
        <v>44697</v>
      </c>
      <c r="D545">
        <f t="shared" si="24"/>
        <v>16</v>
      </c>
      <c r="E545">
        <f t="shared" si="25"/>
        <v>5</v>
      </c>
      <c r="F545">
        <f t="shared" si="26"/>
        <v>2022</v>
      </c>
      <c r="G545" s="4">
        <v>19657.330078129999</v>
      </c>
      <c r="H545" s="4">
        <v>17533.47265625</v>
      </c>
      <c r="I545" s="3">
        <v>89.19560242</v>
      </c>
    </row>
    <row r="546" spans="1:9" customFormat="1" x14ac:dyDescent="0.3">
      <c r="A546" s="1" t="s">
        <v>6</v>
      </c>
      <c r="B546" s="1" t="s">
        <v>7</v>
      </c>
      <c r="C546" s="2">
        <v>44698</v>
      </c>
      <c r="D546">
        <f t="shared" si="24"/>
        <v>17</v>
      </c>
      <c r="E546">
        <f t="shared" si="25"/>
        <v>5</v>
      </c>
      <c r="F546">
        <f t="shared" si="26"/>
        <v>2022</v>
      </c>
      <c r="G546" s="4">
        <v>51691.2265625</v>
      </c>
      <c r="H546" s="4">
        <v>49311.6953125</v>
      </c>
      <c r="I546" s="3">
        <v>95.396598819999994</v>
      </c>
    </row>
    <row r="547" spans="1:9" customFormat="1" x14ac:dyDescent="0.3">
      <c r="A547" s="1" t="s">
        <v>8</v>
      </c>
      <c r="B547" s="1" t="s">
        <v>9</v>
      </c>
      <c r="C547" s="2">
        <v>44698</v>
      </c>
      <c r="D547">
        <f t="shared" si="24"/>
        <v>17</v>
      </c>
      <c r="E547">
        <f t="shared" si="25"/>
        <v>5</v>
      </c>
      <c r="F547">
        <f t="shared" si="26"/>
        <v>2022</v>
      </c>
      <c r="G547" s="4">
        <v>15302.39648438</v>
      </c>
      <c r="H547" s="4">
        <v>15201.92382813</v>
      </c>
      <c r="I547" s="3">
        <v>99.343399050000002</v>
      </c>
    </row>
    <row r="548" spans="1:9" customFormat="1" x14ac:dyDescent="0.3">
      <c r="A548" s="1" t="s">
        <v>10</v>
      </c>
      <c r="B548" s="1" t="s">
        <v>11</v>
      </c>
      <c r="C548" s="2">
        <v>44698</v>
      </c>
      <c r="D548">
        <f t="shared" si="24"/>
        <v>17</v>
      </c>
      <c r="E548">
        <f t="shared" si="25"/>
        <v>5</v>
      </c>
      <c r="F548">
        <f t="shared" si="26"/>
        <v>2022</v>
      </c>
      <c r="G548" s="4">
        <v>204615.328125</v>
      </c>
      <c r="H548" s="4">
        <v>136639.875</v>
      </c>
      <c r="I548" s="3">
        <v>66.778900149999998</v>
      </c>
    </row>
    <row r="549" spans="1:9" customFormat="1" x14ac:dyDescent="0.3">
      <c r="A549" s="1" t="s">
        <v>12</v>
      </c>
      <c r="B549" s="1" t="s">
        <v>13</v>
      </c>
      <c r="C549" s="2">
        <v>44698</v>
      </c>
      <c r="D549">
        <f t="shared" si="24"/>
        <v>17</v>
      </c>
      <c r="E549">
        <f t="shared" si="25"/>
        <v>5</v>
      </c>
      <c r="F549">
        <f t="shared" si="26"/>
        <v>2022</v>
      </c>
      <c r="G549" s="4">
        <v>19657.330078129999</v>
      </c>
      <c r="H549" s="4">
        <v>17528.404296879999</v>
      </c>
      <c r="I549" s="3">
        <v>89.169799800000007</v>
      </c>
    </row>
    <row r="550" spans="1:9" customFormat="1" x14ac:dyDescent="0.3">
      <c r="A550" s="1" t="s">
        <v>6</v>
      </c>
      <c r="B550" s="1" t="s">
        <v>7</v>
      </c>
      <c r="C550" s="2">
        <v>44699</v>
      </c>
      <c r="D550">
        <f t="shared" si="24"/>
        <v>18</v>
      </c>
      <c r="E550">
        <f t="shared" si="25"/>
        <v>5</v>
      </c>
      <c r="F550">
        <f t="shared" si="26"/>
        <v>2022</v>
      </c>
      <c r="G550" s="4">
        <v>51691.2265625</v>
      </c>
      <c r="H550" s="4">
        <v>49268.83203125</v>
      </c>
      <c r="I550" s="3">
        <v>95.313697809999994</v>
      </c>
    </row>
    <row r="551" spans="1:9" customFormat="1" x14ac:dyDescent="0.3">
      <c r="A551" s="1" t="s">
        <v>8</v>
      </c>
      <c r="B551" s="1" t="s">
        <v>9</v>
      </c>
      <c r="C551" s="2">
        <v>44699</v>
      </c>
      <c r="D551">
        <f t="shared" si="24"/>
        <v>18</v>
      </c>
      <c r="E551">
        <f t="shared" si="25"/>
        <v>5</v>
      </c>
      <c r="F551">
        <f t="shared" si="26"/>
        <v>2022</v>
      </c>
      <c r="G551" s="4">
        <v>15302.39648438</v>
      </c>
      <c r="H551" s="4">
        <v>15220.72851563</v>
      </c>
      <c r="I551" s="3">
        <v>99.466300959999998</v>
      </c>
    </row>
    <row r="552" spans="1:9" customFormat="1" x14ac:dyDescent="0.3">
      <c r="A552" s="1" t="s">
        <v>10</v>
      </c>
      <c r="B552" s="1" t="s">
        <v>11</v>
      </c>
      <c r="C552" s="2">
        <v>44699</v>
      </c>
      <c r="D552">
        <f t="shared" si="24"/>
        <v>18</v>
      </c>
      <c r="E552">
        <f t="shared" si="25"/>
        <v>5</v>
      </c>
      <c r="F552">
        <f t="shared" si="26"/>
        <v>2022</v>
      </c>
      <c r="G552" s="4">
        <v>204615.328125</v>
      </c>
      <c r="H552" s="4">
        <v>136566.046875</v>
      </c>
      <c r="I552" s="3">
        <v>66.742797850000002</v>
      </c>
    </row>
    <row r="553" spans="1:9" customFormat="1" x14ac:dyDescent="0.3">
      <c r="A553" s="1" t="s">
        <v>12</v>
      </c>
      <c r="B553" s="1" t="s">
        <v>13</v>
      </c>
      <c r="C553" s="2">
        <v>44699</v>
      </c>
      <c r="D553">
        <f t="shared" si="24"/>
        <v>18</v>
      </c>
      <c r="E553">
        <f t="shared" si="25"/>
        <v>5</v>
      </c>
      <c r="F553">
        <f t="shared" si="26"/>
        <v>2022</v>
      </c>
      <c r="G553" s="4">
        <v>19657.330078129999</v>
      </c>
      <c r="H553" s="4">
        <v>17517.30078125</v>
      </c>
      <c r="I553" s="3">
        <v>89.113296509999998</v>
      </c>
    </row>
    <row r="554" spans="1:9" customFormat="1" x14ac:dyDescent="0.3">
      <c r="A554" s="1" t="s">
        <v>6</v>
      </c>
      <c r="B554" s="1" t="s">
        <v>7</v>
      </c>
      <c r="C554" s="2">
        <v>44700</v>
      </c>
      <c r="D554">
        <f t="shared" si="24"/>
        <v>19</v>
      </c>
      <c r="E554">
        <f t="shared" si="25"/>
        <v>5</v>
      </c>
      <c r="F554">
        <f t="shared" si="26"/>
        <v>2022</v>
      </c>
      <c r="G554" s="4">
        <v>51691.2265625</v>
      </c>
      <c r="H554" s="4">
        <v>49220.515625</v>
      </c>
      <c r="I554" s="3">
        <v>95.220298769999999</v>
      </c>
    </row>
    <row r="555" spans="1:9" customFormat="1" x14ac:dyDescent="0.3">
      <c r="A555" s="1" t="s">
        <v>8</v>
      </c>
      <c r="B555" s="1" t="s">
        <v>9</v>
      </c>
      <c r="C555" s="2">
        <v>44700</v>
      </c>
      <c r="D555">
        <f t="shared" si="24"/>
        <v>19</v>
      </c>
      <c r="E555">
        <f t="shared" si="25"/>
        <v>5</v>
      </c>
      <c r="F555">
        <f t="shared" si="26"/>
        <v>2022</v>
      </c>
      <c r="G555" s="4">
        <v>15302.39648438</v>
      </c>
      <c r="H555" s="4">
        <v>15242.07226563</v>
      </c>
      <c r="I555" s="3">
        <v>99.605796810000001</v>
      </c>
    </row>
    <row r="556" spans="1:9" customFormat="1" x14ac:dyDescent="0.3">
      <c r="A556" s="1" t="s">
        <v>10</v>
      </c>
      <c r="B556" s="1" t="s">
        <v>11</v>
      </c>
      <c r="C556" s="2">
        <v>44700</v>
      </c>
      <c r="D556">
        <f t="shared" si="24"/>
        <v>19</v>
      </c>
      <c r="E556">
        <f t="shared" si="25"/>
        <v>5</v>
      </c>
      <c r="F556">
        <f t="shared" si="26"/>
        <v>2022</v>
      </c>
      <c r="G556" s="4">
        <v>204615.328125</v>
      </c>
      <c r="H556" s="4">
        <v>136554.046875</v>
      </c>
      <c r="I556" s="3">
        <v>66.736999510000004</v>
      </c>
    </row>
    <row r="557" spans="1:9" customFormat="1" x14ac:dyDescent="0.3">
      <c r="A557" s="1" t="s">
        <v>12</v>
      </c>
      <c r="B557" s="1" t="s">
        <v>13</v>
      </c>
      <c r="C557" s="2">
        <v>44700</v>
      </c>
      <c r="D557">
        <f t="shared" si="24"/>
        <v>19</v>
      </c>
      <c r="E557">
        <f t="shared" si="25"/>
        <v>5</v>
      </c>
      <c r="F557">
        <f t="shared" si="26"/>
        <v>2022</v>
      </c>
      <c r="G557" s="4">
        <v>19657.330078129999</v>
      </c>
      <c r="H557" s="4">
        <v>17500.029296879999</v>
      </c>
      <c r="I557" s="3">
        <v>89.025497439999995</v>
      </c>
    </row>
    <row r="558" spans="1:9" customFormat="1" x14ac:dyDescent="0.3">
      <c r="A558" s="1" t="s">
        <v>6</v>
      </c>
      <c r="B558" s="1" t="s">
        <v>7</v>
      </c>
      <c r="C558" s="2">
        <v>44701</v>
      </c>
      <c r="D558">
        <f t="shared" si="24"/>
        <v>20</v>
      </c>
      <c r="E558">
        <f t="shared" si="25"/>
        <v>5</v>
      </c>
      <c r="F558">
        <f t="shared" si="26"/>
        <v>2022</v>
      </c>
      <c r="G558" s="4">
        <v>51691.2265625</v>
      </c>
      <c r="H558" s="4">
        <v>49195.35546875</v>
      </c>
      <c r="I558" s="3">
        <v>95.171600339999998</v>
      </c>
    </row>
    <row r="559" spans="1:9" customFormat="1" x14ac:dyDescent="0.3">
      <c r="A559" s="1" t="s">
        <v>8</v>
      </c>
      <c r="B559" s="1" t="s">
        <v>9</v>
      </c>
      <c r="C559" s="2">
        <v>44701</v>
      </c>
      <c r="D559">
        <f t="shared" si="24"/>
        <v>20</v>
      </c>
      <c r="E559">
        <f t="shared" si="25"/>
        <v>5</v>
      </c>
      <c r="F559">
        <f t="shared" si="26"/>
        <v>2022</v>
      </c>
      <c r="G559" s="4">
        <v>15302.39648438</v>
      </c>
      <c r="H559" s="4">
        <v>15221.178710939999</v>
      </c>
      <c r="I559" s="3">
        <v>99.469299320000005</v>
      </c>
    </row>
    <row r="560" spans="1:9" customFormat="1" x14ac:dyDescent="0.3">
      <c r="A560" s="1" t="s">
        <v>10</v>
      </c>
      <c r="B560" s="1" t="s">
        <v>11</v>
      </c>
      <c r="C560" s="2">
        <v>44701</v>
      </c>
      <c r="D560">
        <f t="shared" si="24"/>
        <v>20</v>
      </c>
      <c r="E560">
        <f t="shared" si="25"/>
        <v>5</v>
      </c>
      <c r="F560">
        <f t="shared" si="26"/>
        <v>2022</v>
      </c>
      <c r="G560" s="4">
        <v>204615.328125</v>
      </c>
      <c r="H560" s="4">
        <v>136474.71875</v>
      </c>
      <c r="I560" s="3">
        <v>66.698196409999994</v>
      </c>
    </row>
    <row r="561" spans="1:9" customFormat="1" x14ac:dyDescent="0.3">
      <c r="A561" s="1" t="s">
        <v>12</v>
      </c>
      <c r="B561" s="1" t="s">
        <v>13</v>
      </c>
      <c r="C561" s="2">
        <v>44701</v>
      </c>
      <c r="D561">
        <f t="shared" si="24"/>
        <v>20</v>
      </c>
      <c r="E561">
        <f t="shared" si="25"/>
        <v>5</v>
      </c>
      <c r="F561">
        <f t="shared" si="26"/>
        <v>2022</v>
      </c>
      <c r="G561" s="4">
        <v>19657.330078129999</v>
      </c>
      <c r="H561" s="4">
        <v>17475.396484379999</v>
      </c>
      <c r="I561" s="3">
        <v>88.900199889999996</v>
      </c>
    </row>
    <row r="562" spans="1:9" customFormat="1" x14ac:dyDescent="0.3">
      <c r="A562" s="1" t="s">
        <v>6</v>
      </c>
      <c r="B562" s="1" t="s">
        <v>7</v>
      </c>
      <c r="C562" s="2">
        <v>44702</v>
      </c>
      <c r="D562">
        <f t="shared" si="24"/>
        <v>21</v>
      </c>
      <c r="E562">
        <f t="shared" si="25"/>
        <v>5</v>
      </c>
      <c r="F562">
        <f t="shared" si="26"/>
        <v>2022</v>
      </c>
      <c r="G562" s="4">
        <v>51691.2265625</v>
      </c>
      <c r="H562" s="4">
        <v>49169.1328125</v>
      </c>
      <c r="I562" s="3">
        <v>95.120796200000001</v>
      </c>
    </row>
    <row r="563" spans="1:9" customFormat="1" x14ac:dyDescent="0.3">
      <c r="A563" s="1" t="s">
        <v>8</v>
      </c>
      <c r="B563" s="1" t="s">
        <v>9</v>
      </c>
      <c r="C563" s="2">
        <v>44702</v>
      </c>
      <c r="D563">
        <f t="shared" si="24"/>
        <v>21</v>
      </c>
      <c r="E563">
        <f t="shared" si="25"/>
        <v>5</v>
      </c>
      <c r="F563">
        <f t="shared" si="26"/>
        <v>2022</v>
      </c>
      <c r="G563" s="4">
        <v>15302.39648438</v>
      </c>
      <c r="H563" s="4">
        <v>15210.27148438</v>
      </c>
      <c r="I563" s="3">
        <v>99.39800262</v>
      </c>
    </row>
    <row r="564" spans="1:9" customFormat="1" x14ac:dyDescent="0.3">
      <c r="A564" s="1" t="s">
        <v>10</v>
      </c>
      <c r="B564" s="1" t="s">
        <v>11</v>
      </c>
      <c r="C564" s="2">
        <v>44702</v>
      </c>
      <c r="D564">
        <f t="shared" si="24"/>
        <v>21</v>
      </c>
      <c r="E564">
        <f t="shared" si="25"/>
        <v>5</v>
      </c>
      <c r="F564">
        <f t="shared" si="26"/>
        <v>2022</v>
      </c>
      <c r="G564" s="4">
        <v>204615.328125</v>
      </c>
      <c r="H564" s="4">
        <v>136521.15625</v>
      </c>
      <c r="I564" s="3">
        <v>66.720901490000003</v>
      </c>
    </row>
    <row r="565" spans="1:9" customFormat="1" x14ac:dyDescent="0.3">
      <c r="A565" s="1" t="s">
        <v>12</v>
      </c>
      <c r="B565" s="1" t="s">
        <v>13</v>
      </c>
      <c r="C565" s="2">
        <v>44702</v>
      </c>
      <c r="D565">
        <f t="shared" si="24"/>
        <v>21</v>
      </c>
      <c r="E565">
        <f t="shared" si="25"/>
        <v>5</v>
      </c>
      <c r="F565">
        <f t="shared" si="26"/>
        <v>2022</v>
      </c>
      <c r="G565" s="4">
        <v>19657.330078129999</v>
      </c>
      <c r="H565" s="4">
        <v>17484.955078129999</v>
      </c>
      <c r="I565" s="3">
        <v>88.948799129999998</v>
      </c>
    </row>
    <row r="566" spans="1:9" customFormat="1" x14ac:dyDescent="0.3">
      <c r="A566" s="1" t="s">
        <v>6</v>
      </c>
      <c r="B566" s="1" t="s">
        <v>7</v>
      </c>
      <c r="C566" s="2">
        <v>44703</v>
      </c>
      <c r="D566">
        <f t="shared" si="24"/>
        <v>22</v>
      </c>
      <c r="E566">
        <f t="shared" si="25"/>
        <v>5</v>
      </c>
      <c r="F566">
        <f t="shared" si="26"/>
        <v>2022</v>
      </c>
      <c r="G566" s="4">
        <v>51691.2265625</v>
      </c>
      <c r="H566" s="4">
        <v>49144.5859375</v>
      </c>
      <c r="I566" s="3">
        <v>95.073402400000006</v>
      </c>
    </row>
    <row r="567" spans="1:9" customFormat="1" x14ac:dyDescent="0.3">
      <c r="A567" s="1" t="s">
        <v>8</v>
      </c>
      <c r="B567" s="1" t="s">
        <v>9</v>
      </c>
      <c r="C567" s="2">
        <v>44703</v>
      </c>
      <c r="D567">
        <f t="shared" si="24"/>
        <v>22</v>
      </c>
      <c r="E567">
        <f t="shared" si="25"/>
        <v>5</v>
      </c>
      <c r="F567">
        <f t="shared" si="26"/>
        <v>2022</v>
      </c>
      <c r="G567" s="4">
        <v>15302.39648438</v>
      </c>
      <c r="H567" s="4">
        <v>15252.497070310001</v>
      </c>
      <c r="I567" s="3">
        <v>99.673896790000001</v>
      </c>
    </row>
    <row r="568" spans="1:9" customFormat="1" x14ac:dyDescent="0.3">
      <c r="A568" s="1" t="s">
        <v>10</v>
      </c>
      <c r="B568" s="1" t="s">
        <v>11</v>
      </c>
      <c r="C568" s="2">
        <v>44703</v>
      </c>
      <c r="D568">
        <f t="shared" si="24"/>
        <v>22</v>
      </c>
      <c r="E568">
        <f t="shared" si="25"/>
        <v>5</v>
      </c>
      <c r="F568">
        <f t="shared" si="26"/>
        <v>2022</v>
      </c>
      <c r="G568" s="4">
        <v>204615.328125</v>
      </c>
      <c r="H568" s="4">
        <v>136585.625</v>
      </c>
      <c r="I568" s="3">
        <v>66.752403259999994</v>
      </c>
    </row>
    <row r="569" spans="1:9" customFormat="1" x14ac:dyDescent="0.3">
      <c r="A569" s="1" t="s">
        <v>12</v>
      </c>
      <c r="B569" s="1" t="s">
        <v>13</v>
      </c>
      <c r="C569" s="2">
        <v>44703</v>
      </c>
      <c r="D569">
        <f t="shared" si="24"/>
        <v>22</v>
      </c>
      <c r="E569">
        <f t="shared" si="25"/>
        <v>5</v>
      </c>
      <c r="F569">
        <f t="shared" si="26"/>
        <v>2022</v>
      </c>
      <c r="G569" s="4">
        <v>19657.330078129999</v>
      </c>
      <c r="H569" s="4">
        <v>17514.984375</v>
      </c>
      <c r="I569" s="3">
        <v>89.101501459999994</v>
      </c>
    </row>
    <row r="570" spans="1:9" customFormat="1" x14ac:dyDescent="0.3">
      <c r="A570" s="1" t="s">
        <v>6</v>
      </c>
      <c r="B570" s="1" t="s">
        <v>7</v>
      </c>
      <c r="C570" s="2">
        <v>44704</v>
      </c>
      <c r="D570">
        <f t="shared" si="24"/>
        <v>23</v>
      </c>
      <c r="E570">
        <f t="shared" si="25"/>
        <v>5</v>
      </c>
      <c r="F570">
        <f t="shared" si="26"/>
        <v>2022</v>
      </c>
      <c r="G570" s="4">
        <v>51691.2265625</v>
      </c>
      <c r="H570" s="4">
        <v>49127.2421875</v>
      </c>
      <c r="I570" s="3">
        <v>95.039802550000005</v>
      </c>
    </row>
    <row r="571" spans="1:9" customFormat="1" x14ac:dyDescent="0.3">
      <c r="A571" s="1" t="s">
        <v>8</v>
      </c>
      <c r="B571" s="1" t="s">
        <v>9</v>
      </c>
      <c r="C571" s="2">
        <v>44704</v>
      </c>
      <c r="D571">
        <f t="shared" si="24"/>
        <v>23</v>
      </c>
      <c r="E571">
        <f t="shared" si="25"/>
        <v>5</v>
      </c>
      <c r="F571">
        <f t="shared" si="26"/>
        <v>2022</v>
      </c>
      <c r="G571" s="4">
        <v>15302.39648438</v>
      </c>
      <c r="H571" s="4">
        <v>15243.87695313</v>
      </c>
      <c r="I571" s="3">
        <v>99.617599490000003</v>
      </c>
    </row>
    <row r="572" spans="1:9" customFormat="1" x14ac:dyDescent="0.3">
      <c r="A572" s="1" t="s">
        <v>10</v>
      </c>
      <c r="B572" s="1" t="s">
        <v>11</v>
      </c>
      <c r="C572" s="2">
        <v>44704</v>
      </c>
      <c r="D572">
        <f t="shared" si="24"/>
        <v>23</v>
      </c>
      <c r="E572">
        <f t="shared" si="25"/>
        <v>5</v>
      </c>
      <c r="F572">
        <f t="shared" si="26"/>
        <v>2022</v>
      </c>
      <c r="G572" s="4">
        <v>204615.328125</v>
      </c>
      <c r="H572" s="4">
        <v>136492.875</v>
      </c>
      <c r="I572" s="3">
        <v>66.707099909999997</v>
      </c>
    </row>
    <row r="573" spans="1:9" customFormat="1" x14ac:dyDescent="0.3">
      <c r="A573" s="1" t="s">
        <v>12</v>
      </c>
      <c r="B573" s="1" t="s">
        <v>13</v>
      </c>
      <c r="C573" s="2">
        <v>44704</v>
      </c>
      <c r="D573">
        <f t="shared" si="24"/>
        <v>23</v>
      </c>
      <c r="E573">
        <f t="shared" si="25"/>
        <v>5</v>
      </c>
      <c r="F573">
        <f t="shared" si="26"/>
        <v>2022</v>
      </c>
      <c r="G573" s="4">
        <v>19657.330078129999</v>
      </c>
      <c r="H573" s="4">
        <v>17480.765625</v>
      </c>
      <c r="I573" s="3">
        <v>88.927497860000003</v>
      </c>
    </row>
    <row r="574" spans="1:9" customFormat="1" x14ac:dyDescent="0.3">
      <c r="A574" s="1" t="s">
        <v>6</v>
      </c>
      <c r="B574" s="1" t="s">
        <v>7</v>
      </c>
      <c r="C574" s="2">
        <v>44705</v>
      </c>
      <c r="D574">
        <f t="shared" si="24"/>
        <v>24</v>
      </c>
      <c r="E574">
        <f t="shared" si="25"/>
        <v>5</v>
      </c>
      <c r="F574">
        <f t="shared" si="26"/>
        <v>2022</v>
      </c>
      <c r="G574" s="4">
        <v>51691.2265625</v>
      </c>
      <c r="H574" s="4">
        <v>49068.1015625</v>
      </c>
      <c r="I574" s="3">
        <v>94.925399780000006</v>
      </c>
    </row>
    <row r="575" spans="1:9" customFormat="1" x14ac:dyDescent="0.3">
      <c r="A575" s="1" t="s">
        <v>8</v>
      </c>
      <c r="B575" s="1" t="s">
        <v>9</v>
      </c>
      <c r="C575" s="2">
        <v>44705</v>
      </c>
      <c r="D575">
        <f t="shared" si="24"/>
        <v>24</v>
      </c>
      <c r="E575">
        <f t="shared" si="25"/>
        <v>5</v>
      </c>
      <c r="F575">
        <f t="shared" si="26"/>
        <v>2022</v>
      </c>
      <c r="G575" s="4">
        <v>15302.39648438</v>
      </c>
      <c r="H575" s="4">
        <v>15238.877929689999</v>
      </c>
      <c r="I575" s="3">
        <v>99.584899899999996</v>
      </c>
    </row>
    <row r="576" spans="1:9" customFormat="1" x14ac:dyDescent="0.3">
      <c r="A576" s="1" t="s">
        <v>10</v>
      </c>
      <c r="B576" s="1" t="s">
        <v>11</v>
      </c>
      <c r="C576" s="2">
        <v>44705</v>
      </c>
      <c r="D576">
        <f t="shared" si="24"/>
        <v>24</v>
      </c>
      <c r="E576">
        <f t="shared" si="25"/>
        <v>5</v>
      </c>
      <c r="F576">
        <f t="shared" si="26"/>
        <v>2022</v>
      </c>
      <c r="G576" s="4">
        <v>204615.328125</v>
      </c>
      <c r="H576" s="4">
        <v>136392</v>
      </c>
      <c r="I576" s="3">
        <v>66.657798769999999</v>
      </c>
    </row>
    <row r="577" spans="1:9" customFormat="1" x14ac:dyDescent="0.3">
      <c r="A577" s="1" t="s">
        <v>12</v>
      </c>
      <c r="B577" s="1" t="s">
        <v>13</v>
      </c>
      <c r="C577" s="2">
        <v>44705</v>
      </c>
      <c r="D577">
        <f t="shared" si="24"/>
        <v>24</v>
      </c>
      <c r="E577">
        <f t="shared" si="25"/>
        <v>5</v>
      </c>
      <c r="F577">
        <f t="shared" si="26"/>
        <v>2022</v>
      </c>
      <c r="G577" s="4">
        <v>19657.330078129999</v>
      </c>
      <c r="H577" s="4">
        <v>17421.94140625</v>
      </c>
      <c r="I577" s="3">
        <v>88.628196720000005</v>
      </c>
    </row>
    <row r="578" spans="1:9" customFormat="1" x14ac:dyDescent="0.3">
      <c r="A578" s="1" t="s">
        <v>6</v>
      </c>
      <c r="B578" s="1" t="s">
        <v>7</v>
      </c>
      <c r="C578" s="2">
        <v>44706</v>
      </c>
      <c r="D578">
        <f t="shared" si="24"/>
        <v>25</v>
      </c>
      <c r="E578">
        <f t="shared" si="25"/>
        <v>5</v>
      </c>
      <c r="F578">
        <f t="shared" si="26"/>
        <v>2022</v>
      </c>
      <c r="G578" s="4">
        <v>51691.2265625</v>
      </c>
      <c r="H578" s="4">
        <v>49022.98046875</v>
      </c>
      <c r="I578" s="3">
        <v>94.838096620000002</v>
      </c>
    </row>
    <row r="579" spans="1:9" customFormat="1" x14ac:dyDescent="0.3">
      <c r="A579" s="1" t="s">
        <v>8</v>
      </c>
      <c r="B579" s="1" t="s">
        <v>9</v>
      </c>
      <c r="C579" s="2">
        <v>44706</v>
      </c>
      <c r="D579">
        <f t="shared" ref="D579:D642" si="27">DAY(C579)</f>
        <v>25</v>
      </c>
      <c r="E579">
        <f t="shared" ref="E579:E642" si="28">MONTH(C579)</f>
        <v>5</v>
      </c>
      <c r="F579">
        <f t="shared" ref="F579:F642" si="29">YEAR(C579)</f>
        <v>2022</v>
      </c>
      <c r="G579" s="4">
        <v>15302.39648438</v>
      </c>
      <c r="H579" s="4">
        <v>15237.043945310001</v>
      </c>
      <c r="I579" s="3">
        <v>99.572898859999995</v>
      </c>
    </row>
    <row r="580" spans="1:9" customFormat="1" x14ac:dyDescent="0.3">
      <c r="A580" s="1" t="s">
        <v>10</v>
      </c>
      <c r="B580" s="1" t="s">
        <v>11</v>
      </c>
      <c r="C580" s="2">
        <v>44706</v>
      </c>
      <c r="D580">
        <f t="shared" si="27"/>
        <v>25</v>
      </c>
      <c r="E580">
        <f t="shared" si="28"/>
        <v>5</v>
      </c>
      <c r="F580">
        <f t="shared" si="29"/>
        <v>2022</v>
      </c>
      <c r="G580" s="4">
        <v>204615.328125</v>
      </c>
      <c r="H580" s="4">
        <v>136290.03125</v>
      </c>
      <c r="I580" s="3">
        <v>66.607902530000004</v>
      </c>
    </row>
    <row r="581" spans="1:9" customFormat="1" x14ac:dyDescent="0.3">
      <c r="A581" s="1" t="s">
        <v>12</v>
      </c>
      <c r="B581" s="1" t="s">
        <v>13</v>
      </c>
      <c r="C581" s="2">
        <v>44706</v>
      </c>
      <c r="D581">
        <f t="shared" si="27"/>
        <v>25</v>
      </c>
      <c r="E581">
        <f t="shared" si="28"/>
        <v>5</v>
      </c>
      <c r="F581">
        <f t="shared" si="29"/>
        <v>2022</v>
      </c>
      <c r="G581" s="4">
        <v>19657.330078129999</v>
      </c>
      <c r="H581" s="4">
        <v>17336.98828125</v>
      </c>
      <c r="I581" s="3">
        <v>88.196098329999998</v>
      </c>
    </row>
    <row r="582" spans="1:9" customFormat="1" x14ac:dyDescent="0.3">
      <c r="A582" s="1" t="s">
        <v>6</v>
      </c>
      <c r="B582" s="1" t="s">
        <v>7</v>
      </c>
      <c r="C582" s="2">
        <v>44707</v>
      </c>
      <c r="D582">
        <f t="shared" si="27"/>
        <v>26</v>
      </c>
      <c r="E582">
        <f t="shared" si="28"/>
        <v>5</v>
      </c>
      <c r="F582">
        <f t="shared" si="29"/>
        <v>2022</v>
      </c>
      <c r="G582" s="4">
        <v>51691.2265625</v>
      </c>
      <c r="H582" s="4">
        <v>49037.83203125</v>
      </c>
      <c r="I582" s="3">
        <v>94.866798399999993</v>
      </c>
    </row>
    <row r="583" spans="1:9" customFormat="1" x14ac:dyDescent="0.3">
      <c r="A583" s="1" t="s">
        <v>8</v>
      </c>
      <c r="B583" s="1" t="s">
        <v>9</v>
      </c>
      <c r="C583" s="2">
        <v>44707</v>
      </c>
      <c r="D583">
        <f t="shared" si="27"/>
        <v>26</v>
      </c>
      <c r="E583">
        <f t="shared" si="28"/>
        <v>5</v>
      </c>
      <c r="F583">
        <f t="shared" si="29"/>
        <v>2022</v>
      </c>
      <c r="G583" s="4">
        <v>15302.39648438</v>
      </c>
      <c r="H583" s="4">
        <v>15238.66210938</v>
      </c>
      <c r="I583" s="3">
        <v>99.583503719999996</v>
      </c>
    </row>
    <row r="584" spans="1:9" customFormat="1" x14ac:dyDescent="0.3">
      <c r="A584" s="1" t="s">
        <v>10</v>
      </c>
      <c r="B584" s="1" t="s">
        <v>11</v>
      </c>
      <c r="C584" s="2">
        <v>44707</v>
      </c>
      <c r="D584">
        <f t="shared" si="27"/>
        <v>26</v>
      </c>
      <c r="E584">
        <f t="shared" si="28"/>
        <v>5</v>
      </c>
      <c r="F584">
        <f t="shared" si="29"/>
        <v>2022</v>
      </c>
      <c r="G584" s="4">
        <v>204615.328125</v>
      </c>
      <c r="H584" s="4">
        <v>136221.6875</v>
      </c>
      <c r="I584" s="3">
        <v>66.574501040000001</v>
      </c>
    </row>
    <row r="585" spans="1:9" customFormat="1" x14ac:dyDescent="0.3">
      <c r="A585" s="1" t="s">
        <v>12</v>
      </c>
      <c r="B585" s="1" t="s">
        <v>13</v>
      </c>
      <c r="C585" s="2">
        <v>44707</v>
      </c>
      <c r="D585">
        <f t="shared" si="27"/>
        <v>26</v>
      </c>
      <c r="E585">
        <f t="shared" si="28"/>
        <v>5</v>
      </c>
      <c r="F585">
        <f t="shared" si="29"/>
        <v>2022</v>
      </c>
      <c r="G585" s="4">
        <v>19657.330078129999</v>
      </c>
      <c r="H585" s="4">
        <v>17306.9765625</v>
      </c>
      <c r="I585" s="3">
        <v>88.04340363</v>
      </c>
    </row>
    <row r="586" spans="1:9" customFormat="1" x14ac:dyDescent="0.3">
      <c r="A586" s="1" t="s">
        <v>6</v>
      </c>
      <c r="B586" s="1" t="s">
        <v>7</v>
      </c>
      <c r="C586" s="2">
        <v>44708</v>
      </c>
      <c r="D586">
        <f t="shared" si="27"/>
        <v>27</v>
      </c>
      <c r="E586">
        <f t="shared" si="28"/>
        <v>5</v>
      </c>
      <c r="F586">
        <f t="shared" si="29"/>
        <v>2022</v>
      </c>
      <c r="G586" s="4">
        <v>51691.2265625</v>
      </c>
      <c r="H586" s="4">
        <v>49061.02734375</v>
      </c>
      <c r="I586" s="3">
        <v>94.91169739</v>
      </c>
    </row>
    <row r="587" spans="1:9" customFormat="1" x14ac:dyDescent="0.3">
      <c r="A587" s="1" t="s">
        <v>8</v>
      </c>
      <c r="B587" s="1" t="s">
        <v>9</v>
      </c>
      <c r="C587" s="2">
        <v>44708</v>
      </c>
      <c r="D587">
        <f t="shared" si="27"/>
        <v>27</v>
      </c>
      <c r="E587">
        <f t="shared" si="28"/>
        <v>5</v>
      </c>
      <c r="F587">
        <f t="shared" si="29"/>
        <v>2022</v>
      </c>
      <c r="G587" s="4">
        <v>15302.39648438</v>
      </c>
      <c r="H587" s="4">
        <v>15232.504882810001</v>
      </c>
      <c r="I587" s="3">
        <v>99.543296810000001</v>
      </c>
    </row>
    <row r="588" spans="1:9" customFormat="1" x14ac:dyDescent="0.3">
      <c r="A588" s="1" t="s">
        <v>10</v>
      </c>
      <c r="B588" s="1" t="s">
        <v>11</v>
      </c>
      <c r="C588" s="2">
        <v>44708</v>
      </c>
      <c r="D588">
        <f t="shared" si="27"/>
        <v>27</v>
      </c>
      <c r="E588">
        <f t="shared" si="28"/>
        <v>5</v>
      </c>
      <c r="F588">
        <f t="shared" si="29"/>
        <v>2022</v>
      </c>
      <c r="G588" s="4">
        <v>204615.328125</v>
      </c>
      <c r="H588" s="4">
        <v>136122.59375</v>
      </c>
      <c r="I588" s="3">
        <v>66.526100159999999</v>
      </c>
    </row>
    <row r="589" spans="1:9" customFormat="1" x14ac:dyDescent="0.3">
      <c r="A589" s="1" t="s">
        <v>12</v>
      </c>
      <c r="B589" s="1" t="s">
        <v>13</v>
      </c>
      <c r="C589" s="2">
        <v>44708</v>
      </c>
      <c r="D589">
        <f t="shared" si="27"/>
        <v>27</v>
      </c>
      <c r="E589">
        <f t="shared" si="28"/>
        <v>5</v>
      </c>
      <c r="F589">
        <f t="shared" si="29"/>
        <v>2022</v>
      </c>
      <c r="G589" s="4">
        <v>19657.330078129999</v>
      </c>
      <c r="H589" s="4">
        <v>17232.40234375</v>
      </c>
      <c r="I589" s="3">
        <v>87.664001459999994</v>
      </c>
    </row>
    <row r="590" spans="1:9" customFormat="1" x14ac:dyDescent="0.3">
      <c r="A590" s="1" t="s">
        <v>6</v>
      </c>
      <c r="B590" s="1" t="s">
        <v>7</v>
      </c>
      <c r="C590" s="2">
        <v>44709</v>
      </c>
      <c r="D590">
        <f t="shared" si="27"/>
        <v>28</v>
      </c>
      <c r="E590">
        <f t="shared" si="28"/>
        <v>5</v>
      </c>
      <c r="F590">
        <f t="shared" si="29"/>
        <v>2022</v>
      </c>
      <c r="G590" s="4">
        <v>51691.2265625</v>
      </c>
      <c r="H590" s="4">
        <v>48974.37109375</v>
      </c>
      <c r="I590" s="3">
        <v>94.744102479999995</v>
      </c>
    </row>
    <row r="591" spans="1:9" customFormat="1" x14ac:dyDescent="0.3">
      <c r="A591" s="1" t="s">
        <v>8</v>
      </c>
      <c r="B591" s="1" t="s">
        <v>9</v>
      </c>
      <c r="C591" s="2">
        <v>44709</v>
      </c>
      <c r="D591">
        <f t="shared" si="27"/>
        <v>28</v>
      </c>
      <c r="E591">
        <f t="shared" si="28"/>
        <v>5</v>
      </c>
      <c r="F591">
        <f t="shared" si="29"/>
        <v>2022</v>
      </c>
      <c r="G591" s="4">
        <v>15302.39648438</v>
      </c>
      <c r="H591" s="4">
        <v>15183.74023438</v>
      </c>
      <c r="I591" s="3">
        <v>99.224601750000005</v>
      </c>
    </row>
    <row r="592" spans="1:9" customFormat="1" x14ac:dyDescent="0.3">
      <c r="A592" s="1" t="s">
        <v>10</v>
      </c>
      <c r="B592" s="1" t="s">
        <v>11</v>
      </c>
      <c r="C592" s="2">
        <v>44709</v>
      </c>
      <c r="D592">
        <f t="shared" si="27"/>
        <v>28</v>
      </c>
      <c r="E592">
        <f t="shared" si="28"/>
        <v>5</v>
      </c>
      <c r="F592">
        <f t="shared" si="29"/>
        <v>2022</v>
      </c>
      <c r="G592" s="4">
        <v>204615.328125</v>
      </c>
      <c r="H592" s="4">
        <v>136162.5</v>
      </c>
      <c r="I592" s="3">
        <v>66.545600890000003</v>
      </c>
    </row>
    <row r="593" spans="1:9" customFormat="1" x14ac:dyDescent="0.3">
      <c r="A593" s="1" t="s">
        <v>12</v>
      </c>
      <c r="B593" s="1" t="s">
        <v>13</v>
      </c>
      <c r="C593" s="2">
        <v>44709</v>
      </c>
      <c r="D593">
        <f t="shared" si="27"/>
        <v>28</v>
      </c>
      <c r="E593">
        <f t="shared" si="28"/>
        <v>5</v>
      </c>
      <c r="F593">
        <f t="shared" si="29"/>
        <v>2022</v>
      </c>
      <c r="G593" s="4">
        <v>19657.330078129999</v>
      </c>
      <c r="H593" s="4">
        <v>17195.470703129999</v>
      </c>
      <c r="I593" s="3">
        <v>87.476097109999998</v>
      </c>
    </row>
    <row r="594" spans="1:9" customFormat="1" x14ac:dyDescent="0.3">
      <c r="A594" s="1" t="s">
        <v>6</v>
      </c>
      <c r="B594" s="1" t="s">
        <v>7</v>
      </c>
      <c r="C594" s="2">
        <v>44710</v>
      </c>
      <c r="D594">
        <f t="shared" si="27"/>
        <v>29</v>
      </c>
      <c r="E594">
        <f t="shared" si="28"/>
        <v>5</v>
      </c>
      <c r="F594">
        <f t="shared" si="29"/>
        <v>2022</v>
      </c>
      <c r="G594" s="4">
        <v>51691.2265625</v>
      </c>
      <c r="H594" s="4">
        <v>48865.3359375</v>
      </c>
      <c r="I594" s="3">
        <v>94.533096310000005</v>
      </c>
    </row>
    <row r="595" spans="1:9" customFormat="1" x14ac:dyDescent="0.3">
      <c r="A595" s="1" t="s">
        <v>8</v>
      </c>
      <c r="B595" s="1" t="s">
        <v>9</v>
      </c>
      <c r="C595" s="2">
        <v>44710</v>
      </c>
      <c r="D595">
        <f t="shared" si="27"/>
        <v>29</v>
      </c>
      <c r="E595">
        <f t="shared" si="28"/>
        <v>5</v>
      </c>
      <c r="F595">
        <f t="shared" si="29"/>
        <v>2022</v>
      </c>
      <c r="G595" s="4">
        <v>15302.39648438</v>
      </c>
      <c r="H595" s="4">
        <v>15173.266601560001</v>
      </c>
      <c r="I595" s="3">
        <v>99.156196589999993</v>
      </c>
    </row>
    <row r="596" spans="1:9" customFormat="1" x14ac:dyDescent="0.3">
      <c r="A596" s="1" t="s">
        <v>10</v>
      </c>
      <c r="B596" s="1" t="s">
        <v>11</v>
      </c>
      <c r="C596" s="2">
        <v>44710</v>
      </c>
      <c r="D596">
        <f t="shared" si="27"/>
        <v>29</v>
      </c>
      <c r="E596">
        <f t="shared" si="28"/>
        <v>5</v>
      </c>
      <c r="F596">
        <f t="shared" si="29"/>
        <v>2022</v>
      </c>
      <c r="G596" s="4">
        <v>204615.328125</v>
      </c>
      <c r="H596" s="4">
        <v>136267.140625</v>
      </c>
      <c r="I596" s="3">
        <v>66.596702579999999</v>
      </c>
    </row>
    <row r="597" spans="1:9" customFormat="1" x14ac:dyDescent="0.3">
      <c r="A597" s="1" t="s">
        <v>12</v>
      </c>
      <c r="B597" s="1" t="s">
        <v>13</v>
      </c>
      <c r="C597" s="2">
        <v>44710</v>
      </c>
      <c r="D597">
        <f t="shared" si="27"/>
        <v>29</v>
      </c>
      <c r="E597">
        <f t="shared" si="28"/>
        <v>5</v>
      </c>
      <c r="F597">
        <f t="shared" si="29"/>
        <v>2022</v>
      </c>
      <c r="G597" s="4">
        <v>19657.330078129999</v>
      </c>
      <c r="H597" s="4">
        <v>17528.255859379999</v>
      </c>
      <c r="I597" s="3">
        <v>89.169097899999997</v>
      </c>
    </row>
    <row r="598" spans="1:9" customFormat="1" x14ac:dyDescent="0.3">
      <c r="A598" s="1" t="s">
        <v>6</v>
      </c>
      <c r="B598" s="1" t="s">
        <v>7</v>
      </c>
      <c r="C598" s="2">
        <v>44711</v>
      </c>
      <c r="D598">
        <f t="shared" si="27"/>
        <v>30</v>
      </c>
      <c r="E598">
        <f t="shared" si="28"/>
        <v>5</v>
      </c>
      <c r="F598">
        <f t="shared" si="29"/>
        <v>2022</v>
      </c>
      <c r="G598" s="4">
        <v>51691.2265625</v>
      </c>
      <c r="H598" s="4">
        <v>48780.03125</v>
      </c>
      <c r="I598" s="3">
        <v>94.36810303</v>
      </c>
    </row>
    <row r="599" spans="1:9" customFormat="1" x14ac:dyDescent="0.3">
      <c r="A599" s="1" t="s">
        <v>8</v>
      </c>
      <c r="B599" s="1" t="s">
        <v>9</v>
      </c>
      <c r="C599" s="2">
        <v>44711</v>
      </c>
      <c r="D599">
        <f t="shared" si="27"/>
        <v>30</v>
      </c>
      <c r="E599">
        <f t="shared" si="28"/>
        <v>5</v>
      </c>
      <c r="F599">
        <f t="shared" si="29"/>
        <v>2022</v>
      </c>
      <c r="G599" s="4">
        <v>15302.39648438</v>
      </c>
      <c r="H599" s="4">
        <v>15153.10742188</v>
      </c>
      <c r="I599" s="3">
        <v>99.0243988</v>
      </c>
    </row>
    <row r="600" spans="1:9" customFormat="1" x14ac:dyDescent="0.3">
      <c r="A600" s="1" t="s">
        <v>10</v>
      </c>
      <c r="B600" s="1" t="s">
        <v>11</v>
      </c>
      <c r="C600" s="2">
        <v>44711</v>
      </c>
      <c r="D600">
        <f t="shared" si="27"/>
        <v>30</v>
      </c>
      <c r="E600">
        <f t="shared" si="28"/>
        <v>5</v>
      </c>
      <c r="F600">
        <f t="shared" si="29"/>
        <v>2022</v>
      </c>
      <c r="G600" s="4">
        <v>204615.328125</v>
      </c>
      <c r="H600" s="4">
        <v>136023.015625</v>
      </c>
      <c r="I600" s="3">
        <v>66.477401729999997</v>
      </c>
    </row>
    <row r="601" spans="1:9" customFormat="1" x14ac:dyDescent="0.3">
      <c r="A601" s="1" t="s">
        <v>12</v>
      </c>
      <c r="B601" s="1" t="s">
        <v>13</v>
      </c>
      <c r="C601" s="2">
        <v>44711</v>
      </c>
      <c r="D601">
        <f t="shared" si="27"/>
        <v>30</v>
      </c>
      <c r="E601">
        <f t="shared" si="28"/>
        <v>5</v>
      </c>
      <c r="F601">
        <f t="shared" si="29"/>
        <v>2022</v>
      </c>
      <c r="G601" s="4">
        <v>19657.330078129999</v>
      </c>
      <c r="H601" s="4">
        <v>17716.0234375</v>
      </c>
      <c r="I601" s="3">
        <v>90.124298100000004</v>
      </c>
    </row>
    <row r="602" spans="1:9" customFormat="1" x14ac:dyDescent="0.3">
      <c r="A602" s="1" t="s">
        <v>6</v>
      </c>
      <c r="B602" s="1" t="s">
        <v>7</v>
      </c>
      <c r="C602" s="2">
        <v>44712</v>
      </c>
      <c r="D602">
        <f t="shared" si="27"/>
        <v>31</v>
      </c>
      <c r="E602">
        <f t="shared" si="28"/>
        <v>5</v>
      </c>
      <c r="F602">
        <f t="shared" si="29"/>
        <v>2022</v>
      </c>
      <c r="G602" s="4">
        <v>51691.2265625</v>
      </c>
      <c r="H602" s="4">
        <v>48732.015625</v>
      </c>
      <c r="I602" s="3">
        <v>94.275199889999996</v>
      </c>
    </row>
    <row r="603" spans="1:9" customFormat="1" x14ac:dyDescent="0.3">
      <c r="A603" s="1" t="s">
        <v>8</v>
      </c>
      <c r="B603" s="1" t="s">
        <v>9</v>
      </c>
      <c r="C603" s="2">
        <v>44712</v>
      </c>
      <c r="D603">
        <f t="shared" si="27"/>
        <v>31</v>
      </c>
      <c r="E603">
        <f t="shared" si="28"/>
        <v>5</v>
      </c>
      <c r="F603">
        <f t="shared" si="29"/>
        <v>2022</v>
      </c>
      <c r="G603" s="4">
        <v>15302.39648438</v>
      </c>
      <c r="H603" s="4">
        <v>15128.317382810001</v>
      </c>
      <c r="I603" s="3">
        <v>98.862396239999995</v>
      </c>
    </row>
    <row r="604" spans="1:9" customFormat="1" x14ac:dyDescent="0.3">
      <c r="A604" s="1" t="s">
        <v>10</v>
      </c>
      <c r="B604" s="1" t="s">
        <v>11</v>
      </c>
      <c r="C604" s="2">
        <v>44712</v>
      </c>
      <c r="D604">
        <f t="shared" si="27"/>
        <v>31</v>
      </c>
      <c r="E604">
        <f t="shared" si="28"/>
        <v>5</v>
      </c>
      <c r="F604">
        <f t="shared" si="29"/>
        <v>2022</v>
      </c>
      <c r="G604" s="4">
        <v>204615.328125</v>
      </c>
      <c r="H604" s="4">
        <v>135898.03125</v>
      </c>
      <c r="I604" s="3">
        <v>66.416297909999997</v>
      </c>
    </row>
    <row r="605" spans="1:9" customFormat="1" x14ac:dyDescent="0.3">
      <c r="A605" s="1" t="s">
        <v>12</v>
      </c>
      <c r="B605" s="1" t="s">
        <v>13</v>
      </c>
      <c r="C605" s="2">
        <v>44712</v>
      </c>
      <c r="D605">
        <f t="shared" si="27"/>
        <v>31</v>
      </c>
      <c r="E605">
        <f t="shared" si="28"/>
        <v>5</v>
      </c>
      <c r="F605">
        <f t="shared" si="29"/>
        <v>2022</v>
      </c>
      <c r="G605" s="4">
        <v>19657.330078129999</v>
      </c>
      <c r="H605" s="4">
        <v>17743.80078125</v>
      </c>
      <c r="I605" s="3">
        <v>90.265602110000003</v>
      </c>
    </row>
    <row r="606" spans="1:9" customFormat="1" x14ac:dyDescent="0.3">
      <c r="A606" s="1" t="s">
        <v>6</v>
      </c>
      <c r="B606" s="1" t="s">
        <v>7</v>
      </c>
      <c r="C606" s="2">
        <v>44713</v>
      </c>
      <c r="D606">
        <f t="shared" si="27"/>
        <v>1</v>
      </c>
      <c r="E606">
        <f t="shared" si="28"/>
        <v>6</v>
      </c>
      <c r="F606">
        <f t="shared" si="29"/>
        <v>2022</v>
      </c>
      <c r="G606" s="4">
        <v>51691.2265625</v>
      </c>
      <c r="H606" s="4">
        <v>48681.9609375</v>
      </c>
      <c r="I606" s="3">
        <v>94.178398130000005</v>
      </c>
    </row>
    <row r="607" spans="1:9" customFormat="1" x14ac:dyDescent="0.3">
      <c r="A607" s="1" t="s">
        <v>8</v>
      </c>
      <c r="B607" s="1" t="s">
        <v>9</v>
      </c>
      <c r="C607" s="2">
        <v>44713</v>
      </c>
      <c r="D607">
        <f t="shared" si="27"/>
        <v>1</v>
      </c>
      <c r="E607">
        <f t="shared" si="28"/>
        <v>6</v>
      </c>
      <c r="F607">
        <f t="shared" si="29"/>
        <v>2022</v>
      </c>
      <c r="G607" s="4">
        <v>15302.39648438</v>
      </c>
      <c r="H607" s="4">
        <v>15144.680664060001</v>
      </c>
      <c r="I607" s="3">
        <v>98.969299320000005</v>
      </c>
    </row>
    <row r="608" spans="1:9" customFormat="1" x14ac:dyDescent="0.3">
      <c r="A608" s="1" t="s">
        <v>10</v>
      </c>
      <c r="B608" s="1" t="s">
        <v>11</v>
      </c>
      <c r="C608" s="2">
        <v>44713</v>
      </c>
      <c r="D608">
        <f t="shared" si="27"/>
        <v>1</v>
      </c>
      <c r="E608">
        <f t="shared" si="28"/>
        <v>6</v>
      </c>
      <c r="F608">
        <f t="shared" si="29"/>
        <v>2022</v>
      </c>
      <c r="G608" s="4">
        <v>204615.328125</v>
      </c>
      <c r="H608" s="4">
        <v>135910.21875</v>
      </c>
      <c r="I608" s="3">
        <v>66.422302250000001</v>
      </c>
    </row>
    <row r="609" spans="1:9" customFormat="1" x14ac:dyDescent="0.3">
      <c r="A609" s="1" t="s">
        <v>12</v>
      </c>
      <c r="B609" s="1" t="s">
        <v>13</v>
      </c>
      <c r="C609" s="2">
        <v>44713</v>
      </c>
      <c r="D609">
        <f t="shared" si="27"/>
        <v>1</v>
      </c>
      <c r="E609">
        <f t="shared" si="28"/>
        <v>6</v>
      </c>
      <c r="F609">
        <f t="shared" si="29"/>
        <v>2022</v>
      </c>
      <c r="G609" s="4">
        <v>19657.330078129999</v>
      </c>
      <c r="H609" s="4">
        <v>17759.556640629999</v>
      </c>
      <c r="I609" s="3">
        <v>90.345703130000004</v>
      </c>
    </row>
    <row r="610" spans="1:9" customFormat="1" x14ac:dyDescent="0.3">
      <c r="A610" s="1" t="s">
        <v>6</v>
      </c>
      <c r="B610" s="1" t="s">
        <v>7</v>
      </c>
      <c r="C610" s="2">
        <v>44714</v>
      </c>
      <c r="D610">
        <f t="shared" si="27"/>
        <v>2</v>
      </c>
      <c r="E610">
        <f t="shared" si="28"/>
        <v>6</v>
      </c>
      <c r="F610">
        <f t="shared" si="29"/>
        <v>2022</v>
      </c>
      <c r="G610" s="4">
        <v>51691.2265625</v>
      </c>
      <c r="H610" s="4">
        <v>48623.69140625</v>
      </c>
      <c r="I610" s="3">
        <v>94.065696720000005</v>
      </c>
    </row>
    <row r="611" spans="1:9" customFormat="1" x14ac:dyDescent="0.3">
      <c r="A611" s="1" t="s">
        <v>8</v>
      </c>
      <c r="B611" s="1" t="s">
        <v>9</v>
      </c>
      <c r="C611" s="2">
        <v>44714</v>
      </c>
      <c r="D611">
        <f t="shared" si="27"/>
        <v>2</v>
      </c>
      <c r="E611">
        <f t="shared" si="28"/>
        <v>6</v>
      </c>
      <c r="F611">
        <f t="shared" si="29"/>
        <v>2022</v>
      </c>
      <c r="G611" s="4">
        <v>15302.39648438</v>
      </c>
      <c r="H611" s="4">
        <v>15144.549804689999</v>
      </c>
      <c r="I611" s="3">
        <v>98.968498229999994</v>
      </c>
    </row>
    <row r="612" spans="1:9" customFormat="1" x14ac:dyDescent="0.3">
      <c r="A612" s="1" t="s">
        <v>10</v>
      </c>
      <c r="B612" s="1" t="s">
        <v>11</v>
      </c>
      <c r="C612" s="2">
        <v>44714</v>
      </c>
      <c r="D612">
        <f t="shared" si="27"/>
        <v>2</v>
      </c>
      <c r="E612">
        <f t="shared" si="28"/>
        <v>6</v>
      </c>
      <c r="F612">
        <f t="shared" si="29"/>
        <v>2022</v>
      </c>
      <c r="G612" s="4">
        <v>204615.328125</v>
      </c>
      <c r="H612" s="4">
        <v>135877.875</v>
      </c>
      <c r="I612" s="3">
        <v>66.406501770000006</v>
      </c>
    </row>
    <row r="613" spans="1:9" customFormat="1" x14ac:dyDescent="0.3">
      <c r="A613" s="1" t="s">
        <v>12</v>
      </c>
      <c r="B613" s="1" t="s">
        <v>13</v>
      </c>
      <c r="C613" s="2">
        <v>44714</v>
      </c>
      <c r="D613">
        <f t="shared" si="27"/>
        <v>2</v>
      </c>
      <c r="E613">
        <f t="shared" si="28"/>
        <v>6</v>
      </c>
      <c r="F613">
        <f t="shared" si="29"/>
        <v>2022</v>
      </c>
      <c r="G613" s="4">
        <v>19657.330078129999</v>
      </c>
      <c r="H613" s="4">
        <v>17775.927734379999</v>
      </c>
      <c r="I613" s="3">
        <v>90.429000849999994</v>
      </c>
    </row>
    <row r="614" spans="1:9" customFormat="1" x14ac:dyDescent="0.3">
      <c r="A614" s="1" t="s">
        <v>6</v>
      </c>
      <c r="B614" s="1" t="s">
        <v>7</v>
      </c>
      <c r="C614" s="2">
        <v>44715</v>
      </c>
      <c r="D614">
        <f t="shared" si="27"/>
        <v>3</v>
      </c>
      <c r="E614">
        <f t="shared" si="28"/>
        <v>6</v>
      </c>
      <c r="F614">
        <f t="shared" si="29"/>
        <v>2022</v>
      </c>
      <c r="G614" s="4">
        <v>51691.2265625</v>
      </c>
      <c r="H614" s="4">
        <v>48569.9765625</v>
      </c>
      <c r="I614" s="3">
        <v>93.961700440000001</v>
      </c>
    </row>
    <row r="615" spans="1:9" customFormat="1" x14ac:dyDescent="0.3">
      <c r="A615" s="1" t="s">
        <v>8</v>
      </c>
      <c r="B615" s="1" t="s">
        <v>9</v>
      </c>
      <c r="C615" s="2">
        <v>44715</v>
      </c>
      <c r="D615">
        <f t="shared" si="27"/>
        <v>3</v>
      </c>
      <c r="E615">
        <f t="shared" si="28"/>
        <v>6</v>
      </c>
      <c r="F615">
        <f t="shared" si="29"/>
        <v>2022</v>
      </c>
      <c r="G615" s="4">
        <v>15302.39648438</v>
      </c>
      <c r="H615" s="4">
        <v>15131.04296875</v>
      </c>
      <c r="I615" s="3">
        <v>98.880203249999994</v>
      </c>
    </row>
    <row r="616" spans="1:9" customFormat="1" x14ac:dyDescent="0.3">
      <c r="A616" s="1" t="s">
        <v>10</v>
      </c>
      <c r="B616" s="1" t="s">
        <v>11</v>
      </c>
      <c r="C616" s="2">
        <v>44715</v>
      </c>
      <c r="D616">
        <f t="shared" si="27"/>
        <v>3</v>
      </c>
      <c r="E616">
        <f t="shared" si="28"/>
        <v>6</v>
      </c>
      <c r="F616">
        <f t="shared" si="29"/>
        <v>2022</v>
      </c>
      <c r="G616" s="4">
        <v>204615.328125</v>
      </c>
      <c r="H616" s="4">
        <v>135731.296875</v>
      </c>
      <c r="I616" s="3">
        <v>66.334899899999996</v>
      </c>
    </row>
    <row r="617" spans="1:9" customFormat="1" x14ac:dyDescent="0.3">
      <c r="A617" s="1" t="s">
        <v>12</v>
      </c>
      <c r="B617" s="1" t="s">
        <v>13</v>
      </c>
      <c r="C617" s="2">
        <v>44715</v>
      </c>
      <c r="D617">
        <f t="shared" si="27"/>
        <v>3</v>
      </c>
      <c r="E617">
        <f t="shared" si="28"/>
        <v>6</v>
      </c>
      <c r="F617">
        <f t="shared" si="29"/>
        <v>2022</v>
      </c>
      <c r="G617" s="4">
        <v>19657.330078129999</v>
      </c>
      <c r="H617" s="4">
        <v>17791.07421875</v>
      </c>
      <c r="I617" s="3">
        <v>90.506103519999996</v>
      </c>
    </row>
    <row r="618" spans="1:9" customFormat="1" x14ac:dyDescent="0.3">
      <c r="A618" s="1" t="s">
        <v>6</v>
      </c>
      <c r="B618" s="1" t="s">
        <v>7</v>
      </c>
      <c r="C618" s="2">
        <v>44716</v>
      </c>
      <c r="D618">
        <f t="shared" si="27"/>
        <v>4</v>
      </c>
      <c r="E618">
        <f t="shared" si="28"/>
        <v>6</v>
      </c>
      <c r="F618">
        <f t="shared" si="29"/>
        <v>2022</v>
      </c>
      <c r="G618" s="4">
        <v>51691.2265625</v>
      </c>
      <c r="H618" s="4">
        <v>48533.33984375</v>
      </c>
      <c r="I618" s="3">
        <v>93.890899660000002</v>
      </c>
    </row>
    <row r="619" spans="1:9" customFormat="1" x14ac:dyDescent="0.3">
      <c r="A619" s="1" t="s">
        <v>8</v>
      </c>
      <c r="B619" s="1" t="s">
        <v>9</v>
      </c>
      <c r="C619" s="2">
        <v>44716</v>
      </c>
      <c r="D619">
        <f t="shared" si="27"/>
        <v>4</v>
      </c>
      <c r="E619">
        <f t="shared" si="28"/>
        <v>6</v>
      </c>
      <c r="F619">
        <f t="shared" si="29"/>
        <v>2022</v>
      </c>
      <c r="G619" s="4">
        <v>15302.39648438</v>
      </c>
      <c r="H619" s="4">
        <v>15169.200195310001</v>
      </c>
      <c r="I619" s="3">
        <v>99.129600519999997</v>
      </c>
    </row>
    <row r="620" spans="1:9" customFormat="1" x14ac:dyDescent="0.3">
      <c r="A620" s="1" t="s">
        <v>10</v>
      </c>
      <c r="B620" s="1" t="s">
        <v>11</v>
      </c>
      <c r="C620" s="2">
        <v>44716</v>
      </c>
      <c r="D620">
        <f t="shared" si="27"/>
        <v>4</v>
      </c>
      <c r="E620">
        <f t="shared" si="28"/>
        <v>6</v>
      </c>
      <c r="F620">
        <f t="shared" si="29"/>
        <v>2022</v>
      </c>
      <c r="G620" s="4">
        <v>204615.328125</v>
      </c>
      <c r="H620" s="4">
        <v>135905.359375</v>
      </c>
      <c r="I620" s="3">
        <v>66.419898989999993</v>
      </c>
    </row>
    <row r="621" spans="1:9" customFormat="1" x14ac:dyDescent="0.3">
      <c r="A621" s="1" t="s">
        <v>12</v>
      </c>
      <c r="B621" s="1" t="s">
        <v>13</v>
      </c>
      <c r="C621" s="2">
        <v>44716</v>
      </c>
      <c r="D621">
        <f t="shared" si="27"/>
        <v>4</v>
      </c>
      <c r="E621">
        <f t="shared" si="28"/>
        <v>6</v>
      </c>
      <c r="F621">
        <f t="shared" si="29"/>
        <v>2022</v>
      </c>
      <c r="G621" s="4">
        <v>19657.330078129999</v>
      </c>
      <c r="H621" s="4">
        <v>17916.423828129999</v>
      </c>
      <c r="I621" s="3">
        <v>91.143699650000002</v>
      </c>
    </row>
    <row r="622" spans="1:9" customFormat="1" x14ac:dyDescent="0.3">
      <c r="A622" s="1" t="s">
        <v>6</v>
      </c>
      <c r="B622" s="1" t="s">
        <v>7</v>
      </c>
      <c r="C622" s="2">
        <v>44717</v>
      </c>
      <c r="D622">
        <f t="shared" si="27"/>
        <v>5</v>
      </c>
      <c r="E622">
        <f t="shared" si="28"/>
        <v>6</v>
      </c>
      <c r="F622">
        <f t="shared" si="29"/>
        <v>2022</v>
      </c>
      <c r="G622" s="4">
        <v>51691.2265625</v>
      </c>
      <c r="H622" s="4">
        <v>48467.4140625</v>
      </c>
      <c r="I622" s="3">
        <v>93.763298030000001</v>
      </c>
    </row>
    <row r="623" spans="1:9" customFormat="1" x14ac:dyDescent="0.3">
      <c r="A623" s="1" t="s">
        <v>8</v>
      </c>
      <c r="B623" s="1" t="s">
        <v>9</v>
      </c>
      <c r="C623" s="2">
        <v>44717</v>
      </c>
      <c r="D623">
        <f t="shared" si="27"/>
        <v>5</v>
      </c>
      <c r="E623">
        <f t="shared" si="28"/>
        <v>6</v>
      </c>
      <c r="F623">
        <f t="shared" si="29"/>
        <v>2022</v>
      </c>
      <c r="G623" s="4">
        <v>15302.39648438</v>
      </c>
      <c r="H623" s="4">
        <v>15222.170898439999</v>
      </c>
      <c r="I623" s="3">
        <v>99.475700380000006</v>
      </c>
    </row>
    <row r="624" spans="1:9" customFormat="1" x14ac:dyDescent="0.3">
      <c r="A624" s="1" t="s">
        <v>10</v>
      </c>
      <c r="B624" s="1" t="s">
        <v>11</v>
      </c>
      <c r="C624" s="2">
        <v>44717</v>
      </c>
      <c r="D624">
        <f t="shared" si="27"/>
        <v>5</v>
      </c>
      <c r="E624">
        <f t="shared" si="28"/>
        <v>6</v>
      </c>
      <c r="F624">
        <f t="shared" si="29"/>
        <v>2022</v>
      </c>
      <c r="G624" s="4">
        <v>204615.328125</v>
      </c>
      <c r="H624" s="4">
        <v>136020.765625</v>
      </c>
      <c r="I624" s="3">
        <v>66.476303099999996</v>
      </c>
    </row>
    <row r="625" spans="1:9" customFormat="1" x14ac:dyDescent="0.3">
      <c r="A625" s="1" t="s">
        <v>12</v>
      </c>
      <c r="B625" s="1" t="s">
        <v>13</v>
      </c>
      <c r="C625" s="2">
        <v>44717</v>
      </c>
      <c r="D625">
        <f t="shared" si="27"/>
        <v>5</v>
      </c>
      <c r="E625">
        <f t="shared" si="28"/>
        <v>6</v>
      </c>
      <c r="F625">
        <f t="shared" si="29"/>
        <v>2022</v>
      </c>
      <c r="G625" s="4">
        <v>19657.330078129999</v>
      </c>
      <c r="H625" s="4">
        <v>18017.810546879999</v>
      </c>
      <c r="I625" s="3">
        <v>91.659500120000004</v>
      </c>
    </row>
    <row r="626" spans="1:9" customFormat="1" x14ac:dyDescent="0.3">
      <c r="A626" s="1" t="s">
        <v>6</v>
      </c>
      <c r="B626" s="1" t="s">
        <v>7</v>
      </c>
      <c r="C626" s="2">
        <v>44718</v>
      </c>
      <c r="D626">
        <f t="shared" si="27"/>
        <v>6</v>
      </c>
      <c r="E626">
        <f t="shared" si="28"/>
        <v>6</v>
      </c>
      <c r="F626">
        <f t="shared" si="29"/>
        <v>2022</v>
      </c>
      <c r="G626" s="4">
        <v>51691.2265625</v>
      </c>
      <c r="H626" s="4">
        <v>48450.0078125</v>
      </c>
      <c r="I626" s="3">
        <v>93.72969818</v>
      </c>
    </row>
    <row r="627" spans="1:9" customFormat="1" x14ac:dyDescent="0.3">
      <c r="A627" s="1" t="s">
        <v>8</v>
      </c>
      <c r="B627" s="1" t="s">
        <v>9</v>
      </c>
      <c r="C627" s="2">
        <v>44718</v>
      </c>
      <c r="D627">
        <f t="shared" si="27"/>
        <v>6</v>
      </c>
      <c r="E627">
        <f t="shared" si="28"/>
        <v>6</v>
      </c>
      <c r="F627">
        <f t="shared" si="29"/>
        <v>2022</v>
      </c>
      <c r="G627" s="4">
        <v>15302.39648438</v>
      </c>
      <c r="H627" s="4">
        <v>15225.24804688</v>
      </c>
      <c r="I627" s="3">
        <v>99.495796200000001</v>
      </c>
    </row>
    <row r="628" spans="1:9" customFormat="1" x14ac:dyDescent="0.3">
      <c r="A628" s="1" t="s">
        <v>10</v>
      </c>
      <c r="B628" s="1" t="s">
        <v>11</v>
      </c>
      <c r="C628" s="2">
        <v>44718</v>
      </c>
      <c r="D628">
        <f t="shared" si="27"/>
        <v>6</v>
      </c>
      <c r="E628">
        <f t="shared" si="28"/>
        <v>6</v>
      </c>
      <c r="F628">
        <f t="shared" si="29"/>
        <v>2022</v>
      </c>
      <c r="G628" s="4">
        <v>204615.328125</v>
      </c>
      <c r="H628" s="4">
        <v>135945.4375</v>
      </c>
      <c r="I628" s="3">
        <v>66.439498900000004</v>
      </c>
    </row>
    <row r="629" spans="1:9" customFormat="1" x14ac:dyDescent="0.3">
      <c r="A629" s="1" t="s">
        <v>12</v>
      </c>
      <c r="B629" s="1" t="s">
        <v>13</v>
      </c>
      <c r="C629" s="2">
        <v>44718</v>
      </c>
      <c r="D629">
        <f t="shared" si="27"/>
        <v>6</v>
      </c>
      <c r="E629">
        <f t="shared" si="28"/>
        <v>6</v>
      </c>
      <c r="F629">
        <f t="shared" si="29"/>
        <v>2022</v>
      </c>
      <c r="G629" s="4">
        <v>19657.330078129999</v>
      </c>
      <c r="H629" s="4">
        <v>18130.939453129999</v>
      </c>
      <c r="I629" s="3">
        <v>92.23500061</v>
      </c>
    </row>
    <row r="630" spans="1:9" customFormat="1" x14ac:dyDescent="0.3">
      <c r="A630" s="1" t="s">
        <v>6</v>
      </c>
      <c r="B630" s="1" t="s">
        <v>7</v>
      </c>
      <c r="C630" s="2">
        <v>44719</v>
      </c>
      <c r="D630">
        <f t="shared" si="27"/>
        <v>7</v>
      </c>
      <c r="E630">
        <f t="shared" si="28"/>
        <v>6</v>
      </c>
      <c r="F630">
        <f t="shared" si="29"/>
        <v>2022</v>
      </c>
      <c r="G630" s="4">
        <v>51691.2265625</v>
      </c>
      <c r="H630" s="4">
        <v>48376.43359375</v>
      </c>
      <c r="I630" s="3">
        <v>93.587303160000005</v>
      </c>
    </row>
    <row r="631" spans="1:9" customFormat="1" x14ac:dyDescent="0.3">
      <c r="A631" s="1" t="s">
        <v>8</v>
      </c>
      <c r="B631" s="1" t="s">
        <v>9</v>
      </c>
      <c r="C631" s="2">
        <v>44719</v>
      </c>
      <c r="D631">
        <f t="shared" si="27"/>
        <v>7</v>
      </c>
      <c r="E631">
        <f t="shared" si="28"/>
        <v>6</v>
      </c>
      <c r="F631">
        <f t="shared" si="29"/>
        <v>2022</v>
      </c>
      <c r="G631" s="4">
        <v>15302.39648438</v>
      </c>
      <c r="H631" s="4">
        <v>15187.140625</v>
      </c>
      <c r="I631" s="3">
        <v>99.246803279999995</v>
      </c>
    </row>
    <row r="632" spans="1:9" customFormat="1" x14ac:dyDescent="0.3">
      <c r="A632" s="1" t="s">
        <v>10</v>
      </c>
      <c r="B632" s="1" t="s">
        <v>11</v>
      </c>
      <c r="C632" s="2">
        <v>44719</v>
      </c>
      <c r="D632">
        <f t="shared" si="27"/>
        <v>7</v>
      </c>
      <c r="E632">
        <f t="shared" si="28"/>
        <v>6</v>
      </c>
      <c r="F632">
        <f t="shared" si="29"/>
        <v>2022</v>
      </c>
      <c r="G632" s="4">
        <v>204615.328125</v>
      </c>
      <c r="H632" s="4">
        <v>135871.796875</v>
      </c>
      <c r="I632" s="3">
        <v>66.403503420000007</v>
      </c>
    </row>
    <row r="633" spans="1:9" customFormat="1" x14ac:dyDescent="0.3">
      <c r="A633" s="1" t="s">
        <v>12</v>
      </c>
      <c r="B633" s="1" t="s">
        <v>13</v>
      </c>
      <c r="C633" s="2">
        <v>44719</v>
      </c>
      <c r="D633">
        <f t="shared" si="27"/>
        <v>7</v>
      </c>
      <c r="E633">
        <f t="shared" si="28"/>
        <v>6</v>
      </c>
      <c r="F633">
        <f t="shared" si="29"/>
        <v>2022</v>
      </c>
      <c r="G633" s="4">
        <v>19657.330078129999</v>
      </c>
      <c r="H633" s="4">
        <v>18167.49609375</v>
      </c>
      <c r="I633" s="3">
        <v>92.420997619999994</v>
      </c>
    </row>
    <row r="634" spans="1:9" customFormat="1" x14ac:dyDescent="0.3">
      <c r="A634" s="1" t="s">
        <v>6</v>
      </c>
      <c r="B634" s="1" t="s">
        <v>7</v>
      </c>
      <c r="C634" s="2">
        <v>44720</v>
      </c>
      <c r="D634">
        <f t="shared" si="27"/>
        <v>8</v>
      </c>
      <c r="E634">
        <f t="shared" si="28"/>
        <v>6</v>
      </c>
      <c r="F634">
        <f t="shared" si="29"/>
        <v>2022</v>
      </c>
      <c r="G634" s="4">
        <v>51691.2265625</v>
      </c>
      <c r="H634" s="4">
        <v>48361.62109375</v>
      </c>
      <c r="I634" s="3">
        <v>93.558700560000005</v>
      </c>
    </row>
    <row r="635" spans="1:9" customFormat="1" x14ac:dyDescent="0.3">
      <c r="A635" s="1" t="s">
        <v>8</v>
      </c>
      <c r="B635" s="1" t="s">
        <v>9</v>
      </c>
      <c r="C635" s="2">
        <v>44720</v>
      </c>
      <c r="D635">
        <f t="shared" si="27"/>
        <v>8</v>
      </c>
      <c r="E635">
        <f t="shared" si="28"/>
        <v>6</v>
      </c>
      <c r="F635">
        <f t="shared" si="29"/>
        <v>2022</v>
      </c>
      <c r="G635" s="4">
        <v>15302.39648438</v>
      </c>
      <c r="H635" s="4">
        <v>15124.93359375</v>
      </c>
      <c r="I635" s="3">
        <v>98.840301510000003</v>
      </c>
    </row>
    <row r="636" spans="1:9" customFormat="1" x14ac:dyDescent="0.3">
      <c r="A636" s="1" t="s">
        <v>10</v>
      </c>
      <c r="B636" s="1" t="s">
        <v>11</v>
      </c>
      <c r="C636" s="2">
        <v>44720</v>
      </c>
      <c r="D636">
        <f t="shared" si="27"/>
        <v>8</v>
      </c>
      <c r="E636">
        <f t="shared" si="28"/>
        <v>6</v>
      </c>
      <c r="F636">
        <f t="shared" si="29"/>
        <v>2022</v>
      </c>
      <c r="G636" s="4">
        <v>204615.328125</v>
      </c>
      <c r="H636" s="4">
        <v>135690.734375</v>
      </c>
      <c r="I636" s="3">
        <v>66.315002440000001</v>
      </c>
    </row>
    <row r="637" spans="1:9" customFormat="1" x14ac:dyDescent="0.3">
      <c r="A637" s="1" t="s">
        <v>12</v>
      </c>
      <c r="B637" s="1" t="s">
        <v>13</v>
      </c>
      <c r="C637" s="2">
        <v>44720</v>
      </c>
      <c r="D637">
        <f t="shared" si="27"/>
        <v>8</v>
      </c>
      <c r="E637">
        <f t="shared" si="28"/>
        <v>6</v>
      </c>
      <c r="F637">
        <f t="shared" si="29"/>
        <v>2022</v>
      </c>
      <c r="G637" s="4">
        <v>19657.330078129999</v>
      </c>
      <c r="H637" s="4">
        <v>18239.671875</v>
      </c>
      <c r="I637" s="3">
        <v>92.7881012</v>
      </c>
    </row>
    <row r="638" spans="1:9" customFormat="1" x14ac:dyDescent="0.3">
      <c r="A638" s="1" t="s">
        <v>6</v>
      </c>
      <c r="B638" s="1" t="s">
        <v>7</v>
      </c>
      <c r="C638" s="2">
        <v>44721</v>
      </c>
      <c r="D638">
        <f t="shared" si="27"/>
        <v>9</v>
      </c>
      <c r="E638">
        <f t="shared" si="28"/>
        <v>6</v>
      </c>
      <c r="F638">
        <f t="shared" si="29"/>
        <v>2022</v>
      </c>
      <c r="G638" s="4">
        <v>51691.2265625</v>
      </c>
      <c r="H638" s="4">
        <v>48347.265625</v>
      </c>
      <c r="I638" s="3">
        <v>93.530899050000002</v>
      </c>
    </row>
    <row r="639" spans="1:9" customFormat="1" x14ac:dyDescent="0.3">
      <c r="A639" s="1" t="s">
        <v>8</v>
      </c>
      <c r="B639" s="1" t="s">
        <v>9</v>
      </c>
      <c r="C639" s="2">
        <v>44721</v>
      </c>
      <c r="D639">
        <f t="shared" si="27"/>
        <v>9</v>
      </c>
      <c r="E639">
        <f t="shared" si="28"/>
        <v>6</v>
      </c>
      <c r="F639">
        <f t="shared" si="29"/>
        <v>2022</v>
      </c>
      <c r="G639" s="4">
        <v>15302.39648438</v>
      </c>
      <c r="H639" s="4">
        <v>15107.11132813</v>
      </c>
      <c r="I639" s="3">
        <v>98.723800659999995</v>
      </c>
    </row>
    <row r="640" spans="1:9" customFormat="1" x14ac:dyDescent="0.3">
      <c r="A640" s="1" t="s">
        <v>10</v>
      </c>
      <c r="B640" s="1" t="s">
        <v>11</v>
      </c>
      <c r="C640" s="2">
        <v>44721</v>
      </c>
      <c r="D640">
        <f t="shared" si="27"/>
        <v>9</v>
      </c>
      <c r="E640">
        <f t="shared" si="28"/>
        <v>6</v>
      </c>
      <c r="F640">
        <f t="shared" si="29"/>
        <v>2022</v>
      </c>
      <c r="G640" s="4">
        <v>204615.328125</v>
      </c>
      <c r="H640" s="4">
        <v>135530.734375</v>
      </c>
      <c r="I640" s="3">
        <v>66.236801150000005</v>
      </c>
    </row>
    <row r="641" spans="1:9" customFormat="1" x14ac:dyDescent="0.3">
      <c r="A641" s="1" t="s">
        <v>12</v>
      </c>
      <c r="B641" s="1" t="s">
        <v>13</v>
      </c>
      <c r="C641" s="2">
        <v>44721</v>
      </c>
      <c r="D641">
        <f t="shared" si="27"/>
        <v>9</v>
      </c>
      <c r="E641">
        <f t="shared" si="28"/>
        <v>6</v>
      </c>
      <c r="F641">
        <f t="shared" si="29"/>
        <v>2022</v>
      </c>
      <c r="G641" s="4">
        <v>19657.330078129999</v>
      </c>
      <c r="H641" s="4">
        <v>18294.828125</v>
      </c>
      <c r="I641" s="3">
        <v>93.068702700000003</v>
      </c>
    </row>
    <row r="642" spans="1:9" customFormat="1" x14ac:dyDescent="0.3">
      <c r="A642" s="1" t="s">
        <v>6</v>
      </c>
      <c r="B642" s="1" t="s">
        <v>7</v>
      </c>
      <c r="C642" s="2">
        <v>44722</v>
      </c>
      <c r="D642">
        <f t="shared" si="27"/>
        <v>10</v>
      </c>
      <c r="E642">
        <f t="shared" si="28"/>
        <v>6</v>
      </c>
      <c r="F642">
        <f t="shared" si="29"/>
        <v>2022</v>
      </c>
      <c r="G642" s="4">
        <v>51691.2265625</v>
      </c>
      <c r="H642" s="4">
        <v>48325.49609375</v>
      </c>
      <c r="I642" s="3">
        <v>93.488800049999995</v>
      </c>
    </row>
    <row r="643" spans="1:9" customFormat="1" x14ac:dyDescent="0.3">
      <c r="A643" s="1" t="s">
        <v>8</v>
      </c>
      <c r="B643" s="1" t="s">
        <v>9</v>
      </c>
      <c r="C643" s="2">
        <v>44722</v>
      </c>
      <c r="D643">
        <f t="shared" ref="D643:D706" si="30">DAY(C643)</f>
        <v>10</v>
      </c>
      <c r="E643">
        <f t="shared" ref="E643:E706" si="31">MONTH(C643)</f>
        <v>6</v>
      </c>
      <c r="F643">
        <f t="shared" ref="F643:F706" si="32">YEAR(C643)</f>
        <v>2022</v>
      </c>
      <c r="G643" s="4">
        <v>15302.39648438</v>
      </c>
      <c r="H643" s="4">
        <v>15111.28125</v>
      </c>
      <c r="I643" s="3">
        <v>98.751098630000001</v>
      </c>
    </row>
    <row r="644" spans="1:9" customFormat="1" x14ac:dyDescent="0.3">
      <c r="A644" s="1" t="s">
        <v>10</v>
      </c>
      <c r="B644" s="1" t="s">
        <v>11</v>
      </c>
      <c r="C644" s="2">
        <v>44722</v>
      </c>
      <c r="D644">
        <f t="shared" si="30"/>
        <v>10</v>
      </c>
      <c r="E644">
        <f t="shared" si="31"/>
        <v>6</v>
      </c>
      <c r="F644">
        <f t="shared" si="32"/>
        <v>2022</v>
      </c>
      <c r="G644" s="4">
        <v>204615.328125</v>
      </c>
      <c r="H644" s="4">
        <v>135441.5</v>
      </c>
      <c r="I644" s="3">
        <v>66.193199160000006</v>
      </c>
    </row>
    <row r="645" spans="1:9" customFormat="1" x14ac:dyDescent="0.3">
      <c r="A645" s="1" t="s">
        <v>12</v>
      </c>
      <c r="B645" s="1" t="s">
        <v>13</v>
      </c>
      <c r="C645" s="2">
        <v>44722</v>
      </c>
      <c r="D645">
        <f t="shared" si="30"/>
        <v>10</v>
      </c>
      <c r="E645">
        <f t="shared" si="31"/>
        <v>6</v>
      </c>
      <c r="F645">
        <f t="shared" si="32"/>
        <v>2022</v>
      </c>
      <c r="G645" s="4">
        <v>19657.330078129999</v>
      </c>
      <c r="H645" s="4">
        <v>18357.8125</v>
      </c>
      <c r="I645" s="3">
        <v>93.389099119999997</v>
      </c>
    </row>
    <row r="646" spans="1:9" customFormat="1" x14ac:dyDescent="0.3">
      <c r="A646" s="1" t="s">
        <v>6</v>
      </c>
      <c r="B646" s="1" t="s">
        <v>7</v>
      </c>
      <c r="C646" s="2">
        <v>44723</v>
      </c>
      <c r="D646">
        <f t="shared" si="30"/>
        <v>11</v>
      </c>
      <c r="E646">
        <f t="shared" si="31"/>
        <v>6</v>
      </c>
      <c r="F646">
        <f t="shared" si="32"/>
        <v>2022</v>
      </c>
      <c r="G646" s="4">
        <v>51691.2265625</v>
      </c>
      <c r="H646" s="4">
        <v>48299.9765625</v>
      </c>
      <c r="I646" s="3">
        <v>93.439399719999997</v>
      </c>
    </row>
    <row r="647" spans="1:9" customFormat="1" x14ac:dyDescent="0.3">
      <c r="A647" s="1" t="s">
        <v>8</v>
      </c>
      <c r="B647" s="1" t="s">
        <v>9</v>
      </c>
      <c r="C647" s="2">
        <v>44723</v>
      </c>
      <c r="D647">
        <f t="shared" si="30"/>
        <v>11</v>
      </c>
      <c r="E647">
        <f t="shared" si="31"/>
        <v>6</v>
      </c>
      <c r="F647">
        <f t="shared" si="32"/>
        <v>2022</v>
      </c>
      <c r="G647" s="4">
        <v>15302.39648438</v>
      </c>
      <c r="H647" s="4">
        <v>15092.975585939999</v>
      </c>
      <c r="I647" s="3">
        <v>98.631500239999994</v>
      </c>
    </row>
    <row r="648" spans="1:9" customFormat="1" x14ac:dyDescent="0.3">
      <c r="A648" s="1" t="s">
        <v>10</v>
      </c>
      <c r="B648" s="1" t="s">
        <v>11</v>
      </c>
      <c r="C648" s="2">
        <v>44723</v>
      </c>
      <c r="D648">
        <f t="shared" si="30"/>
        <v>11</v>
      </c>
      <c r="E648">
        <f t="shared" si="31"/>
        <v>6</v>
      </c>
      <c r="F648">
        <f t="shared" si="32"/>
        <v>2022</v>
      </c>
      <c r="G648" s="4">
        <v>204615.328125</v>
      </c>
      <c r="H648" s="4">
        <v>135581.984375</v>
      </c>
      <c r="I648" s="3">
        <v>66.261901859999995</v>
      </c>
    </row>
    <row r="649" spans="1:9" customFormat="1" x14ac:dyDescent="0.3">
      <c r="A649" s="1" t="s">
        <v>12</v>
      </c>
      <c r="B649" s="1" t="s">
        <v>13</v>
      </c>
      <c r="C649" s="2">
        <v>44723</v>
      </c>
      <c r="D649">
        <f t="shared" si="30"/>
        <v>11</v>
      </c>
      <c r="E649">
        <f t="shared" si="31"/>
        <v>6</v>
      </c>
      <c r="F649">
        <f t="shared" si="32"/>
        <v>2022</v>
      </c>
      <c r="G649" s="4">
        <v>19657.330078129999</v>
      </c>
      <c r="H649" s="4">
        <v>18405.765625</v>
      </c>
      <c r="I649" s="3">
        <v>93.63310242</v>
      </c>
    </row>
    <row r="650" spans="1:9" customFormat="1" x14ac:dyDescent="0.3">
      <c r="A650" s="1" t="s">
        <v>6</v>
      </c>
      <c r="B650" s="1" t="s">
        <v>7</v>
      </c>
      <c r="C650" s="2">
        <v>44724</v>
      </c>
      <c r="D650">
        <f t="shared" si="30"/>
        <v>12</v>
      </c>
      <c r="E650">
        <f t="shared" si="31"/>
        <v>6</v>
      </c>
      <c r="F650">
        <f t="shared" si="32"/>
        <v>2022</v>
      </c>
      <c r="G650" s="4">
        <v>51691.2265625</v>
      </c>
      <c r="H650" s="4">
        <v>48242.34765625</v>
      </c>
      <c r="I650" s="3">
        <v>93.327903750000004</v>
      </c>
    </row>
    <row r="651" spans="1:9" customFormat="1" x14ac:dyDescent="0.3">
      <c r="A651" s="1" t="s">
        <v>8</v>
      </c>
      <c r="B651" s="1" t="s">
        <v>9</v>
      </c>
      <c r="C651" s="2">
        <v>44724</v>
      </c>
      <c r="D651">
        <f t="shared" si="30"/>
        <v>12</v>
      </c>
      <c r="E651">
        <f t="shared" si="31"/>
        <v>6</v>
      </c>
      <c r="F651">
        <f t="shared" si="32"/>
        <v>2022</v>
      </c>
      <c r="G651" s="4">
        <v>15302.39648438</v>
      </c>
      <c r="H651" s="4">
        <v>15116.56640625</v>
      </c>
      <c r="I651" s="3">
        <v>98.785598750000005</v>
      </c>
    </row>
    <row r="652" spans="1:9" customFormat="1" x14ac:dyDescent="0.3">
      <c r="A652" s="1" t="s">
        <v>10</v>
      </c>
      <c r="B652" s="1" t="s">
        <v>11</v>
      </c>
      <c r="C652" s="2">
        <v>44724</v>
      </c>
      <c r="D652">
        <f t="shared" si="30"/>
        <v>12</v>
      </c>
      <c r="E652">
        <f t="shared" si="31"/>
        <v>6</v>
      </c>
      <c r="F652">
        <f t="shared" si="32"/>
        <v>2022</v>
      </c>
      <c r="G652" s="4">
        <v>204615.328125</v>
      </c>
      <c r="H652" s="4">
        <v>135654.234375</v>
      </c>
      <c r="I652" s="3">
        <v>66.297203060000001</v>
      </c>
    </row>
    <row r="653" spans="1:9" customFormat="1" x14ac:dyDescent="0.3">
      <c r="A653" s="1" t="s">
        <v>12</v>
      </c>
      <c r="B653" s="1" t="s">
        <v>13</v>
      </c>
      <c r="C653" s="2">
        <v>44724</v>
      </c>
      <c r="D653">
        <f t="shared" si="30"/>
        <v>12</v>
      </c>
      <c r="E653">
        <f t="shared" si="31"/>
        <v>6</v>
      </c>
      <c r="F653">
        <f t="shared" si="32"/>
        <v>2022</v>
      </c>
      <c r="G653" s="4">
        <v>19657.330078129999</v>
      </c>
      <c r="H653" s="4">
        <v>18423.14453125</v>
      </c>
      <c r="I653" s="3">
        <v>93.721496579999993</v>
      </c>
    </row>
    <row r="654" spans="1:9" customFormat="1" x14ac:dyDescent="0.3">
      <c r="A654" s="1" t="s">
        <v>6</v>
      </c>
      <c r="B654" s="1" t="s">
        <v>7</v>
      </c>
      <c r="C654" s="2">
        <v>44725</v>
      </c>
      <c r="D654">
        <f t="shared" si="30"/>
        <v>13</v>
      </c>
      <c r="E654">
        <f t="shared" si="31"/>
        <v>6</v>
      </c>
      <c r="F654">
        <f t="shared" si="32"/>
        <v>2022</v>
      </c>
      <c r="G654" s="4">
        <v>51691.2265625</v>
      </c>
      <c r="H654" s="4">
        <v>48206.93359375</v>
      </c>
      <c r="I654" s="3">
        <v>93.25939941</v>
      </c>
    </row>
    <row r="655" spans="1:9" customFormat="1" x14ac:dyDescent="0.3">
      <c r="A655" s="1" t="s">
        <v>8</v>
      </c>
      <c r="B655" s="1" t="s">
        <v>9</v>
      </c>
      <c r="C655" s="2">
        <v>44725</v>
      </c>
      <c r="D655">
        <f t="shared" si="30"/>
        <v>13</v>
      </c>
      <c r="E655">
        <f t="shared" si="31"/>
        <v>6</v>
      </c>
      <c r="F655">
        <f t="shared" si="32"/>
        <v>2022</v>
      </c>
      <c r="G655" s="4">
        <v>15302.39648438</v>
      </c>
      <c r="H655" s="4">
        <v>15137.227539060001</v>
      </c>
      <c r="I655" s="3">
        <v>98.920600890000003</v>
      </c>
    </row>
    <row r="656" spans="1:9" customFormat="1" x14ac:dyDescent="0.3">
      <c r="A656" s="1" t="s">
        <v>10</v>
      </c>
      <c r="B656" s="1" t="s">
        <v>11</v>
      </c>
      <c r="C656" s="2">
        <v>44725</v>
      </c>
      <c r="D656">
        <f t="shared" si="30"/>
        <v>13</v>
      </c>
      <c r="E656">
        <f t="shared" si="31"/>
        <v>6</v>
      </c>
      <c r="F656">
        <f t="shared" si="32"/>
        <v>2022</v>
      </c>
      <c r="G656" s="4">
        <v>204615.328125</v>
      </c>
      <c r="H656" s="4">
        <v>135658.9375</v>
      </c>
      <c r="I656" s="3">
        <v>66.299499510000004</v>
      </c>
    </row>
    <row r="657" spans="1:9" customFormat="1" x14ac:dyDescent="0.3">
      <c r="A657" s="1" t="s">
        <v>12</v>
      </c>
      <c r="B657" s="1" t="s">
        <v>13</v>
      </c>
      <c r="C657" s="2">
        <v>44725</v>
      </c>
      <c r="D657">
        <f t="shared" si="30"/>
        <v>13</v>
      </c>
      <c r="E657">
        <f t="shared" si="31"/>
        <v>6</v>
      </c>
      <c r="F657">
        <f t="shared" si="32"/>
        <v>2022</v>
      </c>
      <c r="G657" s="4">
        <v>19657.330078129999</v>
      </c>
      <c r="H657" s="4">
        <v>18442.841796879999</v>
      </c>
      <c r="I657" s="3">
        <v>93.821701050000001</v>
      </c>
    </row>
    <row r="658" spans="1:9" customFormat="1" x14ac:dyDescent="0.3">
      <c r="A658" s="1" t="s">
        <v>6</v>
      </c>
      <c r="B658" s="1" t="s">
        <v>7</v>
      </c>
      <c r="C658" s="2">
        <v>44726</v>
      </c>
      <c r="D658">
        <f t="shared" si="30"/>
        <v>14</v>
      </c>
      <c r="E658">
        <f t="shared" si="31"/>
        <v>6</v>
      </c>
      <c r="F658">
        <f t="shared" si="32"/>
        <v>2022</v>
      </c>
      <c r="G658" s="4">
        <v>51691.2265625</v>
      </c>
      <c r="H658" s="4">
        <v>48148.8671875</v>
      </c>
      <c r="I658" s="3">
        <v>93.147102360000005</v>
      </c>
    </row>
    <row r="659" spans="1:9" customFormat="1" x14ac:dyDescent="0.3">
      <c r="A659" s="1" t="s">
        <v>8</v>
      </c>
      <c r="B659" s="1" t="s">
        <v>9</v>
      </c>
      <c r="C659" s="2">
        <v>44726</v>
      </c>
      <c r="D659">
        <f t="shared" si="30"/>
        <v>14</v>
      </c>
      <c r="E659">
        <f t="shared" si="31"/>
        <v>6</v>
      </c>
      <c r="F659">
        <f t="shared" si="32"/>
        <v>2022</v>
      </c>
      <c r="G659" s="4">
        <v>15302.39648438</v>
      </c>
      <c r="H659" s="4">
        <v>15155.3046875</v>
      </c>
      <c r="I659" s="3">
        <v>99.038803099999996</v>
      </c>
    </row>
    <row r="660" spans="1:9" customFormat="1" x14ac:dyDescent="0.3">
      <c r="A660" s="1" t="s">
        <v>10</v>
      </c>
      <c r="B660" s="1" t="s">
        <v>11</v>
      </c>
      <c r="C660" s="2">
        <v>44726</v>
      </c>
      <c r="D660">
        <f t="shared" si="30"/>
        <v>14</v>
      </c>
      <c r="E660">
        <f t="shared" si="31"/>
        <v>6</v>
      </c>
      <c r="F660">
        <f t="shared" si="32"/>
        <v>2022</v>
      </c>
      <c r="G660" s="4">
        <v>204615.328125</v>
      </c>
      <c r="H660" s="4">
        <v>135634.6875</v>
      </c>
      <c r="I660" s="3">
        <v>66.287597660000003</v>
      </c>
    </row>
    <row r="661" spans="1:9" customFormat="1" x14ac:dyDescent="0.3">
      <c r="A661" s="1" t="s">
        <v>12</v>
      </c>
      <c r="B661" s="1" t="s">
        <v>13</v>
      </c>
      <c r="C661" s="2">
        <v>44726</v>
      </c>
      <c r="D661">
        <f t="shared" si="30"/>
        <v>14</v>
      </c>
      <c r="E661">
        <f t="shared" si="31"/>
        <v>6</v>
      </c>
      <c r="F661">
        <f t="shared" si="32"/>
        <v>2022</v>
      </c>
      <c r="G661" s="4">
        <v>19657.330078129999</v>
      </c>
      <c r="H661" s="4">
        <v>18477.68359375</v>
      </c>
      <c r="I661" s="3">
        <v>93.998901369999999</v>
      </c>
    </row>
    <row r="662" spans="1:9" customFormat="1" x14ac:dyDescent="0.3">
      <c r="A662" s="1" t="s">
        <v>6</v>
      </c>
      <c r="B662" s="1" t="s">
        <v>7</v>
      </c>
      <c r="C662" s="2">
        <v>44727</v>
      </c>
      <c r="D662">
        <f t="shared" si="30"/>
        <v>15</v>
      </c>
      <c r="E662">
        <f t="shared" si="31"/>
        <v>6</v>
      </c>
      <c r="F662">
        <f t="shared" si="32"/>
        <v>2022</v>
      </c>
      <c r="G662" s="4">
        <v>51691.2265625</v>
      </c>
      <c r="H662" s="4">
        <v>48082.265625</v>
      </c>
      <c r="I662" s="3">
        <v>93.018203740000004</v>
      </c>
    </row>
    <row r="663" spans="1:9" customFormat="1" x14ac:dyDescent="0.3">
      <c r="A663" s="1" t="s">
        <v>8</v>
      </c>
      <c r="B663" s="1" t="s">
        <v>9</v>
      </c>
      <c r="C663" s="2">
        <v>44727</v>
      </c>
      <c r="D663">
        <f t="shared" si="30"/>
        <v>15</v>
      </c>
      <c r="E663">
        <f t="shared" si="31"/>
        <v>6</v>
      </c>
      <c r="F663">
        <f t="shared" si="32"/>
        <v>2022</v>
      </c>
      <c r="G663" s="4">
        <v>15302.39648438</v>
      </c>
      <c r="H663" s="4">
        <v>15161.75</v>
      </c>
      <c r="I663" s="3">
        <v>99.080902100000003</v>
      </c>
    </row>
    <row r="664" spans="1:9" customFormat="1" x14ac:dyDescent="0.3">
      <c r="A664" s="1" t="s">
        <v>10</v>
      </c>
      <c r="B664" s="1" t="s">
        <v>11</v>
      </c>
      <c r="C664" s="2">
        <v>44727</v>
      </c>
      <c r="D664">
        <f t="shared" si="30"/>
        <v>15</v>
      </c>
      <c r="E664">
        <f t="shared" si="31"/>
        <v>6</v>
      </c>
      <c r="F664">
        <f t="shared" si="32"/>
        <v>2022</v>
      </c>
      <c r="G664" s="4">
        <v>204615.328125</v>
      </c>
      <c r="H664" s="4">
        <v>135559.96875</v>
      </c>
      <c r="I664" s="3">
        <v>66.251098630000001</v>
      </c>
    </row>
    <row r="665" spans="1:9" customFormat="1" x14ac:dyDescent="0.3">
      <c r="A665" s="1" t="s">
        <v>12</v>
      </c>
      <c r="B665" s="1" t="s">
        <v>13</v>
      </c>
      <c r="C665" s="2">
        <v>44727</v>
      </c>
      <c r="D665">
        <f t="shared" si="30"/>
        <v>15</v>
      </c>
      <c r="E665">
        <f t="shared" si="31"/>
        <v>6</v>
      </c>
      <c r="F665">
        <f t="shared" si="32"/>
        <v>2022</v>
      </c>
      <c r="G665" s="4">
        <v>19657.330078129999</v>
      </c>
      <c r="H665" s="4">
        <v>18469.70703125</v>
      </c>
      <c r="I665" s="3">
        <v>93.958396910000005</v>
      </c>
    </row>
    <row r="666" spans="1:9" customFormat="1" x14ac:dyDescent="0.3">
      <c r="A666" s="1" t="s">
        <v>6</v>
      </c>
      <c r="B666" s="1" t="s">
        <v>7</v>
      </c>
      <c r="C666" s="2">
        <v>44728</v>
      </c>
      <c r="D666">
        <f t="shared" si="30"/>
        <v>16</v>
      </c>
      <c r="E666">
        <f t="shared" si="31"/>
        <v>6</v>
      </c>
      <c r="F666">
        <f t="shared" si="32"/>
        <v>2022</v>
      </c>
      <c r="G666" s="4">
        <v>51691.2265625</v>
      </c>
      <c r="H666" s="4">
        <v>48008.59375</v>
      </c>
      <c r="I666" s="3">
        <v>92.875701899999996</v>
      </c>
    </row>
    <row r="667" spans="1:9" customFormat="1" x14ac:dyDescent="0.3">
      <c r="A667" s="1" t="s">
        <v>8</v>
      </c>
      <c r="B667" s="1" t="s">
        <v>9</v>
      </c>
      <c r="C667" s="2">
        <v>44728</v>
      </c>
      <c r="D667">
        <f t="shared" si="30"/>
        <v>16</v>
      </c>
      <c r="E667">
        <f t="shared" si="31"/>
        <v>6</v>
      </c>
      <c r="F667">
        <f t="shared" si="32"/>
        <v>2022</v>
      </c>
      <c r="G667" s="4">
        <v>15302.39648438</v>
      </c>
      <c r="H667" s="4">
        <v>15142.34570313</v>
      </c>
      <c r="I667" s="3">
        <v>98.954101559999998</v>
      </c>
    </row>
    <row r="668" spans="1:9" customFormat="1" x14ac:dyDescent="0.3">
      <c r="A668" s="1" t="s">
        <v>10</v>
      </c>
      <c r="B668" s="1" t="s">
        <v>11</v>
      </c>
      <c r="C668" s="2">
        <v>44728</v>
      </c>
      <c r="D668">
        <f t="shared" si="30"/>
        <v>16</v>
      </c>
      <c r="E668">
        <f t="shared" si="31"/>
        <v>6</v>
      </c>
      <c r="F668">
        <f t="shared" si="32"/>
        <v>2022</v>
      </c>
      <c r="G668" s="4">
        <v>204615.328125</v>
      </c>
      <c r="H668" s="4">
        <v>135598.84375</v>
      </c>
      <c r="I668" s="3">
        <v>66.270103449999993</v>
      </c>
    </row>
    <row r="669" spans="1:9" customFormat="1" x14ac:dyDescent="0.3">
      <c r="A669" s="1" t="s">
        <v>12</v>
      </c>
      <c r="B669" s="1" t="s">
        <v>13</v>
      </c>
      <c r="C669" s="2">
        <v>44728</v>
      </c>
      <c r="D669">
        <f t="shared" si="30"/>
        <v>16</v>
      </c>
      <c r="E669">
        <f t="shared" si="31"/>
        <v>6</v>
      </c>
      <c r="F669">
        <f t="shared" si="32"/>
        <v>2022</v>
      </c>
      <c r="G669" s="4">
        <v>19657.330078129999</v>
      </c>
      <c r="H669" s="4">
        <v>18496.001953129999</v>
      </c>
      <c r="I669" s="3">
        <v>94.092102049999994</v>
      </c>
    </row>
    <row r="670" spans="1:9" customFormat="1" x14ac:dyDescent="0.3">
      <c r="A670" s="1" t="s">
        <v>6</v>
      </c>
      <c r="B670" s="1" t="s">
        <v>7</v>
      </c>
      <c r="C670" s="2">
        <v>44729</v>
      </c>
      <c r="D670">
        <f t="shared" si="30"/>
        <v>17</v>
      </c>
      <c r="E670">
        <f t="shared" si="31"/>
        <v>6</v>
      </c>
      <c r="F670">
        <f t="shared" si="32"/>
        <v>2022</v>
      </c>
      <c r="G670" s="4">
        <v>51691.2265625</v>
      </c>
      <c r="H670" s="4">
        <v>47925.953125</v>
      </c>
      <c r="I670" s="3">
        <v>92.715797420000001</v>
      </c>
    </row>
    <row r="671" spans="1:9" customFormat="1" x14ac:dyDescent="0.3">
      <c r="A671" s="1" t="s">
        <v>8</v>
      </c>
      <c r="B671" s="1" t="s">
        <v>9</v>
      </c>
      <c r="C671" s="2">
        <v>44729</v>
      </c>
      <c r="D671">
        <f t="shared" si="30"/>
        <v>17</v>
      </c>
      <c r="E671">
        <f t="shared" si="31"/>
        <v>6</v>
      </c>
      <c r="F671">
        <f t="shared" si="32"/>
        <v>2022</v>
      </c>
      <c r="G671" s="4">
        <v>15302.39648438</v>
      </c>
      <c r="H671" s="4">
        <v>15106.821289060001</v>
      </c>
      <c r="I671" s="3">
        <v>98.721900939999998</v>
      </c>
    </row>
    <row r="672" spans="1:9" customFormat="1" x14ac:dyDescent="0.3">
      <c r="A672" s="1" t="s">
        <v>10</v>
      </c>
      <c r="B672" s="1" t="s">
        <v>11</v>
      </c>
      <c r="C672" s="2">
        <v>44729</v>
      </c>
      <c r="D672">
        <f t="shared" si="30"/>
        <v>17</v>
      </c>
      <c r="E672">
        <f t="shared" si="31"/>
        <v>6</v>
      </c>
      <c r="F672">
        <f t="shared" si="32"/>
        <v>2022</v>
      </c>
      <c r="G672" s="4">
        <v>204615.328125</v>
      </c>
      <c r="H672" s="4">
        <v>135551.46875</v>
      </c>
      <c r="I672" s="3">
        <v>66.247001650000001</v>
      </c>
    </row>
    <row r="673" spans="1:9" customFormat="1" x14ac:dyDescent="0.3">
      <c r="A673" s="1" t="s">
        <v>12</v>
      </c>
      <c r="B673" s="1" t="s">
        <v>13</v>
      </c>
      <c r="C673" s="2">
        <v>44729</v>
      </c>
      <c r="D673">
        <f t="shared" si="30"/>
        <v>17</v>
      </c>
      <c r="E673">
        <f t="shared" si="31"/>
        <v>6</v>
      </c>
      <c r="F673">
        <f t="shared" si="32"/>
        <v>2022</v>
      </c>
      <c r="G673" s="4">
        <v>19657.330078129999</v>
      </c>
      <c r="H673" s="4">
        <v>18586.064453129999</v>
      </c>
      <c r="I673" s="3">
        <v>94.5503006</v>
      </c>
    </row>
    <row r="674" spans="1:9" customFormat="1" x14ac:dyDescent="0.3">
      <c r="A674" s="1" t="s">
        <v>6</v>
      </c>
      <c r="B674" s="1" t="s">
        <v>7</v>
      </c>
      <c r="C674" s="2">
        <v>44730</v>
      </c>
      <c r="D674">
        <f t="shared" si="30"/>
        <v>18</v>
      </c>
      <c r="E674">
        <f t="shared" si="31"/>
        <v>6</v>
      </c>
      <c r="F674">
        <f t="shared" si="32"/>
        <v>2022</v>
      </c>
      <c r="G674" s="4">
        <v>51691.2265625</v>
      </c>
      <c r="H674" s="4">
        <v>47857.7734375</v>
      </c>
      <c r="I674" s="3">
        <v>92.583900450000002</v>
      </c>
    </row>
    <row r="675" spans="1:9" customFormat="1" x14ac:dyDescent="0.3">
      <c r="A675" s="1" t="s">
        <v>8</v>
      </c>
      <c r="B675" s="1" t="s">
        <v>9</v>
      </c>
      <c r="C675" s="2">
        <v>44730</v>
      </c>
      <c r="D675">
        <f t="shared" si="30"/>
        <v>18</v>
      </c>
      <c r="E675">
        <f t="shared" si="31"/>
        <v>6</v>
      </c>
      <c r="F675">
        <f t="shared" si="32"/>
        <v>2022</v>
      </c>
      <c r="G675" s="4">
        <v>15302.39648438</v>
      </c>
      <c r="H675" s="4">
        <v>15085.415039060001</v>
      </c>
      <c r="I675" s="3">
        <v>98.582000730000004</v>
      </c>
    </row>
    <row r="676" spans="1:9" customFormat="1" x14ac:dyDescent="0.3">
      <c r="A676" s="1" t="s">
        <v>10</v>
      </c>
      <c r="B676" s="1" t="s">
        <v>11</v>
      </c>
      <c r="C676" s="2">
        <v>44730</v>
      </c>
      <c r="D676">
        <f t="shared" si="30"/>
        <v>18</v>
      </c>
      <c r="E676">
        <f t="shared" si="31"/>
        <v>6</v>
      </c>
      <c r="F676">
        <f t="shared" si="32"/>
        <v>2022</v>
      </c>
      <c r="G676" s="4">
        <v>204615.328125</v>
      </c>
      <c r="H676" s="4">
        <v>135520.5625</v>
      </c>
      <c r="I676" s="3">
        <v>66.231903079999995</v>
      </c>
    </row>
    <row r="677" spans="1:9" customFormat="1" x14ac:dyDescent="0.3">
      <c r="A677" s="1" t="s">
        <v>12</v>
      </c>
      <c r="B677" s="1" t="s">
        <v>13</v>
      </c>
      <c r="C677" s="2">
        <v>44730</v>
      </c>
      <c r="D677">
        <f t="shared" si="30"/>
        <v>18</v>
      </c>
      <c r="E677">
        <f t="shared" si="31"/>
        <v>6</v>
      </c>
      <c r="F677">
        <f t="shared" si="32"/>
        <v>2022</v>
      </c>
      <c r="G677" s="4">
        <v>19657.330078129999</v>
      </c>
      <c r="H677" s="4">
        <v>18545.7734375</v>
      </c>
      <c r="I677" s="3">
        <v>94.345298769999999</v>
      </c>
    </row>
    <row r="678" spans="1:9" customFormat="1" x14ac:dyDescent="0.3">
      <c r="A678" s="1" t="s">
        <v>6</v>
      </c>
      <c r="B678" s="1" t="s">
        <v>7</v>
      </c>
      <c r="C678" s="2">
        <v>44731</v>
      </c>
      <c r="D678">
        <f t="shared" si="30"/>
        <v>19</v>
      </c>
      <c r="E678">
        <f t="shared" si="31"/>
        <v>6</v>
      </c>
      <c r="F678">
        <f t="shared" si="32"/>
        <v>2022</v>
      </c>
      <c r="G678" s="4">
        <v>51691.2265625</v>
      </c>
      <c r="H678" s="4">
        <v>47782.78125</v>
      </c>
      <c r="I678" s="3">
        <v>92.438903809999999</v>
      </c>
    </row>
    <row r="679" spans="1:9" customFormat="1" x14ac:dyDescent="0.3">
      <c r="A679" s="1" t="s">
        <v>8</v>
      </c>
      <c r="B679" s="1" t="s">
        <v>9</v>
      </c>
      <c r="C679" s="2">
        <v>44731</v>
      </c>
      <c r="D679">
        <f t="shared" si="30"/>
        <v>19</v>
      </c>
      <c r="E679">
        <f t="shared" si="31"/>
        <v>6</v>
      </c>
      <c r="F679">
        <f t="shared" si="32"/>
        <v>2022</v>
      </c>
      <c r="G679" s="4">
        <v>15302.39648438</v>
      </c>
      <c r="H679" s="4">
        <v>15095.78125</v>
      </c>
      <c r="I679" s="3">
        <v>98.649803160000005</v>
      </c>
    </row>
    <row r="680" spans="1:9" customFormat="1" x14ac:dyDescent="0.3">
      <c r="A680" s="1" t="s">
        <v>10</v>
      </c>
      <c r="B680" s="1" t="s">
        <v>11</v>
      </c>
      <c r="C680" s="2">
        <v>44731</v>
      </c>
      <c r="D680">
        <f t="shared" si="30"/>
        <v>19</v>
      </c>
      <c r="E680">
        <f t="shared" si="31"/>
        <v>6</v>
      </c>
      <c r="F680">
        <f t="shared" si="32"/>
        <v>2022</v>
      </c>
      <c r="G680" s="4">
        <v>204615.328125</v>
      </c>
      <c r="H680" s="4">
        <v>135587.96875</v>
      </c>
      <c r="I680" s="3">
        <v>66.264801030000001</v>
      </c>
    </row>
    <row r="681" spans="1:9" customFormat="1" x14ac:dyDescent="0.3">
      <c r="A681" s="1" t="s">
        <v>12</v>
      </c>
      <c r="B681" s="1" t="s">
        <v>13</v>
      </c>
      <c r="C681" s="2">
        <v>44731</v>
      </c>
      <c r="D681">
        <f t="shared" si="30"/>
        <v>19</v>
      </c>
      <c r="E681">
        <f t="shared" si="31"/>
        <v>6</v>
      </c>
      <c r="F681">
        <f t="shared" si="32"/>
        <v>2022</v>
      </c>
      <c r="G681" s="4">
        <v>19657.330078129999</v>
      </c>
      <c r="H681" s="4">
        <v>18567.84375</v>
      </c>
      <c r="I681" s="3">
        <v>94.457603449999993</v>
      </c>
    </row>
    <row r="682" spans="1:9" customFormat="1" x14ac:dyDescent="0.3">
      <c r="A682" s="1" t="s">
        <v>6</v>
      </c>
      <c r="B682" s="1" t="s">
        <v>7</v>
      </c>
      <c r="C682" s="2">
        <v>44732</v>
      </c>
      <c r="D682">
        <f t="shared" si="30"/>
        <v>20</v>
      </c>
      <c r="E682">
        <f t="shared" si="31"/>
        <v>6</v>
      </c>
      <c r="F682">
        <f t="shared" si="32"/>
        <v>2022</v>
      </c>
      <c r="G682" s="4">
        <v>51691.2265625</v>
      </c>
      <c r="H682" s="4">
        <v>47723.2890625</v>
      </c>
      <c r="I682" s="3">
        <v>92.323799129999998</v>
      </c>
    </row>
    <row r="683" spans="1:9" customFormat="1" x14ac:dyDescent="0.3">
      <c r="A683" s="1" t="s">
        <v>8</v>
      </c>
      <c r="B683" s="1" t="s">
        <v>9</v>
      </c>
      <c r="C683" s="2">
        <v>44732</v>
      </c>
      <c r="D683">
        <f t="shared" si="30"/>
        <v>20</v>
      </c>
      <c r="E683">
        <f t="shared" si="31"/>
        <v>6</v>
      </c>
      <c r="F683">
        <f t="shared" si="32"/>
        <v>2022</v>
      </c>
      <c r="G683" s="4">
        <v>15302.39648438</v>
      </c>
      <c r="H683" s="4">
        <v>15101.80664063</v>
      </c>
      <c r="I683" s="3">
        <v>98.689201350000005</v>
      </c>
    </row>
    <row r="684" spans="1:9" customFormat="1" x14ac:dyDescent="0.3">
      <c r="A684" s="1" t="s">
        <v>10</v>
      </c>
      <c r="B684" s="1" t="s">
        <v>11</v>
      </c>
      <c r="C684" s="2">
        <v>44732</v>
      </c>
      <c r="D684">
        <f t="shared" si="30"/>
        <v>20</v>
      </c>
      <c r="E684">
        <f t="shared" si="31"/>
        <v>6</v>
      </c>
      <c r="F684">
        <f t="shared" si="32"/>
        <v>2022</v>
      </c>
      <c r="G684" s="4">
        <v>204615.328125</v>
      </c>
      <c r="H684" s="4">
        <v>135322.28125</v>
      </c>
      <c r="I684" s="3">
        <v>66.135002139999997</v>
      </c>
    </row>
    <row r="685" spans="1:9" customFormat="1" x14ac:dyDescent="0.3">
      <c r="A685" s="1" t="s">
        <v>12</v>
      </c>
      <c r="B685" s="1" t="s">
        <v>13</v>
      </c>
      <c r="C685" s="2">
        <v>44732</v>
      </c>
      <c r="D685">
        <f t="shared" si="30"/>
        <v>20</v>
      </c>
      <c r="E685">
        <f t="shared" si="31"/>
        <v>6</v>
      </c>
      <c r="F685">
        <f t="shared" si="32"/>
        <v>2022</v>
      </c>
      <c r="G685" s="4">
        <v>19657.330078129999</v>
      </c>
      <c r="H685" s="4">
        <v>18613.982421879999</v>
      </c>
      <c r="I685" s="3">
        <v>94.692298890000004</v>
      </c>
    </row>
    <row r="686" spans="1:9" customFormat="1" x14ac:dyDescent="0.3">
      <c r="A686" s="1" t="s">
        <v>6</v>
      </c>
      <c r="B686" s="1" t="s">
        <v>7</v>
      </c>
      <c r="C686" s="2">
        <v>44733</v>
      </c>
      <c r="D686">
        <f t="shared" si="30"/>
        <v>21</v>
      </c>
      <c r="E686">
        <f t="shared" si="31"/>
        <v>6</v>
      </c>
      <c r="F686">
        <f t="shared" si="32"/>
        <v>2022</v>
      </c>
      <c r="G686" s="4">
        <v>51691.2265625</v>
      </c>
      <c r="H686" s="4">
        <v>47703.4296875</v>
      </c>
      <c r="I686" s="3">
        <v>92.285400390000007</v>
      </c>
    </row>
    <row r="687" spans="1:9" customFormat="1" x14ac:dyDescent="0.3">
      <c r="A687" s="1" t="s">
        <v>8</v>
      </c>
      <c r="B687" s="1" t="s">
        <v>9</v>
      </c>
      <c r="C687" s="2">
        <v>44733</v>
      </c>
      <c r="D687">
        <f t="shared" si="30"/>
        <v>21</v>
      </c>
      <c r="E687">
        <f t="shared" si="31"/>
        <v>6</v>
      </c>
      <c r="F687">
        <f t="shared" si="32"/>
        <v>2022</v>
      </c>
      <c r="G687" s="4">
        <v>15302.39648438</v>
      </c>
      <c r="H687" s="4">
        <v>15104.18554688</v>
      </c>
      <c r="I687" s="3">
        <v>98.704696659999996</v>
      </c>
    </row>
    <row r="688" spans="1:9" customFormat="1" x14ac:dyDescent="0.3">
      <c r="A688" s="1" t="s">
        <v>10</v>
      </c>
      <c r="B688" s="1" t="s">
        <v>11</v>
      </c>
      <c r="C688" s="2">
        <v>44733</v>
      </c>
      <c r="D688">
        <f t="shared" si="30"/>
        <v>21</v>
      </c>
      <c r="E688">
        <f t="shared" si="31"/>
        <v>6</v>
      </c>
      <c r="F688">
        <f t="shared" si="32"/>
        <v>2022</v>
      </c>
      <c r="G688" s="4">
        <v>204615.328125</v>
      </c>
      <c r="H688" s="4">
        <v>135275.078125</v>
      </c>
      <c r="I688" s="3">
        <v>66.111900329999997</v>
      </c>
    </row>
    <row r="689" spans="1:9" customFormat="1" x14ac:dyDescent="0.3">
      <c r="A689" s="1" t="s">
        <v>12</v>
      </c>
      <c r="B689" s="1" t="s">
        <v>13</v>
      </c>
      <c r="C689" s="2">
        <v>44733</v>
      </c>
      <c r="D689">
        <f t="shared" si="30"/>
        <v>21</v>
      </c>
      <c r="E689">
        <f t="shared" si="31"/>
        <v>6</v>
      </c>
      <c r="F689">
        <f t="shared" si="32"/>
        <v>2022</v>
      </c>
      <c r="G689" s="4">
        <v>19657.330078129999</v>
      </c>
      <c r="H689" s="4">
        <v>18652.5</v>
      </c>
      <c r="I689" s="3">
        <v>94.888298030000001</v>
      </c>
    </row>
    <row r="690" spans="1:9" customFormat="1" x14ac:dyDescent="0.3">
      <c r="A690" s="1" t="s">
        <v>6</v>
      </c>
      <c r="B690" s="1" t="s">
        <v>7</v>
      </c>
      <c r="C690" s="2">
        <v>44734</v>
      </c>
      <c r="D690">
        <f t="shared" si="30"/>
        <v>22</v>
      </c>
      <c r="E690">
        <f t="shared" si="31"/>
        <v>6</v>
      </c>
      <c r="F690">
        <f t="shared" si="32"/>
        <v>2022</v>
      </c>
      <c r="G690" s="4">
        <v>51691.2265625</v>
      </c>
      <c r="H690" s="4">
        <v>47673.46875</v>
      </c>
      <c r="I690" s="3">
        <v>92.227401729999997</v>
      </c>
    </row>
    <row r="691" spans="1:9" customFormat="1" x14ac:dyDescent="0.3">
      <c r="A691" s="1" t="s">
        <v>8</v>
      </c>
      <c r="B691" s="1" t="s">
        <v>9</v>
      </c>
      <c r="C691" s="2">
        <v>44734</v>
      </c>
      <c r="D691">
        <f t="shared" si="30"/>
        <v>22</v>
      </c>
      <c r="E691">
        <f t="shared" si="31"/>
        <v>6</v>
      </c>
      <c r="F691">
        <f t="shared" si="32"/>
        <v>2022</v>
      </c>
      <c r="G691" s="4">
        <v>15302.39648438</v>
      </c>
      <c r="H691" s="4">
        <v>15082.83789063</v>
      </c>
      <c r="I691" s="3">
        <v>98.565200809999993</v>
      </c>
    </row>
    <row r="692" spans="1:9" customFormat="1" x14ac:dyDescent="0.3">
      <c r="A692" s="1" t="s">
        <v>10</v>
      </c>
      <c r="B692" s="1" t="s">
        <v>11</v>
      </c>
      <c r="C692" s="2">
        <v>44734</v>
      </c>
      <c r="D692">
        <f t="shared" si="30"/>
        <v>22</v>
      </c>
      <c r="E692">
        <f t="shared" si="31"/>
        <v>6</v>
      </c>
      <c r="F692">
        <f t="shared" si="32"/>
        <v>2022</v>
      </c>
      <c r="G692" s="4">
        <v>204615.328125</v>
      </c>
      <c r="H692" s="4">
        <v>135127.96875</v>
      </c>
      <c r="I692" s="3">
        <v>66.040000919999997</v>
      </c>
    </row>
    <row r="693" spans="1:9" customFormat="1" x14ac:dyDescent="0.3">
      <c r="A693" s="1" t="s">
        <v>12</v>
      </c>
      <c r="B693" s="1" t="s">
        <v>13</v>
      </c>
      <c r="C693" s="2">
        <v>44734</v>
      </c>
      <c r="D693">
        <f t="shared" si="30"/>
        <v>22</v>
      </c>
      <c r="E693">
        <f t="shared" si="31"/>
        <v>6</v>
      </c>
      <c r="F693">
        <f t="shared" si="32"/>
        <v>2022</v>
      </c>
      <c r="G693" s="4">
        <v>19657.330078129999</v>
      </c>
      <c r="H693" s="4">
        <v>18761.01171875</v>
      </c>
      <c r="I693" s="3">
        <v>95.44029999</v>
      </c>
    </row>
    <row r="694" spans="1:9" customFormat="1" x14ac:dyDescent="0.3">
      <c r="A694" s="1" t="s">
        <v>6</v>
      </c>
      <c r="B694" s="1" t="s">
        <v>7</v>
      </c>
      <c r="C694" s="2">
        <v>44735</v>
      </c>
      <c r="D694">
        <f t="shared" si="30"/>
        <v>23</v>
      </c>
      <c r="E694">
        <f t="shared" si="31"/>
        <v>6</v>
      </c>
      <c r="F694">
        <f t="shared" si="32"/>
        <v>2022</v>
      </c>
      <c r="G694" s="4">
        <v>51691.2265625</v>
      </c>
      <c r="H694" s="4">
        <v>47645.31640625</v>
      </c>
      <c r="I694" s="3">
        <v>92.172897340000006</v>
      </c>
    </row>
    <row r="695" spans="1:9" customFormat="1" x14ac:dyDescent="0.3">
      <c r="A695" s="1" t="s">
        <v>8</v>
      </c>
      <c r="B695" s="1" t="s">
        <v>9</v>
      </c>
      <c r="C695" s="2">
        <v>44735</v>
      </c>
      <c r="D695">
        <f t="shared" si="30"/>
        <v>23</v>
      </c>
      <c r="E695">
        <f t="shared" si="31"/>
        <v>6</v>
      </c>
      <c r="F695">
        <f t="shared" si="32"/>
        <v>2022</v>
      </c>
      <c r="G695" s="4">
        <v>15302.39648438</v>
      </c>
      <c r="H695" s="4">
        <v>15037.05859375</v>
      </c>
      <c r="I695" s="3">
        <v>98.265998839999995</v>
      </c>
    </row>
    <row r="696" spans="1:9" customFormat="1" x14ac:dyDescent="0.3">
      <c r="A696" s="1" t="s">
        <v>10</v>
      </c>
      <c r="B696" s="1" t="s">
        <v>11</v>
      </c>
      <c r="C696" s="2">
        <v>44735</v>
      </c>
      <c r="D696">
        <f t="shared" si="30"/>
        <v>23</v>
      </c>
      <c r="E696">
        <f t="shared" si="31"/>
        <v>6</v>
      </c>
      <c r="F696">
        <f t="shared" si="32"/>
        <v>2022</v>
      </c>
      <c r="G696" s="4">
        <v>204615.328125</v>
      </c>
      <c r="H696" s="4">
        <v>134945.671875</v>
      </c>
      <c r="I696" s="3">
        <v>65.950897220000002</v>
      </c>
    </row>
    <row r="697" spans="1:9" customFormat="1" x14ac:dyDescent="0.3">
      <c r="A697" s="1" t="s">
        <v>12</v>
      </c>
      <c r="B697" s="1" t="s">
        <v>13</v>
      </c>
      <c r="C697" s="2">
        <v>44735</v>
      </c>
      <c r="D697">
        <f t="shared" si="30"/>
        <v>23</v>
      </c>
      <c r="E697">
        <f t="shared" si="31"/>
        <v>6</v>
      </c>
      <c r="F697">
        <f t="shared" si="32"/>
        <v>2022</v>
      </c>
      <c r="G697" s="4">
        <v>19657.330078129999</v>
      </c>
      <c r="H697" s="4">
        <v>18848.0859375</v>
      </c>
      <c r="I697" s="3">
        <v>95.883201600000007</v>
      </c>
    </row>
    <row r="698" spans="1:9" customFormat="1" x14ac:dyDescent="0.3">
      <c r="A698" s="1" t="s">
        <v>6</v>
      </c>
      <c r="B698" s="1" t="s">
        <v>7</v>
      </c>
      <c r="C698" s="2">
        <v>44736</v>
      </c>
      <c r="D698">
        <f t="shared" si="30"/>
        <v>24</v>
      </c>
      <c r="E698">
        <f t="shared" si="31"/>
        <v>6</v>
      </c>
      <c r="F698">
        <f t="shared" si="32"/>
        <v>2022</v>
      </c>
      <c r="G698" s="4">
        <v>51691.2265625</v>
      </c>
      <c r="H698" s="4">
        <v>47579.83203125</v>
      </c>
      <c r="I698" s="3">
        <v>92.046203610000006</v>
      </c>
    </row>
    <row r="699" spans="1:9" customFormat="1" x14ac:dyDescent="0.3">
      <c r="A699" s="1" t="s">
        <v>8</v>
      </c>
      <c r="B699" s="1" t="s">
        <v>9</v>
      </c>
      <c r="C699" s="2">
        <v>44736</v>
      </c>
      <c r="D699">
        <f t="shared" si="30"/>
        <v>24</v>
      </c>
      <c r="E699">
        <f t="shared" si="31"/>
        <v>6</v>
      </c>
      <c r="F699">
        <f t="shared" si="32"/>
        <v>2022</v>
      </c>
      <c r="G699" s="4">
        <v>15302.39648438</v>
      </c>
      <c r="H699" s="4">
        <v>15022.758789060001</v>
      </c>
      <c r="I699" s="3">
        <v>98.172599790000007</v>
      </c>
    </row>
    <row r="700" spans="1:9" customFormat="1" x14ac:dyDescent="0.3">
      <c r="A700" s="1" t="s">
        <v>10</v>
      </c>
      <c r="B700" s="1" t="s">
        <v>11</v>
      </c>
      <c r="C700" s="2">
        <v>44736</v>
      </c>
      <c r="D700">
        <f t="shared" si="30"/>
        <v>24</v>
      </c>
      <c r="E700">
        <f t="shared" si="31"/>
        <v>6</v>
      </c>
      <c r="F700">
        <f t="shared" si="32"/>
        <v>2022</v>
      </c>
      <c r="G700" s="4">
        <v>204615.328125</v>
      </c>
      <c r="H700" s="4">
        <v>134760.1875</v>
      </c>
      <c r="I700" s="3">
        <v>65.860298159999999</v>
      </c>
    </row>
    <row r="701" spans="1:9" customFormat="1" x14ac:dyDescent="0.3">
      <c r="A701" s="1" t="s">
        <v>12</v>
      </c>
      <c r="B701" s="1" t="s">
        <v>13</v>
      </c>
      <c r="C701" s="2">
        <v>44736</v>
      </c>
      <c r="D701">
        <f t="shared" si="30"/>
        <v>24</v>
      </c>
      <c r="E701">
        <f t="shared" si="31"/>
        <v>6</v>
      </c>
      <c r="F701">
        <f t="shared" si="32"/>
        <v>2022</v>
      </c>
      <c r="G701" s="4">
        <v>19657.330078129999</v>
      </c>
      <c r="H701" s="4">
        <v>18878.228515629999</v>
      </c>
      <c r="I701" s="3">
        <v>96.036598209999994</v>
      </c>
    </row>
    <row r="702" spans="1:9" customFormat="1" x14ac:dyDescent="0.3">
      <c r="A702" s="1" t="s">
        <v>6</v>
      </c>
      <c r="B702" s="1" t="s">
        <v>7</v>
      </c>
      <c r="C702" s="2">
        <v>44737</v>
      </c>
      <c r="D702">
        <f t="shared" si="30"/>
        <v>25</v>
      </c>
      <c r="E702">
        <f t="shared" si="31"/>
        <v>6</v>
      </c>
      <c r="F702">
        <f t="shared" si="32"/>
        <v>2022</v>
      </c>
      <c r="G702" s="4">
        <v>51691.2265625</v>
      </c>
      <c r="H702" s="4">
        <v>47531.3828125</v>
      </c>
      <c r="I702" s="3">
        <v>91.95249939</v>
      </c>
    </row>
    <row r="703" spans="1:9" customFormat="1" x14ac:dyDescent="0.3">
      <c r="A703" s="1" t="s">
        <v>8</v>
      </c>
      <c r="B703" s="1" t="s">
        <v>9</v>
      </c>
      <c r="C703" s="2">
        <v>44737</v>
      </c>
      <c r="D703">
        <f t="shared" si="30"/>
        <v>25</v>
      </c>
      <c r="E703">
        <f t="shared" si="31"/>
        <v>6</v>
      </c>
      <c r="F703">
        <f t="shared" si="32"/>
        <v>2022</v>
      </c>
      <c r="G703" s="4">
        <v>15302.39648438</v>
      </c>
      <c r="H703" s="4">
        <v>15001.135742189999</v>
      </c>
      <c r="I703" s="3">
        <v>98.031303410000007</v>
      </c>
    </row>
    <row r="704" spans="1:9" customFormat="1" x14ac:dyDescent="0.3">
      <c r="A704" s="1" t="s">
        <v>10</v>
      </c>
      <c r="B704" s="1" t="s">
        <v>11</v>
      </c>
      <c r="C704" s="2">
        <v>44737</v>
      </c>
      <c r="D704">
        <f t="shared" si="30"/>
        <v>25</v>
      </c>
      <c r="E704">
        <f t="shared" si="31"/>
        <v>6</v>
      </c>
      <c r="F704">
        <f t="shared" si="32"/>
        <v>2022</v>
      </c>
      <c r="G704" s="4">
        <v>204615.328125</v>
      </c>
      <c r="H704" s="4">
        <v>134787.859375</v>
      </c>
      <c r="I704" s="3">
        <v>65.873802190000006</v>
      </c>
    </row>
    <row r="705" spans="1:9" customFormat="1" x14ac:dyDescent="0.3">
      <c r="A705" s="1" t="s">
        <v>12</v>
      </c>
      <c r="B705" s="1" t="s">
        <v>13</v>
      </c>
      <c r="C705" s="2">
        <v>44737</v>
      </c>
      <c r="D705">
        <f t="shared" si="30"/>
        <v>25</v>
      </c>
      <c r="E705">
        <f t="shared" si="31"/>
        <v>6</v>
      </c>
      <c r="F705">
        <f t="shared" si="32"/>
        <v>2022</v>
      </c>
      <c r="G705" s="4">
        <v>19657.330078129999</v>
      </c>
      <c r="H705" s="4">
        <v>18796.72265625</v>
      </c>
      <c r="I705" s="3">
        <v>95.621902469999995</v>
      </c>
    </row>
    <row r="706" spans="1:9" customFormat="1" x14ac:dyDescent="0.3">
      <c r="A706" s="1" t="s">
        <v>6</v>
      </c>
      <c r="B706" s="1" t="s">
        <v>7</v>
      </c>
      <c r="C706" s="2">
        <v>44738</v>
      </c>
      <c r="D706">
        <f t="shared" si="30"/>
        <v>26</v>
      </c>
      <c r="E706">
        <f t="shared" si="31"/>
        <v>6</v>
      </c>
      <c r="F706">
        <f t="shared" si="32"/>
        <v>2022</v>
      </c>
      <c r="G706" s="4">
        <v>51691.2265625</v>
      </c>
      <c r="H706" s="4">
        <v>47476.37890625</v>
      </c>
      <c r="I706" s="3">
        <v>91.846099850000002</v>
      </c>
    </row>
    <row r="707" spans="1:9" customFormat="1" x14ac:dyDescent="0.3">
      <c r="A707" s="1" t="s">
        <v>8</v>
      </c>
      <c r="B707" s="1" t="s">
        <v>9</v>
      </c>
      <c r="C707" s="2">
        <v>44738</v>
      </c>
      <c r="D707">
        <f t="shared" ref="D707:D770" si="33">DAY(C707)</f>
        <v>26</v>
      </c>
      <c r="E707">
        <f t="shared" ref="E707:E770" si="34">MONTH(C707)</f>
        <v>6</v>
      </c>
      <c r="F707">
        <f t="shared" ref="F707:F770" si="35">YEAR(C707)</f>
        <v>2022</v>
      </c>
      <c r="G707" s="4">
        <v>15302.39648438</v>
      </c>
      <c r="H707" s="4">
        <v>14990.532226560001</v>
      </c>
      <c r="I707" s="3">
        <v>97.96199799</v>
      </c>
    </row>
    <row r="708" spans="1:9" customFormat="1" x14ac:dyDescent="0.3">
      <c r="A708" s="1" t="s">
        <v>10</v>
      </c>
      <c r="B708" s="1" t="s">
        <v>11</v>
      </c>
      <c r="C708" s="2">
        <v>44738</v>
      </c>
      <c r="D708">
        <f t="shared" si="33"/>
        <v>26</v>
      </c>
      <c r="E708">
        <f t="shared" si="34"/>
        <v>6</v>
      </c>
      <c r="F708">
        <f t="shared" si="35"/>
        <v>2022</v>
      </c>
      <c r="G708" s="4">
        <v>204615.328125</v>
      </c>
      <c r="H708" s="4">
        <v>134844.59375</v>
      </c>
      <c r="I708" s="3">
        <v>65.901496890000004</v>
      </c>
    </row>
    <row r="709" spans="1:9" customFormat="1" x14ac:dyDescent="0.3">
      <c r="A709" s="1" t="s">
        <v>12</v>
      </c>
      <c r="B709" s="1" t="s">
        <v>13</v>
      </c>
      <c r="C709" s="2">
        <v>44738</v>
      </c>
      <c r="D709">
        <f t="shared" si="33"/>
        <v>26</v>
      </c>
      <c r="E709">
        <f t="shared" si="34"/>
        <v>6</v>
      </c>
      <c r="F709">
        <f t="shared" si="35"/>
        <v>2022</v>
      </c>
      <c r="G709" s="4">
        <v>19657.330078129999</v>
      </c>
      <c r="H709" s="4">
        <v>18858.201171879999</v>
      </c>
      <c r="I709" s="3">
        <v>95.93470001</v>
      </c>
    </row>
    <row r="710" spans="1:9" customFormat="1" x14ac:dyDescent="0.3">
      <c r="A710" s="1" t="s">
        <v>6</v>
      </c>
      <c r="B710" s="1" t="s">
        <v>7</v>
      </c>
      <c r="C710" s="2">
        <v>44739</v>
      </c>
      <c r="D710">
        <f t="shared" si="33"/>
        <v>27</v>
      </c>
      <c r="E710">
        <f t="shared" si="34"/>
        <v>6</v>
      </c>
      <c r="F710">
        <f t="shared" si="35"/>
        <v>2022</v>
      </c>
      <c r="G710" s="4">
        <v>51691.2265625</v>
      </c>
      <c r="H710" s="4">
        <v>47417.76953125</v>
      </c>
      <c r="I710" s="3">
        <v>91.732696529999998</v>
      </c>
    </row>
    <row r="711" spans="1:9" customFormat="1" x14ac:dyDescent="0.3">
      <c r="A711" s="1" t="s">
        <v>8</v>
      </c>
      <c r="B711" s="1" t="s">
        <v>9</v>
      </c>
      <c r="C711" s="2">
        <v>44739</v>
      </c>
      <c r="D711">
        <f t="shared" si="33"/>
        <v>27</v>
      </c>
      <c r="E711">
        <f t="shared" si="34"/>
        <v>6</v>
      </c>
      <c r="F711">
        <f t="shared" si="35"/>
        <v>2022</v>
      </c>
      <c r="G711" s="4">
        <v>15302.39648438</v>
      </c>
      <c r="H711" s="4">
        <v>14975.72265625</v>
      </c>
      <c r="I711" s="3">
        <v>97.865196229999995</v>
      </c>
    </row>
    <row r="712" spans="1:9" customFormat="1" x14ac:dyDescent="0.3">
      <c r="A712" s="1" t="s">
        <v>10</v>
      </c>
      <c r="B712" s="1" t="s">
        <v>11</v>
      </c>
      <c r="C712" s="2">
        <v>44739</v>
      </c>
      <c r="D712">
        <f t="shared" si="33"/>
        <v>27</v>
      </c>
      <c r="E712">
        <f t="shared" si="34"/>
        <v>6</v>
      </c>
      <c r="F712">
        <f t="shared" si="35"/>
        <v>2022</v>
      </c>
      <c r="G712" s="4">
        <v>204615.328125</v>
      </c>
      <c r="H712" s="4">
        <v>134608.296875</v>
      </c>
      <c r="I712" s="3">
        <v>65.786003109999996</v>
      </c>
    </row>
    <row r="713" spans="1:9" customFormat="1" x14ac:dyDescent="0.3">
      <c r="A713" s="1" t="s">
        <v>12</v>
      </c>
      <c r="B713" s="1" t="s">
        <v>13</v>
      </c>
      <c r="C713" s="2">
        <v>44739</v>
      </c>
      <c r="D713">
        <f t="shared" si="33"/>
        <v>27</v>
      </c>
      <c r="E713">
        <f t="shared" si="34"/>
        <v>6</v>
      </c>
      <c r="F713">
        <f t="shared" si="35"/>
        <v>2022</v>
      </c>
      <c r="G713" s="4">
        <v>19657.330078129999</v>
      </c>
      <c r="H713" s="4">
        <v>18831.369140629999</v>
      </c>
      <c r="I713" s="3">
        <v>95.798202509999996</v>
      </c>
    </row>
    <row r="714" spans="1:9" customFormat="1" x14ac:dyDescent="0.3">
      <c r="A714" s="1" t="s">
        <v>6</v>
      </c>
      <c r="B714" s="1" t="s">
        <v>7</v>
      </c>
      <c r="C714" s="2">
        <v>44740</v>
      </c>
      <c r="D714">
        <f t="shared" si="33"/>
        <v>28</v>
      </c>
      <c r="E714">
        <f t="shared" si="34"/>
        <v>6</v>
      </c>
      <c r="F714">
        <f t="shared" si="35"/>
        <v>2022</v>
      </c>
      <c r="G714" s="4">
        <v>51691.2265625</v>
      </c>
      <c r="H714" s="4">
        <v>47362.3203125</v>
      </c>
      <c r="I714" s="3">
        <v>91.625503539999997</v>
      </c>
    </row>
    <row r="715" spans="1:9" customFormat="1" x14ac:dyDescent="0.3">
      <c r="A715" s="1" t="s">
        <v>8</v>
      </c>
      <c r="B715" s="1" t="s">
        <v>9</v>
      </c>
      <c r="C715" s="2">
        <v>44740</v>
      </c>
      <c r="D715">
        <f t="shared" si="33"/>
        <v>28</v>
      </c>
      <c r="E715">
        <f t="shared" si="34"/>
        <v>6</v>
      </c>
      <c r="F715">
        <f t="shared" si="35"/>
        <v>2022</v>
      </c>
      <c r="G715" s="4">
        <v>15302.39648438</v>
      </c>
      <c r="H715" s="4">
        <v>14925.73828125</v>
      </c>
      <c r="I715" s="3">
        <v>97.538597109999998</v>
      </c>
    </row>
    <row r="716" spans="1:9" customFormat="1" x14ac:dyDescent="0.3">
      <c r="A716" s="1" t="s">
        <v>10</v>
      </c>
      <c r="B716" s="1" t="s">
        <v>11</v>
      </c>
      <c r="C716" s="2">
        <v>44740</v>
      </c>
      <c r="D716">
        <f t="shared" si="33"/>
        <v>28</v>
      </c>
      <c r="E716">
        <f t="shared" si="34"/>
        <v>6</v>
      </c>
      <c r="F716">
        <f t="shared" si="35"/>
        <v>2022</v>
      </c>
      <c r="G716" s="4">
        <v>204615.328125</v>
      </c>
      <c r="H716" s="4">
        <v>134416.65625</v>
      </c>
      <c r="I716" s="3">
        <v>65.692398069999996</v>
      </c>
    </row>
    <row r="717" spans="1:9" customFormat="1" x14ac:dyDescent="0.3">
      <c r="A717" s="1" t="s">
        <v>12</v>
      </c>
      <c r="B717" s="1" t="s">
        <v>13</v>
      </c>
      <c r="C717" s="2">
        <v>44740</v>
      </c>
      <c r="D717">
        <f t="shared" si="33"/>
        <v>28</v>
      </c>
      <c r="E717">
        <f t="shared" si="34"/>
        <v>6</v>
      </c>
      <c r="F717">
        <f t="shared" si="35"/>
        <v>2022</v>
      </c>
      <c r="G717" s="4">
        <v>19657.330078129999</v>
      </c>
      <c r="H717" s="4">
        <v>18782.931640629999</v>
      </c>
      <c r="I717" s="3">
        <v>95.551803590000006</v>
      </c>
    </row>
    <row r="718" spans="1:9" customFormat="1" x14ac:dyDescent="0.3">
      <c r="A718" s="1" t="s">
        <v>6</v>
      </c>
      <c r="B718" s="1" t="s">
        <v>7</v>
      </c>
      <c r="C718" s="2">
        <v>44741</v>
      </c>
      <c r="D718">
        <f t="shared" si="33"/>
        <v>29</v>
      </c>
      <c r="E718">
        <f t="shared" si="34"/>
        <v>6</v>
      </c>
      <c r="F718">
        <f t="shared" si="35"/>
        <v>2022</v>
      </c>
      <c r="G718" s="4">
        <v>51691.2265625</v>
      </c>
      <c r="H718" s="4">
        <v>47275.43359375</v>
      </c>
      <c r="I718" s="3">
        <v>91.457397459999996</v>
      </c>
    </row>
    <row r="719" spans="1:9" customFormat="1" x14ac:dyDescent="0.3">
      <c r="A719" s="1" t="s">
        <v>8</v>
      </c>
      <c r="B719" s="1" t="s">
        <v>9</v>
      </c>
      <c r="C719" s="2">
        <v>44741</v>
      </c>
      <c r="D719">
        <f t="shared" si="33"/>
        <v>29</v>
      </c>
      <c r="E719">
        <f t="shared" si="34"/>
        <v>6</v>
      </c>
      <c r="F719">
        <f t="shared" si="35"/>
        <v>2022</v>
      </c>
      <c r="G719" s="4">
        <v>15302.39648438</v>
      </c>
      <c r="H719" s="4">
        <v>14826.821289060001</v>
      </c>
      <c r="I719" s="3">
        <v>96.892196659999996</v>
      </c>
    </row>
    <row r="720" spans="1:9" customFormat="1" x14ac:dyDescent="0.3">
      <c r="A720" s="1" t="s">
        <v>10</v>
      </c>
      <c r="B720" s="1" t="s">
        <v>11</v>
      </c>
      <c r="C720" s="2">
        <v>44741</v>
      </c>
      <c r="D720">
        <f t="shared" si="33"/>
        <v>29</v>
      </c>
      <c r="E720">
        <f t="shared" si="34"/>
        <v>6</v>
      </c>
      <c r="F720">
        <f t="shared" si="35"/>
        <v>2022</v>
      </c>
      <c r="G720" s="4">
        <v>204615.328125</v>
      </c>
      <c r="H720" s="4">
        <v>134222.953125</v>
      </c>
      <c r="I720" s="3">
        <v>65.597702029999994</v>
      </c>
    </row>
    <row r="721" spans="1:9" customFormat="1" x14ac:dyDescent="0.3">
      <c r="A721" s="1" t="s">
        <v>12</v>
      </c>
      <c r="B721" s="1" t="s">
        <v>13</v>
      </c>
      <c r="C721" s="2">
        <v>44741</v>
      </c>
      <c r="D721">
        <f t="shared" si="33"/>
        <v>29</v>
      </c>
      <c r="E721">
        <f t="shared" si="34"/>
        <v>6</v>
      </c>
      <c r="F721">
        <f t="shared" si="35"/>
        <v>2022</v>
      </c>
      <c r="G721" s="4">
        <v>19657.330078129999</v>
      </c>
      <c r="H721" s="4">
        <v>18731.537109379999</v>
      </c>
      <c r="I721" s="3">
        <v>95.290298460000002</v>
      </c>
    </row>
    <row r="722" spans="1:9" customFormat="1" x14ac:dyDescent="0.3">
      <c r="A722" s="1" t="s">
        <v>6</v>
      </c>
      <c r="B722" s="1" t="s">
        <v>7</v>
      </c>
      <c r="C722" s="2">
        <v>44742</v>
      </c>
      <c r="D722">
        <f t="shared" si="33"/>
        <v>30</v>
      </c>
      <c r="E722">
        <f t="shared" si="34"/>
        <v>6</v>
      </c>
      <c r="F722">
        <f t="shared" si="35"/>
        <v>2022</v>
      </c>
      <c r="G722" s="4">
        <v>51691.2265625</v>
      </c>
      <c r="H722" s="4">
        <v>47192.37890625</v>
      </c>
      <c r="I722" s="3">
        <v>91.296699520000004</v>
      </c>
    </row>
    <row r="723" spans="1:9" customFormat="1" x14ac:dyDescent="0.3">
      <c r="A723" s="1" t="s">
        <v>8</v>
      </c>
      <c r="B723" s="1" t="s">
        <v>9</v>
      </c>
      <c r="C723" s="2">
        <v>44742</v>
      </c>
      <c r="D723">
        <f t="shared" si="33"/>
        <v>30</v>
      </c>
      <c r="E723">
        <f t="shared" si="34"/>
        <v>6</v>
      </c>
      <c r="F723">
        <f t="shared" si="35"/>
        <v>2022</v>
      </c>
      <c r="G723" s="4">
        <v>15302.39648438</v>
      </c>
      <c r="H723" s="4">
        <v>14748.622070310001</v>
      </c>
      <c r="I723" s="3">
        <v>96.381103519999996</v>
      </c>
    </row>
    <row r="724" spans="1:9" customFormat="1" x14ac:dyDescent="0.3">
      <c r="A724" s="1" t="s">
        <v>10</v>
      </c>
      <c r="B724" s="1" t="s">
        <v>11</v>
      </c>
      <c r="C724" s="2">
        <v>44742</v>
      </c>
      <c r="D724">
        <f t="shared" si="33"/>
        <v>30</v>
      </c>
      <c r="E724">
        <f t="shared" si="34"/>
        <v>6</v>
      </c>
      <c r="F724">
        <f t="shared" si="35"/>
        <v>2022</v>
      </c>
      <c r="G724" s="4">
        <v>204615.328125</v>
      </c>
      <c r="H724" s="4">
        <v>134060.265625</v>
      </c>
      <c r="I724" s="3">
        <v>65.518203740000004</v>
      </c>
    </row>
    <row r="725" spans="1:9" customFormat="1" x14ac:dyDescent="0.3">
      <c r="A725" s="1" t="s">
        <v>12</v>
      </c>
      <c r="B725" s="1" t="s">
        <v>13</v>
      </c>
      <c r="C725" s="2">
        <v>44742</v>
      </c>
      <c r="D725">
        <f t="shared" si="33"/>
        <v>30</v>
      </c>
      <c r="E725">
        <f t="shared" si="34"/>
        <v>6</v>
      </c>
      <c r="F725">
        <f t="shared" si="35"/>
        <v>2022</v>
      </c>
      <c r="G725" s="4">
        <v>19657.330078129999</v>
      </c>
      <c r="H725" s="4">
        <v>18650.7109375</v>
      </c>
      <c r="I725" s="3">
        <v>94.879203799999999</v>
      </c>
    </row>
    <row r="726" spans="1:9" customFormat="1" x14ac:dyDescent="0.3">
      <c r="A726" s="1" t="s">
        <v>6</v>
      </c>
      <c r="B726" s="1" t="s">
        <v>7</v>
      </c>
      <c r="C726" s="2">
        <v>44743</v>
      </c>
      <c r="D726">
        <f t="shared" si="33"/>
        <v>1</v>
      </c>
      <c r="E726">
        <f t="shared" si="34"/>
        <v>7</v>
      </c>
      <c r="F726">
        <f t="shared" si="35"/>
        <v>2022</v>
      </c>
      <c r="G726" s="4">
        <v>51691.2265625</v>
      </c>
      <c r="H726" s="4">
        <v>47111.59765625</v>
      </c>
      <c r="I726" s="3">
        <v>91.140403750000004</v>
      </c>
    </row>
    <row r="727" spans="1:9" customFormat="1" x14ac:dyDescent="0.3">
      <c r="A727" s="1" t="s">
        <v>8</v>
      </c>
      <c r="B727" s="1" t="s">
        <v>9</v>
      </c>
      <c r="C727" s="2">
        <v>44743</v>
      </c>
      <c r="D727">
        <f t="shared" si="33"/>
        <v>1</v>
      </c>
      <c r="E727">
        <f t="shared" si="34"/>
        <v>7</v>
      </c>
      <c r="F727">
        <f t="shared" si="35"/>
        <v>2022</v>
      </c>
      <c r="G727" s="4">
        <v>15302.39648438</v>
      </c>
      <c r="H727" s="4">
        <v>14721.432617189999</v>
      </c>
      <c r="I727" s="3">
        <v>96.203498839999995</v>
      </c>
    </row>
    <row r="728" spans="1:9" customFormat="1" x14ac:dyDescent="0.3">
      <c r="A728" s="1" t="s">
        <v>10</v>
      </c>
      <c r="B728" s="1" t="s">
        <v>11</v>
      </c>
      <c r="C728" s="2">
        <v>44743</v>
      </c>
      <c r="D728">
        <f t="shared" si="33"/>
        <v>1</v>
      </c>
      <c r="E728">
        <f t="shared" si="34"/>
        <v>7</v>
      </c>
      <c r="F728">
        <f t="shared" si="35"/>
        <v>2022</v>
      </c>
      <c r="G728" s="4">
        <v>204615.328125</v>
      </c>
      <c r="H728" s="4">
        <v>133840.359375</v>
      </c>
      <c r="I728" s="3">
        <v>65.410697940000006</v>
      </c>
    </row>
    <row r="729" spans="1:9" customFormat="1" x14ac:dyDescent="0.3">
      <c r="A729" s="1" t="s">
        <v>12</v>
      </c>
      <c r="B729" s="1" t="s">
        <v>13</v>
      </c>
      <c r="C729" s="2">
        <v>44743</v>
      </c>
      <c r="D729">
        <f t="shared" si="33"/>
        <v>1</v>
      </c>
      <c r="E729">
        <f t="shared" si="34"/>
        <v>7</v>
      </c>
      <c r="F729">
        <f t="shared" si="35"/>
        <v>2022</v>
      </c>
      <c r="G729" s="4">
        <v>19657.330078129999</v>
      </c>
      <c r="H729" s="4">
        <v>18577.115234379999</v>
      </c>
      <c r="I729" s="3">
        <v>94.504798890000004</v>
      </c>
    </row>
    <row r="730" spans="1:9" customFormat="1" x14ac:dyDescent="0.3">
      <c r="A730" s="1" t="s">
        <v>6</v>
      </c>
      <c r="B730" s="1" t="s">
        <v>7</v>
      </c>
      <c r="C730" s="2">
        <v>44744</v>
      </c>
      <c r="D730">
        <f t="shared" si="33"/>
        <v>2</v>
      </c>
      <c r="E730">
        <f t="shared" si="34"/>
        <v>7</v>
      </c>
      <c r="F730">
        <f t="shared" si="35"/>
        <v>2022</v>
      </c>
      <c r="G730" s="4">
        <v>51691.2265625</v>
      </c>
      <c r="H730" s="4">
        <v>47037.37109375</v>
      </c>
      <c r="I730" s="3">
        <v>90.996803279999995</v>
      </c>
    </row>
    <row r="731" spans="1:9" customFormat="1" x14ac:dyDescent="0.3">
      <c r="A731" s="1" t="s">
        <v>8</v>
      </c>
      <c r="B731" s="1" t="s">
        <v>9</v>
      </c>
      <c r="C731" s="2">
        <v>44744</v>
      </c>
      <c r="D731">
        <f t="shared" si="33"/>
        <v>2</v>
      </c>
      <c r="E731">
        <f t="shared" si="34"/>
        <v>7</v>
      </c>
      <c r="F731">
        <f t="shared" si="35"/>
        <v>2022</v>
      </c>
      <c r="G731" s="4">
        <v>15302.39648438</v>
      </c>
      <c r="H731" s="4">
        <v>14719.47460938</v>
      </c>
      <c r="I731" s="3">
        <v>96.190696720000005</v>
      </c>
    </row>
    <row r="732" spans="1:9" customFormat="1" x14ac:dyDescent="0.3">
      <c r="A732" s="1" t="s">
        <v>10</v>
      </c>
      <c r="B732" s="1" t="s">
        <v>11</v>
      </c>
      <c r="C732" s="2">
        <v>44744</v>
      </c>
      <c r="D732">
        <f t="shared" si="33"/>
        <v>2</v>
      </c>
      <c r="E732">
        <f t="shared" si="34"/>
        <v>7</v>
      </c>
      <c r="F732">
        <f t="shared" si="35"/>
        <v>2022</v>
      </c>
      <c r="G732" s="4">
        <v>204615.328125</v>
      </c>
      <c r="H732" s="4">
        <v>133837.9375</v>
      </c>
      <c r="I732" s="3">
        <v>65.409500120000004</v>
      </c>
    </row>
    <row r="733" spans="1:9" customFormat="1" x14ac:dyDescent="0.3">
      <c r="A733" s="1" t="s">
        <v>12</v>
      </c>
      <c r="B733" s="1" t="s">
        <v>13</v>
      </c>
      <c r="C733" s="2">
        <v>44744</v>
      </c>
      <c r="D733">
        <f t="shared" si="33"/>
        <v>2</v>
      </c>
      <c r="E733">
        <f t="shared" si="34"/>
        <v>7</v>
      </c>
      <c r="F733">
        <f t="shared" si="35"/>
        <v>2022</v>
      </c>
      <c r="G733" s="4">
        <v>19657.330078129999</v>
      </c>
      <c r="H733" s="4">
        <v>18511.359375</v>
      </c>
      <c r="I733" s="3">
        <v>94.170303340000004</v>
      </c>
    </row>
    <row r="734" spans="1:9" customFormat="1" x14ac:dyDescent="0.3">
      <c r="A734" s="1" t="s">
        <v>6</v>
      </c>
      <c r="B734" s="1" t="s">
        <v>7</v>
      </c>
      <c r="C734" s="2">
        <v>44745</v>
      </c>
      <c r="D734">
        <f t="shared" si="33"/>
        <v>3</v>
      </c>
      <c r="E734">
        <f t="shared" si="34"/>
        <v>7</v>
      </c>
      <c r="F734">
        <f t="shared" si="35"/>
        <v>2022</v>
      </c>
      <c r="G734" s="4">
        <v>51691.2265625</v>
      </c>
      <c r="H734" s="4">
        <v>46977.98046875</v>
      </c>
      <c r="I734" s="3">
        <v>90.88189697</v>
      </c>
    </row>
    <row r="735" spans="1:9" customFormat="1" x14ac:dyDescent="0.3">
      <c r="A735" s="1" t="s">
        <v>8</v>
      </c>
      <c r="B735" s="1" t="s">
        <v>9</v>
      </c>
      <c r="C735" s="2">
        <v>44745</v>
      </c>
      <c r="D735">
        <f t="shared" si="33"/>
        <v>3</v>
      </c>
      <c r="E735">
        <f t="shared" si="34"/>
        <v>7</v>
      </c>
      <c r="F735">
        <f t="shared" si="35"/>
        <v>2022</v>
      </c>
      <c r="G735" s="4">
        <v>15302.39648438</v>
      </c>
      <c r="H735" s="4">
        <v>14725.53320313</v>
      </c>
      <c r="I735" s="3">
        <v>96.230201719999997</v>
      </c>
    </row>
    <row r="736" spans="1:9" customFormat="1" x14ac:dyDescent="0.3">
      <c r="A736" s="1" t="s">
        <v>10</v>
      </c>
      <c r="B736" s="1" t="s">
        <v>11</v>
      </c>
      <c r="C736" s="2">
        <v>44745</v>
      </c>
      <c r="D736">
        <f t="shared" si="33"/>
        <v>3</v>
      </c>
      <c r="E736">
        <f t="shared" si="34"/>
        <v>7</v>
      </c>
      <c r="F736">
        <f t="shared" si="35"/>
        <v>2022</v>
      </c>
      <c r="G736" s="4">
        <v>204615.328125</v>
      </c>
      <c r="H736" s="4">
        <v>133807.375</v>
      </c>
      <c r="I736" s="3">
        <v>65.394599909999997</v>
      </c>
    </row>
    <row r="737" spans="1:9" customFormat="1" x14ac:dyDescent="0.3">
      <c r="A737" s="1" t="s">
        <v>12</v>
      </c>
      <c r="B737" s="1" t="s">
        <v>13</v>
      </c>
      <c r="C737" s="2">
        <v>44745</v>
      </c>
      <c r="D737">
        <f t="shared" si="33"/>
        <v>3</v>
      </c>
      <c r="E737">
        <f t="shared" si="34"/>
        <v>7</v>
      </c>
      <c r="F737">
        <f t="shared" si="35"/>
        <v>2022</v>
      </c>
      <c r="G737" s="4">
        <v>19657.330078129999</v>
      </c>
      <c r="H737" s="4">
        <v>18518.4609375</v>
      </c>
      <c r="I737" s="3">
        <v>94.206398010000001</v>
      </c>
    </row>
    <row r="738" spans="1:9" customFormat="1" x14ac:dyDescent="0.3">
      <c r="A738" s="1" t="s">
        <v>6</v>
      </c>
      <c r="B738" s="1" t="s">
        <v>7</v>
      </c>
      <c r="C738" s="2">
        <v>44746</v>
      </c>
      <c r="D738">
        <f t="shared" si="33"/>
        <v>4</v>
      </c>
      <c r="E738">
        <f t="shared" si="34"/>
        <v>7</v>
      </c>
      <c r="F738">
        <f t="shared" si="35"/>
        <v>2022</v>
      </c>
      <c r="G738" s="4">
        <v>51691.2265625</v>
      </c>
      <c r="H738" s="4">
        <v>46902.171875</v>
      </c>
      <c r="I738" s="3">
        <v>90.735298159999999</v>
      </c>
    </row>
    <row r="739" spans="1:9" customFormat="1" x14ac:dyDescent="0.3">
      <c r="A739" s="1" t="s">
        <v>8</v>
      </c>
      <c r="B739" s="1" t="s">
        <v>9</v>
      </c>
      <c r="C739" s="2">
        <v>44746</v>
      </c>
      <c r="D739">
        <f t="shared" si="33"/>
        <v>4</v>
      </c>
      <c r="E739">
        <f t="shared" si="34"/>
        <v>7</v>
      </c>
      <c r="F739">
        <f t="shared" si="35"/>
        <v>2022</v>
      </c>
      <c r="G739" s="4">
        <v>15302.39648438</v>
      </c>
      <c r="H739" s="4">
        <v>14691.995117189999</v>
      </c>
      <c r="I739" s="3">
        <v>96.011100769999999</v>
      </c>
    </row>
    <row r="740" spans="1:9" customFormat="1" x14ac:dyDescent="0.3">
      <c r="A740" s="1" t="s">
        <v>10</v>
      </c>
      <c r="B740" s="1" t="s">
        <v>11</v>
      </c>
      <c r="C740" s="2">
        <v>44746</v>
      </c>
      <c r="D740">
        <f t="shared" si="33"/>
        <v>4</v>
      </c>
      <c r="E740">
        <f t="shared" si="34"/>
        <v>7</v>
      </c>
      <c r="F740">
        <f t="shared" si="35"/>
        <v>2022</v>
      </c>
      <c r="G740" s="4">
        <v>204615.328125</v>
      </c>
      <c r="H740" s="4">
        <v>133521.921875</v>
      </c>
      <c r="I740" s="3">
        <v>65.255096440000003</v>
      </c>
    </row>
    <row r="741" spans="1:9" customFormat="1" x14ac:dyDescent="0.3">
      <c r="A741" s="1" t="s">
        <v>12</v>
      </c>
      <c r="B741" s="1" t="s">
        <v>13</v>
      </c>
      <c r="C741" s="2">
        <v>44746</v>
      </c>
      <c r="D741">
        <f t="shared" si="33"/>
        <v>4</v>
      </c>
      <c r="E741">
        <f t="shared" si="34"/>
        <v>7</v>
      </c>
      <c r="F741">
        <f t="shared" si="35"/>
        <v>2022</v>
      </c>
      <c r="G741" s="4">
        <v>19657.330078129999</v>
      </c>
      <c r="H741" s="4">
        <v>18430.375</v>
      </c>
      <c r="I741" s="3">
        <v>93.758300779999999</v>
      </c>
    </row>
    <row r="742" spans="1:9" customFormat="1" x14ac:dyDescent="0.3">
      <c r="A742" s="1" t="s">
        <v>6</v>
      </c>
      <c r="B742" s="1" t="s">
        <v>7</v>
      </c>
      <c r="C742" s="2">
        <v>44747</v>
      </c>
      <c r="D742">
        <f t="shared" si="33"/>
        <v>5</v>
      </c>
      <c r="E742">
        <f t="shared" si="34"/>
        <v>7</v>
      </c>
      <c r="F742">
        <f t="shared" si="35"/>
        <v>2022</v>
      </c>
      <c r="G742" s="4">
        <v>51691.2265625</v>
      </c>
      <c r="H742" s="4">
        <v>46845.484375</v>
      </c>
      <c r="I742" s="3">
        <v>90.625602720000003</v>
      </c>
    </row>
    <row r="743" spans="1:9" customFormat="1" x14ac:dyDescent="0.3">
      <c r="A743" s="1" t="s">
        <v>8</v>
      </c>
      <c r="B743" s="1" t="s">
        <v>9</v>
      </c>
      <c r="C743" s="2">
        <v>44747</v>
      </c>
      <c r="D743">
        <f t="shared" si="33"/>
        <v>5</v>
      </c>
      <c r="E743">
        <f t="shared" si="34"/>
        <v>7</v>
      </c>
      <c r="F743">
        <f t="shared" si="35"/>
        <v>2022</v>
      </c>
      <c r="G743" s="4">
        <v>15302.39648438</v>
      </c>
      <c r="H743" s="4">
        <v>14656.415039060001</v>
      </c>
      <c r="I743" s="3">
        <v>95.778602599999999</v>
      </c>
    </row>
    <row r="744" spans="1:9" customFormat="1" x14ac:dyDescent="0.3">
      <c r="A744" s="1" t="s">
        <v>10</v>
      </c>
      <c r="B744" s="1" t="s">
        <v>11</v>
      </c>
      <c r="C744" s="2">
        <v>44747</v>
      </c>
      <c r="D744">
        <f t="shared" si="33"/>
        <v>5</v>
      </c>
      <c r="E744">
        <f t="shared" si="34"/>
        <v>7</v>
      </c>
      <c r="F744">
        <f t="shared" si="35"/>
        <v>2022</v>
      </c>
      <c r="G744" s="4">
        <v>204615.328125</v>
      </c>
      <c r="H744" s="4">
        <v>133311.765625</v>
      </c>
      <c r="I744" s="3">
        <v>65.152397160000007</v>
      </c>
    </row>
    <row r="745" spans="1:9" customFormat="1" x14ac:dyDescent="0.3">
      <c r="A745" s="1" t="s">
        <v>12</v>
      </c>
      <c r="B745" s="1" t="s">
        <v>13</v>
      </c>
      <c r="C745" s="2">
        <v>44747</v>
      </c>
      <c r="D745">
        <f t="shared" si="33"/>
        <v>5</v>
      </c>
      <c r="E745">
        <f t="shared" si="34"/>
        <v>7</v>
      </c>
      <c r="F745">
        <f t="shared" si="35"/>
        <v>2022</v>
      </c>
      <c r="G745" s="4">
        <v>19657.330078129999</v>
      </c>
      <c r="H745" s="4">
        <v>18318.986328129999</v>
      </c>
      <c r="I745" s="3">
        <v>93.19159698</v>
      </c>
    </row>
    <row r="746" spans="1:9" customFormat="1" x14ac:dyDescent="0.3">
      <c r="A746" s="1" t="s">
        <v>6</v>
      </c>
      <c r="B746" s="1" t="s">
        <v>7</v>
      </c>
      <c r="C746" s="2">
        <v>44748</v>
      </c>
      <c r="D746">
        <f t="shared" si="33"/>
        <v>6</v>
      </c>
      <c r="E746">
        <f t="shared" si="34"/>
        <v>7</v>
      </c>
      <c r="F746">
        <f t="shared" si="35"/>
        <v>2022</v>
      </c>
      <c r="G746" s="4">
        <v>51691.2265625</v>
      </c>
      <c r="H746" s="4">
        <v>46750.66796875</v>
      </c>
      <c r="I746" s="3">
        <v>90.442199709999997</v>
      </c>
    </row>
    <row r="747" spans="1:9" customFormat="1" x14ac:dyDescent="0.3">
      <c r="A747" s="1" t="s">
        <v>8</v>
      </c>
      <c r="B747" s="1" t="s">
        <v>9</v>
      </c>
      <c r="C747" s="2">
        <v>44748</v>
      </c>
      <c r="D747">
        <f t="shared" si="33"/>
        <v>6</v>
      </c>
      <c r="E747">
        <f t="shared" si="34"/>
        <v>7</v>
      </c>
      <c r="F747">
        <f t="shared" si="35"/>
        <v>2022</v>
      </c>
      <c r="G747" s="4">
        <v>15302.39648438</v>
      </c>
      <c r="H747" s="4">
        <v>14610.73632813</v>
      </c>
      <c r="I747" s="3">
        <v>95.480102540000004</v>
      </c>
    </row>
    <row r="748" spans="1:9" customFormat="1" x14ac:dyDescent="0.3">
      <c r="A748" s="1" t="s">
        <v>10</v>
      </c>
      <c r="B748" s="1" t="s">
        <v>11</v>
      </c>
      <c r="C748" s="2">
        <v>44748</v>
      </c>
      <c r="D748">
        <f t="shared" si="33"/>
        <v>6</v>
      </c>
      <c r="E748">
        <f t="shared" si="34"/>
        <v>7</v>
      </c>
      <c r="F748">
        <f t="shared" si="35"/>
        <v>2022</v>
      </c>
      <c r="G748" s="4">
        <v>204615.328125</v>
      </c>
      <c r="H748" s="4">
        <v>133108.234375</v>
      </c>
      <c r="I748" s="3">
        <v>65.052902220000007</v>
      </c>
    </row>
    <row r="749" spans="1:9" customFormat="1" x14ac:dyDescent="0.3">
      <c r="A749" s="1" t="s">
        <v>12</v>
      </c>
      <c r="B749" s="1" t="s">
        <v>13</v>
      </c>
      <c r="C749" s="2">
        <v>44748</v>
      </c>
      <c r="D749">
        <f t="shared" si="33"/>
        <v>6</v>
      </c>
      <c r="E749">
        <f t="shared" si="34"/>
        <v>7</v>
      </c>
      <c r="F749">
        <f t="shared" si="35"/>
        <v>2022</v>
      </c>
      <c r="G749" s="4">
        <v>19657.330078129999</v>
      </c>
      <c r="H749" s="4">
        <v>18191.2890625</v>
      </c>
      <c r="I749" s="3">
        <v>92.541999820000001</v>
      </c>
    </row>
    <row r="750" spans="1:9" customFormat="1" x14ac:dyDescent="0.3">
      <c r="A750" s="1" t="s">
        <v>6</v>
      </c>
      <c r="B750" s="1" t="s">
        <v>7</v>
      </c>
      <c r="C750" s="2">
        <v>44749</v>
      </c>
      <c r="D750">
        <f t="shared" si="33"/>
        <v>7</v>
      </c>
      <c r="E750">
        <f t="shared" si="34"/>
        <v>7</v>
      </c>
      <c r="F750">
        <f t="shared" si="35"/>
        <v>2022</v>
      </c>
      <c r="G750" s="4">
        <v>51691.2265625</v>
      </c>
      <c r="H750" s="4">
        <v>46629.8046875</v>
      </c>
      <c r="I750" s="3">
        <v>90.208396910000005</v>
      </c>
    </row>
    <row r="751" spans="1:9" customFormat="1" x14ac:dyDescent="0.3">
      <c r="A751" s="1" t="s">
        <v>8</v>
      </c>
      <c r="B751" s="1" t="s">
        <v>9</v>
      </c>
      <c r="C751" s="2">
        <v>44749</v>
      </c>
      <c r="D751">
        <f t="shared" si="33"/>
        <v>7</v>
      </c>
      <c r="E751">
        <f t="shared" si="34"/>
        <v>7</v>
      </c>
      <c r="F751">
        <f t="shared" si="35"/>
        <v>2022</v>
      </c>
      <c r="G751" s="4">
        <v>15302.39648438</v>
      </c>
      <c r="H751" s="4">
        <v>14550.721679689999</v>
      </c>
      <c r="I751" s="3">
        <v>95.087898249999995</v>
      </c>
    </row>
    <row r="752" spans="1:9" customFormat="1" x14ac:dyDescent="0.3">
      <c r="A752" s="1" t="s">
        <v>10</v>
      </c>
      <c r="B752" s="1" t="s">
        <v>11</v>
      </c>
      <c r="C752" s="2">
        <v>44749</v>
      </c>
      <c r="D752">
        <f t="shared" si="33"/>
        <v>7</v>
      </c>
      <c r="E752">
        <f t="shared" si="34"/>
        <v>7</v>
      </c>
      <c r="F752">
        <f t="shared" si="35"/>
        <v>2022</v>
      </c>
      <c r="G752" s="4">
        <v>204615.328125</v>
      </c>
      <c r="H752" s="4">
        <v>132838.4375</v>
      </c>
      <c r="I752" s="3">
        <v>64.921096800000001</v>
      </c>
    </row>
    <row r="753" spans="1:9" customFormat="1" x14ac:dyDescent="0.3">
      <c r="A753" s="1" t="s">
        <v>12</v>
      </c>
      <c r="B753" s="1" t="s">
        <v>13</v>
      </c>
      <c r="C753" s="2">
        <v>44749</v>
      </c>
      <c r="D753">
        <f t="shared" si="33"/>
        <v>7</v>
      </c>
      <c r="E753">
        <f t="shared" si="34"/>
        <v>7</v>
      </c>
      <c r="F753">
        <f t="shared" si="35"/>
        <v>2022</v>
      </c>
      <c r="G753" s="4">
        <v>19657.330078129999</v>
      </c>
      <c r="H753" s="4">
        <v>18055.744140629999</v>
      </c>
      <c r="I753" s="3">
        <v>91.852500919999997</v>
      </c>
    </row>
    <row r="754" spans="1:9" customFormat="1" x14ac:dyDescent="0.3">
      <c r="A754" s="1" t="s">
        <v>6</v>
      </c>
      <c r="B754" s="1" t="s">
        <v>7</v>
      </c>
      <c r="C754" s="2">
        <v>44750</v>
      </c>
      <c r="D754">
        <f t="shared" si="33"/>
        <v>8</v>
      </c>
      <c r="E754">
        <f t="shared" si="34"/>
        <v>7</v>
      </c>
      <c r="F754">
        <f t="shared" si="35"/>
        <v>2022</v>
      </c>
      <c r="G754" s="4">
        <v>51691.2265625</v>
      </c>
      <c r="H754" s="4">
        <v>46526.07421875</v>
      </c>
      <c r="I754" s="3">
        <v>90.007698059999996</v>
      </c>
    </row>
    <row r="755" spans="1:9" customFormat="1" x14ac:dyDescent="0.3">
      <c r="A755" s="1" t="s">
        <v>8</v>
      </c>
      <c r="B755" s="1" t="s">
        <v>9</v>
      </c>
      <c r="C755" s="2">
        <v>44750</v>
      </c>
      <c r="D755">
        <f t="shared" si="33"/>
        <v>8</v>
      </c>
      <c r="E755">
        <f t="shared" si="34"/>
        <v>7</v>
      </c>
      <c r="F755">
        <f t="shared" si="35"/>
        <v>2022</v>
      </c>
      <c r="G755" s="4">
        <v>15302.39648438</v>
      </c>
      <c r="H755" s="4">
        <v>14510.315429689999</v>
      </c>
      <c r="I755" s="3">
        <v>94.823799129999998</v>
      </c>
    </row>
    <row r="756" spans="1:9" customFormat="1" x14ac:dyDescent="0.3">
      <c r="A756" s="1" t="s">
        <v>10</v>
      </c>
      <c r="B756" s="1" t="s">
        <v>11</v>
      </c>
      <c r="C756" s="2">
        <v>44750</v>
      </c>
      <c r="D756">
        <f t="shared" si="33"/>
        <v>8</v>
      </c>
      <c r="E756">
        <f t="shared" si="34"/>
        <v>7</v>
      </c>
      <c r="F756">
        <f t="shared" si="35"/>
        <v>2022</v>
      </c>
      <c r="G756" s="4">
        <v>204615.328125</v>
      </c>
      <c r="H756" s="4">
        <v>132568.4375</v>
      </c>
      <c r="I756" s="3">
        <v>64.789100649999995</v>
      </c>
    </row>
    <row r="757" spans="1:9" customFormat="1" x14ac:dyDescent="0.3">
      <c r="A757" s="1" t="s">
        <v>12</v>
      </c>
      <c r="B757" s="1" t="s">
        <v>13</v>
      </c>
      <c r="C757" s="2">
        <v>44750</v>
      </c>
      <c r="D757">
        <f t="shared" si="33"/>
        <v>8</v>
      </c>
      <c r="E757">
        <f t="shared" si="34"/>
        <v>7</v>
      </c>
      <c r="F757">
        <f t="shared" si="35"/>
        <v>2022</v>
      </c>
      <c r="G757" s="4">
        <v>19657.330078129999</v>
      </c>
      <c r="H757" s="4">
        <v>17906.681640629999</v>
      </c>
      <c r="I757" s="3">
        <v>91.094200130000004</v>
      </c>
    </row>
    <row r="758" spans="1:9" customFormat="1" x14ac:dyDescent="0.3">
      <c r="A758" s="1" t="s">
        <v>6</v>
      </c>
      <c r="B758" s="1" t="s">
        <v>7</v>
      </c>
      <c r="C758" s="2">
        <v>44751</v>
      </c>
      <c r="D758">
        <f t="shared" si="33"/>
        <v>9</v>
      </c>
      <c r="E758">
        <f t="shared" si="34"/>
        <v>7</v>
      </c>
      <c r="F758">
        <f t="shared" si="35"/>
        <v>2022</v>
      </c>
      <c r="G758" s="4">
        <v>51691.2265625</v>
      </c>
      <c r="H758" s="4">
        <v>46452.953125</v>
      </c>
      <c r="I758" s="3">
        <v>89.866203310000003</v>
      </c>
    </row>
    <row r="759" spans="1:9" customFormat="1" x14ac:dyDescent="0.3">
      <c r="A759" s="1" t="s">
        <v>8</v>
      </c>
      <c r="B759" s="1" t="s">
        <v>9</v>
      </c>
      <c r="C759" s="2">
        <v>44751</v>
      </c>
      <c r="D759">
        <f t="shared" si="33"/>
        <v>9</v>
      </c>
      <c r="E759">
        <f t="shared" si="34"/>
        <v>7</v>
      </c>
      <c r="F759">
        <f t="shared" si="35"/>
        <v>2022</v>
      </c>
      <c r="G759" s="4">
        <v>15302.39648438</v>
      </c>
      <c r="H759" s="4">
        <v>14478.428710939999</v>
      </c>
      <c r="I759" s="3">
        <v>94.615402220000007</v>
      </c>
    </row>
    <row r="760" spans="1:9" customFormat="1" x14ac:dyDescent="0.3">
      <c r="A760" s="1" t="s">
        <v>10</v>
      </c>
      <c r="B760" s="1" t="s">
        <v>11</v>
      </c>
      <c r="C760" s="2">
        <v>44751</v>
      </c>
      <c r="D760">
        <f t="shared" si="33"/>
        <v>9</v>
      </c>
      <c r="E760">
        <f t="shared" si="34"/>
        <v>7</v>
      </c>
      <c r="F760">
        <f t="shared" si="35"/>
        <v>2022</v>
      </c>
      <c r="G760" s="4">
        <v>204615.328125</v>
      </c>
      <c r="H760" s="4">
        <v>132512.53125</v>
      </c>
      <c r="I760" s="3">
        <v>64.761802669999994</v>
      </c>
    </row>
    <row r="761" spans="1:9" customFormat="1" x14ac:dyDescent="0.3">
      <c r="A761" s="1" t="s">
        <v>12</v>
      </c>
      <c r="B761" s="1" t="s">
        <v>13</v>
      </c>
      <c r="C761" s="2">
        <v>44751</v>
      </c>
      <c r="D761">
        <f t="shared" si="33"/>
        <v>9</v>
      </c>
      <c r="E761">
        <f t="shared" si="34"/>
        <v>7</v>
      </c>
      <c r="F761">
        <f t="shared" si="35"/>
        <v>2022</v>
      </c>
      <c r="G761" s="4">
        <v>19657.330078129999</v>
      </c>
      <c r="H761" s="4">
        <v>17804.96875</v>
      </c>
      <c r="I761" s="3">
        <v>90.576698300000004</v>
      </c>
    </row>
    <row r="762" spans="1:9" customFormat="1" x14ac:dyDescent="0.3">
      <c r="A762" s="1" t="s">
        <v>6</v>
      </c>
      <c r="B762" s="1" t="s">
        <v>7</v>
      </c>
      <c r="C762" s="2">
        <v>44752</v>
      </c>
      <c r="D762">
        <f t="shared" si="33"/>
        <v>10</v>
      </c>
      <c r="E762">
        <f t="shared" si="34"/>
        <v>7</v>
      </c>
      <c r="F762">
        <f t="shared" si="35"/>
        <v>2022</v>
      </c>
      <c r="G762" s="4">
        <v>51691.2265625</v>
      </c>
      <c r="H762" s="4">
        <v>46386.8515625</v>
      </c>
      <c r="I762" s="3">
        <v>89.738296509999998</v>
      </c>
    </row>
    <row r="763" spans="1:9" customFormat="1" x14ac:dyDescent="0.3">
      <c r="A763" s="1" t="s">
        <v>8</v>
      </c>
      <c r="B763" s="1" t="s">
        <v>9</v>
      </c>
      <c r="C763" s="2">
        <v>44752</v>
      </c>
      <c r="D763">
        <f t="shared" si="33"/>
        <v>10</v>
      </c>
      <c r="E763">
        <f t="shared" si="34"/>
        <v>7</v>
      </c>
      <c r="F763">
        <f t="shared" si="35"/>
        <v>2022</v>
      </c>
      <c r="G763" s="4">
        <v>15302.39648438</v>
      </c>
      <c r="H763" s="4">
        <v>14452.47851563</v>
      </c>
      <c r="I763" s="3">
        <v>94.445899960000006</v>
      </c>
    </row>
    <row r="764" spans="1:9" customFormat="1" x14ac:dyDescent="0.3">
      <c r="A764" s="1" t="s">
        <v>10</v>
      </c>
      <c r="B764" s="1" t="s">
        <v>11</v>
      </c>
      <c r="C764" s="2">
        <v>44752</v>
      </c>
      <c r="D764">
        <f t="shared" si="33"/>
        <v>10</v>
      </c>
      <c r="E764">
        <f t="shared" si="34"/>
        <v>7</v>
      </c>
      <c r="F764">
        <f t="shared" si="35"/>
        <v>2022</v>
      </c>
      <c r="G764" s="4">
        <v>204615.328125</v>
      </c>
      <c r="H764" s="4">
        <v>132416.671875</v>
      </c>
      <c r="I764" s="3">
        <v>64.714897160000007</v>
      </c>
    </row>
    <row r="765" spans="1:9" customFormat="1" x14ac:dyDescent="0.3">
      <c r="A765" s="1" t="s">
        <v>12</v>
      </c>
      <c r="B765" s="1" t="s">
        <v>13</v>
      </c>
      <c r="C765" s="2">
        <v>44752</v>
      </c>
      <c r="D765">
        <f t="shared" si="33"/>
        <v>10</v>
      </c>
      <c r="E765">
        <f t="shared" si="34"/>
        <v>7</v>
      </c>
      <c r="F765">
        <f t="shared" si="35"/>
        <v>2022</v>
      </c>
      <c r="G765" s="4">
        <v>19657.330078129999</v>
      </c>
      <c r="H765" s="4">
        <v>17749.126953129999</v>
      </c>
      <c r="I765" s="3">
        <v>90.292701719999997</v>
      </c>
    </row>
    <row r="766" spans="1:9" customFormat="1" x14ac:dyDescent="0.3">
      <c r="A766" s="1" t="s">
        <v>6</v>
      </c>
      <c r="B766" s="1" t="s">
        <v>7</v>
      </c>
      <c r="C766" s="2">
        <v>44753</v>
      </c>
      <c r="D766">
        <f t="shared" si="33"/>
        <v>11</v>
      </c>
      <c r="E766">
        <f t="shared" si="34"/>
        <v>7</v>
      </c>
      <c r="F766">
        <f t="shared" si="35"/>
        <v>2022</v>
      </c>
      <c r="G766" s="4">
        <v>51691.2265625</v>
      </c>
      <c r="H766" s="4">
        <v>46221.0625</v>
      </c>
      <c r="I766" s="3">
        <v>89.417602540000004</v>
      </c>
    </row>
    <row r="767" spans="1:9" customFormat="1" x14ac:dyDescent="0.3">
      <c r="A767" s="1" t="s">
        <v>8</v>
      </c>
      <c r="B767" s="1" t="s">
        <v>9</v>
      </c>
      <c r="C767" s="2">
        <v>44753</v>
      </c>
      <c r="D767">
        <f t="shared" si="33"/>
        <v>11</v>
      </c>
      <c r="E767">
        <f t="shared" si="34"/>
        <v>7</v>
      </c>
      <c r="F767">
        <f t="shared" si="35"/>
        <v>2022</v>
      </c>
      <c r="G767" s="4">
        <v>15302.39648438</v>
      </c>
      <c r="H767" s="4">
        <v>14408.012695310001</v>
      </c>
      <c r="I767" s="3">
        <v>94.155296329999999</v>
      </c>
    </row>
    <row r="768" spans="1:9" customFormat="1" x14ac:dyDescent="0.3">
      <c r="A768" s="1" t="s">
        <v>10</v>
      </c>
      <c r="B768" s="1" t="s">
        <v>11</v>
      </c>
      <c r="C768" s="2">
        <v>44753</v>
      </c>
      <c r="D768">
        <f t="shared" si="33"/>
        <v>11</v>
      </c>
      <c r="E768">
        <f t="shared" si="34"/>
        <v>7</v>
      </c>
      <c r="F768">
        <f t="shared" si="35"/>
        <v>2022</v>
      </c>
      <c r="G768" s="4">
        <v>204615.328125</v>
      </c>
      <c r="H768" s="4">
        <v>132053.171875</v>
      </c>
      <c r="I768" s="3">
        <v>64.537300110000004</v>
      </c>
    </row>
    <row r="769" spans="1:9" customFormat="1" x14ac:dyDescent="0.3">
      <c r="A769" s="1" t="s">
        <v>12</v>
      </c>
      <c r="B769" s="1" t="s">
        <v>13</v>
      </c>
      <c r="C769" s="2">
        <v>44753</v>
      </c>
      <c r="D769">
        <f t="shared" si="33"/>
        <v>11</v>
      </c>
      <c r="E769">
        <f t="shared" si="34"/>
        <v>7</v>
      </c>
      <c r="F769">
        <f t="shared" si="35"/>
        <v>2022</v>
      </c>
      <c r="G769" s="4">
        <v>19657.330078129999</v>
      </c>
      <c r="H769" s="4">
        <v>17594.849609379999</v>
      </c>
      <c r="I769" s="3">
        <v>89.507797240000002</v>
      </c>
    </row>
    <row r="770" spans="1:9" customFormat="1" x14ac:dyDescent="0.3">
      <c r="A770" s="1" t="s">
        <v>6</v>
      </c>
      <c r="B770" s="1" t="s">
        <v>7</v>
      </c>
      <c r="C770" s="2">
        <v>44754</v>
      </c>
      <c r="D770">
        <f t="shared" si="33"/>
        <v>12</v>
      </c>
      <c r="E770">
        <f t="shared" si="34"/>
        <v>7</v>
      </c>
      <c r="F770">
        <f t="shared" si="35"/>
        <v>2022</v>
      </c>
      <c r="G770" s="4">
        <v>51691.2265625</v>
      </c>
      <c r="H770" s="4">
        <v>46057.53125</v>
      </c>
      <c r="I770" s="3">
        <v>89.101303099999996</v>
      </c>
    </row>
    <row r="771" spans="1:9" customFormat="1" x14ac:dyDescent="0.3">
      <c r="A771" s="1" t="s">
        <v>8</v>
      </c>
      <c r="B771" s="1" t="s">
        <v>9</v>
      </c>
      <c r="C771" s="2">
        <v>44754</v>
      </c>
      <c r="D771">
        <f t="shared" ref="D771:D834" si="36">DAY(C771)</f>
        <v>12</v>
      </c>
      <c r="E771">
        <f t="shared" ref="E771:E834" si="37">MONTH(C771)</f>
        <v>7</v>
      </c>
      <c r="F771">
        <f t="shared" ref="F771:F834" si="38">YEAR(C771)</f>
        <v>2022</v>
      </c>
      <c r="G771" s="4">
        <v>15302.39648438</v>
      </c>
      <c r="H771" s="4">
        <v>14343.682617189999</v>
      </c>
      <c r="I771" s="3">
        <v>93.734901429999994</v>
      </c>
    </row>
    <row r="772" spans="1:9" customFormat="1" x14ac:dyDescent="0.3">
      <c r="A772" s="1" t="s">
        <v>10</v>
      </c>
      <c r="B772" s="1" t="s">
        <v>11</v>
      </c>
      <c r="C772" s="2">
        <v>44754</v>
      </c>
      <c r="D772">
        <f t="shared" si="36"/>
        <v>12</v>
      </c>
      <c r="E772">
        <f t="shared" si="37"/>
        <v>7</v>
      </c>
      <c r="F772">
        <f t="shared" si="38"/>
        <v>2022</v>
      </c>
      <c r="G772" s="4">
        <v>204615.328125</v>
      </c>
      <c r="H772" s="4">
        <v>131723.5</v>
      </c>
      <c r="I772" s="3">
        <v>64.376197809999994</v>
      </c>
    </row>
    <row r="773" spans="1:9" customFormat="1" x14ac:dyDescent="0.3">
      <c r="A773" s="1" t="s">
        <v>12</v>
      </c>
      <c r="B773" s="1" t="s">
        <v>13</v>
      </c>
      <c r="C773" s="2">
        <v>44754</v>
      </c>
      <c r="D773">
        <f t="shared" si="36"/>
        <v>12</v>
      </c>
      <c r="E773">
        <f t="shared" si="37"/>
        <v>7</v>
      </c>
      <c r="F773">
        <f t="shared" si="38"/>
        <v>2022</v>
      </c>
      <c r="G773" s="4">
        <v>19657.330078129999</v>
      </c>
      <c r="H773" s="4">
        <v>17476.50390625</v>
      </c>
      <c r="I773" s="3">
        <v>88.905799869999996</v>
      </c>
    </row>
    <row r="774" spans="1:9" customFormat="1" x14ac:dyDescent="0.3">
      <c r="A774" s="1" t="s">
        <v>6</v>
      </c>
      <c r="B774" s="1" t="s">
        <v>7</v>
      </c>
      <c r="C774" s="2">
        <v>44755</v>
      </c>
      <c r="D774">
        <f t="shared" si="36"/>
        <v>13</v>
      </c>
      <c r="E774">
        <f t="shared" si="37"/>
        <v>7</v>
      </c>
      <c r="F774">
        <f t="shared" si="38"/>
        <v>2022</v>
      </c>
      <c r="G774" s="4">
        <v>51691.2265625</v>
      </c>
      <c r="H774" s="4">
        <v>45852.11328125</v>
      </c>
      <c r="I774" s="3">
        <v>88.703903199999999</v>
      </c>
    </row>
    <row r="775" spans="1:9" customFormat="1" x14ac:dyDescent="0.3">
      <c r="A775" s="1" t="s">
        <v>8</v>
      </c>
      <c r="B775" s="1" t="s">
        <v>9</v>
      </c>
      <c r="C775" s="2">
        <v>44755</v>
      </c>
      <c r="D775">
        <f t="shared" si="36"/>
        <v>13</v>
      </c>
      <c r="E775">
        <f t="shared" si="37"/>
        <v>7</v>
      </c>
      <c r="F775">
        <f t="shared" si="38"/>
        <v>2022</v>
      </c>
      <c r="G775" s="4">
        <v>15302.39648438</v>
      </c>
      <c r="H775" s="4">
        <v>14292.87109375</v>
      </c>
      <c r="I775" s="3">
        <v>93.402801510000003</v>
      </c>
    </row>
    <row r="776" spans="1:9" customFormat="1" x14ac:dyDescent="0.3">
      <c r="A776" s="1" t="s">
        <v>10</v>
      </c>
      <c r="B776" s="1" t="s">
        <v>11</v>
      </c>
      <c r="C776" s="2">
        <v>44755</v>
      </c>
      <c r="D776">
        <f t="shared" si="36"/>
        <v>13</v>
      </c>
      <c r="E776">
        <f t="shared" si="37"/>
        <v>7</v>
      </c>
      <c r="F776">
        <f t="shared" si="38"/>
        <v>2022</v>
      </c>
      <c r="G776" s="4">
        <v>204615.328125</v>
      </c>
      <c r="H776" s="4">
        <v>131443.453125</v>
      </c>
      <c r="I776" s="3">
        <v>64.239303590000006</v>
      </c>
    </row>
    <row r="777" spans="1:9" customFormat="1" x14ac:dyDescent="0.3">
      <c r="A777" s="1" t="s">
        <v>12</v>
      </c>
      <c r="B777" s="1" t="s">
        <v>13</v>
      </c>
      <c r="C777" s="2">
        <v>44755</v>
      </c>
      <c r="D777">
        <f t="shared" si="36"/>
        <v>13</v>
      </c>
      <c r="E777">
        <f t="shared" si="37"/>
        <v>7</v>
      </c>
      <c r="F777">
        <f t="shared" si="38"/>
        <v>2022</v>
      </c>
      <c r="G777" s="4">
        <v>19657.330078129999</v>
      </c>
      <c r="H777" s="4">
        <v>17317.271484379999</v>
      </c>
      <c r="I777" s="3">
        <v>88.095703130000004</v>
      </c>
    </row>
    <row r="778" spans="1:9" customFormat="1" x14ac:dyDescent="0.3">
      <c r="A778" s="1" t="s">
        <v>6</v>
      </c>
      <c r="B778" s="1" t="s">
        <v>7</v>
      </c>
      <c r="C778" s="2">
        <v>44756</v>
      </c>
      <c r="D778">
        <f t="shared" si="36"/>
        <v>14</v>
      </c>
      <c r="E778">
        <f t="shared" si="37"/>
        <v>7</v>
      </c>
      <c r="F778">
        <f t="shared" si="38"/>
        <v>2022</v>
      </c>
      <c r="G778" s="4">
        <v>51691.2265625</v>
      </c>
      <c r="H778" s="4">
        <v>45662.93359375</v>
      </c>
      <c r="I778" s="3">
        <v>88.337898249999995</v>
      </c>
    </row>
    <row r="779" spans="1:9" customFormat="1" x14ac:dyDescent="0.3">
      <c r="A779" s="1" t="s">
        <v>8</v>
      </c>
      <c r="B779" s="1" t="s">
        <v>9</v>
      </c>
      <c r="C779" s="2">
        <v>44756</v>
      </c>
      <c r="D779">
        <f t="shared" si="36"/>
        <v>14</v>
      </c>
      <c r="E779">
        <f t="shared" si="37"/>
        <v>7</v>
      </c>
      <c r="F779">
        <f t="shared" si="38"/>
        <v>2022</v>
      </c>
      <c r="G779" s="4">
        <v>15302.39648438</v>
      </c>
      <c r="H779" s="4">
        <v>14235.743164060001</v>
      </c>
      <c r="I779" s="3">
        <v>93.029502870000002</v>
      </c>
    </row>
    <row r="780" spans="1:9" customFormat="1" x14ac:dyDescent="0.3">
      <c r="A780" s="1" t="s">
        <v>10</v>
      </c>
      <c r="B780" s="1" t="s">
        <v>11</v>
      </c>
      <c r="C780" s="2">
        <v>44756</v>
      </c>
      <c r="D780">
        <f t="shared" si="36"/>
        <v>14</v>
      </c>
      <c r="E780">
        <f t="shared" si="37"/>
        <v>7</v>
      </c>
      <c r="F780">
        <f t="shared" si="38"/>
        <v>2022</v>
      </c>
      <c r="G780" s="4">
        <v>204615.328125</v>
      </c>
      <c r="H780" s="4">
        <v>131175.8125</v>
      </c>
      <c r="I780" s="3">
        <v>64.108497619999994</v>
      </c>
    </row>
    <row r="781" spans="1:9" customFormat="1" x14ac:dyDescent="0.3">
      <c r="A781" s="1" t="s">
        <v>12</v>
      </c>
      <c r="B781" s="1" t="s">
        <v>13</v>
      </c>
      <c r="C781" s="2">
        <v>44756</v>
      </c>
      <c r="D781">
        <f t="shared" si="36"/>
        <v>14</v>
      </c>
      <c r="E781">
        <f t="shared" si="37"/>
        <v>7</v>
      </c>
      <c r="F781">
        <f t="shared" si="38"/>
        <v>2022</v>
      </c>
      <c r="G781" s="4">
        <v>19657.330078129999</v>
      </c>
      <c r="H781" s="4">
        <v>17179.642578129999</v>
      </c>
      <c r="I781" s="3">
        <v>87.395599369999999</v>
      </c>
    </row>
    <row r="782" spans="1:9" customFormat="1" x14ac:dyDescent="0.3">
      <c r="A782" s="1" t="s">
        <v>6</v>
      </c>
      <c r="B782" s="1" t="s">
        <v>7</v>
      </c>
      <c r="C782" s="2">
        <v>44757</v>
      </c>
      <c r="D782">
        <f t="shared" si="36"/>
        <v>15</v>
      </c>
      <c r="E782">
        <f t="shared" si="37"/>
        <v>7</v>
      </c>
      <c r="F782">
        <f t="shared" si="38"/>
        <v>2022</v>
      </c>
      <c r="G782" s="4">
        <v>51691.2265625</v>
      </c>
      <c r="H782" s="4">
        <v>45484.5390625</v>
      </c>
      <c r="I782" s="3">
        <v>87.992797850000002</v>
      </c>
    </row>
    <row r="783" spans="1:9" customFormat="1" x14ac:dyDescent="0.3">
      <c r="A783" s="1" t="s">
        <v>8</v>
      </c>
      <c r="B783" s="1" t="s">
        <v>9</v>
      </c>
      <c r="C783" s="2">
        <v>44757</v>
      </c>
      <c r="D783">
        <f t="shared" si="36"/>
        <v>15</v>
      </c>
      <c r="E783">
        <f t="shared" si="37"/>
        <v>7</v>
      </c>
      <c r="F783">
        <f t="shared" si="38"/>
        <v>2022</v>
      </c>
      <c r="G783" s="4">
        <v>15302.39648438</v>
      </c>
      <c r="H783" s="4">
        <v>14172.442382810001</v>
      </c>
      <c r="I783" s="3">
        <v>92.615798949999999</v>
      </c>
    </row>
    <row r="784" spans="1:9" customFormat="1" x14ac:dyDescent="0.3">
      <c r="A784" s="1" t="s">
        <v>10</v>
      </c>
      <c r="B784" s="1" t="s">
        <v>11</v>
      </c>
      <c r="C784" s="2">
        <v>44757</v>
      </c>
      <c r="D784">
        <f t="shared" si="36"/>
        <v>15</v>
      </c>
      <c r="E784">
        <f t="shared" si="37"/>
        <v>7</v>
      </c>
      <c r="F784">
        <f t="shared" si="38"/>
        <v>2022</v>
      </c>
      <c r="G784" s="4">
        <v>204615.328125</v>
      </c>
      <c r="H784" s="4">
        <v>130818.5078125</v>
      </c>
      <c r="I784" s="3">
        <v>63.933898929999998</v>
      </c>
    </row>
    <row r="785" spans="1:9" customFormat="1" x14ac:dyDescent="0.3">
      <c r="A785" s="1" t="s">
        <v>12</v>
      </c>
      <c r="B785" s="1" t="s">
        <v>13</v>
      </c>
      <c r="C785" s="2">
        <v>44757</v>
      </c>
      <c r="D785">
        <f t="shared" si="36"/>
        <v>15</v>
      </c>
      <c r="E785">
        <f t="shared" si="37"/>
        <v>7</v>
      </c>
      <c r="F785">
        <f t="shared" si="38"/>
        <v>2022</v>
      </c>
      <c r="G785" s="4">
        <v>19657.330078129999</v>
      </c>
      <c r="H785" s="4">
        <v>17046.296875</v>
      </c>
      <c r="I785" s="3">
        <v>86.717300420000001</v>
      </c>
    </row>
    <row r="786" spans="1:9" customFormat="1" x14ac:dyDescent="0.3">
      <c r="A786" s="1" t="s">
        <v>6</v>
      </c>
      <c r="B786" s="1" t="s">
        <v>7</v>
      </c>
      <c r="C786" s="2">
        <v>44758</v>
      </c>
      <c r="D786">
        <f t="shared" si="36"/>
        <v>16</v>
      </c>
      <c r="E786">
        <f t="shared" si="37"/>
        <v>7</v>
      </c>
      <c r="F786">
        <f t="shared" si="38"/>
        <v>2022</v>
      </c>
      <c r="G786" s="4">
        <v>51691.2265625</v>
      </c>
      <c r="H786" s="4">
        <v>45343.921875</v>
      </c>
      <c r="I786" s="3">
        <v>87.720703130000004</v>
      </c>
    </row>
    <row r="787" spans="1:9" customFormat="1" x14ac:dyDescent="0.3">
      <c r="A787" s="1" t="s">
        <v>8</v>
      </c>
      <c r="B787" s="1" t="s">
        <v>9</v>
      </c>
      <c r="C787" s="2">
        <v>44758</v>
      </c>
      <c r="D787">
        <f t="shared" si="36"/>
        <v>16</v>
      </c>
      <c r="E787">
        <f t="shared" si="37"/>
        <v>7</v>
      </c>
      <c r="F787">
        <f t="shared" si="38"/>
        <v>2022</v>
      </c>
      <c r="G787" s="4">
        <v>15302.39648438</v>
      </c>
      <c r="H787" s="4">
        <v>14098.815429689999</v>
      </c>
      <c r="I787" s="3">
        <v>92.134696959999999</v>
      </c>
    </row>
    <row r="788" spans="1:9" customFormat="1" x14ac:dyDescent="0.3">
      <c r="A788" s="1" t="s">
        <v>10</v>
      </c>
      <c r="B788" s="1" t="s">
        <v>11</v>
      </c>
      <c r="C788" s="2">
        <v>44758</v>
      </c>
      <c r="D788">
        <f t="shared" si="36"/>
        <v>16</v>
      </c>
      <c r="E788">
        <f t="shared" si="37"/>
        <v>7</v>
      </c>
      <c r="F788">
        <f t="shared" si="38"/>
        <v>2022</v>
      </c>
      <c r="G788" s="4">
        <v>204615.328125</v>
      </c>
      <c r="H788" s="4">
        <v>130712.6171875</v>
      </c>
      <c r="I788" s="3">
        <v>63.882099150000002</v>
      </c>
    </row>
    <row r="789" spans="1:9" customFormat="1" x14ac:dyDescent="0.3">
      <c r="A789" s="1" t="s">
        <v>12</v>
      </c>
      <c r="B789" s="1" t="s">
        <v>13</v>
      </c>
      <c r="C789" s="2">
        <v>44758</v>
      </c>
      <c r="D789">
        <f t="shared" si="36"/>
        <v>16</v>
      </c>
      <c r="E789">
        <f t="shared" si="37"/>
        <v>7</v>
      </c>
      <c r="F789">
        <f t="shared" si="38"/>
        <v>2022</v>
      </c>
      <c r="G789" s="4">
        <v>19657.330078129999</v>
      </c>
      <c r="H789" s="4">
        <v>16933.33984375</v>
      </c>
      <c r="I789" s="3">
        <v>86.142601010000007</v>
      </c>
    </row>
    <row r="790" spans="1:9" customFormat="1" x14ac:dyDescent="0.3">
      <c r="A790" s="1" t="s">
        <v>6</v>
      </c>
      <c r="B790" s="1" t="s">
        <v>7</v>
      </c>
      <c r="C790" s="2">
        <v>44759</v>
      </c>
      <c r="D790">
        <f t="shared" si="36"/>
        <v>17</v>
      </c>
      <c r="E790">
        <f t="shared" si="37"/>
        <v>7</v>
      </c>
      <c r="F790">
        <f t="shared" si="38"/>
        <v>2022</v>
      </c>
      <c r="G790" s="4">
        <v>51691.2265625</v>
      </c>
      <c r="H790" s="4">
        <v>45213.89453125</v>
      </c>
      <c r="I790" s="3">
        <v>87.469200130000004</v>
      </c>
    </row>
    <row r="791" spans="1:9" customFormat="1" x14ac:dyDescent="0.3">
      <c r="A791" s="1" t="s">
        <v>8</v>
      </c>
      <c r="B791" s="1" t="s">
        <v>9</v>
      </c>
      <c r="C791" s="2">
        <v>44759</v>
      </c>
      <c r="D791">
        <f t="shared" si="36"/>
        <v>17</v>
      </c>
      <c r="E791">
        <f t="shared" si="37"/>
        <v>7</v>
      </c>
      <c r="F791">
        <f t="shared" si="38"/>
        <v>2022</v>
      </c>
      <c r="G791" s="4">
        <v>15302.39648438</v>
      </c>
      <c r="H791" s="4">
        <v>14068.55859375</v>
      </c>
      <c r="I791" s="3">
        <v>91.936996460000003</v>
      </c>
    </row>
    <row r="792" spans="1:9" customFormat="1" x14ac:dyDescent="0.3">
      <c r="A792" s="1" t="s">
        <v>10</v>
      </c>
      <c r="B792" s="1" t="s">
        <v>11</v>
      </c>
      <c r="C792" s="2">
        <v>44759</v>
      </c>
      <c r="D792">
        <f t="shared" si="36"/>
        <v>17</v>
      </c>
      <c r="E792">
        <f t="shared" si="37"/>
        <v>7</v>
      </c>
      <c r="F792">
        <f t="shared" si="38"/>
        <v>2022</v>
      </c>
      <c r="G792" s="4">
        <v>204615.328125</v>
      </c>
      <c r="H792" s="4">
        <v>130641.3671875</v>
      </c>
      <c r="I792" s="3">
        <v>63.847301479999999</v>
      </c>
    </row>
    <row r="793" spans="1:9" customFormat="1" x14ac:dyDescent="0.3">
      <c r="A793" s="1" t="s">
        <v>12</v>
      </c>
      <c r="B793" s="1" t="s">
        <v>13</v>
      </c>
      <c r="C793" s="2">
        <v>44759</v>
      </c>
      <c r="D793">
        <f t="shared" si="36"/>
        <v>17</v>
      </c>
      <c r="E793">
        <f t="shared" si="37"/>
        <v>7</v>
      </c>
      <c r="F793">
        <f t="shared" si="38"/>
        <v>2022</v>
      </c>
      <c r="G793" s="4">
        <v>19657.330078129999</v>
      </c>
      <c r="H793" s="4">
        <v>16911.208984379999</v>
      </c>
      <c r="I793" s="3">
        <v>86.02999878</v>
      </c>
    </row>
    <row r="794" spans="1:9" customFormat="1" x14ac:dyDescent="0.3">
      <c r="A794" s="1" t="s">
        <v>6</v>
      </c>
      <c r="B794" s="1" t="s">
        <v>7</v>
      </c>
      <c r="C794" s="2">
        <v>44760</v>
      </c>
      <c r="D794">
        <f t="shared" si="36"/>
        <v>18</v>
      </c>
      <c r="E794">
        <f t="shared" si="37"/>
        <v>7</v>
      </c>
      <c r="F794">
        <f t="shared" si="38"/>
        <v>2022</v>
      </c>
      <c r="G794" s="4">
        <v>51691.2265625</v>
      </c>
      <c r="H794" s="4">
        <v>45066.296875</v>
      </c>
      <c r="I794" s="3">
        <v>87.183601379999999</v>
      </c>
    </row>
    <row r="795" spans="1:9" customFormat="1" x14ac:dyDescent="0.3">
      <c r="A795" s="1" t="s">
        <v>8</v>
      </c>
      <c r="B795" s="1" t="s">
        <v>9</v>
      </c>
      <c r="C795" s="2">
        <v>44760</v>
      </c>
      <c r="D795">
        <f t="shared" si="36"/>
        <v>18</v>
      </c>
      <c r="E795">
        <f t="shared" si="37"/>
        <v>7</v>
      </c>
      <c r="F795">
        <f t="shared" si="38"/>
        <v>2022</v>
      </c>
      <c r="G795" s="4">
        <v>15302.39648438</v>
      </c>
      <c r="H795" s="4">
        <v>14021.48242188</v>
      </c>
      <c r="I795" s="3">
        <v>91.629302980000006</v>
      </c>
    </row>
    <row r="796" spans="1:9" customFormat="1" x14ac:dyDescent="0.3">
      <c r="A796" s="1" t="s">
        <v>10</v>
      </c>
      <c r="B796" s="1" t="s">
        <v>11</v>
      </c>
      <c r="C796" s="2">
        <v>44760</v>
      </c>
      <c r="D796">
        <f t="shared" si="36"/>
        <v>18</v>
      </c>
      <c r="E796">
        <f t="shared" si="37"/>
        <v>7</v>
      </c>
      <c r="F796">
        <f t="shared" si="38"/>
        <v>2022</v>
      </c>
      <c r="G796" s="4">
        <v>204615.328125</v>
      </c>
      <c r="H796" s="4">
        <v>130256.7265625</v>
      </c>
      <c r="I796" s="3">
        <v>63.659301759999998</v>
      </c>
    </row>
    <row r="797" spans="1:9" customFormat="1" x14ac:dyDescent="0.3">
      <c r="A797" s="1" t="s">
        <v>12</v>
      </c>
      <c r="B797" s="1" t="s">
        <v>13</v>
      </c>
      <c r="C797" s="2">
        <v>44760</v>
      </c>
      <c r="D797">
        <f t="shared" si="36"/>
        <v>18</v>
      </c>
      <c r="E797">
        <f t="shared" si="37"/>
        <v>7</v>
      </c>
      <c r="F797">
        <f t="shared" si="38"/>
        <v>2022</v>
      </c>
      <c r="G797" s="4">
        <v>19657.330078129999</v>
      </c>
      <c r="H797" s="4">
        <v>16783.25</v>
      </c>
      <c r="I797" s="3">
        <v>85.37909698</v>
      </c>
    </row>
    <row r="798" spans="1:9" customFormat="1" x14ac:dyDescent="0.3">
      <c r="A798" s="1" t="s">
        <v>6</v>
      </c>
      <c r="B798" s="1" t="s">
        <v>7</v>
      </c>
      <c r="C798" s="2">
        <v>44761</v>
      </c>
      <c r="D798">
        <f t="shared" si="36"/>
        <v>19</v>
      </c>
      <c r="E798">
        <f t="shared" si="37"/>
        <v>7</v>
      </c>
      <c r="F798">
        <f t="shared" si="38"/>
        <v>2022</v>
      </c>
      <c r="G798" s="4">
        <v>51691.2265625</v>
      </c>
      <c r="H798" s="4">
        <v>44911.14453125</v>
      </c>
      <c r="I798" s="3">
        <v>86.883499150000006</v>
      </c>
    </row>
    <row r="799" spans="1:9" customFormat="1" x14ac:dyDescent="0.3">
      <c r="A799" s="1" t="s">
        <v>8</v>
      </c>
      <c r="B799" s="1" t="s">
        <v>9</v>
      </c>
      <c r="C799" s="2">
        <v>44761</v>
      </c>
      <c r="D799">
        <f t="shared" si="36"/>
        <v>19</v>
      </c>
      <c r="E799">
        <f t="shared" si="37"/>
        <v>7</v>
      </c>
      <c r="F799">
        <f t="shared" si="38"/>
        <v>2022</v>
      </c>
      <c r="G799" s="4">
        <v>15302.39648438</v>
      </c>
      <c r="H799" s="4">
        <v>13991.11328125</v>
      </c>
      <c r="I799" s="3">
        <v>91.430900570000006</v>
      </c>
    </row>
    <row r="800" spans="1:9" customFormat="1" x14ac:dyDescent="0.3">
      <c r="A800" s="1" t="s">
        <v>10</v>
      </c>
      <c r="B800" s="1" t="s">
        <v>11</v>
      </c>
      <c r="C800" s="2">
        <v>44761</v>
      </c>
      <c r="D800">
        <f t="shared" si="36"/>
        <v>19</v>
      </c>
      <c r="E800">
        <f t="shared" si="37"/>
        <v>7</v>
      </c>
      <c r="F800">
        <f t="shared" si="38"/>
        <v>2022</v>
      </c>
      <c r="G800" s="4">
        <v>204615.328125</v>
      </c>
      <c r="H800" s="4">
        <v>129949.8671875</v>
      </c>
      <c r="I800" s="3">
        <v>63.509300230000001</v>
      </c>
    </row>
    <row r="801" spans="1:9" customFormat="1" x14ac:dyDescent="0.3">
      <c r="A801" s="1" t="s">
        <v>12</v>
      </c>
      <c r="B801" s="1" t="s">
        <v>13</v>
      </c>
      <c r="C801" s="2">
        <v>44761</v>
      </c>
      <c r="D801">
        <f t="shared" si="36"/>
        <v>19</v>
      </c>
      <c r="E801">
        <f t="shared" si="37"/>
        <v>7</v>
      </c>
      <c r="F801">
        <f t="shared" si="38"/>
        <v>2022</v>
      </c>
      <c r="G801" s="4">
        <v>19657.330078129999</v>
      </c>
      <c r="H801" s="4">
        <v>16652.4375</v>
      </c>
      <c r="I801" s="3">
        <v>84.713600159999999</v>
      </c>
    </row>
    <row r="802" spans="1:9" customFormat="1" x14ac:dyDescent="0.3">
      <c r="A802" s="1" t="s">
        <v>6</v>
      </c>
      <c r="B802" s="1" t="s">
        <v>7</v>
      </c>
      <c r="C802" s="2">
        <v>44762</v>
      </c>
      <c r="D802">
        <f t="shared" si="36"/>
        <v>20</v>
      </c>
      <c r="E802">
        <f t="shared" si="37"/>
        <v>7</v>
      </c>
      <c r="F802">
        <f t="shared" si="38"/>
        <v>2022</v>
      </c>
      <c r="G802" s="4">
        <v>51691.2265625</v>
      </c>
      <c r="H802" s="4">
        <v>44696.53515625</v>
      </c>
      <c r="I802" s="3">
        <v>86.468299869999996</v>
      </c>
    </row>
    <row r="803" spans="1:9" customFormat="1" x14ac:dyDescent="0.3">
      <c r="A803" s="1" t="s">
        <v>8</v>
      </c>
      <c r="B803" s="1" t="s">
        <v>9</v>
      </c>
      <c r="C803" s="2">
        <v>44762</v>
      </c>
      <c r="D803">
        <f t="shared" si="36"/>
        <v>20</v>
      </c>
      <c r="E803">
        <f t="shared" si="37"/>
        <v>7</v>
      </c>
      <c r="F803">
        <f t="shared" si="38"/>
        <v>2022</v>
      </c>
      <c r="G803" s="4">
        <v>15302.39648438</v>
      </c>
      <c r="H803" s="4">
        <v>13963.33984375</v>
      </c>
      <c r="I803" s="3">
        <v>91.249397279999997</v>
      </c>
    </row>
    <row r="804" spans="1:9" customFormat="1" x14ac:dyDescent="0.3">
      <c r="A804" s="1" t="s">
        <v>10</v>
      </c>
      <c r="B804" s="1" t="s">
        <v>11</v>
      </c>
      <c r="C804" s="2">
        <v>44762</v>
      </c>
      <c r="D804">
        <f t="shared" si="36"/>
        <v>20</v>
      </c>
      <c r="E804">
        <f t="shared" si="37"/>
        <v>7</v>
      </c>
      <c r="F804">
        <f t="shared" si="38"/>
        <v>2022</v>
      </c>
      <c r="G804" s="4">
        <v>204615.328125</v>
      </c>
      <c r="H804" s="4">
        <v>129666.546875</v>
      </c>
      <c r="I804" s="3">
        <v>63.370899199999997</v>
      </c>
    </row>
    <row r="805" spans="1:9" customFormat="1" x14ac:dyDescent="0.3">
      <c r="A805" s="1" t="s">
        <v>12</v>
      </c>
      <c r="B805" s="1" t="s">
        <v>13</v>
      </c>
      <c r="C805" s="2">
        <v>44762</v>
      </c>
      <c r="D805">
        <f t="shared" si="36"/>
        <v>20</v>
      </c>
      <c r="E805">
        <f t="shared" si="37"/>
        <v>7</v>
      </c>
      <c r="F805">
        <f t="shared" si="38"/>
        <v>2022</v>
      </c>
      <c r="G805" s="4">
        <v>19657.330078129999</v>
      </c>
      <c r="H805" s="4">
        <v>16533.8203125</v>
      </c>
      <c r="I805" s="3">
        <v>84.110198969999999</v>
      </c>
    </row>
    <row r="806" spans="1:9" customFormat="1" x14ac:dyDescent="0.3">
      <c r="A806" s="1" t="s">
        <v>6</v>
      </c>
      <c r="B806" s="1" t="s">
        <v>7</v>
      </c>
      <c r="C806" s="2">
        <v>44763</v>
      </c>
      <c r="D806">
        <f t="shared" si="36"/>
        <v>21</v>
      </c>
      <c r="E806">
        <f t="shared" si="37"/>
        <v>7</v>
      </c>
      <c r="F806">
        <f t="shared" si="38"/>
        <v>2022</v>
      </c>
      <c r="G806" s="4">
        <v>51691.2265625</v>
      </c>
      <c r="H806" s="4">
        <v>44489.296875</v>
      </c>
      <c r="I806" s="3">
        <v>86.067398069999996</v>
      </c>
    </row>
    <row r="807" spans="1:9" customFormat="1" x14ac:dyDescent="0.3">
      <c r="A807" s="1" t="s">
        <v>8</v>
      </c>
      <c r="B807" s="1" t="s">
        <v>9</v>
      </c>
      <c r="C807" s="2">
        <v>44763</v>
      </c>
      <c r="D807">
        <f t="shared" si="36"/>
        <v>21</v>
      </c>
      <c r="E807">
        <f t="shared" si="37"/>
        <v>7</v>
      </c>
      <c r="F807">
        <f t="shared" si="38"/>
        <v>2022</v>
      </c>
      <c r="G807" s="4">
        <v>15302.39648438</v>
      </c>
      <c r="H807" s="4">
        <v>13911.588867189999</v>
      </c>
      <c r="I807" s="3">
        <v>90.911201480000003</v>
      </c>
    </row>
    <row r="808" spans="1:9" customFormat="1" x14ac:dyDescent="0.3">
      <c r="A808" s="1" t="s">
        <v>10</v>
      </c>
      <c r="B808" s="1" t="s">
        <v>11</v>
      </c>
      <c r="C808" s="2">
        <v>44763</v>
      </c>
      <c r="D808">
        <f t="shared" si="36"/>
        <v>21</v>
      </c>
      <c r="E808">
        <f t="shared" si="37"/>
        <v>7</v>
      </c>
      <c r="F808">
        <f t="shared" si="38"/>
        <v>2022</v>
      </c>
      <c r="G808" s="4">
        <v>204615.328125</v>
      </c>
      <c r="H808" s="4">
        <v>129203.046875</v>
      </c>
      <c r="I808" s="3">
        <v>63.144401549999998</v>
      </c>
    </row>
    <row r="809" spans="1:9" customFormat="1" x14ac:dyDescent="0.3">
      <c r="A809" s="1" t="s">
        <v>12</v>
      </c>
      <c r="B809" s="1" t="s">
        <v>13</v>
      </c>
      <c r="C809" s="2">
        <v>44763</v>
      </c>
      <c r="D809">
        <f t="shared" si="36"/>
        <v>21</v>
      </c>
      <c r="E809">
        <f t="shared" si="37"/>
        <v>7</v>
      </c>
      <c r="F809">
        <f t="shared" si="38"/>
        <v>2022</v>
      </c>
      <c r="G809" s="4">
        <v>19657.330078129999</v>
      </c>
      <c r="H809" s="4">
        <v>16380.243164060001</v>
      </c>
      <c r="I809" s="3">
        <v>83.328903199999999</v>
      </c>
    </row>
    <row r="810" spans="1:9" customFormat="1" x14ac:dyDescent="0.3">
      <c r="A810" s="1" t="s">
        <v>6</v>
      </c>
      <c r="B810" s="1" t="s">
        <v>7</v>
      </c>
      <c r="C810" s="2">
        <v>44764</v>
      </c>
      <c r="D810">
        <f t="shared" si="36"/>
        <v>22</v>
      </c>
      <c r="E810">
        <f t="shared" si="37"/>
        <v>7</v>
      </c>
      <c r="F810">
        <f t="shared" si="38"/>
        <v>2022</v>
      </c>
      <c r="G810" s="4">
        <v>51691.2265625</v>
      </c>
      <c r="H810" s="4">
        <v>44325.31640625</v>
      </c>
      <c r="I810" s="3">
        <v>85.750198359999999</v>
      </c>
    </row>
    <row r="811" spans="1:9" customFormat="1" x14ac:dyDescent="0.3">
      <c r="A811" s="1" t="s">
        <v>8</v>
      </c>
      <c r="B811" s="1" t="s">
        <v>9</v>
      </c>
      <c r="C811" s="2">
        <v>44764</v>
      </c>
      <c r="D811">
        <f t="shared" si="36"/>
        <v>22</v>
      </c>
      <c r="E811">
        <f t="shared" si="37"/>
        <v>7</v>
      </c>
      <c r="F811">
        <f t="shared" si="38"/>
        <v>2022</v>
      </c>
      <c r="G811" s="4">
        <v>15302.39648438</v>
      </c>
      <c r="H811" s="4">
        <v>13852.90429688</v>
      </c>
      <c r="I811" s="3">
        <v>90.527702329999997</v>
      </c>
    </row>
    <row r="812" spans="1:9" customFormat="1" x14ac:dyDescent="0.3">
      <c r="A812" s="1" t="s">
        <v>10</v>
      </c>
      <c r="B812" s="1" t="s">
        <v>11</v>
      </c>
      <c r="C812" s="2">
        <v>44764</v>
      </c>
      <c r="D812">
        <f t="shared" si="36"/>
        <v>22</v>
      </c>
      <c r="E812">
        <f t="shared" si="37"/>
        <v>7</v>
      </c>
      <c r="F812">
        <f t="shared" si="38"/>
        <v>2022</v>
      </c>
      <c r="G812" s="4">
        <v>204615.328125</v>
      </c>
      <c r="H812" s="4">
        <v>128767.140625</v>
      </c>
      <c r="I812" s="3">
        <v>62.931301120000001</v>
      </c>
    </row>
    <row r="813" spans="1:9" customFormat="1" x14ac:dyDescent="0.3">
      <c r="A813" s="1" t="s">
        <v>12</v>
      </c>
      <c r="B813" s="1" t="s">
        <v>13</v>
      </c>
      <c r="C813" s="2">
        <v>44764</v>
      </c>
      <c r="D813">
        <f t="shared" si="36"/>
        <v>22</v>
      </c>
      <c r="E813">
        <f t="shared" si="37"/>
        <v>7</v>
      </c>
      <c r="F813">
        <f t="shared" si="38"/>
        <v>2022</v>
      </c>
      <c r="G813" s="4">
        <v>19657.330078129999</v>
      </c>
      <c r="H813" s="4">
        <v>16201.5546875</v>
      </c>
      <c r="I813" s="3">
        <v>82.419898989999993</v>
      </c>
    </row>
    <row r="814" spans="1:9" customFormat="1" x14ac:dyDescent="0.3">
      <c r="A814" s="1" t="s">
        <v>6</v>
      </c>
      <c r="B814" s="1" t="s">
        <v>7</v>
      </c>
      <c r="C814" s="2">
        <v>44765</v>
      </c>
      <c r="D814">
        <f t="shared" si="36"/>
        <v>23</v>
      </c>
      <c r="E814">
        <f t="shared" si="37"/>
        <v>7</v>
      </c>
      <c r="F814">
        <f t="shared" si="38"/>
        <v>2022</v>
      </c>
      <c r="G814" s="4">
        <v>51691.2265625</v>
      </c>
      <c r="H814" s="4">
        <v>44205.41796875</v>
      </c>
      <c r="I814" s="3">
        <v>85.518203740000004</v>
      </c>
    </row>
    <row r="815" spans="1:9" customFormat="1" x14ac:dyDescent="0.3">
      <c r="A815" s="1" t="s">
        <v>8</v>
      </c>
      <c r="B815" s="1" t="s">
        <v>9</v>
      </c>
      <c r="C815" s="2">
        <v>44765</v>
      </c>
      <c r="D815">
        <f t="shared" si="36"/>
        <v>23</v>
      </c>
      <c r="E815">
        <f t="shared" si="37"/>
        <v>7</v>
      </c>
      <c r="F815">
        <f t="shared" si="38"/>
        <v>2022</v>
      </c>
      <c r="G815" s="4">
        <v>15302.39648438</v>
      </c>
      <c r="H815" s="4">
        <v>13825.67382813</v>
      </c>
      <c r="I815" s="3">
        <v>90.349700929999997</v>
      </c>
    </row>
    <row r="816" spans="1:9" customFormat="1" x14ac:dyDescent="0.3">
      <c r="A816" s="1" t="s">
        <v>10</v>
      </c>
      <c r="B816" s="1" t="s">
        <v>11</v>
      </c>
      <c r="C816" s="2">
        <v>44765</v>
      </c>
      <c r="D816">
        <f t="shared" si="36"/>
        <v>23</v>
      </c>
      <c r="E816">
        <f t="shared" si="37"/>
        <v>7</v>
      </c>
      <c r="F816">
        <f t="shared" si="38"/>
        <v>2022</v>
      </c>
      <c r="G816" s="4">
        <v>204615.328125</v>
      </c>
      <c r="H816" s="4">
        <v>128626.2890625</v>
      </c>
      <c r="I816" s="3">
        <v>62.862499239999998</v>
      </c>
    </row>
    <row r="817" spans="1:9" customFormat="1" x14ac:dyDescent="0.3">
      <c r="A817" s="1" t="s">
        <v>12</v>
      </c>
      <c r="B817" s="1" t="s">
        <v>13</v>
      </c>
      <c r="C817" s="2">
        <v>44765</v>
      </c>
      <c r="D817">
        <f t="shared" si="36"/>
        <v>23</v>
      </c>
      <c r="E817">
        <f t="shared" si="37"/>
        <v>7</v>
      </c>
      <c r="F817">
        <f t="shared" si="38"/>
        <v>2022</v>
      </c>
      <c r="G817" s="4">
        <v>19657.330078129999</v>
      </c>
      <c r="H817" s="4">
        <v>16050.024414060001</v>
      </c>
      <c r="I817" s="3">
        <v>81.649101259999995</v>
      </c>
    </row>
    <row r="818" spans="1:9" customFormat="1" x14ac:dyDescent="0.3">
      <c r="A818" s="1" t="s">
        <v>6</v>
      </c>
      <c r="B818" s="1" t="s">
        <v>7</v>
      </c>
      <c r="C818" s="2">
        <v>44766</v>
      </c>
      <c r="D818">
        <f t="shared" si="36"/>
        <v>24</v>
      </c>
      <c r="E818">
        <f t="shared" si="37"/>
        <v>7</v>
      </c>
      <c r="F818">
        <f t="shared" si="38"/>
        <v>2022</v>
      </c>
      <c r="G818" s="4">
        <v>51691.2265625</v>
      </c>
      <c r="H818" s="4">
        <v>44102.734375</v>
      </c>
      <c r="I818" s="3">
        <v>85.319602970000005</v>
      </c>
    </row>
    <row r="819" spans="1:9" customFormat="1" x14ac:dyDescent="0.3">
      <c r="A819" s="1" t="s">
        <v>8</v>
      </c>
      <c r="B819" s="1" t="s">
        <v>9</v>
      </c>
      <c r="C819" s="2">
        <v>44766</v>
      </c>
      <c r="D819">
        <f t="shared" si="36"/>
        <v>24</v>
      </c>
      <c r="E819">
        <f t="shared" si="37"/>
        <v>7</v>
      </c>
      <c r="F819">
        <f t="shared" si="38"/>
        <v>2022</v>
      </c>
      <c r="G819" s="4">
        <v>15302.39648438</v>
      </c>
      <c r="H819" s="4">
        <v>13812.64648438</v>
      </c>
      <c r="I819" s="3">
        <v>90.264602659999994</v>
      </c>
    </row>
    <row r="820" spans="1:9" customFormat="1" x14ac:dyDescent="0.3">
      <c r="A820" s="1" t="s">
        <v>10</v>
      </c>
      <c r="B820" s="1" t="s">
        <v>11</v>
      </c>
      <c r="C820" s="2">
        <v>44766</v>
      </c>
      <c r="D820">
        <f t="shared" si="36"/>
        <v>24</v>
      </c>
      <c r="E820">
        <f t="shared" si="37"/>
        <v>7</v>
      </c>
      <c r="F820">
        <f t="shared" si="38"/>
        <v>2022</v>
      </c>
      <c r="G820" s="4">
        <v>204615.328125</v>
      </c>
      <c r="H820" s="4">
        <v>128499.2578125</v>
      </c>
      <c r="I820" s="3">
        <v>62.800399779999999</v>
      </c>
    </row>
    <row r="821" spans="1:9" customFormat="1" x14ac:dyDescent="0.3">
      <c r="A821" s="1" t="s">
        <v>12</v>
      </c>
      <c r="B821" s="1" t="s">
        <v>13</v>
      </c>
      <c r="C821" s="2">
        <v>44766</v>
      </c>
      <c r="D821">
        <f t="shared" si="36"/>
        <v>24</v>
      </c>
      <c r="E821">
        <f t="shared" si="37"/>
        <v>7</v>
      </c>
      <c r="F821">
        <f t="shared" si="38"/>
        <v>2022</v>
      </c>
      <c r="G821" s="4">
        <v>19657.330078129999</v>
      </c>
      <c r="H821" s="4">
        <v>15993.627929689999</v>
      </c>
      <c r="I821" s="3">
        <v>81.362197879999997</v>
      </c>
    </row>
    <row r="822" spans="1:9" customFormat="1" x14ac:dyDescent="0.3">
      <c r="A822" s="1" t="s">
        <v>6</v>
      </c>
      <c r="B822" s="1" t="s">
        <v>7</v>
      </c>
      <c r="C822" s="2">
        <v>44767</v>
      </c>
      <c r="D822">
        <f t="shared" si="36"/>
        <v>25</v>
      </c>
      <c r="E822">
        <f t="shared" si="37"/>
        <v>7</v>
      </c>
      <c r="F822">
        <f t="shared" si="38"/>
        <v>2022</v>
      </c>
      <c r="G822" s="4">
        <v>51691.2265625</v>
      </c>
      <c r="H822" s="4">
        <v>43967.296875</v>
      </c>
      <c r="I822" s="3">
        <v>85.057601930000004</v>
      </c>
    </row>
    <row r="823" spans="1:9" customFormat="1" x14ac:dyDescent="0.3">
      <c r="A823" s="1" t="s">
        <v>8</v>
      </c>
      <c r="B823" s="1" t="s">
        <v>9</v>
      </c>
      <c r="C823" s="2">
        <v>44767</v>
      </c>
      <c r="D823">
        <f t="shared" si="36"/>
        <v>25</v>
      </c>
      <c r="E823">
        <f t="shared" si="37"/>
        <v>7</v>
      </c>
      <c r="F823">
        <f t="shared" si="38"/>
        <v>2022</v>
      </c>
      <c r="G823" s="4">
        <v>15302.39648438</v>
      </c>
      <c r="H823" s="4">
        <v>13798.219726560001</v>
      </c>
      <c r="I823" s="3">
        <v>90.170303340000004</v>
      </c>
    </row>
    <row r="824" spans="1:9" customFormat="1" x14ac:dyDescent="0.3">
      <c r="A824" s="1" t="s">
        <v>10</v>
      </c>
      <c r="B824" s="1" t="s">
        <v>11</v>
      </c>
      <c r="C824" s="2">
        <v>44767</v>
      </c>
      <c r="D824">
        <f t="shared" si="36"/>
        <v>25</v>
      </c>
      <c r="E824">
        <f t="shared" si="37"/>
        <v>7</v>
      </c>
      <c r="F824">
        <f t="shared" si="38"/>
        <v>2022</v>
      </c>
      <c r="G824" s="4">
        <v>204615.328125</v>
      </c>
      <c r="H824" s="4">
        <v>128004.53125</v>
      </c>
      <c r="I824" s="3">
        <v>62.558601379999999</v>
      </c>
    </row>
    <row r="825" spans="1:9" customFormat="1" x14ac:dyDescent="0.3">
      <c r="A825" s="1" t="s">
        <v>12</v>
      </c>
      <c r="B825" s="1" t="s">
        <v>13</v>
      </c>
      <c r="C825" s="2">
        <v>44767</v>
      </c>
      <c r="D825">
        <f t="shared" si="36"/>
        <v>25</v>
      </c>
      <c r="E825">
        <f t="shared" si="37"/>
        <v>7</v>
      </c>
      <c r="F825">
        <f t="shared" si="38"/>
        <v>2022</v>
      </c>
      <c r="G825" s="4">
        <v>19657.330078129999</v>
      </c>
      <c r="H825" s="4">
        <v>15843.07617188</v>
      </c>
      <c r="I825" s="3">
        <v>80.596298219999994</v>
      </c>
    </row>
    <row r="826" spans="1:9" customFormat="1" x14ac:dyDescent="0.3">
      <c r="A826" s="1" t="s">
        <v>6</v>
      </c>
      <c r="B826" s="1" t="s">
        <v>7</v>
      </c>
      <c r="C826" s="2">
        <v>44768</v>
      </c>
      <c r="D826">
        <f t="shared" si="36"/>
        <v>26</v>
      </c>
      <c r="E826">
        <f t="shared" si="37"/>
        <v>7</v>
      </c>
      <c r="F826">
        <f t="shared" si="38"/>
        <v>2022</v>
      </c>
      <c r="G826" s="4">
        <v>51691.2265625</v>
      </c>
      <c r="H826" s="4">
        <v>43801.61328125</v>
      </c>
      <c r="I826" s="3">
        <v>84.736999510000004</v>
      </c>
    </row>
    <row r="827" spans="1:9" customFormat="1" x14ac:dyDescent="0.3">
      <c r="A827" s="1" t="s">
        <v>8</v>
      </c>
      <c r="B827" s="1" t="s">
        <v>9</v>
      </c>
      <c r="C827" s="2">
        <v>44768</v>
      </c>
      <c r="D827">
        <f t="shared" si="36"/>
        <v>26</v>
      </c>
      <c r="E827">
        <f t="shared" si="37"/>
        <v>7</v>
      </c>
      <c r="F827">
        <f t="shared" si="38"/>
        <v>2022</v>
      </c>
      <c r="G827" s="4">
        <v>15302.39648438</v>
      </c>
      <c r="H827" s="4">
        <v>13774.204101560001</v>
      </c>
      <c r="I827" s="3">
        <v>90.013397220000002</v>
      </c>
    </row>
    <row r="828" spans="1:9" customFormat="1" x14ac:dyDescent="0.3">
      <c r="A828" s="1" t="s">
        <v>10</v>
      </c>
      <c r="B828" s="1" t="s">
        <v>11</v>
      </c>
      <c r="C828" s="2">
        <v>44768</v>
      </c>
      <c r="D828">
        <f t="shared" si="36"/>
        <v>26</v>
      </c>
      <c r="E828">
        <f t="shared" si="37"/>
        <v>7</v>
      </c>
      <c r="F828">
        <f t="shared" si="38"/>
        <v>2022</v>
      </c>
      <c r="G828" s="4">
        <v>204615.328125</v>
      </c>
      <c r="H828" s="4">
        <v>127592.640625</v>
      </c>
      <c r="I828" s="3">
        <v>62.3572998</v>
      </c>
    </row>
    <row r="829" spans="1:9" customFormat="1" x14ac:dyDescent="0.3">
      <c r="A829" s="1" t="s">
        <v>12</v>
      </c>
      <c r="B829" s="1" t="s">
        <v>13</v>
      </c>
      <c r="C829" s="2">
        <v>44768</v>
      </c>
      <c r="D829">
        <f t="shared" si="36"/>
        <v>26</v>
      </c>
      <c r="E829">
        <f t="shared" si="37"/>
        <v>7</v>
      </c>
      <c r="F829">
        <f t="shared" si="38"/>
        <v>2022</v>
      </c>
      <c r="G829" s="4">
        <v>19657.330078129999</v>
      </c>
      <c r="H829" s="4">
        <v>15632.657226560001</v>
      </c>
      <c r="I829" s="3">
        <v>79.52580261</v>
      </c>
    </row>
    <row r="830" spans="1:9" customFormat="1" x14ac:dyDescent="0.3">
      <c r="A830" s="1" t="s">
        <v>6</v>
      </c>
      <c r="B830" s="1" t="s">
        <v>7</v>
      </c>
      <c r="C830" s="2">
        <v>44769</v>
      </c>
      <c r="D830">
        <f t="shared" si="36"/>
        <v>27</v>
      </c>
      <c r="E830">
        <f t="shared" si="37"/>
        <v>7</v>
      </c>
      <c r="F830">
        <f t="shared" si="38"/>
        <v>2022</v>
      </c>
      <c r="G830" s="4">
        <v>51691.2265625</v>
      </c>
      <c r="H830" s="4">
        <v>43629.21484375</v>
      </c>
      <c r="I830" s="3">
        <v>84.403503420000007</v>
      </c>
    </row>
    <row r="831" spans="1:9" customFormat="1" x14ac:dyDescent="0.3">
      <c r="A831" s="1" t="s">
        <v>8</v>
      </c>
      <c r="B831" s="1" t="s">
        <v>9</v>
      </c>
      <c r="C831" s="2">
        <v>44769</v>
      </c>
      <c r="D831">
        <f t="shared" si="36"/>
        <v>27</v>
      </c>
      <c r="E831">
        <f t="shared" si="37"/>
        <v>7</v>
      </c>
      <c r="F831">
        <f t="shared" si="38"/>
        <v>2022</v>
      </c>
      <c r="G831" s="4">
        <v>15302.39648438</v>
      </c>
      <c r="H831" s="4">
        <v>13726.858398439999</v>
      </c>
      <c r="I831" s="3">
        <v>89.704002380000006</v>
      </c>
    </row>
    <row r="832" spans="1:9" customFormat="1" x14ac:dyDescent="0.3">
      <c r="A832" s="1" t="s">
        <v>10</v>
      </c>
      <c r="B832" s="1" t="s">
        <v>11</v>
      </c>
      <c r="C832" s="2">
        <v>44769</v>
      </c>
      <c r="D832">
        <f t="shared" si="36"/>
        <v>27</v>
      </c>
      <c r="E832">
        <f t="shared" si="37"/>
        <v>7</v>
      </c>
      <c r="F832">
        <f t="shared" si="38"/>
        <v>2022</v>
      </c>
      <c r="G832" s="4">
        <v>204615.328125</v>
      </c>
      <c r="H832" s="4">
        <v>127204.0546875</v>
      </c>
      <c r="I832" s="3">
        <v>62.167400360000002</v>
      </c>
    </row>
    <row r="833" spans="1:9" customFormat="1" x14ac:dyDescent="0.3">
      <c r="A833" s="1" t="s">
        <v>12</v>
      </c>
      <c r="B833" s="1" t="s">
        <v>13</v>
      </c>
      <c r="C833" s="2">
        <v>44769</v>
      </c>
      <c r="D833">
        <f t="shared" si="36"/>
        <v>27</v>
      </c>
      <c r="E833">
        <f t="shared" si="37"/>
        <v>7</v>
      </c>
      <c r="F833">
        <f t="shared" si="38"/>
        <v>2022</v>
      </c>
      <c r="G833" s="4">
        <v>19657.330078129999</v>
      </c>
      <c r="H833" s="4">
        <v>15434.4296875</v>
      </c>
      <c r="I833" s="3">
        <v>78.517402649999994</v>
      </c>
    </row>
    <row r="834" spans="1:9" customFormat="1" x14ac:dyDescent="0.3">
      <c r="A834" s="1" t="s">
        <v>6</v>
      </c>
      <c r="B834" s="1" t="s">
        <v>7</v>
      </c>
      <c r="C834" s="2">
        <v>44770</v>
      </c>
      <c r="D834">
        <f t="shared" si="36"/>
        <v>28</v>
      </c>
      <c r="E834">
        <f t="shared" si="37"/>
        <v>7</v>
      </c>
      <c r="F834">
        <f t="shared" si="38"/>
        <v>2022</v>
      </c>
      <c r="G834" s="4">
        <v>51691.2265625</v>
      </c>
      <c r="H834" s="4">
        <v>43409.96484375</v>
      </c>
      <c r="I834" s="3">
        <v>83.979400630000001</v>
      </c>
    </row>
    <row r="835" spans="1:9" customFormat="1" x14ac:dyDescent="0.3">
      <c r="A835" s="1" t="s">
        <v>8</v>
      </c>
      <c r="B835" s="1" t="s">
        <v>9</v>
      </c>
      <c r="C835" s="2">
        <v>44770</v>
      </c>
      <c r="D835">
        <f t="shared" ref="D835:D898" si="39">DAY(C835)</f>
        <v>28</v>
      </c>
      <c r="E835">
        <f t="shared" ref="E835:E898" si="40">MONTH(C835)</f>
        <v>7</v>
      </c>
      <c r="F835">
        <f t="shared" ref="F835:F898" si="41">YEAR(C835)</f>
        <v>2022</v>
      </c>
      <c r="G835" s="4">
        <v>15302.39648438</v>
      </c>
      <c r="H835" s="4">
        <v>13703.29882813</v>
      </c>
      <c r="I835" s="3">
        <v>89.550003050000001</v>
      </c>
    </row>
    <row r="836" spans="1:9" customFormat="1" x14ac:dyDescent="0.3">
      <c r="A836" s="1" t="s">
        <v>10</v>
      </c>
      <c r="B836" s="1" t="s">
        <v>11</v>
      </c>
      <c r="C836" s="2">
        <v>44770</v>
      </c>
      <c r="D836">
        <f t="shared" si="39"/>
        <v>28</v>
      </c>
      <c r="E836">
        <f t="shared" si="40"/>
        <v>7</v>
      </c>
      <c r="F836">
        <f t="shared" si="41"/>
        <v>2022</v>
      </c>
      <c r="G836" s="4">
        <v>204615.328125</v>
      </c>
      <c r="H836" s="4">
        <v>126829.6484375</v>
      </c>
      <c r="I836" s="3">
        <v>61.984401699999999</v>
      </c>
    </row>
    <row r="837" spans="1:9" customFormat="1" x14ac:dyDescent="0.3">
      <c r="A837" s="1" t="s">
        <v>12</v>
      </c>
      <c r="B837" s="1" t="s">
        <v>13</v>
      </c>
      <c r="C837" s="2">
        <v>44770</v>
      </c>
      <c r="D837">
        <f t="shared" si="39"/>
        <v>28</v>
      </c>
      <c r="E837">
        <f t="shared" si="40"/>
        <v>7</v>
      </c>
      <c r="F837">
        <f t="shared" si="41"/>
        <v>2022</v>
      </c>
      <c r="G837" s="4">
        <v>19657.330078129999</v>
      </c>
      <c r="H837" s="4">
        <v>15240.96289063</v>
      </c>
      <c r="I837" s="3">
        <v>77.533203130000004</v>
      </c>
    </row>
    <row r="838" spans="1:9" customFormat="1" x14ac:dyDescent="0.3">
      <c r="A838" s="1" t="s">
        <v>6</v>
      </c>
      <c r="B838" s="1" t="s">
        <v>7</v>
      </c>
      <c r="C838" s="2">
        <v>44771</v>
      </c>
      <c r="D838">
        <f t="shared" si="39"/>
        <v>29</v>
      </c>
      <c r="E838">
        <f t="shared" si="40"/>
        <v>7</v>
      </c>
      <c r="F838">
        <f t="shared" si="41"/>
        <v>2022</v>
      </c>
      <c r="G838" s="4">
        <v>51691.2265625</v>
      </c>
      <c r="H838" s="4">
        <v>43180.1640625</v>
      </c>
      <c r="I838" s="3">
        <v>83.534797670000003</v>
      </c>
    </row>
    <row r="839" spans="1:9" customFormat="1" x14ac:dyDescent="0.3">
      <c r="A839" s="1" t="s">
        <v>8</v>
      </c>
      <c r="B839" s="1" t="s">
        <v>9</v>
      </c>
      <c r="C839" s="2">
        <v>44771</v>
      </c>
      <c r="D839">
        <f t="shared" si="39"/>
        <v>29</v>
      </c>
      <c r="E839">
        <f t="shared" si="40"/>
        <v>7</v>
      </c>
      <c r="F839">
        <f t="shared" si="41"/>
        <v>2022</v>
      </c>
      <c r="G839" s="4">
        <v>15302.39648438</v>
      </c>
      <c r="H839" s="4">
        <v>13691.45703125</v>
      </c>
      <c r="I839" s="3">
        <v>89.472602839999993</v>
      </c>
    </row>
    <row r="840" spans="1:9" customFormat="1" x14ac:dyDescent="0.3">
      <c r="A840" s="1" t="s">
        <v>10</v>
      </c>
      <c r="B840" s="1" t="s">
        <v>11</v>
      </c>
      <c r="C840" s="2">
        <v>44771</v>
      </c>
      <c r="D840">
        <f t="shared" si="39"/>
        <v>29</v>
      </c>
      <c r="E840">
        <f t="shared" si="40"/>
        <v>7</v>
      </c>
      <c r="F840">
        <f t="shared" si="41"/>
        <v>2022</v>
      </c>
      <c r="G840" s="4">
        <v>204615.328125</v>
      </c>
      <c r="H840" s="4">
        <v>126370.90625</v>
      </c>
      <c r="I840" s="3">
        <v>61.760200500000003</v>
      </c>
    </row>
    <row r="841" spans="1:9" customFormat="1" x14ac:dyDescent="0.3">
      <c r="A841" s="1" t="s">
        <v>12</v>
      </c>
      <c r="B841" s="1" t="s">
        <v>13</v>
      </c>
      <c r="C841" s="2">
        <v>44771</v>
      </c>
      <c r="D841">
        <f t="shared" si="39"/>
        <v>29</v>
      </c>
      <c r="E841">
        <f t="shared" si="40"/>
        <v>7</v>
      </c>
      <c r="F841">
        <f t="shared" si="41"/>
        <v>2022</v>
      </c>
      <c r="G841" s="4">
        <v>19657.330078129999</v>
      </c>
      <c r="H841" s="4">
        <v>15049.72070313</v>
      </c>
      <c r="I841" s="3">
        <v>76.560401920000004</v>
      </c>
    </row>
    <row r="842" spans="1:9" customFormat="1" x14ac:dyDescent="0.3">
      <c r="A842" s="1" t="s">
        <v>6</v>
      </c>
      <c r="B842" s="1" t="s">
        <v>7</v>
      </c>
      <c r="C842" s="2">
        <v>44772</v>
      </c>
      <c r="D842">
        <f t="shared" si="39"/>
        <v>30</v>
      </c>
      <c r="E842">
        <f t="shared" si="40"/>
        <v>7</v>
      </c>
      <c r="F842">
        <f t="shared" si="41"/>
        <v>2022</v>
      </c>
      <c r="G842" s="4">
        <v>51691.2265625</v>
      </c>
      <c r="H842" s="4">
        <v>42933.171875</v>
      </c>
      <c r="I842" s="3">
        <v>83.056999210000001</v>
      </c>
    </row>
    <row r="843" spans="1:9" customFormat="1" x14ac:dyDescent="0.3">
      <c r="A843" s="1" t="s">
        <v>8</v>
      </c>
      <c r="B843" s="1" t="s">
        <v>9</v>
      </c>
      <c r="C843" s="2">
        <v>44772</v>
      </c>
      <c r="D843">
        <f t="shared" si="39"/>
        <v>30</v>
      </c>
      <c r="E843">
        <f t="shared" si="40"/>
        <v>7</v>
      </c>
      <c r="F843">
        <f t="shared" si="41"/>
        <v>2022</v>
      </c>
      <c r="G843" s="4">
        <v>15302.39648438</v>
      </c>
      <c r="H843" s="4">
        <v>13672.45898438</v>
      </c>
      <c r="I843" s="3">
        <v>89.348503109999996</v>
      </c>
    </row>
    <row r="844" spans="1:9" customFormat="1" x14ac:dyDescent="0.3">
      <c r="A844" s="1" t="s">
        <v>10</v>
      </c>
      <c r="B844" s="1" t="s">
        <v>11</v>
      </c>
      <c r="C844" s="2">
        <v>44772</v>
      </c>
      <c r="D844">
        <f t="shared" si="39"/>
        <v>30</v>
      </c>
      <c r="E844">
        <f t="shared" si="40"/>
        <v>7</v>
      </c>
      <c r="F844">
        <f t="shared" si="41"/>
        <v>2022</v>
      </c>
      <c r="G844" s="4">
        <v>204615.328125</v>
      </c>
      <c r="H844" s="4">
        <v>126129.4765625</v>
      </c>
      <c r="I844" s="3">
        <v>61.642200469999999</v>
      </c>
    </row>
    <row r="845" spans="1:9" customFormat="1" x14ac:dyDescent="0.3">
      <c r="A845" s="1" t="s">
        <v>12</v>
      </c>
      <c r="B845" s="1" t="s">
        <v>13</v>
      </c>
      <c r="C845" s="2">
        <v>44772</v>
      </c>
      <c r="D845">
        <f t="shared" si="39"/>
        <v>30</v>
      </c>
      <c r="E845">
        <f t="shared" si="40"/>
        <v>7</v>
      </c>
      <c r="F845">
        <f t="shared" si="41"/>
        <v>2022</v>
      </c>
      <c r="G845" s="4">
        <v>19657.330078129999</v>
      </c>
      <c r="H845" s="4">
        <v>14839.46875</v>
      </c>
      <c r="I845" s="3">
        <v>75.490798949999999</v>
      </c>
    </row>
    <row r="846" spans="1:9" customFormat="1" x14ac:dyDescent="0.3">
      <c r="A846" s="1" t="s">
        <v>6</v>
      </c>
      <c r="B846" s="1" t="s">
        <v>7</v>
      </c>
      <c r="C846" s="2">
        <v>44773</v>
      </c>
      <c r="D846">
        <f t="shared" si="39"/>
        <v>31</v>
      </c>
      <c r="E846">
        <f t="shared" si="40"/>
        <v>7</v>
      </c>
      <c r="F846">
        <f t="shared" si="41"/>
        <v>2022</v>
      </c>
      <c r="G846" s="4">
        <v>51691.2265625</v>
      </c>
      <c r="H846" s="4">
        <v>42713.48828125</v>
      </c>
      <c r="I846" s="3">
        <v>82.632003780000005</v>
      </c>
    </row>
    <row r="847" spans="1:9" customFormat="1" x14ac:dyDescent="0.3">
      <c r="A847" s="1" t="s">
        <v>8</v>
      </c>
      <c r="B847" s="1" t="s">
        <v>9</v>
      </c>
      <c r="C847" s="2">
        <v>44773</v>
      </c>
      <c r="D847">
        <f t="shared" si="39"/>
        <v>31</v>
      </c>
      <c r="E847">
        <f t="shared" si="40"/>
        <v>7</v>
      </c>
      <c r="F847">
        <f t="shared" si="41"/>
        <v>2022</v>
      </c>
      <c r="G847" s="4">
        <v>15302.39648438</v>
      </c>
      <c r="H847" s="4">
        <v>13658.032226560001</v>
      </c>
      <c r="I847" s="3">
        <v>89.254203799999999</v>
      </c>
    </row>
    <row r="848" spans="1:9" customFormat="1" x14ac:dyDescent="0.3">
      <c r="A848" s="1" t="s">
        <v>10</v>
      </c>
      <c r="B848" s="1" t="s">
        <v>11</v>
      </c>
      <c r="C848" s="2">
        <v>44773</v>
      </c>
      <c r="D848">
        <f t="shared" si="39"/>
        <v>31</v>
      </c>
      <c r="E848">
        <f t="shared" si="40"/>
        <v>7</v>
      </c>
      <c r="F848">
        <f t="shared" si="41"/>
        <v>2022</v>
      </c>
      <c r="G848" s="4">
        <v>204615.328125</v>
      </c>
      <c r="H848" s="4">
        <v>125961.5</v>
      </c>
      <c r="I848" s="3">
        <v>61.560100560000002</v>
      </c>
    </row>
    <row r="849" spans="1:9" customFormat="1" x14ac:dyDescent="0.3">
      <c r="A849" s="1" t="s">
        <v>12</v>
      </c>
      <c r="B849" s="1" t="s">
        <v>13</v>
      </c>
      <c r="C849" s="2">
        <v>44773</v>
      </c>
      <c r="D849">
        <f t="shared" si="39"/>
        <v>31</v>
      </c>
      <c r="E849">
        <f t="shared" si="40"/>
        <v>7</v>
      </c>
      <c r="F849">
        <f t="shared" si="41"/>
        <v>2022</v>
      </c>
      <c r="G849" s="4">
        <v>19657.330078129999</v>
      </c>
      <c r="H849" s="4">
        <v>14769.864257810001</v>
      </c>
      <c r="I849" s="3">
        <v>75.136703490000002</v>
      </c>
    </row>
    <row r="850" spans="1:9" customFormat="1" x14ac:dyDescent="0.3">
      <c r="A850" s="1" t="s">
        <v>6</v>
      </c>
      <c r="B850" s="1" t="s">
        <v>7</v>
      </c>
      <c r="C850" s="2">
        <v>44774</v>
      </c>
      <c r="D850">
        <f t="shared" si="39"/>
        <v>1</v>
      </c>
      <c r="E850">
        <f t="shared" si="40"/>
        <v>8</v>
      </c>
      <c r="F850">
        <f t="shared" si="41"/>
        <v>2022</v>
      </c>
      <c r="G850" s="4">
        <v>51691.2265625</v>
      </c>
      <c r="H850" s="4">
        <v>42507.5625</v>
      </c>
      <c r="I850" s="3">
        <v>82.233596800000001</v>
      </c>
    </row>
    <row r="851" spans="1:9" customFormat="1" x14ac:dyDescent="0.3">
      <c r="A851" s="1" t="s">
        <v>8</v>
      </c>
      <c r="B851" s="1" t="s">
        <v>9</v>
      </c>
      <c r="C851" s="2">
        <v>44774</v>
      </c>
      <c r="D851">
        <f t="shared" si="39"/>
        <v>1</v>
      </c>
      <c r="E851">
        <f t="shared" si="40"/>
        <v>8</v>
      </c>
      <c r="F851">
        <f t="shared" si="41"/>
        <v>2022</v>
      </c>
      <c r="G851" s="4">
        <v>15302.39648438</v>
      </c>
      <c r="H851" s="4">
        <v>13641.155273439999</v>
      </c>
      <c r="I851" s="3">
        <v>89.143898010000001</v>
      </c>
    </row>
    <row r="852" spans="1:9" customFormat="1" x14ac:dyDescent="0.3">
      <c r="A852" s="1" t="s">
        <v>10</v>
      </c>
      <c r="B852" s="1" t="s">
        <v>11</v>
      </c>
      <c r="C852" s="2">
        <v>44774</v>
      </c>
      <c r="D852">
        <f t="shared" si="39"/>
        <v>1</v>
      </c>
      <c r="E852">
        <f t="shared" si="40"/>
        <v>8</v>
      </c>
      <c r="F852">
        <f t="shared" si="41"/>
        <v>2022</v>
      </c>
      <c r="G852" s="4">
        <v>204615.328125</v>
      </c>
      <c r="H852" s="4">
        <v>125464.6015625</v>
      </c>
      <c r="I852" s="3">
        <v>61.317298890000004</v>
      </c>
    </row>
    <row r="853" spans="1:9" customFormat="1" x14ac:dyDescent="0.3">
      <c r="A853" s="1" t="s">
        <v>12</v>
      </c>
      <c r="B853" s="1" t="s">
        <v>13</v>
      </c>
      <c r="C853" s="2">
        <v>44774</v>
      </c>
      <c r="D853">
        <f t="shared" si="39"/>
        <v>1</v>
      </c>
      <c r="E853">
        <f t="shared" si="40"/>
        <v>8</v>
      </c>
      <c r="F853">
        <f t="shared" si="41"/>
        <v>2022</v>
      </c>
      <c r="G853" s="4">
        <v>19657.330078129999</v>
      </c>
      <c r="H853" s="4">
        <v>14617.256835939999</v>
      </c>
      <c r="I853" s="3">
        <v>74.360298159999999</v>
      </c>
    </row>
    <row r="854" spans="1:9" customFormat="1" x14ac:dyDescent="0.3">
      <c r="A854" s="1" t="s">
        <v>6</v>
      </c>
      <c r="B854" s="1" t="s">
        <v>7</v>
      </c>
      <c r="C854" s="2">
        <v>44775</v>
      </c>
      <c r="D854">
        <f t="shared" si="39"/>
        <v>2</v>
      </c>
      <c r="E854">
        <f t="shared" si="40"/>
        <v>8</v>
      </c>
      <c r="F854">
        <f t="shared" si="41"/>
        <v>2022</v>
      </c>
      <c r="G854" s="4">
        <v>51691.2265625</v>
      </c>
      <c r="H854" s="4">
        <v>42274.40625</v>
      </c>
      <c r="I854" s="3">
        <v>81.782600400000007</v>
      </c>
    </row>
    <row r="855" spans="1:9" customFormat="1" x14ac:dyDescent="0.3">
      <c r="A855" s="1" t="s">
        <v>8</v>
      </c>
      <c r="B855" s="1" t="s">
        <v>9</v>
      </c>
      <c r="C855" s="2">
        <v>44775</v>
      </c>
      <c r="D855">
        <f t="shared" si="39"/>
        <v>2</v>
      </c>
      <c r="E855">
        <f t="shared" si="40"/>
        <v>8</v>
      </c>
      <c r="F855">
        <f t="shared" si="41"/>
        <v>2022</v>
      </c>
      <c r="G855" s="4">
        <v>15302.39648438</v>
      </c>
      <c r="H855" s="4">
        <v>13611.19726563</v>
      </c>
      <c r="I855" s="3">
        <v>88.948097230000002</v>
      </c>
    </row>
    <row r="856" spans="1:9" customFormat="1" x14ac:dyDescent="0.3">
      <c r="A856" s="1" t="s">
        <v>10</v>
      </c>
      <c r="B856" s="1" t="s">
        <v>11</v>
      </c>
      <c r="C856" s="2">
        <v>44775</v>
      </c>
      <c r="D856">
        <f t="shared" si="39"/>
        <v>2</v>
      </c>
      <c r="E856">
        <f t="shared" si="40"/>
        <v>8</v>
      </c>
      <c r="F856">
        <f t="shared" si="41"/>
        <v>2022</v>
      </c>
      <c r="G856" s="4">
        <v>204615.328125</v>
      </c>
      <c r="H856" s="4">
        <v>124939.40625</v>
      </c>
      <c r="I856" s="3">
        <v>61.060600280000003</v>
      </c>
    </row>
    <row r="857" spans="1:9" customFormat="1" x14ac:dyDescent="0.3">
      <c r="A857" s="1" t="s">
        <v>12</v>
      </c>
      <c r="B857" s="1" t="s">
        <v>13</v>
      </c>
      <c r="C857" s="2">
        <v>44775</v>
      </c>
      <c r="D857">
        <f t="shared" si="39"/>
        <v>2</v>
      </c>
      <c r="E857">
        <f t="shared" si="40"/>
        <v>8</v>
      </c>
      <c r="F857">
        <f t="shared" si="41"/>
        <v>2022</v>
      </c>
      <c r="G857" s="4">
        <v>19657.330078129999</v>
      </c>
      <c r="H857" s="4">
        <v>14402.78515625</v>
      </c>
      <c r="I857" s="3">
        <v>73.269302370000005</v>
      </c>
    </row>
    <row r="858" spans="1:9" customFormat="1" x14ac:dyDescent="0.3">
      <c r="A858" s="1" t="s">
        <v>6</v>
      </c>
      <c r="B858" s="1" t="s">
        <v>7</v>
      </c>
      <c r="C858" s="2">
        <v>44776</v>
      </c>
      <c r="D858">
        <f t="shared" si="39"/>
        <v>3</v>
      </c>
      <c r="E858">
        <f t="shared" si="40"/>
        <v>8</v>
      </c>
      <c r="F858">
        <f t="shared" si="41"/>
        <v>2022</v>
      </c>
      <c r="G858" s="4">
        <v>51691.2265625</v>
      </c>
      <c r="H858" s="4">
        <v>42120.6875</v>
      </c>
      <c r="I858" s="3">
        <v>81.485198969999999</v>
      </c>
    </row>
    <row r="859" spans="1:9" customFormat="1" x14ac:dyDescent="0.3">
      <c r="A859" s="1" t="s">
        <v>8</v>
      </c>
      <c r="B859" s="1" t="s">
        <v>9</v>
      </c>
      <c r="C859" s="2">
        <v>44776</v>
      </c>
      <c r="D859">
        <f t="shared" si="39"/>
        <v>3</v>
      </c>
      <c r="E859">
        <f t="shared" si="40"/>
        <v>8</v>
      </c>
      <c r="F859">
        <f t="shared" si="41"/>
        <v>2022</v>
      </c>
      <c r="G859" s="4">
        <v>15302.39648438</v>
      </c>
      <c r="H859" s="4">
        <v>13581.946289060001</v>
      </c>
      <c r="I859" s="3">
        <v>88.757003780000005</v>
      </c>
    </row>
    <row r="860" spans="1:9" customFormat="1" x14ac:dyDescent="0.3">
      <c r="A860" s="1" t="s">
        <v>10</v>
      </c>
      <c r="B860" s="1" t="s">
        <v>11</v>
      </c>
      <c r="C860" s="2">
        <v>44776</v>
      </c>
      <c r="D860">
        <f t="shared" si="39"/>
        <v>3</v>
      </c>
      <c r="E860">
        <f t="shared" si="40"/>
        <v>8</v>
      </c>
      <c r="F860">
        <f t="shared" si="41"/>
        <v>2022</v>
      </c>
      <c r="G860" s="4">
        <v>204615.328125</v>
      </c>
      <c r="H860" s="4">
        <v>124396.5859375</v>
      </c>
      <c r="I860" s="3">
        <v>60.795299530000001</v>
      </c>
    </row>
    <row r="861" spans="1:9" customFormat="1" x14ac:dyDescent="0.3">
      <c r="A861" s="1" t="s">
        <v>12</v>
      </c>
      <c r="B861" s="1" t="s">
        <v>13</v>
      </c>
      <c r="C861" s="2">
        <v>44776</v>
      </c>
      <c r="D861">
        <f t="shared" si="39"/>
        <v>3</v>
      </c>
      <c r="E861">
        <f t="shared" si="40"/>
        <v>8</v>
      </c>
      <c r="F861">
        <f t="shared" si="41"/>
        <v>2022</v>
      </c>
      <c r="G861" s="4">
        <v>19657.330078129999</v>
      </c>
      <c r="H861" s="4">
        <v>14173.803710939999</v>
      </c>
      <c r="I861" s="3">
        <v>72.104400630000001</v>
      </c>
    </row>
    <row r="862" spans="1:9" customFormat="1" x14ac:dyDescent="0.3">
      <c r="A862" s="1" t="s">
        <v>6</v>
      </c>
      <c r="B862" s="1" t="s">
        <v>7</v>
      </c>
      <c r="C862" s="2">
        <v>44777</v>
      </c>
      <c r="D862">
        <f t="shared" si="39"/>
        <v>4</v>
      </c>
      <c r="E862">
        <f t="shared" si="40"/>
        <v>8</v>
      </c>
      <c r="F862">
        <f t="shared" si="41"/>
        <v>2022</v>
      </c>
      <c r="G862" s="4">
        <v>51691.2265625</v>
      </c>
      <c r="H862" s="4">
        <v>41956.8671875</v>
      </c>
      <c r="I862" s="3">
        <v>81.168296810000001</v>
      </c>
    </row>
    <row r="863" spans="1:9" customFormat="1" x14ac:dyDescent="0.3">
      <c r="A863" s="1" t="s">
        <v>8</v>
      </c>
      <c r="B863" s="1" t="s">
        <v>9</v>
      </c>
      <c r="C863" s="2">
        <v>44777</v>
      </c>
      <c r="D863">
        <f t="shared" si="39"/>
        <v>4</v>
      </c>
      <c r="E863">
        <f t="shared" si="40"/>
        <v>8</v>
      </c>
      <c r="F863">
        <f t="shared" si="41"/>
        <v>2022</v>
      </c>
      <c r="G863" s="4">
        <v>15302.39648438</v>
      </c>
      <c r="H863" s="4">
        <v>13563.328125</v>
      </c>
      <c r="I863" s="3">
        <v>88.635299680000003</v>
      </c>
    </row>
    <row r="864" spans="1:9" customFormat="1" x14ac:dyDescent="0.3">
      <c r="A864" s="1" t="s">
        <v>10</v>
      </c>
      <c r="B864" s="1" t="s">
        <v>11</v>
      </c>
      <c r="C864" s="2">
        <v>44777</v>
      </c>
      <c r="D864">
        <f t="shared" si="39"/>
        <v>4</v>
      </c>
      <c r="E864">
        <f t="shared" si="40"/>
        <v>8</v>
      </c>
      <c r="F864">
        <f t="shared" si="41"/>
        <v>2022</v>
      </c>
      <c r="G864" s="4">
        <v>204615.328125</v>
      </c>
      <c r="H864" s="4">
        <v>123879.6484375</v>
      </c>
      <c r="I864" s="3">
        <v>60.542701719999997</v>
      </c>
    </row>
    <row r="865" spans="1:9" customFormat="1" x14ac:dyDescent="0.3">
      <c r="A865" s="1" t="s">
        <v>12</v>
      </c>
      <c r="B865" s="1" t="s">
        <v>13</v>
      </c>
      <c r="C865" s="2">
        <v>44777</v>
      </c>
      <c r="D865">
        <f t="shared" si="39"/>
        <v>4</v>
      </c>
      <c r="E865">
        <f t="shared" si="40"/>
        <v>8</v>
      </c>
      <c r="F865">
        <f t="shared" si="41"/>
        <v>2022</v>
      </c>
      <c r="G865" s="4">
        <v>19657.330078129999</v>
      </c>
      <c r="H865" s="4">
        <v>13955.196289060001</v>
      </c>
      <c r="I865" s="3">
        <v>70.992301940000004</v>
      </c>
    </row>
    <row r="866" spans="1:9" customFormat="1" x14ac:dyDescent="0.3">
      <c r="A866" s="1" t="s">
        <v>6</v>
      </c>
      <c r="B866" s="1" t="s">
        <v>7</v>
      </c>
      <c r="C866" s="2">
        <v>44778</v>
      </c>
      <c r="D866">
        <f t="shared" si="39"/>
        <v>5</v>
      </c>
      <c r="E866">
        <f t="shared" si="40"/>
        <v>8</v>
      </c>
      <c r="F866">
        <f t="shared" si="41"/>
        <v>2022</v>
      </c>
      <c r="G866" s="4">
        <v>51691.2265625</v>
      </c>
      <c r="H866" s="4">
        <v>41775.1171875</v>
      </c>
      <c r="I866" s="3">
        <v>80.81659698</v>
      </c>
    </row>
    <row r="867" spans="1:9" customFormat="1" x14ac:dyDescent="0.3">
      <c r="A867" s="1" t="s">
        <v>8</v>
      </c>
      <c r="B867" s="1" t="s">
        <v>9</v>
      </c>
      <c r="C867" s="2">
        <v>44778</v>
      </c>
      <c r="D867">
        <f t="shared" si="39"/>
        <v>5</v>
      </c>
      <c r="E867">
        <f t="shared" si="40"/>
        <v>8</v>
      </c>
      <c r="F867">
        <f t="shared" si="41"/>
        <v>2022</v>
      </c>
      <c r="G867" s="4">
        <v>15302.39648438</v>
      </c>
      <c r="H867" s="4">
        <v>13540.375976560001</v>
      </c>
      <c r="I867" s="3">
        <v>88.485298159999999</v>
      </c>
    </row>
    <row r="868" spans="1:9" customFormat="1" x14ac:dyDescent="0.3">
      <c r="A868" s="1" t="s">
        <v>10</v>
      </c>
      <c r="B868" s="1" t="s">
        <v>11</v>
      </c>
      <c r="C868" s="2">
        <v>44778</v>
      </c>
      <c r="D868">
        <f t="shared" si="39"/>
        <v>5</v>
      </c>
      <c r="E868">
        <f t="shared" si="40"/>
        <v>8</v>
      </c>
      <c r="F868">
        <f t="shared" si="41"/>
        <v>2022</v>
      </c>
      <c r="G868" s="4">
        <v>204615.328125</v>
      </c>
      <c r="H868" s="4">
        <v>123373.53125</v>
      </c>
      <c r="I868" s="3">
        <v>60.295299530000001</v>
      </c>
    </row>
    <row r="869" spans="1:9" customFormat="1" x14ac:dyDescent="0.3">
      <c r="A869" s="1" t="s">
        <v>12</v>
      </c>
      <c r="B869" s="1" t="s">
        <v>13</v>
      </c>
      <c r="C869" s="2">
        <v>44778</v>
      </c>
      <c r="D869">
        <f t="shared" si="39"/>
        <v>5</v>
      </c>
      <c r="E869">
        <f t="shared" si="40"/>
        <v>8</v>
      </c>
      <c r="F869">
        <f t="shared" si="41"/>
        <v>2022</v>
      </c>
      <c r="G869" s="4">
        <v>19657.330078129999</v>
      </c>
      <c r="H869" s="4">
        <v>13747.921875</v>
      </c>
      <c r="I869" s="3">
        <v>69.937896730000006</v>
      </c>
    </row>
    <row r="870" spans="1:9" customFormat="1" x14ac:dyDescent="0.3">
      <c r="A870" s="1" t="s">
        <v>6</v>
      </c>
      <c r="B870" s="1" t="s">
        <v>7</v>
      </c>
      <c r="C870" s="2">
        <v>44779</v>
      </c>
      <c r="D870">
        <f t="shared" si="39"/>
        <v>6</v>
      </c>
      <c r="E870">
        <f t="shared" si="40"/>
        <v>8</v>
      </c>
      <c r="F870">
        <f t="shared" si="41"/>
        <v>2022</v>
      </c>
      <c r="G870" s="4">
        <v>51691.2265625</v>
      </c>
      <c r="H870" s="4">
        <v>41557.48828125</v>
      </c>
      <c r="I870" s="3">
        <v>80.395599369999999</v>
      </c>
    </row>
    <row r="871" spans="1:9" customFormat="1" x14ac:dyDescent="0.3">
      <c r="A871" s="1" t="s">
        <v>8</v>
      </c>
      <c r="B871" s="1" t="s">
        <v>9</v>
      </c>
      <c r="C871" s="2">
        <v>44779</v>
      </c>
      <c r="D871">
        <f t="shared" si="39"/>
        <v>6</v>
      </c>
      <c r="E871">
        <f t="shared" si="40"/>
        <v>8</v>
      </c>
      <c r="F871">
        <f t="shared" si="41"/>
        <v>2022</v>
      </c>
      <c r="G871" s="4">
        <v>15302.39648438</v>
      </c>
      <c r="H871" s="4">
        <v>13521.206054689999</v>
      </c>
      <c r="I871" s="3">
        <v>88.360099790000007</v>
      </c>
    </row>
    <row r="872" spans="1:9" customFormat="1" x14ac:dyDescent="0.3">
      <c r="A872" s="1" t="s">
        <v>10</v>
      </c>
      <c r="B872" s="1" t="s">
        <v>11</v>
      </c>
      <c r="C872" s="2">
        <v>44779</v>
      </c>
      <c r="D872">
        <f t="shared" si="39"/>
        <v>6</v>
      </c>
      <c r="E872">
        <f t="shared" si="40"/>
        <v>8</v>
      </c>
      <c r="F872">
        <f t="shared" si="41"/>
        <v>2022</v>
      </c>
      <c r="G872" s="4">
        <v>204615.328125</v>
      </c>
      <c r="H872" s="4">
        <v>123070.796875</v>
      </c>
      <c r="I872" s="3">
        <v>60.147399900000003</v>
      </c>
    </row>
    <row r="873" spans="1:9" customFormat="1" x14ac:dyDescent="0.3">
      <c r="A873" s="1" t="s">
        <v>12</v>
      </c>
      <c r="B873" s="1" t="s">
        <v>13</v>
      </c>
      <c r="C873" s="2">
        <v>44779</v>
      </c>
      <c r="D873">
        <f t="shared" si="39"/>
        <v>6</v>
      </c>
      <c r="E873">
        <f t="shared" si="40"/>
        <v>8</v>
      </c>
      <c r="F873">
        <f t="shared" si="41"/>
        <v>2022</v>
      </c>
      <c r="G873" s="4">
        <v>19657.330078129999</v>
      </c>
      <c r="H873" s="4">
        <v>13631.64648438</v>
      </c>
      <c r="I873" s="3">
        <v>69.346397400000001</v>
      </c>
    </row>
    <row r="874" spans="1:9" customFormat="1" x14ac:dyDescent="0.3">
      <c r="A874" s="1" t="s">
        <v>6</v>
      </c>
      <c r="B874" s="1" t="s">
        <v>7</v>
      </c>
      <c r="C874" s="2">
        <v>44780</v>
      </c>
      <c r="D874">
        <f t="shared" si="39"/>
        <v>7</v>
      </c>
      <c r="E874">
        <f t="shared" si="40"/>
        <v>8</v>
      </c>
      <c r="F874">
        <f t="shared" si="41"/>
        <v>2022</v>
      </c>
      <c r="G874" s="4">
        <v>51691.2265625</v>
      </c>
      <c r="H874" s="4">
        <v>41358.4765625</v>
      </c>
      <c r="I874" s="3">
        <v>80.010597230000002</v>
      </c>
    </row>
    <row r="875" spans="1:9" customFormat="1" x14ac:dyDescent="0.3">
      <c r="A875" s="1" t="s">
        <v>8</v>
      </c>
      <c r="B875" s="1" t="s">
        <v>9</v>
      </c>
      <c r="C875" s="2">
        <v>44780</v>
      </c>
      <c r="D875">
        <f t="shared" si="39"/>
        <v>7</v>
      </c>
      <c r="E875">
        <f t="shared" si="40"/>
        <v>8</v>
      </c>
      <c r="F875">
        <f t="shared" si="41"/>
        <v>2022</v>
      </c>
      <c r="G875" s="4">
        <v>15302.39648438</v>
      </c>
      <c r="H875" s="4">
        <v>13504.657226560001</v>
      </c>
      <c r="I875" s="3">
        <v>88.251899719999997</v>
      </c>
    </row>
    <row r="876" spans="1:9" customFormat="1" x14ac:dyDescent="0.3">
      <c r="A876" s="1" t="s">
        <v>10</v>
      </c>
      <c r="B876" s="1" t="s">
        <v>11</v>
      </c>
      <c r="C876" s="2">
        <v>44780</v>
      </c>
      <c r="D876">
        <f t="shared" si="39"/>
        <v>7</v>
      </c>
      <c r="E876">
        <f t="shared" si="40"/>
        <v>8</v>
      </c>
      <c r="F876">
        <f t="shared" si="41"/>
        <v>2022</v>
      </c>
      <c r="G876" s="4">
        <v>204615.328125</v>
      </c>
      <c r="H876" s="4">
        <v>122866.984375</v>
      </c>
      <c r="I876" s="3">
        <v>60.047798159999999</v>
      </c>
    </row>
    <row r="877" spans="1:9" customFormat="1" x14ac:dyDescent="0.3">
      <c r="A877" s="1" t="s">
        <v>12</v>
      </c>
      <c r="B877" s="1" t="s">
        <v>13</v>
      </c>
      <c r="C877" s="2">
        <v>44780</v>
      </c>
      <c r="D877">
        <f t="shared" si="39"/>
        <v>7</v>
      </c>
      <c r="E877">
        <f t="shared" si="40"/>
        <v>8</v>
      </c>
      <c r="F877">
        <f t="shared" si="41"/>
        <v>2022</v>
      </c>
      <c r="G877" s="4">
        <v>19657.330078129999</v>
      </c>
      <c r="H877" s="4">
        <v>13688.620117189999</v>
      </c>
      <c r="I877" s="3">
        <v>69.636199950000005</v>
      </c>
    </row>
    <row r="878" spans="1:9" customFormat="1" x14ac:dyDescent="0.3">
      <c r="A878" s="1" t="s">
        <v>6</v>
      </c>
      <c r="B878" s="1" t="s">
        <v>7</v>
      </c>
      <c r="C878" s="2">
        <v>44781</v>
      </c>
      <c r="D878">
        <f t="shared" si="39"/>
        <v>8</v>
      </c>
      <c r="E878">
        <f t="shared" si="40"/>
        <v>8</v>
      </c>
      <c r="F878">
        <f t="shared" si="41"/>
        <v>2022</v>
      </c>
      <c r="G878" s="4">
        <v>51691.2265625</v>
      </c>
      <c r="H878" s="4">
        <v>41150.1484375</v>
      </c>
      <c r="I878" s="3">
        <v>79.607597350000006</v>
      </c>
    </row>
    <row r="879" spans="1:9" customFormat="1" x14ac:dyDescent="0.3">
      <c r="A879" s="1" t="s">
        <v>8</v>
      </c>
      <c r="B879" s="1" t="s">
        <v>9</v>
      </c>
      <c r="C879" s="2">
        <v>44781</v>
      </c>
      <c r="D879">
        <f t="shared" si="39"/>
        <v>8</v>
      </c>
      <c r="E879">
        <f t="shared" si="40"/>
        <v>8</v>
      </c>
      <c r="F879">
        <f t="shared" si="41"/>
        <v>2022</v>
      </c>
      <c r="G879" s="4">
        <v>15302.39648438</v>
      </c>
      <c r="H879" s="4">
        <v>13489.631835939999</v>
      </c>
      <c r="I879" s="3">
        <v>88.153701780000006</v>
      </c>
    </row>
    <row r="880" spans="1:9" customFormat="1" x14ac:dyDescent="0.3">
      <c r="A880" s="1" t="s">
        <v>10</v>
      </c>
      <c r="B880" s="1" t="s">
        <v>11</v>
      </c>
      <c r="C880" s="2">
        <v>44781</v>
      </c>
      <c r="D880">
        <f t="shared" si="39"/>
        <v>8</v>
      </c>
      <c r="E880">
        <f t="shared" si="40"/>
        <v>8</v>
      </c>
      <c r="F880">
        <f t="shared" si="41"/>
        <v>2022</v>
      </c>
      <c r="G880" s="4">
        <v>204615.328125</v>
      </c>
      <c r="H880" s="4">
        <v>122369.296875</v>
      </c>
      <c r="I880" s="3">
        <v>59.804599760000002</v>
      </c>
    </row>
    <row r="881" spans="1:9" customFormat="1" x14ac:dyDescent="0.3">
      <c r="A881" s="1" t="s">
        <v>12</v>
      </c>
      <c r="B881" s="1" t="s">
        <v>13</v>
      </c>
      <c r="C881" s="2">
        <v>44781</v>
      </c>
      <c r="D881">
        <f t="shared" si="39"/>
        <v>8</v>
      </c>
      <c r="E881">
        <f t="shared" si="40"/>
        <v>8</v>
      </c>
      <c r="F881">
        <f t="shared" si="41"/>
        <v>2022</v>
      </c>
      <c r="G881" s="4">
        <v>19657.330078129999</v>
      </c>
      <c r="H881" s="4">
        <v>13686.403320310001</v>
      </c>
      <c r="I881" s="3">
        <v>69.624900819999993</v>
      </c>
    </row>
    <row r="882" spans="1:9" customFormat="1" x14ac:dyDescent="0.3">
      <c r="A882" s="1" t="s">
        <v>6</v>
      </c>
      <c r="B882" s="1" t="s">
        <v>7</v>
      </c>
      <c r="C882" s="2">
        <v>44782</v>
      </c>
      <c r="D882">
        <f t="shared" si="39"/>
        <v>9</v>
      </c>
      <c r="E882">
        <f t="shared" si="40"/>
        <v>8</v>
      </c>
      <c r="F882">
        <f t="shared" si="41"/>
        <v>2022</v>
      </c>
      <c r="G882" s="4">
        <v>51691.2265625</v>
      </c>
      <c r="H882" s="4">
        <v>40942.09765625</v>
      </c>
      <c r="I882" s="3">
        <v>79.205101010000007</v>
      </c>
    </row>
    <row r="883" spans="1:9" customFormat="1" x14ac:dyDescent="0.3">
      <c r="A883" s="1" t="s">
        <v>8</v>
      </c>
      <c r="B883" s="1" t="s">
        <v>9</v>
      </c>
      <c r="C883" s="2">
        <v>44782</v>
      </c>
      <c r="D883">
        <f t="shared" si="39"/>
        <v>9</v>
      </c>
      <c r="E883">
        <f t="shared" si="40"/>
        <v>8</v>
      </c>
      <c r="F883">
        <f t="shared" si="41"/>
        <v>2022</v>
      </c>
      <c r="G883" s="4">
        <v>15302.39648438</v>
      </c>
      <c r="H883" s="4">
        <v>13454.801757810001</v>
      </c>
      <c r="I883" s="3">
        <v>87.926101680000002</v>
      </c>
    </row>
    <row r="884" spans="1:9" customFormat="1" x14ac:dyDescent="0.3">
      <c r="A884" s="1" t="s">
        <v>10</v>
      </c>
      <c r="B884" s="1" t="s">
        <v>11</v>
      </c>
      <c r="C884" s="2">
        <v>44782</v>
      </c>
      <c r="D884">
        <f t="shared" si="39"/>
        <v>9</v>
      </c>
      <c r="E884">
        <f t="shared" si="40"/>
        <v>8</v>
      </c>
      <c r="F884">
        <f t="shared" si="41"/>
        <v>2022</v>
      </c>
      <c r="G884" s="4">
        <v>204615.328125</v>
      </c>
      <c r="H884" s="4">
        <v>121876.0234375</v>
      </c>
      <c r="I884" s="3">
        <v>59.563499450000002</v>
      </c>
    </row>
    <row r="885" spans="1:9" customFormat="1" x14ac:dyDescent="0.3">
      <c r="A885" s="1" t="s">
        <v>12</v>
      </c>
      <c r="B885" s="1" t="s">
        <v>13</v>
      </c>
      <c r="C885" s="2">
        <v>44782</v>
      </c>
      <c r="D885">
        <f t="shared" si="39"/>
        <v>9</v>
      </c>
      <c r="E885">
        <f t="shared" si="40"/>
        <v>8</v>
      </c>
      <c r="F885">
        <f t="shared" si="41"/>
        <v>2022</v>
      </c>
      <c r="G885" s="4">
        <v>19657.330078129999</v>
      </c>
      <c r="H885" s="4">
        <v>13672.055664060001</v>
      </c>
      <c r="I885" s="3">
        <v>69.551902769999998</v>
      </c>
    </row>
    <row r="886" spans="1:9" customFormat="1" x14ac:dyDescent="0.3">
      <c r="A886" s="1" t="s">
        <v>6</v>
      </c>
      <c r="B886" s="1" t="s">
        <v>7</v>
      </c>
      <c r="C886" s="2">
        <v>44783</v>
      </c>
      <c r="D886">
        <f t="shared" si="39"/>
        <v>10</v>
      </c>
      <c r="E886">
        <f t="shared" si="40"/>
        <v>8</v>
      </c>
      <c r="F886">
        <f t="shared" si="41"/>
        <v>2022</v>
      </c>
      <c r="G886" s="4">
        <v>51691.2265625</v>
      </c>
      <c r="H886" s="4">
        <v>40713.66796875</v>
      </c>
      <c r="I886" s="3">
        <v>78.763198849999995</v>
      </c>
    </row>
    <row r="887" spans="1:9" customFormat="1" x14ac:dyDescent="0.3">
      <c r="A887" s="1" t="s">
        <v>8</v>
      </c>
      <c r="B887" s="1" t="s">
        <v>9</v>
      </c>
      <c r="C887" s="2">
        <v>44783</v>
      </c>
      <c r="D887">
        <f t="shared" si="39"/>
        <v>10</v>
      </c>
      <c r="E887">
        <f t="shared" si="40"/>
        <v>8</v>
      </c>
      <c r="F887">
        <f t="shared" si="41"/>
        <v>2022</v>
      </c>
      <c r="G887" s="4">
        <v>15302.39648438</v>
      </c>
      <c r="H887" s="4">
        <v>13425.71484375</v>
      </c>
      <c r="I887" s="3">
        <v>87.736000059999995</v>
      </c>
    </row>
    <row r="888" spans="1:9" customFormat="1" x14ac:dyDescent="0.3">
      <c r="A888" s="1" t="s">
        <v>10</v>
      </c>
      <c r="B888" s="1" t="s">
        <v>11</v>
      </c>
      <c r="C888" s="2">
        <v>44783</v>
      </c>
      <c r="D888">
        <f t="shared" si="39"/>
        <v>10</v>
      </c>
      <c r="E888">
        <f t="shared" si="40"/>
        <v>8</v>
      </c>
      <c r="F888">
        <f t="shared" si="41"/>
        <v>2022</v>
      </c>
      <c r="G888" s="4">
        <v>204615.328125</v>
      </c>
      <c r="H888" s="4">
        <v>121477.1796875</v>
      </c>
      <c r="I888" s="3">
        <v>59.368598939999998</v>
      </c>
    </row>
    <row r="889" spans="1:9" customFormat="1" x14ac:dyDescent="0.3">
      <c r="A889" s="1" t="s">
        <v>12</v>
      </c>
      <c r="B889" s="1" t="s">
        <v>13</v>
      </c>
      <c r="C889" s="2">
        <v>44783</v>
      </c>
      <c r="D889">
        <f t="shared" si="39"/>
        <v>10</v>
      </c>
      <c r="E889">
        <f t="shared" si="40"/>
        <v>8</v>
      </c>
      <c r="F889">
        <f t="shared" si="41"/>
        <v>2022</v>
      </c>
      <c r="G889" s="4">
        <v>19657.330078129999</v>
      </c>
      <c r="H889" s="4">
        <v>13791.23242188</v>
      </c>
      <c r="I889" s="3">
        <v>70.158203130000004</v>
      </c>
    </row>
    <row r="890" spans="1:9" customFormat="1" x14ac:dyDescent="0.3">
      <c r="A890" s="1" t="s">
        <v>6</v>
      </c>
      <c r="B890" s="1" t="s">
        <v>7</v>
      </c>
      <c r="C890" s="2">
        <v>44784</v>
      </c>
      <c r="D890">
        <f t="shared" si="39"/>
        <v>11</v>
      </c>
      <c r="E890">
        <f t="shared" si="40"/>
        <v>8</v>
      </c>
      <c r="F890">
        <f t="shared" si="41"/>
        <v>2022</v>
      </c>
      <c r="G890" s="4">
        <v>51691.2265625</v>
      </c>
      <c r="H890" s="4">
        <v>40480.734375</v>
      </c>
      <c r="I890" s="3">
        <v>78.312599180000007</v>
      </c>
    </row>
    <row r="891" spans="1:9" customFormat="1" x14ac:dyDescent="0.3">
      <c r="A891" s="1" t="s">
        <v>8</v>
      </c>
      <c r="B891" s="1" t="s">
        <v>9</v>
      </c>
      <c r="C891" s="2">
        <v>44784</v>
      </c>
      <c r="D891">
        <f t="shared" si="39"/>
        <v>11</v>
      </c>
      <c r="E891">
        <f t="shared" si="40"/>
        <v>8</v>
      </c>
      <c r="F891">
        <f t="shared" si="41"/>
        <v>2022</v>
      </c>
      <c r="G891" s="4">
        <v>15302.39648438</v>
      </c>
      <c r="H891" s="4">
        <v>13409.5234375</v>
      </c>
      <c r="I891" s="3">
        <v>87.630203249999994</v>
      </c>
    </row>
    <row r="892" spans="1:9" customFormat="1" x14ac:dyDescent="0.3">
      <c r="A892" s="1" t="s">
        <v>10</v>
      </c>
      <c r="B892" s="1" t="s">
        <v>11</v>
      </c>
      <c r="C892" s="2">
        <v>44784</v>
      </c>
      <c r="D892">
        <f t="shared" si="39"/>
        <v>11</v>
      </c>
      <c r="E892">
        <f t="shared" si="40"/>
        <v>8</v>
      </c>
      <c r="F892">
        <f t="shared" si="41"/>
        <v>2022</v>
      </c>
      <c r="G892" s="4">
        <v>204615.328125</v>
      </c>
      <c r="H892" s="4">
        <v>121160.515625</v>
      </c>
      <c r="I892" s="3">
        <v>59.213798519999997</v>
      </c>
    </row>
    <row r="893" spans="1:9" customFormat="1" x14ac:dyDescent="0.3">
      <c r="A893" s="1" t="s">
        <v>12</v>
      </c>
      <c r="B893" s="1" t="s">
        <v>13</v>
      </c>
      <c r="C893" s="2">
        <v>44784</v>
      </c>
      <c r="D893">
        <f t="shared" si="39"/>
        <v>11</v>
      </c>
      <c r="E893">
        <f t="shared" si="40"/>
        <v>8</v>
      </c>
      <c r="F893">
        <f t="shared" si="41"/>
        <v>2022</v>
      </c>
      <c r="G893" s="4">
        <v>19657.330078129999</v>
      </c>
      <c r="H893" s="4">
        <v>13965.083007810001</v>
      </c>
      <c r="I893" s="3">
        <v>71.042602540000004</v>
      </c>
    </row>
    <row r="894" spans="1:9" customFormat="1" x14ac:dyDescent="0.3">
      <c r="A894" s="1" t="s">
        <v>6</v>
      </c>
      <c r="B894" s="1" t="s">
        <v>7</v>
      </c>
      <c r="C894" s="2">
        <v>44785</v>
      </c>
      <c r="D894">
        <f t="shared" si="39"/>
        <v>12</v>
      </c>
      <c r="E894">
        <f t="shared" si="40"/>
        <v>8</v>
      </c>
      <c r="F894">
        <f t="shared" si="41"/>
        <v>2022</v>
      </c>
      <c r="G894" s="4">
        <v>51691.2265625</v>
      </c>
      <c r="H894" s="4">
        <v>40323.44140625</v>
      </c>
      <c r="I894" s="3">
        <v>78.008300779999999</v>
      </c>
    </row>
    <row r="895" spans="1:9" customFormat="1" x14ac:dyDescent="0.3">
      <c r="A895" s="1" t="s">
        <v>8</v>
      </c>
      <c r="B895" s="1" t="s">
        <v>9</v>
      </c>
      <c r="C895" s="2">
        <v>44785</v>
      </c>
      <c r="D895">
        <f t="shared" si="39"/>
        <v>12</v>
      </c>
      <c r="E895">
        <f t="shared" si="40"/>
        <v>8</v>
      </c>
      <c r="F895">
        <f t="shared" si="41"/>
        <v>2022</v>
      </c>
      <c r="G895" s="4">
        <v>15302.39648438</v>
      </c>
      <c r="H895" s="4">
        <v>13395.477539060001</v>
      </c>
      <c r="I895" s="3">
        <v>87.538398740000005</v>
      </c>
    </row>
    <row r="896" spans="1:9" customFormat="1" x14ac:dyDescent="0.3">
      <c r="A896" s="1" t="s">
        <v>10</v>
      </c>
      <c r="B896" s="1" t="s">
        <v>11</v>
      </c>
      <c r="C896" s="2">
        <v>44785</v>
      </c>
      <c r="D896">
        <f t="shared" si="39"/>
        <v>12</v>
      </c>
      <c r="E896">
        <f t="shared" si="40"/>
        <v>8</v>
      </c>
      <c r="F896">
        <f t="shared" si="41"/>
        <v>2022</v>
      </c>
      <c r="G896" s="4">
        <v>204615.328125</v>
      </c>
      <c r="H896" s="4">
        <v>120934.96875</v>
      </c>
      <c r="I896" s="3">
        <v>59.103599549999998</v>
      </c>
    </row>
    <row r="897" spans="1:9" customFormat="1" x14ac:dyDescent="0.3">
      <c r="A897" s="1" t="s">
        <v>12</v>
      </c>
      <c r="B897" s="1" t="s">
        <v>13</v>
      </c>
      <c r="C897" s="2">
        <v>44785</v>
      </c>
      <c r="D897">
        <f t="shared" si="39"/>
        <v>12</v>
      </c>
      <c r="E897">
        <f t="shared" si="40"/>
        <v>8</v>
      </c>
      <c r="F897">
        <f t="shared" si="41"/>
        <v>2022</v>
      </c>
      <c r="G897" s="4">
        <v>19657.330078129999</v>
      </c>
      <c r="H897" s="4">
        <v>14166.559570310001</v>
      </c>
      <c r="I897" s="3">
        <v>72.067596440000003</v>
      </c>
    </row>
    <row r="898" spans="1:9" customFormat="1" x14ac:dyDescent="0.3">
      <c r="A898" s="1" t="s">
        <v>6</v>
      </c>
      <c r="B898" s="1" t="s">
        <v>7</v>
      </c>
      <c r="C898" s="2">
        <v>44786</v>
      </c>
      <c r="D898">
        <f t="shared" si="39"/>
        <v>13</v>
      </c>
      <c r="E898">
        <f t="shared" si="40"/>
        <v>8</v>
      </c>
      <c r="F898">
        <f t="shared" si="41"/>
        <v>2022</v>
      </c>
      <c r="G898" s="4">
        <v>51691.2265625</v>
      </c>
      <c r="H898" s="4">
        <v>40190.5078125</v>
      </c>
      <c r="I898" s="3">
        <v>77.751098630000001</v>
      </c>
    </row>
    <row r="899" spans="1:9" customFormat="1" x14ac:dyDescent="0.3">
      <c r="A899" s="1" t="s">
        <v>8</v>
      </c>
      <c r="B899" s="1" t="s">
        <v>9</v>
      </c>
      <c r="C899" s="2">
        <v>44786</v>
      </c>
      <c r="D899">
        <f t="shared" ref="D899:D962" si="42">DAY(C899)</f>
        <v>13</v>
      </c>
      <c r="E899">
        <f t="shared" ref="E899:E962" si="43">MONTH(C899)</f>
        <v>8</v>
      </c>
      <c r="F899">
        <f t="shared" ref="F899:F962" si="44">YEAR(C899)</f>
        <v>2022</v>
      </c>
      <c r="G899" s="4">
        <v>15302.39648438</v>
      </c>
      <c r="H899" s="4">
        <v>13383.37695313</v>
      </c>
      <c r="I899" s="3">
        <v>87.45939636</v>
      </c>
    </row>
    <row r="900" spans="1:9" customFormat="1" x14ac:dyDescent="0.3">
      <c r="A900" s="1" t="s">
        <v>10</v>
      </c>
      <c r="B900" s="1" t="s">
        <v>11</v>
      </c>
      <c r="C900" s="2">
        <v>44786</v>
      </c>
      <c r="D900">
        <f t="shared" si="42"/>
        <v>13</v>
      </c>
      <c r="E900">
        <f t="shared" si="43"/>
        <v>8</v>
      </c>
      <c r="F900">
        <f t="shared" si="44"/>
        <v>2022</v>
      </c>
      <c r="G900" s="4">
        <v>204615.328125</v>
      </c>
      <c r="H900" s="4">
        <v>120692.046875</v>
      </c>
      <c r="I900" s="3">
        <v>58.984901430000001</v>
      </c>
    </row>
    <row r="901" spans="1:9" customFormat="1" x14ac:dyDescent="0.3">
      <c r="A901" s="1" t="s">
        <v>12</v>
      </c>
      <c r="B901" s="1" t="s">
        <v>13</v>
      </c>
      <c r="C901" s="2">
        <v>44786</v>
      </c>
      <c r="D901">
        <f t="shared" si="42"/>
        <v>13</v>
      </c>
      <c r="E901">
        <f t="shared" si="43"/>
        <v>8</v>
      </c>
      <c r="F901">
        <f t="shared" si="44"/>
        <v>2022</v>
      </c>
      <c r="G901" s="4">
        <v>19657.330078129999</v>
      </c>
      <c r="H901" s="4">
        <v>14367.260742189999</v>
      </c>
      <c r="I901" s="3">
        <v>73.088600159999999</v>
      </c>
    </row>
    <row r="902" spans="1:9" customFormat="1" x14ac:dyDescent="0.3">
      <c r="A902" s="1" t="s">
        <v>6</v>
      </c>
      <c r="B902" s="1" t="s">
        <v>7</v>
      </c>
      <c r="C902" s="2">
        <v>44787</v>
      </c>
      <c r="D902">
        <f t="shared" si="42"/>
        <v>14</v>
      </c>
      <c r="E902">
        <f t="shared" si="43"/>
        <v>8</v>
      </c>
      <c r="F902">
        <f t="shared" si="44"/>
        <v>2022</v>
      </c>
      <c r="G902" s="4">
        <v>51691.2265625</v>
      </c>
      <c r="H902" s="4">
        <v>40053.7578125</v>
      </c>
      <c r="I902" s="3">
        <v>77.486602779999998</v>
      </c>
    </row>
    <row r="903" spans="1:9" customFormat="1" x14ac:dyDescent="0.3">
      <c r="A903" s="1" t="s">
        <v>8</v>
      </c>
      <c r="B903" s="1" t="s">
        <v>9</v>
      </c>
      <c r="C903" s="2">
        <v>44787</v>
      </c>
      <c r="D903">
        <f t="shared" si="42"/>
        <v>14</v>
      </c>
      <c r="E903">
        <f t="shared" si="43"/>
        <v>8</v>
      </c>
      <c r="F903">
        <f t="shared" si="44"/>
        <v>2022</v>
      </c>
      <c r="G903" s="4">
        <v>15302.39648438</v>
      </c>
      <c r="H903" s="4">
        <v>13374.6484375</v>
      </c>
      <c r="I903" s="3">
        <v>87.402297970000006</v>
      </c>
    </row>
    <row r="904" spans="1:9" customFormat="1" x14ac:dyDescent="0.3">
      <c r="A904" s="1" t="s">
        <v>10</v>
      </c>
      <c r="B904" s="1" t="s">
        <v>11</v>
      </c>
      <c r="C904" s="2">
        <v>44787</v>
      </c>
      <c r="D904">
        <f t="shared" si="42"/>
        <v>14</v>
      </c>
      <c r="E904">
        <f t="shared" si="43"/>
        <v>8</v>
      </c>
      <c r="F904">
        <f t="shared" si="44"/>
        <v>2022</v>
      </c>
      <c r="G904" s="4">
        <v>204615.328125</v>
      </c>
      <c r="H904" s="4">
        <v>120654.7890625</v>
      </c>
      <c r="I904" s="3">
        <v>58.966598509999997</v>
      </c>
    </row>
    <row r="905" spans="1:9" customFormat="1" x14ac:dyDescent="0.3">
      <c r="A905" s="1" t="s">
        <v>12</v>
      </c>
      <c r="B905" s="1" t="s">
        <v>13</v>
      </c>
      <c r="C905" s="2">
        <v>44787</v>
      </c>
      <c r="D905">
        <f t="shared" si="42"/>
        <v>14</v>
      </c>
      <c r="E905">
        <f t="shared" si="43"/>
        <v>8</v>
      </c>
      <c r="F905">
        <f t="shared" si="44"/>
        <v>2022</v>
      </c>
      <c r="G905" s="4">
        <v>19657.330078129999</v>
      </c>
      <c r="H905" s="4">
        <v>14543.631835939999</v>
      </c>
      <c r="I905" s="3">
        <v>73.985801699999996</v>
      </c>
    </row>
    <row r="906" spans="1:9" customFormat="1" x14ac:dyDescent="0.3">
      <c r="A906" s="1" t="s">
        <v>6</v>
      </c>
      <c r="B906" s="1" t="s">
        <v>7</v>
      </c>
      <c r="C906" s="2">
        <v>44788</v>
      </c>
      <c r="D906">
        <f t="shared" si="42"/>
        <v>15</v>
      </c>
      <c r="E906">
        <f t="shared" si="43"/>
        <v>8</v>
      </c>
      <c r="F906">
        <f t="shared" si="44"/>
        <v>2022</v>
      </c>
      <c r="G906" s="4">
        <v>51691.2265625</v>
      </c>
      <c r="H906" s="4">
        <v>39942.046875</v>
      </c>
      <c r="I906" s="3">
        <v>77.270500179999999</v>
      </c>
    </row>
    <row r="907" spans="1:9" customFormat="1" x14ac:dyDescent="0.3">
      <c r="A907" s="1" t="s">
        <v>8</v>
      </c>
      <c r="B907" s="1" t="s">
        <v>9</v>
      </c>
      <c r="C907" s="2">
        <v>44788</v>
      </c>
      <c r="D907">
        <f t="shared" si="42"/>
        <v>15</v>
      </c>
      <c r="E907">
        <f t="shared" si="43"/>
        <v>8</v>
      </c>
      <c r="F907">
        <f t="shared" si="44"/>
        <v>2022</v>
      </c>
      <c r="G907" s="4">
        <v>15302.39648438</v>
      </c>
      <c r="H907" s="4">
        <v>13361.084960939999</v>
      </c>
      <c r="I907" s="3">
        <v>87.313697809999994</v>
      </c>
    </row>
    <row r="908" spans="1:9" customFormat="1" x14ac:dyDescent="0.3">
      <c r="A908" s="1" t="s">
        <v>10</v>
      </c>
      <c r="B908" s="1" t="s">
        <v>11</v>
      </c>
      <c r="C908" s="2">
        <v>44788</v>
      </c>
      <c r="D908">
        <f t="shared" si="42"/>
        <v>15</v>
      </c>
      <c r="E908">
        <f t="shared" si="43"/>
        <v>8</v>
      </c>
      <c r="F908">
        <f t="shared" si="44"/>
        <v>2022</v>
      </c>
      <c r="G908" s="4">
        <v>204615.328125</v>
      </c>
      <c r="H908" s="4">
        <v>120199.4296875</v>
      </c>
      <c r="I908" s="3">
        <v>58.744098659999999</v>
      </c>
    </row>
    <row r="909" spans="1:9" customFormat="1" x14ac:dyDescent="0.3">
      <c r="A909" s="1" t="s">
        <v>12</v>
      </c>
      <c r="B909" s="1" t="s">
        <v>13</v>
      </c>
      <c r="C909" s="2">
        <v>44788</v>
      </c>
      <c r="D909">
        <f t="shared" si="42"/>
        <v>15</v>
      </c>
      <c r="E909">
        <f t="shared" si="43"/>
        <v>8</v>
      </c>
      <c r="F909">
        <f t="shared" si="44"/>
        <v>2022</v>
      </c>
      <c r="G909" s="4">
        <v>19657.330078129999</v>
      </c>
      <c r="H909" s="4">
        <v>14646.272460939999</v>
      </c>
      <c r="I909" s="3">
        <v>74.507896419999994</v>
      </c>
    </row>
    <row r="910" spans="1:9" customFormat="1" x14ac:dyDescent="0.3">
      <c r="A910" s="1" t="s">
        <v>6</v>
      </c>
      <c r="B910" s="1" t="s">
        <v>7</v>
      </c>
      <c r="C910" s="2">
        <v>44789</v>
      </c>
      <c r="D910">
        <f t="shared" si="42"/>
        <v>16</v>
      </c>
      <c r="E910">
        <f t="shared" si="43"/>
        <v>8</v>
      </c>
      <c r="F910">
        <f t="shared" si="44"/>
        <v>2022</v>
      </c>
      <c r="G910" s="4">
        <v>51691.2265625</v>
      </c>
      <c r="H910" s="4">
        <v>39854.875</v>
      </c>
      <c r="I910" s="3">
        <v>77.101799009999993</v>
      </c>
    </row>
    <row r="911" spans="1:9" customFormat="1" x14ac:dyDescent="0.3">
      <c r="A911" s="1" t="s">
        <v>8</v>
      </c>
      <c r="B911" s="1" t="s">
        <v>9</v>
      </c>
      <c r="C911" s="2">
        <v>44789</v>
      </c>
      <c r="D911">
        <f t="shared" si="42"/>
        <v>16</v>
      </c>
      <c r="E911">
        <f t="shared" si="43"/>
        <v>8</v>
      </c>
      <c r="F911">
        <f t="shared" si="44"/>
        <v>2022</v>
      </c>
      <c r="G911" s="4">
        <v>15302.39648438</v>
      </c>
      <c r="H911" s="4">
        <v>13344.9140625</v>
      </c>
      <c r="I911" s="3">
        <v>87.208000179999999</v>
      </c>
    </row>
    <row r="912" spans="1:9" customFormat="1" x14ac:dyDescent="0.3">
      <c r="A912" s="1" t="s">
        <v>10</v>
      </c>
      <c r="B912" s="1" t="s">
        <v>11</v>
      </c>
      <c r="C912" s="2">
        <v>44789</v>
      </c>
      <c r="D912">
        <f t="shared" si="42"/>
        <v>16</v>
      </c>
      <c r="E912">
        <f t="shared" si="43"/>
        <v>8</v>
      </c>
      <c r="F912">
        <f t="shared" si="44"/>
        <v>2022</v>
      </c>
      <c r="G912" s="4">
        <v>204615.328125</v>
      </c>
      <c r="H912" s="4">
        <v>119727.5703125</v>
      </c>
      <c r="I912" s="3">
        <v>58.513500209999997</v>
      </c>
    </row>
    <row r="913" spans="1:9" customFormat="1" x14ac:dyDescent="0.3">
      <c r="A913" s="1" t="s">
        <v>12</v>
      </c>
      <c r="B913" s="1" t="s">
        <v>13</v>
      </c>
      <c r="C913" s="2">
        <v>44789</v>
      </c>
      <c r="D913">
        <f t="shared" si="42"/>
        <v>16</v>
      </c>
      <c r="E913">
        <f t="shared" si="43"/>
        <v>8</v>
      </c>
      <c r="F913">
        <f t="shared" si="44"/>
        <v>2022</v>
      </c>
      <c r="G913" s="4">
        <v>19657.330078129999</v>
      </c>
      <c r="H913" s="4">
        <v>14741.760742189999</v>
      </c>
      <c r="I913" s="3">
        <v>74.993698120000005</v>
      </c>
    </row>
    <row r="914" spans="1:9" customFormat="1" x14ac:dyDescent="0.3">
      <c r="A914" s="1" t="s">
        <v>6</v>
      </c>
      <c r="B914" s="1" t="s">
        <v>7</v>
      </c>
      <c r="C914" s="2">
        <v>44790</v>
      </c>
      <c r="D914">
        <f t="shared" si="42"/>
        <v>17</v>
      </c>
      <c r="E914">
        <f t="shared" si="43"/>
        <v>8</v>
      </c>
      <c r="F914">
        <f t="shared" si="44"/>
        <v>2022</v>
      </c>
      <c r="G914" s="4">
        <v>51691.2265625</v>
      </c>
      <c r="H914" s="4">
        <v>39739.953125</v>
      </c>
      <c r="I914" s="3">
        <v>76.879501340000004</v>
      </c>
    </row>
    <row r="915" spans="1:9" customFormat="1" x14ac:dyDescent="0.3">
      <c r="A915" s="1" t="s">
        <v>8</v>
      </c>
      <c r="B915" s="1" t="s">
        <v>9</v>
      </c>
      <c r="C915" s="2">
        <v>44790</v>
      </c>
      <c r="D915">
        <f t="shared" si="42"/>
        <v>17</v>
      </c>
      <c r="E915">
        <f t="shared" si="43"/>
        <v>8</v>
      </c>
      <c r="F915">
        <f t="shared" si="44"/>
        <v>2022</v>
      </c>
      <c r="G915" s="4">
        <v>15302.39648438</v>
      </c>
      <c r="H915" s="4">
        <v>13326.53125</v>
      </c>
      <c r="I915" s="3">
        <v>87.087898249999995</v>
      </c>
    </row>
    <row r="916" spans="1:9" customFormat="1" x14ac:dyDescent="0.3">
      <c r="A916" s="1" t="s">
        <v>10</v>
      </c>
      <c r="B916" s="1" t="s">
        <v>11</v>
      </c>
      <c r="C916" s="2">
        <v>44790</v>
      </c>
      <c r="D916">
        <f t="shared" si="42"/>
        <v>17</v>
      </c>
      <c r="E916">
        <f t="shared" si="43"/>
        <v>8</v>
      </c>
      <c r="F916">
        <f t="shared" si="44"/>
        <v>2022</v>
      </c>
      <c r="G916" s="4">
        <v>204615.328125</v>
      </c>
      <c r="H916" s="4">
        <v>119439.046875</v>
      </c>
      <c r="I916" s="3">
        <v>58.372501370000002</v>
      </c>
    </row>
    <row r="917" spans="1:9" customFormat="1" x14ac:dyDescent="0.3">
      <c r="A917" s="1" t="s">
        <v>12</v>
      </c>
      <c r="B917" s="1" t="s">
        <v>13</v>
      </c>
      <c r="C917" s="2">
        <v>44790</v>
      </c>
      <c r="D917">
        <f t="shared" si="42"/>
        <v>17</v>
      </c>
      <c r="E917">
        <f t="shared" si="43"/>
        <v>8</v>
      </c>
      <c r="F917">
        <f t="shared" si="44"/>
        <v>2022</v>
      </c>
      <c r="G917" s="4">
        <v>19657.330078129999</v>
      </c>
      <c r="H917" s="4">
        <v>14839.8828125</v>
      </c>
      <c r="I917" s="3">
        <v>75.492897029999995</v>
      </c>
    </row>
    <row r="918" spans="1:9" customFormat="1" x14ac:dyDescent="0.3">
      <c r="A918" s="1" t="s">
        <v>6</v>
      </c>
      <c r="B918" s="1" t="s">
        <v>7</v>
      </c>
      <c r="C918" s="2">
        <v>44791</v>
      </c>
      <c r="D918">
        <f t="shared" si="42"/>
        <v>18</v>
      </c>
      <c r="E918">
        <f t="shared" si="43"/>
        <v>8</v>
      </c>
      <c r="F918">
        <f t="shared" si="44"/>
        <v>2022</v>
      </c>
      <c r="G918" s="4">
        <v>51691.2265625</v>
      </c>
      <c r="H918" s="4">
        <v>39599.94140625</v>
      </c>
      <c r="I918" s="3">
        <v>76.608596800000001</v>
      </c>
    </row>
    <row r="919" spans="1:9" customFormat="1" x14ac:dyDescent="0.3">
      <c r="A919" s="1" t="s">
        <v>8</v>
      </c>
      <c r="B919" s="1" t="s">
        <v>9</v>
      </c>
      <c r="C919" s="2">
        <v>44791</v>
      </c>
      <c r="D919">
        <f t="shared" si="42"/>
        <v>18</v>
      </c>
      <c r="E919">
        <f t="shared" si="43"/>
        <v>8</v>
      </c>
      <c r="F919">
        <f t="shared" si="44"/>
        <v>2022</v>
      </c>
      <c r="G919" s="4">
        <v>15302.39648438</v>
      </c>
      <c r="H919" s="4">
        <v>13304.672851560001</v>
      </c>
      <c r="I919" s="3">
        <v>86.944999690000003</v>
      </c>
    </row>
    <row r="920" spans="1:9" customFormat="1" x14ac:dyDescent="0.3">
      <c r="A920" s="1" t="s">
        <v>10</v>
      </c>
      <c r="B920" s="1" t="s">
        <v>11</v>
      </c>
      <c r="C920" s="2">
        <v>44791</v>
      </c>
      <c r="D920">
        <f t="shared" si="42"/>
        <v>18</v>
      </c>
      <c r="E920">
        <f t="shared" si="43"/>
        <v>8</v>
      </c>
      <c r="F920">
        <f t="shared" si="44"/>
        <v>2022</v>
      </c>
      <c r="G920" s="4">
        <v>204615.328125</v>
      </c>
      <c r="H920" s="4">
        <v>119078.53125</v>
      </c>
      <c r="I920" s="3">
        <v>58.19630051</v>
      </c>
    </row>
    <row r="921" spans="1:9" customFormat="1" x14ac:dyDescent="0.3">
      <c r="A921" s="1" t="s">
        <v>12</v>
      </c>
      <c r="B921" s="1" t="s">
        <v>13</v>
      </c>
      <c r="C921" s="2">
        <v>44791</v>
      </c>
      <c r="D921">
        <f t="shared" si="42"/>
        <v>18</v>
      </c>
      <c r="E921">
        <f t="shared" si="43"/>
        <v>8</v>
      </c>
      <c r="F921">
        <f t="shared" si="44"/>
        <v>2022</v>
      </c>
      <c r="G921" s="4">
        <v>19657.330078129999</v>
      </c>
      <c r="H921" s="4">
        <v>15340.106445310001</v>
      </c>
      <c r="I921" s="3">
        <v>78.037597660000003</v>
      </c>
    </row>
    <row r="922" spans="1:9" customFormat="1" x14ac:dyDescent="0.3">
      <c r="A922" s="1" t="s">
        <v>6</v>
      </c>
      <c r="B922" s="1" t="s">
        <v>7</v>
      </c>
      <c r="C922" s="2">
        <v>44792</v>
      </c>
      <c r="D922">
        <f t="shared" si="42"/>
        <v>19</v>
      </c>
      <c r="E922">
        <f t="shared" si="43"/>
        <v>8</v>
      </c>
      <c r="F922">
        <f t="shared" si="44"/>
        <v>2022</v>
      </c>
      <c r="G922" s="4">
        <v>51691.2265625</v>
      </c>
      <c r="H922" s="4">
        <v>39467.08984375</v>
      </c>
      <c r="I922" s="3">
        <v>76.351600649999995</v>
      </c>
    </row>
    <row r="923" spans="1:9" customFormat="1" x14ac:dyDescent="0.3">
      <c r="A923" s="1" t="s">
        <v>8</v>
      </c>
      <c r="B923" s="1" t="s">
        <v>9</v>
      </c>
      <c r="C923" s="2">
        <v>44792</v>
      </c>
      <c r="D923">
        <f t="shared" si="42"/>
        <v>19</v>
      </c>
      <c r="E923">
        <f t="shared" si="43"/>
        <v>8</v>
      </c>
      <c r="F923">
        <f t="shared" si="44"/>
        <v>2022</v>
      </c>
      <c r="G923" s="4">
        <v>15302.39648438</v>
      </c>
      <c r="H923" s="4">
        <v>13281.629882810001</v>
      </c>
      <c r="I923" s="3">
        <v>86.794403079999995</v>
      </c>
    </row>
    <row r="924" spans="1:9" customFormat="1" x14ac:dyDescent="0.3">
      <c r="A924" s="1" t="s">
        <v>10</v>
      </c>
      <c r="B924" s="1" t="s">
        <v>11</v>
      </c>
      <c r="C924" s="2">
        <v>44792</v>
      </c>
      <c r="D924">
        <f t="shared" si="42"/>
        <v>19</v>
      </c>
      <c r="E924">
        <f t="shared" si="43"/>
        <v>8</v>
      </c>
      <c r="F924">
        <f t="shared" si="44"/>
        <v>2022</v>
      </c>
      <c r="G924" s="4">
        <v>204615.328125</v>
      </c>
      <c r="H924" s="4">
        <v>118759.9609375</v>
      </c>
      <c r="I924" s="3">
        <v>58.040599819999997</v>
      </c>
    </row>
    <row r="925" spans="1:9" customFormat="1" x14ac:dyDescent="0.3">
      <c r="A925" s="1" t="s">
        <v>12</v>
      </c>
      <c r="B925" s="1" t="s">
        <v>13</v>
      </c>
      <c r="C925" s="2">
        <v>44792</v>
      </c>
      <c r="D925">
        <f t="shared" si="42"/>
        <v>19</v>
      </c>
      <c r="E925">
        <f t="shared" si="43"/>
        <v>8</v>
      </c>
      <c r="F925">
        <f t="shared" si="44"/>
        <v>2022</v>
      </c>
      <c r="G925" s="4">
        <v>19657.330078129999</v>
      </c>
      <c r="H925" s="4">
        <v>15721.10351563</v>
      </c>
      <c r="I925" s="3">
        <v>79.975799559999999</v>
      </c>
    </row>
    <row r="926" spans="1:9" customFormat="1" x14ac:dyDescent="0.3">
      <c r="A926" s="1" t="s">
        <v>6</v>
      </c>
      <c r="B926" s="1" t="s">
        <v>7</v>
      </c>
      <c r="C926" s="2">
        <v>44793</v>
      </c>
      <c r="D926">
        <f t="shared" si="42"/>
        <v>20</v>
      </c>
      <c r="E926">
        <f t="shared" si="43"/>
        <v>8</v>
      </c>
      <c r="F926">
        <f t="shared" si="44"/>
        <v>2022</v>
      </c>
      <c r="G926" s="4">
        <v>51691.2265625</v>
      </c>
      <c r="H926" s="4">
        <v>39329.12890625</v>
      </c>
      <c r="I926" s="3">
        <v>76.084701539999998</v>
      </c>
    </row>
    <row r="927" spans="1:9" customFormat="1" x14ac:dyDescent="0.3">
      <c r="A927" s="1" t="s">
        <v>8</v>
      </c>
      <c r="B927" s="1" t="s">
        <v>9</v>
      </c>
      <c r="C927" s="2">
        <v>44793</v>
      </c>
      <c r="D927">
        <f t="shared" si="42"/>
        <v>20</v>
      </c>
      <c r="E927">
        <f t="shared" si="43"/>
        <v>8</v>
      </c>
      <c r="F927">
        <f t="shared" si="44"/>
        <v>2022</v>
      </c>
      <c r="G927" s="4">
        <v>15302.39648438</v>
      </c>
      <c r="H927" s="4">
        <v>13266.336914060001</v>
      </c>
      <c r="I927" s="3">
        <v>86.694503780000005</v>
      </c>
    </row>
    <row r="928" spans="1:9" customFormat="1" x14ac:dyDescent="0.3">
      <c r="A928" s="1" t="s">
        <v>10</v>
      </c>
      <c r="B928" s="1" t="s">
        <v>11</v>
      </c>
      <c r="C928" s="2">
        <v>44793</v>
      </c>
      <c r="D928">
        <f t="shared" si="42"/>
        <v>20</v>
      </c>
      <c r="E928">
        <f t="shared" si="43"/>
        <v>8</v>
      </c>
      <c r="F928">
        <f t="shared" si="44"/>
        <v>2022</v>
      </c>
      <c r="G928" s="4">
        <v>204615.328125</v>
      </c>
      <c r="H928" s="4">
        <v>118647.328125</v>
      </c>
      <c r="I928" s="3">
        <v>57.985599520000001</v>
      </c>
    </row>
    <row r="929" spans="1:9" customFormat="1" x14ac:dyDescent="0.3">
      <c r="A929" s="1" t="s">
        <v>12</v>
      </c>
      <c r="B929" s="1" t="s">
        <v>13</v>
      </c>
      <c r="C929" s="2">
        <v>44793</v>
      </c>
      <c r="D929">
        <f t="shared" si="42"/>
        <v>20</v>
      </c>
      <c r="E929">
        <f t="shared" si="43"/>
        <v>8</v>
      </c>
      <c r="F929">
        <f t="shared" si="44"/>
        <v>2022</v>
      </c>
      <c r="G929" s="4">
        <v>19657.330078129999</v>
      </c>
      <c r="H929" s="4">
        <v>16092.93359375</v>
      </c>
      <c r="I929" s="3">
        <v>81.867301940000004</v>
      </c>
    </row>
    <row r="930" spans="1:9" customFormat="1" x14ac:dyDescent="0.3">
      <c r="A930" s="1" t="s">
        <v>6</v>
      </c>
      <c r="B930" s="1" t="s">
        <v>7</v>
      </c>
      <c r="C930" s="2">
        <v>44794</v>
      </c>
      <c r="D930">
        <f t="shared" si="42"/>
        <v>21</v>
      </c>
      <c r="E930">
        <f t="shared" si="43"/>
        <v>8</v>
      </c>
      <c r="F930">
        <f t="shared" si="44"/>
        <v>2022</v>
      </c>
      <c r="G930" s="4">
        <v>51691.2265625</v>
      </c>
      <c r="H930" s="4">
        <v>39230.40234375</v>
      </c>
      <c r="I930" s="3">
        <v>75.893699650000002</v>
      </c>
    </row>
    <row r="931" spans="1:9" customFormat="1" x14ac:dyDescent="0.3">
      <c r="A931" s="1" t="s">
        <v>8</v>
      </c>
      <c r="B931" s="1" t="s">
        <v>9</v>
      </c>
      <c r="C931" s="2">
        <v>44794</v>
      </c>
      <c r="D931">
        <f t="shared" si="42"/>
        <v>21</v>
      </c>
      <c r="E931">
        <f t="shared" si="43"/>
        <v>8</v>
      </c>
      <c r="F931">
        <f t="shared" si="44"/>
        <v>2022</v>
      </c>
      <c r="G931" s="4">
        <v>15302.39648438</v>
      </c>
      <c r="H931" s="4">
        <v>13255.057617189999</v>
      </c>
      <c r="I931" s="3">
        <v>86.620796200000001</v>
      </c>
    </row>
    <row r="932" spans="1:9" customFormat="1" x14ac:dyDescent="0.3">
      <c r="A932" s="1" t="s">
        <v>10</v>
      </c>
      <c r="B932" s="1" t="s">
        <v>11</v>
      </c>
      <c r="C932" s="2">
        <v>44794</v>
      </c>
      <c r="D932">
        <f t="shared" si="42"/>
        <v>21</v>
      </c>
      <c r="E932">
        <f t="shared" si="43"/>
        <v>8</v>
      </c>
      <c r="F932">
        <f t="shared" si="44"/>
        <v>2022</v>
      </c>
      <c r="G932" s="4">
        <v>204615.328125</v>
      </c>
      <c r="H932" s="4">
        <v>118556.4296875</v>
      </c>
      <c r="I932" s="3">
        <v>57.941101070000002</v>
      </c>
    </row>
    <row r="933" spans="1:9" customFormat="1" x14ac:dyDescent="0.3">
      <c r="A933" s="1" t="s">
        <v>12</v>
      </c>
      <c r="B933" s="1" t="s">
        <v>13</v>
      </c>
      <c r="C933" s="2">
        <v>44794</v>
      </c>
      <c r="D933">
        <f t="shared" si="42"/>
        <v>21</v>
      </c>
      <c r="E933">
        <f t="shared" si="43"/>
        <v>8</v>
      </c>
      <c r="F933">
        <f t="shared" si="44"/>
        <v>2022</v>
      </c>
      <c r="G933" s="4">
        <v>19657.330078129999</v>
      </c>
      <c r="H933" s="4">
        <v>16417.55859375</v>
      </c>
      <c r="I933" s="3">
        <v>83.518798829999994</v>
      </c>
    </row>
    <row r="934" spans="1:9" customFormat="1" x14ac:dyDescent="0.3">
      <c r="A934" s="1" t="s">
        <v>6</v>
      </c>
      <c r="B934" s="1" t="s">
        <v>7</v>
      </c>
      <c r="C934" s="2">
        <v>44795</v>
      </c>
      <c r="D934">
        <f t="shared" si="42"/>
        <v>22</v>
      </c>
      <c r="E934">
        <f t="shared" si="43"/>
        <v>8</v>
      </c>
      <c r="F934">
        <f t="shared" si="44"/>
        <v>2022</v>
      </c>
      <c r="G934" s="4">
        <v>51691.2265625</v>
      </c>
      <c r="H934" s="4">
        <v>39068.5546875</v>
      </c>
      <c r="I934" s="3">
        <v>75.580596920000005</v>
      </c>
    </row>
    <row r="935" spans="1:9" customFormat="1" x14ac:dyDescent="0.3">
      <c r="A935" s="1" t="s">
        <v>8</v>
      </c>
      <c r="B935" s="1" t="s">
        <v>9</v>
      </c>
      <c r="C935" s="2">
        <v>44795</v>
      </c>
      <c r="D935">
        <f t="shared" si="42"/>
        <v>22</v>
      </c>
      <c r="E935">
        <f t="shared" si="43"/>
        <v>8</v>
      </c>
      <c r="F935">
        <f t="shared" si="44"/>
        <v>2022</v>
      </c>
      <c r="G935" s="4">
        <v>15302.39648438</v>
      </c>
      <c r="H935" s="4">
        <v>13232.186523439999</v>
      </c>
      <c r="I935" s="3">
        <v>86.471298219999994</v>
      </c>
    </row>
    <row r="936" spans="1:9" customFormat="1" x14ac:dyDescent="0.3">
      <c r="A936" s="1" t="s">
        <v>10</v>
      </c>
      <c r="B936" s="1" t="s">
        <v>11</v>
      </c>
      <c r="C936" s="2">
        <v>44795</v>
      </c>
      <c r="D936">
        <f t="shared" si="42"/>
        <v>22</v>
      </c>
      <c r="E936">
        <f t="shared" si="43"/>
        <v>8</v>
      </c>
      <c r="F936">
        <f t="shared" si="44"/>
        <v>2022</v>
      </c>
      <c r="G936" s="4">
        <v>204615.328125</v>
      </c>
      <c r="H936" s="4">
        <v>118029.4765625</v>
      </c>
      <c r="I936" s="3">
        <v>57.683601379999999</v>
      </c>
    </row>
    <row r="937" spans="1:9" customFormat="1" x14ac:dyDescent="0.3">
      <c r="A937" s="1" t="s">
        <v>12</v>
      </c>
      <c r="B937" s="1" t="s">
        <v>13</v>
      </c>
      <c r="C937" s="2">
        <v>44795</v>
      </c>
      <c r="D937">
        <f t="shared" si="42"/>
        <v>22</v>
      </c>
      <c r="E937">
        <f t="shared" si="43"/>
        <v>8</v>
      </c>
      <c r="F937">
        <f t="shared" si="44"/>
        <v>2022</v>
      </c>
      <c r="G937" s="4">
        <v>19657.330078129999</v>
      </c>
      <c r="H937" s="4">
        <v>16616.443359379999</v>
      </c>
      <c r="I937" s="3">
        <v>84.530502319999997</v>
      </c>
    </row>
    <row r="938" spans="1:9" customFormat="1" x14ac:dyDescent="0.3">
      <c r="A938" s="1" t="s">
        <v>6</v>
      </c>
      <c r="B938" s="1" t="s">
        <v>7</v>
      </c>
      <c r="C938" s="2">
        <v>44796</v>
      </c>
      <c r="D938">
        <f t="shared" si="42"/>
        <v>23</v>
      </c>
      <c r="E938">
        <f t="shared" si="43"/>
        <v>8</v>
      </c>
      <c r="F938">
        <f t="shared" si="44"/>
        <v>2022</v>
      </c>
      <c r="G938" s="4">
        <v>51691.2265625</v>
      </c>
      <c r="H938" s="4">
        <v>38939.0703125</v>
      </c>
      <c r="I938" s="3">
        <v>75.330101010000007</v>
      </c>
    </row>
    <row r="939" spans="1:9" customFormat="1" x14ac:dyDescent="0.3">
      <c r="A939" s="1" t="s">
        <v>8</v>
      </c>
      <c r="B939" s="1" t="s">
        <v>9</v>
      </c>
      <c r="C939" s="2">
        <v>44796</v>
      </c>
      <c r="D939">
        <f t="shared" si="42"/>
        <v>23</v>
      </c>
      <c r="E939">
        <f t="shared" si="43"/>
        <v>8</v>
      </c>
      <c r="F939">
        <f t="shared" si="44"/>
        <v>2022</v>
      </c>
      <c r="G939" s="4">
        <v>15302.39648438</v>
      </c>
      <c r="H939" s="4">
        <v>13213.784179689999</v>
      </c>
      <c r="I939" s="3">
        <v>86.351097109999998</v>
      </c>
    </row>
    <row r="940" spans="1:9" customFormat="1" x14ac:dyDescent="0.3">
      <c r="A940" s="1" t="s">
        <v>10</v>
      </c>
      <c r="B940" s="1" t="s">
        <v>11</v>
      </c>
      <c r="C940" s="2">
        <v>44796</v>
      </c>
      <c r="D940">
        <f t="shared" si="42"/>
        <v>23</v>
      </c>
      <c r="E940">
        <f t="shared" si="43"/>
        <v>8</v>
      </c>
      <c r="F940">
        <f t="shared" si="44"/>
        <v>2022</v>
      </c>
      <c r="G940" s="4">
        <v>204615.328125</v>
      </c>
      <c r="H940" s="4">
        <v>117593.90625</v>
      </c>
      <c r="I940" s="3">
        <v>57.470699310000001</v>
      </c>
    </row>
    <row r="941" spans="1:9" customFormat="1" x14ac:dyDescent="0.3">
      <c r="A941" s="1" t="s">
        <v>12</v>
      </c>
      <c r="B941" s="1" t="s">
        <v>13</v>
      </c>
      <c r="C941" s="2">
        <v>44796</v>
      </c>
      <c r="D941">
        <f t="shared" si="42"/>
        <v>23</v>
      </c>
      <c r="E941">
        <f t="shared" si="43"/>
        <v>8</v>
      </c>
      <c r="F941">
        <f t="shared" si="44"/>
        <v>2022</v>
      </c>
      <c r="G941" s="4">
        <v>19657.330078129999</v>
      </c>
      <c r="H941" s="4">
        <v>16747.751953129999</v>
      </c>
      <c r="I941" s="3">
        <v>85.198501590000006</v>
      </c>
    </row>
    <row r="942" spans="1:9" customFormat="1" x14ac:dyDescent="0.3">
      <c r="A942" s="1" t="s">
        <v>6</v>
      </c>
      <c r="B942" s="1" t="s">
        <v>7</v>
      </c>
      <c r="C942" s="2">
        <v>44797</v>
      </c>
      <c r="D942">
        <f t="shared" si="42"/>
        <v>24</v>
      </c>
      <c r="E942">
        <f t="shared" si="43"/>
        <v>8</v>
      </c>
      <c r="F942">
        <f t="shared" si="44"/>
        <v>2022</v>
      </c>
      <c r="G942" s="4">
        <v>51691.2265625</v>
      </c>
      <c r="H942" s="4">
        <v>38773.47265625</v>
      </c>
      <c r="I942" s="3">
        <v>75.009803770000005</v>
      </c>
    </row>
    <row r="943" spans="1:9" customFormat="1" x14ac:dyDescent="0.3">
      <c r="A943" s="1" t="s">
        <v>8</v>
      </c>
      <c r="B943" s="1" t="s">
        <v>9</v>
      </c>
      <c r="C943" s="2">
        <v>44797</v>
      </c>
      <c r="D943">
        <f t="shared" si="42"/>
        <v>24</v>
      </c>
      <c r="E943">
        <f t="shared" si="43"/>
        <v>8</v>
      </c>
      <c r="F943">
        <f t="shared" si="44"/>
        <v>2022</v>
      </c>
      <c r="G943" s="4">
        <v>15302.39648438</v>
      </c>
      <c r="H943" s="4">
        <v>13189.633789060001</v>
      </c>
      <c r="I943" s="3">
        <v>86.193298339999998</v>
      </c>
    </row>
    <row r="944" spans="1:9" customFormat="1" x14ac:dyDescent="0.3">
      <c r="A944" s="1" t="s">
        <v>10</v>
      </c>
      <c r="B944" s="1" t="s">
        <v>11</v>
      </c>
      <c r="C944" s="2">
        <v>44797</v>
      </c>
      <c r="D944">
        <f t="shared" si="42"/>
        <v>24</v>
      </c>
      <c r="E944">
        <f t="shared" si="43"/>
        <v>8</v>
      </c>
      <c r="F944">
        <f t="shared" si="44"/>
        <v>2022</v>
      </c>
      <c r="G944" s="4">
        <v>204615.328125</v>
      </c>
      <c r="H944" s="4">
        <v>117243.890625</v>
      </c>
      <c r="I944" s="3">
        <v>57.299701689999999</v>
      </c>
    </row>
    <row r="945" spans="1:9" customFormat="1" x14ac:dyDescent="0.3">
      <c r="A945" s="1" t="s">
        <v>12</v>
      </c>
      <c r="B945" s="1" t="s">
        <v>13</v>
      </c>
      <c r="C945" s="2">
        <v>44797</v>
      </c>
      <c r="D945">
        <f t="shared" si="42"/>
        <v>24</v>
      </c>
      <c r="E945">
        <f t="shared" si="43"/>
        <v>8</v>
      </c>
      <c r="F945">
        <f t="shared" si="44"/>
        <v>2022</v>
      </c>
      <c r="G945" s="4">
        <v>19657.330078129999</v>
      </c>
      <c r="H945" s="4">
        <v>16826.6015625</v>
      </c>
      <c r="I945" s="3">
        <v>85.599601750000005</v>
      </c>
    </row>
    <row r="946" spans="1:9" customFormat="1" x14ac:dyDescent="0.3">
      <c r="A946" s="1" t="s">
        <v>6</v>
      </c>
      <c r="B946" s="1" t="s">
        <v>7</v>
      </c>
      <c r="C946" s="2">
        <v>44798</v>
      </c>
      <c r="D946">
        <f t="shared" si="42"/>
        <v>25</v>
      </c>
      <c r="E946">
        <f t="shared" si="43"/>
        <v>8</v>
      </c>
      <c r="F946">
        <f t="shared" si="44"/>
        <v>2022</v>
      </c>
      <c r="G946" s="4">
        <v>51691.2265625</v>
      </c>
      <c r="H946" s="4">
        <v>38624.9375</v>
      </c>
      <c r="I946" s="3">
        <v>74.722396849999996</v>
      </c>
    </row>
    <row r="947" spans="1:9" customFormat="1" x14ac:dyDescent="0.3">
      <c r="A947" s="1" t="s">
        <v>8</v>
      </c>
      <c r="B947" s="1" t="s">
        <v>9</v>
      </c>
      <c r="C947" s="2">
        <v>44798</v>
      </c>
      <c r="D947">
        <f t="shared" si="42"/>
        <v>25</v>
      </c>
      <c r="E947">
        <f t="shared" si="43"/>
        <v>8</v>
      </c>
      <c r="F947">
        <f t="shared" si="44"/>
        <v>2022</v>
      </c>
      <c r="G947" s="4">
        <v>15302.39648438</v>
      </c>
      <c r="H947" s="4">
        <v>13164.63085938</v>
      </c>
      <c r="I947" s="3">
        <v>86.029899599999993</v>
      </c>
    </row>
    <row r="948" spans="1:9" customFormat="1" x14ac:dyDescent="0.3">
      <c r="A948" s="1" t="s">
        <v>10</v>
      </c>
      <c r="B948" s="1" t="s">
        <v>11</v>
      </c>
      <c r="C948" s="2">
        <v>44798</v>
      </c>
      <c r="D948">
        <f t="shared" si="42"/>
        <v>25</v>
      </c>
      <c r="E948">
        <f t="shared" si="43"/>
        <v>8</v>
      </c>
      <c r="F948">
        <f t="shared" si="44"/>
        <v>2022</v>
      </c>
      <c r="G948" s="4">
        <v>204615.328125</v>
      </c>
      <c r="H948" s="4">
        <v>116866.7734375</v>
      </c>
      <c r="I948" s="3">
        <v>57.115398409999997</v>
      </c>
    </row>
    <row r="949" spans="1:9" customFormat="1" x14ac:dyDescent="0.3">
      <c r="A949" s="1" t="s">
        <v>12</v>
      </c>
      <c r="B949" s="1" t="s">
        <v>13</v>
      </c>
      <c r="C949" s="2">
        <v>44798</v>
      </c>
      <c r="D949">
        <f t="shared" si="42"/>
        <v>25</v>
      </c>
      <c r="E949">
        <f t="shared" si="43"/>
        <v>8</v>
      </c>
      <c r="F949">
        <f t="shared" si="44"/>
        <v>2022</v>
      </c>
      <c r="G949" s="4">
        <v>19657.330078129999</v>
      </c>
      <c r="H949" s="4">
        <v>16884.462890629999</v>
      </c>
      <c r="I949" s="3">
        <v>85.893997189999993</v>
      </c>
    </row>
    <row r="950" spans="1:9" customFormat="1" x14ac:dyDescent="0.3">
      <c r="A950" s="1" t="s">
        <v>6</v>
      </c>
      <c r="B950" s="1" t="s">
        <v>7</v>
      </c>
      <c r="C950" s="2">
        <v>44799</v>
      </c>
      <c r="D950">
        <f t="shared" si="42"/>
        <v>26</v>
      </c>
      <c r="E950">
        <f t="shared" si="43"/>
        <v>8</v>
      </c>
      <c r="F950">
        <f t="shared" si="44"/>
        <v>2022</v>
      </c>
      <c r="G950" s="4">
        <v>51691.2265625</v>
      </c>
      <c r="H950" s="4">
        <v>38444.0546875</v>
      </c>
      <c r="I950" s="3">
        <v>74.372497559999999</v>
      </c>
    </row>
    <row r="951" spans="1:9" customFormat="1" x14ac:dyDescent="0.3">
      <c r="A951" s="1" t="s">
        <v>8</v>
      </c>
      <c r="B951" s="1" t="s">
        <v>9</v>
      </c>
      <c r="C951" s="2">
        <v>44799</v>
      </c>
      <c r="D951">
        <f t="shared" si="42"/>
        <v>26</v>
      </c>
      <c r="E951">
        <f t="shared" si="43"/>
        <v>8</v>
      </c>
      <c r="F951">
        <f t="shared" si="44"/>
        <v>2022</v>
      </c>
      <c r="G951" s="4">
        <v>15302.39648438</v>
      </c>
      <c r="H951" s="4">
        <v>13148.133789060001</v>
      </c>
      <c r="I951" s="3">
        <v>85.922096249999996</v>
      </c>
    </row>
    <row r="952" spans="1:9" customFormat="1" x14ac:dyDescent="0.3">
      <c r="A952" s="1" t="s">
        <v>10</v>
      </c>
      <c r="B952" s="1" t="s">
        <v>11</v>
      </c>
      <c r="C952" s="2">
        <v>44799</v>
      </c>
      <c r="D952">
        <f t="shared" si="42"/>
        <v>26</v>
      </c>
      <c r="E952">
        <f t="shared" si="43"/>
        <v>8</v>
      </c>
      <c r="F952">
        <f t="shared" si="44"/>
        <v>2022</v>
      </c>
      <c r="G952" s="4">
        <v>204615.328125</v>
      </c>
      <c r="H952" s="4">
        <v>116480.921875</v>
      </c>
      <c r="I952" s="3">
        <v>56.926799770000002</v>
      </c>
    </row>
    <row r="953" spans="1:9" customFormat="1" x14ac:dyDescent="0.3">
      <c r="A953" s="1" t="s">
        <v>12</v>
      </c>
      <c r="B953" s="1" t="s">
        <v>13</v>
      </c>
      <c r="C953" s="2">
        <v>44799</v>
      </c>
      <c r="D953">
        <f t="shared" si="42"/>
        <v>26</v>
      </c>
      <c r="E953">
        <f t="shared" si="43"/>
        <v>8</v>
      </c>
      <c r="F953">
        <f t="shared" si="44"/>
        <v>2022</v>
      </c>
      <c r="G953" s="4">
        <v>19657.330078129999</v>
      </c>
      <c r="H953" s="4">
        <v>16910.052734379999</v>
      </c>
      <c r="I953" s="3">
        <v>86.024200440000001</v>
      </c>
    </row>
    <row r="954" spans="1:9" customFormat="1" x14ac:dyDescent="0.3">
      <c r="A954" s="1" t="s">
        <v>6</v>
      </c>
      <c r="B954" s="1" t="s">
        <v>7</v>
      </c>
      <c r="C954" s="2">
        <v>44800</v>
      </c>
      <c r="D954">
        <f t="shared" si="42"/>
        <v>27</v>
      </c>
      <c r="E954">
        <f t="shared" si="43"/>
        <v>8</v>
      </c>
      <c r="F954">
        <f t="shared" si="44"/>
        <v>2022</v>
      </c>
      <c r="G954" s="4">
        <v>51691.2265625</v>
      </c>
      <c r="H954" s="4">
        <v>38270.8984375</v>
      </c>
      <c r="I954" s="3">
        <v>74.037498470000003</v>
      </c>
    </row>
    <row r="955" spans="1:9" customFormat="1" x14ac:dyDescent="0.3">
      <c r="A955" s="1" t="s">
        <v>8</v>
      </c>
      <c r="B955" s="1" t="s">
        <v>9</v>
      </c>
      <c r="C955" s="2">
        <v>44800</v>
      </c>
      <c r="D955">
        <f t="shared" si="42"/>
        <v>27</v>
      </c>
      <c r="E955">
        <f t="shared" si="43"/>
        <v>8</v>
      </c>
      <c r="F955">
        <f t="shared" si="44"/>
        <v>2022</v>
      </c>
      <c r="G955" s="4">
        <v>15302.39648438</v>
      </c>
      <c r="H955" s="4">
        <v>13125.233398439999</v>
      </c>
      <c r="I955" s="3">
        <v>85.772399899999996</v>
      </c>
    </row>
    <row r="956" spans="1:9" customFormat="1" x14ac:dyDescent="0.3">
      <c r="A956" s="1" t="s">
        <v>10</v>
      </c>
      <c r="B956" s="1" t="s">
        <v>11</v>
      </c>
      <c r="C956" s="2">
        <v>44800</v>
      </c>
      <c r="D956">
        <f t="shared" si="42"/>
        <v>27</v>
      </c>
      <c r="E956">
        <f t="shared" si="43"/>
        <v>8</v>
      </c>
      <c r="F956">
        <f t="shared" si="44"/>
        <v>2022</v>
      </c>
      <c r="G956" s="4">
        <v>204615.328125</v>
      </c>
      <c r="H956" s="4">
        <v>116215.75</v>
      </c>
      <c r="I956" s="3">
        <v>56.797199249999998</v>
      </c>
    </row>
    <row r="957" spans="1:9" customFormat="1" x14ac:dyDescent="0.3">
      <c r="A957" s="1" t="s">
        <v>12</v>
      </c>
      <c r="B957" s="1" t="s">
        <v>13</v>
      </c>
      <c r="C957" s="2">
        <v>44800</v>
      </c>
      <c r="D957">
        <f t="shared" si="42"/>
        <v>27</v>
      </c>
      <c r="E957">
        <f t="shared" si="43"/>
        <v>8</v>
      </c>
      <c r="F957">
        <f t="shared" si="44"/>
        <v>2022</v>
      </c>
      <c r="G957" s="4">
        <v>20459.2421875</v>
      </c>
      <c r="H957" s="4">
        <v>17770.6171875</v>
      </c>
      <c r="I957" s="3">
        <v>86.858596800000001</v>
      </c>
    </row>
    <row r="958" spans="1:9" customFormat="1" x14ac:dyDescent="0.3">
      <c r="A958" s="1" t="s">
        <v>6</v>
      </c>
      <c r="B958" s="1" t="s">
        <v>7</v>
      </c>
      <c r="C958" s="2">
        <v>44801</v>
      </c>
      <c r="D958">
        <f t="shared" si="42"/>
        <v>28</v>
      </c>
      <c r="E958">
        <f t="shared" si="43"/>
        <v>8</v>
      </c>
      <c r="F958">
        <f t="shared" si="44"/>
        <v>2022</v>
      </c>
      <c r="G958" s="4">
        <v>51691.2265625</v>
      </c>
      <c r="H958" s="4">
        <v>38156.23828125</v>
      </c>
      <c r="I958" s="3">
        <v>73.815696720000005</v>
      </c>
    </row>
    <row r="959" spans="1:9" customFormat="1" x14ac:dyDescent="0.3">
      <c r="A959" s="1" t="s">
        <v>8</v>
      </c>
      <c r="B959" s="1" t="s">
        <v>9</v>
      </c>
      <c r="C959" s="2">
        <v>44801</v>
      </c>
      <c r="D959">
        <f t="shared" si="42"/>
        <v>28</v>
      </c>
      <c r="E959">
        <f t="shared" si="43"/>
        <v>8</v>
      </c>
      <c r="F959">
        <f t="shared" si="44"/>
        <v>2022</v>
      </c>
      <c r="G959" s="4">
        <v>15302.39648438</v>
      </c>
      <c r="H959" s="4">
        <v>13106.921875</v>
      </c>
      <c r="I959" s="3">
        <v>85.652702329999997</v>
      </c>
    </row>
    <row r="960" spans="1:9" customFormat="1" x14ac:dyDescent="0.3">
      <c r="A960" s="1" t="s">
        <v>10</v>
      </c>
      <c r="B960" s="1" t="s">
        <v>11</v>
      </c>
      <c r="C960" s="2">
        <v>44801</v>
      </c>
      <c r="D960">
        <f t="shared" si="42"/>
        <v>28</v>
      </c>
      <c r="E960">
        <f t="shared" si="43"/>
        <v>8</v>
      </c>
      <c r="F960">
        <f t="shared" si="44"/>
        <v>2022</v>
      </c>
      <c r="G960" s="4">
        <v>204615.328125</v>
      </c>
      <c r="H960" s="4">
        <v>115939.890625</v>
      </c>
      <c r="I960" s="3">
        <v>56.662399290000003</v>
      </c>
    </row>
    <row r="961" spans="1:9" customFormat="1" x14ac:dyDescent="0.3">
      <c r="A961" s="1" t="s">
        <v>12</v>
      </c>
      <c r="B961" s="1" t="s">
        <v>13</v>
      </c>
      <c r="C961" s="2">
        <v>44801</v>
      </c>
      <c r="D961">
        <f t="shared" si="42"/>
        <v>28</v>
      </c>
      <c r="E961">
        <f t="shared" si="43"/>
        <v>8</v>
      </c>
      <c r="F961">
        <f t="shared" si="44"/>
        <v>2022</v>
      </c>
      <c r="G961" s="4">
        <v>20459.2421875</v>
      </c>
      <c r="H961" s="4">
        <v>17851.740234379999</v>
      </c>
      <c r="I961" s="3">
        <v>87.255096440000003</v>
      </c>
    </row>
    <row r="962" spans="1:9" customFormat="1" x14ac:dyDescent="0.3">
      <c r="A962" s="1" t="s">
        <v>6</v>
      </c>
      <c r="B962" s="1" t="s">
        <v>7</v>
      </c>
      <c r="C962" s="2">
        <v>44802</v>
      </c>
      <c r="D962">
        <f t="shared" si="42"/>
        <v>29</v>
      </c>
      <c r="E962">
        <f t="shared" si="43"/>
        <v>8</v>
      </c>
      <c r="F962">
        <f t="shared" si="44"/>
        <v>2022</v>
      </c>
      <c r="G962" s="4">
        <v>51691.2265625</v>
      </c>
      <c r="H962" s="4">
        <v>38031.34375</v>
      </c>
      <c r="I962" s="3">
        <v>73.574096679999997</v>
      </c>
    </row>
    <row r="963" spans="1:9" customFormat="1" x14ac:dyDescent="0.3">
      <c r="A963" s="1" t="s">
        <v>8</v>
      </c>
      <c r="B963" s="1" t="s">
        <v>9</v>
      </c>
      <c r="C963" s="2">
        <v>44802</v>
      </c>
      <c r="D963">
        <f t="shared" ref="D963:D1026" si="45">DAY(C963)</f>
        <v>29</v>
      </c>
      <c r="E963">
        <f t="shared" ref="E963:E1026" si="46">MONTH(C963)</f>
        <v>8</v>
      </c>
      <c r="F963">
        <f t="shared" ref="F963:F1026" si="47">YEAR(C963)</f>
        <v>2022</v>
      </c>
      <c r="G963" s="4">
        <v>15302.39648438</v>
      </c>
      <c r="H963" s="4">
        <v>13078.407226560001</v>
      </c>
      <c r="I963" s="3">
        <v>85.466400149999998</v>
      </c>
    </row>
    <row r="964" spans="1:9" customFormat="1" x14ac:dyDescent="0.3">
      <c r="A964" s="1" t="s">
        <v>10</v>
      </c>
      <c r="B964" s="1" t="s">
        <v>11</v>
      </c>
      <c r="C964" s="2">
        <v>44802</v>
      </c>
      <c r="D964">
        <f t="shared" si="45"/>
        <v>29</v>
      </c>
      <c r="E964">
        <f t="shared" si="46"/>
        <v>8</v>
      </c>
      <c r="F964">
        <f t="shared" si="47"/>
        <v>2022</v>
      </c>
      <c r="G964" s="4">
        <v>204615.328125</v>
      </c>
      <c r="H964" s="4">
        <v>115381.4453125</v>
      </c>
      <c r="I964" s="3">
        <v>56.389400479999999</v>
      </c>
    </row>
    <row r="965" spans="1:9" customFormat="1" x14ac:dyDescent="0.3">
      <c r="A965" s="1" t="s">
        <v>12</v>
      </c>
      <c r="B965" s="1" t="s">
        <v>13</v>
      </c>
      <c r="C965" s="2">
        <v>44802</v>
      </c>
      <c r="D965">
        <f t="shared" si="45"/>
        <v>29</v>
      </c>
      <c r="E965">
        <f t="shared" si="46"/>
        <v>8</v>
      </c>
      <c r="F965">
        <f t="shared" si="47"/>
        <v>2022</v>
      </c>
      <c r="G965" s="4">
        <v>20459.2421875</v>
      </c>
      <c r="H965" s="4">
        <v>17797.95703125</v>
      </c>
      <c r="I965" s="3">
        <v>86.992301940000004</v>
      </c>
    </row>
    <row r="966" spans="1:9" customFormat="1" x14ac:dyDescent="0.3">
      <c r="A966" s="1" t="s">
        <v>6</v>
      </c>
      <c r="B966" s="1" t="s">
        <v>7</v>
      </c>
      <c r="C966" s="2">
        <v>44803</v>
      </c>
      <c r="D966">
        <f t="shared" si="45"/>
        <v>30</v>
      </c>
      <c r="E966">
        <f t="shared" si="46"/>
        <v>8</v>
      </c>
      <c r="F966">
        <f t="shared" si="47"/>
        <v>2022</v>
      </c>
      <c r="G966" s="4">
        <v>51691.2265625</v>
      </c>
      <c r="H966" s="4">
        <v>37905.64453125</v>
      </c>
      <c r="I966" s="3">
        <v>73.330902100000003</v>
      </c>
    </row>
    <row r="967" spans="1:9" customFormat="1" x14ac:dyDescent="0.3">
      <c r="A967" s="1" t="s">
        <v>8</v>
      </c>
      <c r="B967" s="1" t="s">
        <v>9</v>
      </c>
      <c r="C967" s="2">
        <v>44803</v>
      </c>
      <c r="D967">
        <f t="shared" si="45"/>
        <v>30</v>
      </c>
      <c r="E967">
        <f t="shared" si="46"/>
        <v>8</v>
      </c>
      <c r="F967">
        <f t="shared" si="47"/>
        <v>2022</v>
      </c>
      <c r="G967" s="4">
        <v>15302.39648438</v>
      </c>
      <c r="H967" s="4">
        <v>13045.407226560001</v>
      </c>
      <c r="I967" s="3">
        <v>85.250701899999996</v>
      </c>
    </row>
    <row r="968" spans="1:9" customFormat="1" x14ac:dyDescent="0.3">
      <c r="A968" s="1" t="s">
        <v>10</v>
      </c>
      <c r="B968" s="1" t="s">
        <v>11</v>
      </c>
      <c r="C968" s="2">
        <v>44803</v>
      </c>
      <c r="D968">
        <f t="shared" si="45"/>
        <v>30</v>
      </c>
      <c r="E968">
        <f t="shared" si="46"/>
        <v>8</v>
      </c>
      <c r="F968">
        <f t="shared" si="47"/>
        <v>2022</v>
      </c>
      <c r="G968" s="4">
        <v>204615.328125</v>
      </c>
      <c r="H968" s="4">
        <v>115000.1484375</v>
      </c>
      <c r="I968" s="3">
        <v>56.203098300000001</v>
      </c>
    </row>
    <row r="969" spans="1:9" customFormat="1" x14ac:dyDescent="0.3">
      <c r="A969" s="1" t="s">
        <v>12</v>
      </c>
      <c r="B969" s="1" t="s">
        <v>13</v>
      </c>
      <c r="C969" s="2">
        <v>44803</v>
      </c>
      <c r="D969">
        <f t="shared" si="45"/>
        <v>30</v>
      </c>
      <c r="E969">
        <f t="shared" si="46"/>
        <v>8</v>
      </c>
      <c r="F969">
        <f t="shared" si="47"/>
        <v>2022</v>
      </c>
      <c r="G969" s="4">
        <v>20459.2421875</v>
      </c>
      <c r="H969" s="4">
        <v>17722.01953125</v>
      </c>
      <c r="I969" s="3">
        <v>86.621101379999999</v>
      </c>
    </row>
    <row r="970" spans="1:9" customFormat="1" x14ac:dyDescent="0.3">
      <c r="A970" s="1" t="s">
        <v>6</v>
      </c>
      <c r="B970" s="1" t="s">
        <v>7</v>
      </c>
      <c r="C970" s="2">
        <v>44804</v>
      </c>
      <c r="D970">
        <f t="shared" si="45"/>
        <v>31</v>
      </c>
      <c r="E970">
        <f t="shared" si="46"/>
        <v>8</v>
      </c>
      <c r="F970">
        <f t="shared" si="47"/>
        <v>2022</v>
      </c>
      <c r="G970" s="4">
        <v>51691.2265625</v>
      </c>
      <c r="H970" s="4">
        <v>37767.51171875</v>
      </c>
      <c r="I970" s="3">
        <v>73.063697809999994</v>
      </c>
    </row>
    <row r="971" spans="1:9" customFormat="1" x14ac:dyDescent="0.3">
      <c r="A971" s="1" t="s">
        <v>8</v>
      </c>
      <c r="B971" s="1" t="s">
        <v>9</v>
      </c>
      <c r="C971" s="2">
        <v>44804</v>
      </c>
      <c r="D971">
        <f t="shared" si="45"/>
        <v>31</v>
      </c>
      <c r="E971">
        <f t="shared" si="46"/>
        <v>8</v>
      </c>
      <c r="F971">
        <f t="shared" si="47"/>
        <v>2022</v>
      </c>
      <c r="G971" s="4">
        <v>15302.39648438</v>
      </c>
      <c r="H971" s="4">
        <v>13017.86523438</v>
      </c>
      <c r="I971" s="3">
        <v>85.070800779999999</v>
      </c>
    </row>
    <row r="972" spans="1:9" customFormat="1" x14ac:dyDescent="0.3">
      <c r="A972" s="1" t="s">
        <v>10</v>
      </c>
      <c r="B972" s="1" t="s">
        <v>11</v>
      </c>
      <c r="C972" s="2">
        <v>44804</v>
      </c>
      <c r="D972">
        <f t="shared" si="45"/>
        <v>31</v>
      </c>
      <c r="E972">
        <f t="shared" si="46"/>
        <v>8</v>
      </c>
      <c r="F972">
        <f t="shared" si="47"/>
        <v>2022</v>
      </c>
      <c r="G972" s="4">
        <v>204615.328125</v>
      </c>
      <c r="H972" s="4">
        <v>114625.828125</v>
      </c>
      <c r="I972" s="3">
        <v>56.020198819999997</v>
      </c>
    </row>
    <row r="973" spans="1:9" customFormat="1" x14ac:dyDescent="0.3">
      <c r="A973" s="1" t="s">
        <v>12</v>
      </c>
      <c r="B973" s="1" t="s">
        <v>13</v>
      </c>
      <c r="C973" s="2">
        <v>44804</v>
      </c>
      <c r="D973">
        <f t="shared" si="45"/>
        <v>31</v>
      </c>
      <c r="E973">
        <f t="shared" si="46"/>
        <v>8</v>
      </c>
      <c r="F973">
        <f t="shared" si="47"/>
        <v>2022</v>
      </c>
      <c r="G973" s="4">
        <v>20459.2421875</v>
      </c>
      <c r="H973" s="4">
        <v>17627.6640625</v>
      </c>
      <c r="I973" s="3">
        <v>86.159896849999996</v>
      </c>
    </row>
    <row r="974" spans="1:9" customFormat="1" x14ac:dyDescent="0.3">
      <c r="A974" s="1" t="s">
        <v>6</v>
      </c>
      <c r="B974" s="1" t="s">
        <v>7</v>
      </c>
      <c r="C974" s="2">
        <v>44805</v>
      </c>
      <c r="D974">
        <f t="shared" si="45"/>
        <v>1</v>
      </c>
      <c r="E974">
        <f t="shared" si="46"/>
        <v>9</v>
      </c>
      <c r="F974">
        <f t="shared" si="47"/>
        <v>2022</v>
      </c>
      <c r="G974" s="4">
        <v>51691.2265625</v>
      </c>
      <c r="H974" s="4">
        <v>37635.17578125</v>
      </c>
      <c r="I974" s="3">
        <v>72.807701109999996</v>
      </c>
    </row>
    <row r="975" spans="1:9" customFormat="1" x14ac:dyDescent="0.3">
      <c r="A975" s="1" t="s">
        <v>8</v>
      </c>
      <c r="B975" s="1" t="s">
        <v>9</v>
      </c>
      <c r="C975" s="2">
        <v>44805</v>
      </c>
      <c r="D975">
        <f t="shared" si="45"/>
        <v>1</v>
      </c>
      <c r="E975">
        <f t="shared" si="46"/>
        <v>9</v>
      </c>
      <c r="F975">
        <f t="shared" si="47"/>
        <v>2022</v>
      </c>
      <c r="G975" s="4">
        <v>15302.39648438</v>
      </c>
      <c r="H975" s="4">
        <v>13001.05273438</v>
      </c>
      <c r="I975" s="3">
        <v>84.960899350000005</v>
      </c>
    </row>
    <row r="976" spans="1:9" customFormat="1" x14ac:dyDescent="0.3">
      <c r="A976" s="1" t="s">
        <v>10</v>
      </c>
      <c r="B976" s="1" t="s">
        <v>11</v>
      </c>
      <c r="C976" s="2">
        <v>44805</v>
      </c>
      <c r="D976">
        <f t="shared" si="45"/>
        <v>1</v>
      </c>
      <c r="E976">
        <f t="shared" si="46"/>
        <v>9</v>
      </c>
      <c r="F976">
        <f t="shared" si="47"/>
        <v>2022</v>
      </c>
      <c r="G976" s="4">
        <v>204615.328125</v>
      </c>
      <c r="H976" s="4">
        <v>114173.4375</v>
      </c>
      <c r="I976" s="3">
        <v>55.799098970000003</v>
      </c>
    </row>
    <row r="977" spans="1:9" customFormat="1" x14ac:dyDescent="0.3">
      <c r="A977" s="1" t="s">
        <v>12</v>
      </c>
      <c r="B977" s="1" t="s">
        <v>13</v>
      </c>
      <c r="C977" s="2">
        <v>44805</v>
      </c>
      <c r="D977">
        <f t="shared" si="45"/>
        <v>1</v>
      </c>
      <c r="E977">
        <f t="shared" si="46"/>
        <v>9</v>
      </c>
      <c r="F977">
        <f t="shared" si="47"/>
        <v>2022</v>
      </c>
      <c r="G977" s="4">
        <v>20459.2421875</v>
      </c>
      <c r="H977" s="4">
        <v>17528.431640629999</v>
      </c>
      <c r="I977" s="3">
        <v>85.674896239999995</v>
      </c>
    </row>
    <row r="978" spans="1:9" customFormat="1" x14ac:dyDescent="0.3">
      <c r="A978" s="1" t="s">
        <v>6</v>
      </c>
      <c r="B978" s="1" t="s">
        <v>7</v>
      </c>
      <c r="C978" s="2">
        <v>44806</v>
      </c>
      <c r="D978">
        <f t="shared" si="45"/>
        <v>2</v>
      </c>
      <c r="E978">
        <f t="shared" si="46"/>
        <v>9</v>
      </c>
      <c r="F978">
        <f t="shared" si="47"/>
        <v>2022</v>
      </c>
      <c r="G978" s="4">
        <v>51691.2265625</v>
      </c>
      <c r="H978" s="4">
        <v>37486.77734375</v>
      </c>
      <c r="I978" s="3">
        <v>72.520599369999999</v>
      </c>
    </row>
    <row r="979" spans="1:9" customFormat="1" x14ac:dyDescent="0.3">
      <c r="A979" s="1" t="s">
        <v>8</v>
      </c>
      <c r="B979" s="1" t="s">
        <v>9</v>
      </c>
      <c r="C979" s="2">
        <v>44806</v>
      </c>
      <c r="D979">
        <f t="shared" si="45"/>
        <v>2</v>
      </c>
      <c r="E979">
        <f t="shared" si="46"/>
        <v>9</v>
      </c>
      <c r="F979">
        <f t="shared" si="47"/>
        <v>2022</v>
      </c>
      <c r="G979" s="4">
        <v>15302.39648438</v>
      </c>
      <c r="H979" s="4">
        <v>12969.7578125</v>
      </c>
      <c r="I979" s="3">
        <v>84.756401060000002</v>
      </c>
    </row>
    <row r="980" spans="1:9" customFormat="1" x14ac:dyDescent="0.3">
      <c r="A980" s="1" t="s">
        <v>10</v>
      </c>
      <c r="B980" s="1" t="s">
        <v>11</v>
      </c>
      <c r="C980" s="2">
        <v>44806</v>
      </c>
      <c r="D980">
        <f t="shared" si="45"/>
        <v>2</v>
      </c>
      <c r="E980">
        <f t="shared" si="46"/>
        <v>9</v>
      </c>
      <c r="F980">
        <f t="shared" si="47"/>
        <v>2022</v>
      </c>
      <c r="G980" s="4">
        <v>204615.328125</v>
      </c>
      <c r="H980" s="4">
        <v>113684.8203125</v>
      </c>
      <c r="I980" s="3">
        <v>55.560298920000001</v>
      </c>
    </row>
    <row r="981" spans="1:9" customFormat="1" x14ac:dyDescent="0.3">
      <c r="A981" s="1" t="s">
        <v>12</v>
      </c>
      <c r="B981" s="1" t="s">
        <v>13</v>
      </c>
      <c r="C981" s="2">
        <v>44806</v>
      </c>
      <c r="D981">
        <f t="shared" si="45"/>
        <v>2</v>
      </c>
      <c r="E981">
        <f t="shared" si="46"/>
        <v>9</v>
      </c>
      <c r="F981">
        <f t="shared" si="47"/>
        <v>2022</v>
      </c>
      <c r="G981" s="4">
        <v>20459.2421875</v>
      </c>
      <c r="H981" s="4">
        <v>17441.28515625</v>
      </c>
      <c r="I981" s="3">
        <v>85.248901369999999</v>
      </c>
    </row>
    <row r="982" spans="1:9" customFormat="1" x14ac:dyDescent="0.3">
      <c r="A982" s="1" t="s">
        <v>6</v>
      </c>
      <c r="B982" s="1" t="s">
        <v>7</v>
      </c>
      <c r="C982" s="2">
        <v>44807</v>
      </c>
      <c r="D982">
        <f t="shared" si="45"/>
        <v>3</v>
      </c>
      <c r="E982">
        <f t="shared" si="46"/>
        <v>9</v>
      </c>
      <c r="F982">
        <f t="shared" si="47"/>
        <v>2022</v>
      </c>
      <c r="G982" s="4">
        <v>51691.2265625</v>
      </c>
      <c r="H982" s="4">
        <v>37364.79296875</v>
      </c>
      <c r="I982" s="3">
        <v>72.284599299999996</v>
      </c>
    </row>
    <row r="983" spans="1:9" customFormat="1" x14ac:dyDescent="0.3">
      <c r="A983" s="1" t="s">
        <v>8</v>
      </c>
      <c r="B983" s="1" t="s">
        <v>9</v>
      </c>
      <c r="C983" s="2">
        <v>44807</v>
      </c>
      <c r="D983">
        <f t="shared" si="45"/>
        <v>3</v>
      </c>
      <c r="E983">
        <f t="shared" si="46"/>
        <v>9</v>
      </c>
      <c r="F983">
        <f t="shared" si="47"/>
        <v>2022</v>
      </c>
      <c r="G983" s="4">
        <v>15302.39648438</v>
      </c>
      <c r="H983" s="4">
        <v>12948.75585938</v>
      </c>
      <c r="I983" s="3">
        <v>84.619102479999995</v>
      </c>
    </row>
    <row r="984" spans="1:9" customFormat="1" x14ac:dyDescent="0.3">
      <c r="A984" s="1" t="s">
        <v>10</v>
      </c>
      <c r="B984" s="1" t="s">
        <v>11</v>
      </c>
      <c r="C984" s="2">
        <v>44807</v>
      </c>
      <c r="D984">
        <f t="shared" si="45"/>
        <v>3</v>
      </c>
      <c r="E984">
        <f t="shared" si="46"/>
        <v>9</v>
      </c>
      <c r="F984">
        <f t="shared" si="47"/>
        <v>2022</v>
      </c>
      <c r="G984" s="4">
        <v>204615.328125</v>
      </c>
      <c r="H984" s="4">
        <v>113382.109375</v>
      </c>
      <c r="I984" s="3">
        <v>55.412300109999997</v>
      </c>
    </row>
    <row r="985" spans="1:9" customFormat="1" x14ac:dyDescent="0.3">
      <c r="A985" s="1" t="s">
        <v>12</v>
      </c>
      <c r="B985" s="1" t="s">
        <v>13</v>
      </c>
      <c r="C985" s="2">
        <v>44807</v>
      </c>
      <c r="D985">
        <f t="shared" si="45"/>
        <v>3</v>
      </c>
      <c r="E985">
        <f t="shared" si="46"/>
        <v>9</v>
      </c>
      <c r="F985">
        <f t="shared" si="47"/>
        <v>2022</v>
      </c>
      <c r="G985" s="4">
        <v>20459.2421875</v>
      </c>
      <c r="H985" s="4">
        <v>17388.419921879999</v>
      </c>
      <c r="I985" s="3">
        <v>84.990501399999999</v>
      </c>
    </row>
    <row r="986" spans="1:9" customFormat="1" x14ac:dyDescent="0.3">
      <c r="A986" s="1" t="s">
        <v>6</v>
      </c>
      <c r="B986" s="1" t="s">
        <v>7</v>
      </c>
      <c r="C986" s="2">
        <v>44808</v>
      </c>
      <c r="D986">
        <f t="shared" si="45"/>
        <v>4</v>
      </c>
      <c r="E986">
        <f t="shared" si="46"/>
        <v>9</v>
      </c>
      <c r="F986">
        <f t="shared" si="47"/>
        <v>2022</v>
      </c>
      <c r="G986" s="4">
        <v>51691.2265625</v>
      </c>
      <c r="H986" s="4">
        <v>37242.78125</v>
      </c>
      <c r="I986" s="3">
        <v>72.048599240000001</v>
      </c>
    </row>
    <row r="987" spans="1:9" customFormat="1" x14ac:dyDescent="0.3">
      <c r="A987" s="1" t="s">
        <v>8</v>
      </c>
      <c r="B987" s="1" t="s">
        <v>9</v>
      </c>
      <c r="C987" s="2">
        <v>44808</v>
      </c>
      <c r="D987">
        <f t="shared" si="45"/>
        <v>4</v>
      </c>
      <c r="E987">
        <f t="shared" si="46"/>
        <v>9</v>
      </c>
      <c r="F987">
        <f t="shared" si="47"/>
        <v>2022</v>
      </c>
      <c r="G987" s="4">
        <v>15302.39648438</v>
      </c>
      <c r="H987" s="4">
        <v>12934.03125</v>
      </c>
      <c r="I987" s="3">
        <v>84.522903439999993</v>
      </c>
    </row>
    <row r="988" spans="1:9" customFormat="1" x14ac:dyDescent="0.3">
      <c r="A988" s="1" t="s">
        <v>10</v>
      </c>
      <c r="B988" s="1" t="s">
        <v>11</v>
      </c>
      <c r="C988" s="2">
        <v>44808</v>
      </c>
      <c r="D988">
        <f t="shared" si="45"/>
        <v>4</v>
      </c>
      <c r="E988">
        <f t="shared" si="46"/>
        <v>9</v>
      </c>
      <c r="F988">
        <f t="shared" si="47"/>
        <v>2022</v>
      </c>
      <c r="G988" s="4">
        <v>204615.328125</v>
      </c>
      <c r="H988" s="4">
        <v>113225.0078125</v>
      </c>
      <c r="I988" s="3">
        <v>55.335498809999997</v>
      </c>
    </row>
    <row r="989" spans="1:9" customFormat="1" x14ac:dyDescent="0.3">
      <c r="A989" s="1" t="s">
        <v>12</v>
      </c>
      <c r="B989" s="1" t="s">
        <v>13</v>
      </c>
      <c r="C989" s="2">
        <v>44808</v>
      </c>
      <c r="D989">
        <f t="shared" si="45"/>
        <v>4</v>
      </c>
      <c r="E989">
        <f t="shared" si="46"/>
        <v>9</v>
      </c>
      <c r="F989">
        <f t="shared" si="47"/>
        <v>2022</v>
      </c>
      <c r="G989" s="4">
        <v>20459.2421875</v>
      </c>
      <c r="H989" s="4">
        <v>17396.603515629999</v>
      </c>
      <c r="I989" s="3">
        <v>85.030502319999997</v>
      </c>
    </row>
    <row r="990" spans="1:9" customFormat="1" x14ac:dyDescent="0.3">
      <c r="A990" s="1" t="s">
        <v>6</v>
      </c>
      <c r="B990" s="1" t="s">
        <v>7</v>
      </c>
      <c r="C990" s="2">
        <v>44809</v>
      </c>
      <c r="D990">
        <f t="shared" si="45"/>
        <v>5</v>
      </c>
      <c r="E990">
        <f t="shared" si="46"/>
        <v>9</v>
      </c>
      <c r="F990">
        <f t="shared" si="47"/>
        <v>2022</v>
      </c>
      <c r="G990" s="4">
        <v>51691.2265625</v>
      </c>
      <c r="H990" s="4">
        <v>37120.3125</v>
      </c>
      <c r="I990" s="3">
        <v>71.811599729999998</v>
      </c>
    </row>
    <row r="991" spans="1:9" customFormat="1" x14ac:dyDescent="0.3">
      <c r="A991" s="1" t="s">
        <v>8</v>
      </c>
      <c r="B991" s="1" t="s">
        <v>9</v>
      </c>
      <c r="C991" s="2">
        <v>44809</v>
      </c>
      <c r="D991">
        <f t="shared" si="45"/>
        <v>5</v>
      </c>
      <c r="E991">
        <f t="shared" si="46"/>
        <v>9</v>
      </c>
      <c r="F991">
        <f t="shared" si="47"/>
        <v>2022</v>
      </c>
      <c r="G991" s="4">
        <v>15302.39648438</v>
      </c>
      <c r="H991" s="4">
        <v>12913.29296875</v>
      </c>
      <c r="I991" s="3">
        <v>84.387397770000007</v>
      </c>
    </row>
    <row r="992" spans="1:9" customFormat="1" x14ac:dyDescent="0.3">
      <c r="A992" s="1" t="s">
        <v>10</v>
      </c>
      <c r="B992" s="1" t="s">
        <v>11</v>
      </c>
      <c r="C992" s="2">
        <v>44809</v>
      </c>
      <c r="D992">
        <f t="shared" si="45"/>
        <v>5</v>
      </c>
      <c r="E992">
        <f t="shared" si="46"/>
        <v>9</v>
      </c>
      <c r="F992">
        <f t="shared" si="47"/>
        <v>2022</v>
      </c>
      <c r="G992" s="4">
        <v>204615.328125</v>
      </c>
      <c r="H992" s="4">
        <v>112615.1875</v>
      </c>
      <c r="I992" s="3">
        <v>55.037498470000003</v>
      </c>
    </row>
    <row r="993" spans="1:9" customFormat="1" x14ac:dyDescent="0.3">
      <c r="A993" s="1" t="s">
        <v>12</v>
      </c>
      <c r="B993" s="1" t="s">
        <v>13</v>
      </c>
      <c r="C993" s="2">
        <v>44809</v>
      </c>
      <c r="D993">
        <f t="shared" si="45"/>
        <v>5</v>
      </c>
      <c r="E993">
        <f t="shared" si="46"/>
        <v>9</v>
      </c>
      <c r="F993">
        <f t="shared" si="47"/>
        <v>2022</v>
      </c>
      <c r="G993" s="4">
        <v>20459.2421875</v>
      </c>
      <c r="H993" s="4">
        <v>17303.009765629999</v>
      </c>
      <c r="I993" s="3">
        <v>84.573097230000002</v>
      </c>
    </row>
    <row r="994" spans="1:9" customFormat="1" x14ac:dyDescent="0.3">
      <c r="A994" s="1" t="s">
        <v>6</v>
      </c>
      <c r="B994" s="1" t="s">
        <v>7</v>
      </c>
      <c r="C994" s="2">
        <v>44810</v>
      </c>
      <c r="D994">
        <f t="shared" si="45"/>
        <v>6</v>
      </c>
      <c r="E994">
        <f t="shared" si="46"/>
        <v>9</v>
      </c>
      <c r="F994">
        <f t="shared" si="47"/>
        <v>2022</v>
      </c>
      <c r="G994" s="4">
        <v>51691.2265625</v>
      </c>
      <c r="H994" s="4">
        <v>36997.234375</v>
      </c>
      <c r="I994" s="3">
        <v>71.573501590000006</v>
      </c>
    </row>
    <row r="995" spans="1:9" customFormat="1" x14ac:dyDescent="0.3">
      <c r="A995" s="1" t="s">
        <v>8</v>
      </c>
      <c r="B995" s="1" t="s">
        <v>9</v>
      </c>
      <c r="C995" s="2">
        <v>44810</v>
      </c>
      <c r="D995">
        <f t="shared" si="45"/>
        <v>6</v>
      </c>
      <c r="E995">
        <f t="shared" si="46"/>
        <v>9</v>
      </c>
      <c r="F995">
        <f t="shared" si="47"/>
        <v>2022</v>
      </c>
      <c r="G995" s="4">
        <v>15302.39648438</v>
      </c>
      <c r="H995" s="4">
        <v>12890.555664060001</v>
      </c>
      <c r="I995" s="3">
        <v>84.238800049999995</v>
      </c>
    </row>
    <row r="996" spans="1:9" customFormat="1" x14ac:dyDescent="0.3">
      <c r="A996" s="1" t="s">
        <v>10</v>
      </c>
      <c r="B996" s="1" t="s">
        <v>11</v>
      </c>
      <c r="C996" s="2">
        <v>44810</v>
      </c>
      <c r="D996">
        <f t="shared" si="45"/>
        <v>6</v>
      </c>
      <c r="E996">
        <f t="shared" si="46"/>
        <v>9</v>
      </c>
      <c r="F996">
        <f t="shared" si="47"/>
        <v>2022</v>
      </c>
      <c r="G996" s="4">
        <v>204615.328125</v>
      </c>
      <c r="H996" s="4">
        <v>112121.4609375</v>
      </c>
      <c r="I996" s="3">
        <v>54.796199799999997</v>
      </c>
    </row>
    <row r="997" spans="1:9" customFormat="1" x14ac:dyDescent="0.3">
      <c r="A997" s="1" t="s">
        <v>12</v>
      </c>
      <c r="B997" s="1" t="s">
        <v>13</v>
      </c>
      <c r="C997" s="2">
        <v>44810</v>
      </c>
      <c r="D997">
        <f t="shared" si="45"/>
        <v>6</v>
      </c>
      <c r="E997">
        <f t="shared" si="46"/>
        <v>9</v>
      </c>
      <c r="F997">
        <f t="shared" si="47"/>
        <v>2022</v>
      </c>
      <c r="G997" s="4">
        <v>20459.2421875</v>
      </c>
      <c r="H997" s="4">
        <v>17216.32421875</v>
      </c>
      <c r="I997" s="3">
        <v>84.1493988</v>
      </c>
    </row>
    <row r="998" spans="1:9" customFormat="1" x14ac:dyDescent="0.3">
      <c r="A998" s="1" t="s">
        <v>6</v>
      </c>
      <c r="B998" s="1" t="s">
        <v>7</v>
      </c>
      <c r="C998" s="2">
        <v>44811</v>
      </c>
      <c r="D998">
        <f t="shared" si="45"/>
        <v>7</v>
      </c>
      <c r="E998">
        <f t="shared" si="46"/>
        <v>9</v>
      </c>
      <c r="F998">
        <f t="shared" si="47"/>
        <v>2022</v>
      </c>
      <c r="G998" s="4">
        <v>51691.2265625</v>
      </c>
      <c r="H998" s="4">
        <v>36877.7890625</v>
      </c>
      <c r="I998" s="3">
        <v>71.34249878</v>
      </c>
    </row>
    <row r="999" spans="1:9" customFormat="1" x14ac:dyDescent="0.3">
      <c r="A999" s="1" t="s">
        <v>8</v>
      </c>
      <c r="B999" s="1" t="s">
        <v>9</v>
      </c>
      <c r="C999" s="2">
        <v>44811</v>
      </c>
      <c r="D999">
        <f t="shared" si="45"/>
        <v>7</v>
      </c>
      <c r="E999">
        <f t="shared" si="46"/>
        <v>9</v>
      </c>
      <c r="F999">
        <f t="shared" si="47"/>
        <v>2022</v>
      </c>
      <c r="G999" s="4">
        <v>15302.39648438</v>
      </c>
      <c r="H999" s="4">
        <v>12862.483398439999</v>
      </c>
      <c r="I999" s="3">
        <v>84.055397029999995</v>
      </c>
    </row>
    <row r="1000" spans="1:9" customFormat="1" x14ac:dyDescent="0.3">
      <c r="A1000" s="1" t="s">
        <v>10</v>
      </c>
      <c r="B1000" s="1" t="s">
        <v>11</v>
      </c>
      <c r="C1000" s="2">
        <v>44811</v>
      </c>
      <c r="D1000">
        <f t="shared" si="45"/>
        <v>7</v>
      </c>
      <c r="E1000">
        <f t="shared" si="46"/>
        <v>9</v>
      </c>
      <c r="F1000">
        <f t="shared" si="47"/>
        <v>2022</v>
      </c>
      <c r="G1000" s="4">
        <v>204615.328125</v>
      </c>
      <c r="H1000" s="4">
        <v>111943.9921875</v>
      </c>
      <c r="I1000" s="3">
        <v>54.709499360000002</v>
      </c>
    </row>
    <row r="1001" spans="1:9" customFormat="1" x14ac:dyDescent="0.3">
      <c r="A1001" s="1" t="s">
        <v>12</v>
      </c>
      <c r="B1001" s="1" t="s">
        <v>13</v>
      </c>
      <c r="C1001" s="2">
        <v>44811</v>
      </c>
      <c r="D1001">
        <f t="shared" si="45"/>
        <v>7</v>
      </c>
      <c r="E1001">
        <f t="shared" si="46"/>
        <v>9</v>
      </c>
      <c r="F1001">
        <f t="shared" si="47"/>
        <v>2022</v>
      </c>
      <c r="G1001" s="4">
        <v>20459.2421875</v>
      </c>
      <c r="H1001" s="4">
        <v>17221.048828129999</v>
      </c>
      <c r="I1001" s="3">
        <v>84.17250061</v>
      </c>
    </row>
    <row r="1002" spans="1:9" customFormat="1" x14ac:dyDescent="0.3">
      <c r="A1002" s="1" t="s">
        <v>6</v>
      </c>
      <c r="B1002" s="1" t="s">
        <v>7</v>
      </c>
      <c r="C1002" s="2">
        <v>44812</v>
      </c>
      <c r="D1002">
        <f t="shared" si="45"/>
        <v>8</v>
      </c>
      <c r="E1002">
        <f t="shared" si="46"/>
        <v>9</v>
      </c>
      <c r="F1002">
        <f t="shared" si="47"/>
        <v>2022</v>
      </c>
      <c r="G1002" s="4">
        <v>51691.2265625</v>
      </c>
      <c r="H1002" s="4">
        <v>36743.14453125</v>
      </c>
      <c r="I1002" s="3">
        <v>71.082000730000004</v>
      </c>
    </row>
    <row r="1003" spans="1:9" customFormat="1" x14ac:dyDescent="0.3">
      <c r="A1003" s="1" t="s">
        <v>8</v>
      </c>
      <c r="B1003" s="1" t="s">
        <v>9</v>
      </c>
      <c r="C1003" s="2">
        <v>44812</v>
      </c>
      <c r="D1003">
        <f t="shared" si="45"/>
        <v>8</v>
      </c>
      <c r="E1003">
        <f t="shared" si="46"/>
        <v>9</v>
      </c>
      <c r="F1003">
        <f t="shared" si="47"/>
        <v>2022</v>
      </c>
      <c r="G1003" s="4">
        <v>15302.39648438</v>
      </c>
      <c r="H1003" s="4">
        <v>12834.995117189999</v>
      </c>
      <c r="I1003" s="3">
        <v>83.875701899999996</v>
      </c>
    </row>
    <row r="1004" spans="1:9" customFormat="1" x14ac:dyDescent="0.3">
      <c r="A1004" s="1" t="s">
        <v>10</v>
      </c>
      <c r="B1004" s="1" t="s">
        <v>11</v>
      </c>
      <c r="C1004" s="2">
        <v>44812</v>
      </c>
      <c r="D1004">
        <f t="shared" si="45"/>
        <v>8</v>
      </c>
      <c r="E1004">
        <f t="shared" si="46"/>
        <v>9</v>
      </c>
      <c r="F1004">
        <f t="shared" si="47"/>
        <v>2022</v>
      </c>
      <c r="G1004" s="4">
        <v>204615.328125</v>
      </c>
      <c r="H1004" s="4">
        <v>111460.5234375</v>
      </c>
      <c r="I1004" s="3">
        <v>54.473201750000001</v>
      </c>
    </row>
    <row r="1005" spans="1:9" customFormat="1" x14ac:dyDescent="0.3">
      <c r="A1005" s="1" t="s">
        <v>12</v>
      </c>
      <c r="B1005" s="1" t="s">
        <v>13</v>
      </c>
      <c r="C1005" s="2">
        <v>44812</v>
      </c>
      <c r="D1005">
        <f t="shared" si="45"/>
        <v>8</v>
      </c>
      <c r="E1005">
        <f t="shared" si="46"/>
        <v>9</v>
      </c>
      <c r="F1005">
        <f t="shared" si="47"/>
        <v>2022</v>
      </c>
      <c r="G1005" s="4">
        <v>20459.2421875</v>
      </c>
      <c r="H1005" s="4">
        <v>17168.41796875</v>
      </c>
      <c r="I1005" s="3">
        <v>83.915199279999996</v>
      </c>
    </row>
    <row r="1006" spans="1:9" customFormat="1" x14ac:dyDescent="0.3">
      <c r="A1006" s="1" t="s">
        <v>6</v>
      </c>
      <c r="B1006" s="1" t="s">
        <v>7</v>
      </c>
      <c r="C1006" s="2">
        <v>44813</v>
      </c>
      <c r="D1006">
        <f t="shared" si="45"/>
        <v>9</v>
      </c>
      <c r="E1006">
        <f t="shared" si="46"/>
        <v>9</v>
      </c>
      <c r="F1006">
        <f t="shared" si="47"/>
        <v>2022</v>
      </c>
      <c r="G1006" s="4">
        <v>51691.2265625</v>
      </c>
      <c r="H1006" s="4">
        <v>36633.65234375</v>
      </c>
      <c r="I1006" s="3">
        <v>70.870201109999996</v>
      </c>
    </row>
    <row r="1007" spans="1:9" customFormat="1" x14ac:dyDescent="0.3">
      <c r="A1007" s="1" t="s">
        <v>8</v>
      </c>
      <c r="B1007" s="1" t="s">
        <v>9</v>
      </c>
      <c r="C1007" s="2">
        <v>44813</v>
      </c>
      <c r="D1007">
        <f t="shared" si="45"/>
        <v>9</v>
      </c>
      <c r="E1007">
        <f t="shared" si="46"/>
        <v>9</v>
      </c>
      <c r="F1007">
        <f t="shared" si="47"/>
        <v>2022</v>
      </c>
      <c r="G1007" s="4">
        <v>15302.39648438</v>
      </c>
      <c r="H1007" s="4">
        <v>12760.618164060001</v>
      </c>
      <c r="I1007" s="3">
        <v>83.389701840000001</v>
      </c>
    </row>
    <row r="1008" spans="1:9" customFormat="1" x14ac:dyDescent="0.3">
      <c r="A1008" s="1" t="s">
        <v>10</v>
      </c>
      <c r="B1008" s="1" t="s">
        <v>11</v>
      </c>
      <c r="C1008" s="2">
        <v>44813</v>
      </c>
      <c r="D1008">
        <f t="shared" si="45"/>
        <v>9</v>
      </c>
      <c r="E1008">
        <f t="shared" si="46"/>
        <v>9</v>
      </c>
      <c r="F1008">
        <f t="shared" si="47"/>
        <v>2022</v>
      </c>
      <c r="G1008" s="4">
        <v>204615.328125</v>
      </c>
      <c r="H1008" s="4">
        <v>110915.96875</v>
      </c>
      <c r="I1008" s="3">
        <v>54.207099909999997</v>
      </c>
    </row>
    <row r="1009" spans="1:9" customFormat="1" x14ac:dyDescent="0.3">
      <c r="A1009" s="1" t="s">
        <v>12</v>
      </c>
      <c r="B1009" s="1" t="s">
        <v>13</v>
      </c>
      <c r="C1009" s="2">
        <v>44813</v>
      </c>
      <c r="D1009">
        <f t="shared" si="45"/>
        <v>9</v>
      </c>
      <c r="E1009">
        <f t="shared" si="46"/>
        <v>9</v>
      </c>
      <c r="F1009">
        <f t="shared" si="47"/>
        <v>2022</v>
      </c>
      <c r="G1009" s="4">
        <v>20459.2421875</v>
      </c>
      <c r="H1009" s="4">
        <v>17059.58984375</v>
      </c>
      <c r="I1009" s="3">
        <v>83.383300779999999</v>
      </c>
    </row>
    <row r="1010" spans="1:9" customFormat="1" x14ac:dyDescent="0.3">
      <c r="A1010" s="1" t="s">
        <v>6</v>
      </c>
      <c r="B1010" s="1" t="s">
        <v>7</v>
      </c>
      <c r="C1010" s="2">
        <v>44814</v>
      </c>
      <c r="D1010">
        <f t="shared" si="45"/>
        <v>10</v>
      </c>
      <c r="E1010">
        <f t="shared" si="46"/>
        <v>9</v>
      </c>
      <c r="F1010">
        <f t="shared" si="47"/>
        <v>2022</v>
      </c>
      <c r="G1010" s="4">
        <v>51691.2265625</v>
      </c>
      <c r="H1010" s="4">
        <v>36555.41015625</v>
      </c>
      <c r="I1010" s="3">
        <v>70.718803410000007</v>
      </c>
    </row>
    <row r="1011" spans="1:9" customFormat="1" x14ac:dyDescent="0.3">
      <c r="A1011" s="1" t="s">
        <v>8</v>
      </c>
      <c r="B1011" s="1" t="s">
        <v>9</v>
      </c>
      <c r="C1011" s="2">
        <v>44814</v>
      </c>
      <c r="D1011">
        <f t="shared" si="45"/>
        <v>10</v>
      </c>
      <c r="E1011">
        <f t="shared" si="46"/>
        <v>9</v>
      </c>
      <c r="F1011">
        <f t="shared" si="47"/>
        <v>2022</v>
      </c>
      <c r="G1011" s="4">
        <v>15302.39648438</v>
      </c>
      <c r="H1011" s="4">
        <v>12714.35351563</v>
      </c>
      <c r="I1011" s="3">
        <v>83.087303160000005</v>
      </c>
    </row>
    <row r="1012" spans="1:9" customFormat="1" x14ac:dyDescent="0.3">
      <c r="A1012" s="1" t="s">
        <v>10</v>
      </c>
      <c r="B1012" s="1" t="s">
        <v>11</v>
      </c>
      <c r="C1012" s="2">
        <v>44814</v>
      </c>
      <c r="D1012">
        <f t="shared" si="45"/>
        <v>10</v>
      </c>
      <c r="E1012">
        <f t="shared" si="46"/>
        <v>9</v>
      </c>
      <c r="F1012">
        <f t="shared" si="47"/>
        <v>2022</v>
      </c>
      <c r="G1012" s="4">
        <v>204615.328125</v>
      </c>
      <c r="H1012" s="4">
        <v>110595.796875</v>
      </c>
      <c r="I1012" s="3">
        <v>54.050598139999998</v>
      </c>
    </row>
    <row r="1013" spans="1:9" customFormat="1" x14ac:dyDescent="0.3">
      <c r="A1013" s="1" t="s">
        <v>12</v>
      </c>
      <c r="B1013" s="1" t="s">
        <v>13</v>
      </c>
      <c r="C1013" s="2">
        <v>44814</v>
      </c>
      <c r="D1013">
        <f t="shared" si="45"/>
        <v>10</v>
      </c>
      <c r="E1013">
        <f t="shared" si="46"/>
        <v>9</v>
      </c>
      <c r="F1013">
        <f t="shared" si="47"/>
        <v>2022</v>
      </c>
      <c r="G1013" s="4">
        <v>20459.2421875</v>
      </c>
      <c r="H1013" s="4">
        <v>16981.33984375</v>
      </c>
      <c r="I1013" s="3">
        <v>83.000801089999996</v>
      </c>
    </row>
    <row r="1014" spans="1:9" customFormat="1" x14ac:dyDescent="0.3">
      <c r="A1014" s="1" t="s">
        <v>6</v>
      </c>
      <c r="B1014" s="1" t="s">
        <v>7</v>
      </c>
      <c r="C1014" s="2">
        <v>44815</v>
      </c>
      <c r="D1014">
        <f t="shared" si="45"/>
        <v>11</v>
      </c>
      <c r="E1014">
        <f t="shared" si="46"/>
        <v>9</v>
      </c>
      <c r="F1014">
        <f t="shared" si="47"/>
        <v>2022</v>
      </c>
      <c r="G1014" s="4">
        <v>51691.2265625</v>
      </c>
      <c r="H1014" s="4">
        <v>36460.921875</v>
      </c>
      <c r="I1014" s="3">
        <v>70.536003109999996</v>
      </c>
    </row>
    <row r="1015" spans="1:9" customFormat="1" x14ac:dyDescent="0.3">
      <c r="A1015" s="1" t="s">
        <v>8</v>
      </c>
      <c r="B1015" s="1" t="s">
        <v>9</v>
      </c>
      <c r="C1015" s="2">
        <v>44815</v>
      </c>
      <c r="D1015">
        <f t="shared" si="45"/>
        <v>11</v>
      </c>
      <c r="E1015">
        <f t="shared" si="46"/>
        <v>9</v>
      </c>
      <c r="F1015">
        <f t="shared" si="47"/>
        <v>2022</v>
      </c>
      <c r="G1015" s="4">
        <v>15302.39648438</v>
      </c>
      <c r="H1015" s="4">
        <v>12679.081054689999</v>
      </c>
      <c r="I1015" s="3">
        <v>82.856796259999996</v>
      </c>
    </row>
    <row r="1016" spans="1:9" customFormat="1" x14ac:dyDescent="0.3">
      <c r="A1016" s="1" t="s">
        <v>10</v>
      </c>
      <c r="B1016" s="1" t="s">
        <v>11</v>
      </c>
      <c r="C1016" s="2">
        <v>44815</v>
      </c>
      <c r="D1016">
        <f t="shared" si="45"/>
        <v>11</v>
      </c>
      <c r="E1016">
        <f t="shared" si="46"/>
        <v>9</v>
      </c>
      <c r="F1016">
        <f t="shared" si="47"/>
        <v>2022</v>
      </c>
      <c r="G1016" s="4">
        <v>204615.328125</v>
      </c>
      <c r="H1016" s="4">
        <v>110449.8671875</v>
      </c>
      <c r="I1016" s="3">
        <v>53.979301450000001</v>
      </c>
    </row>
    <row r="1017" spans="1:9" customFormat="1" x14ac:dyDescent="0.3">
      <c r="A1017" s="1" t="s">
        <v>12</v>
      </c>
      <c r="B1017" s="1" t="s">
        <v>13</v>
      </c>
      <c r="C1017" s="2">
        <v>44815</v>
      </c>
      <c r="D1017">
        <f t="shared" si="45"/>
        <v>11</v>
      </c>
      <c r="E1017">
        <f t="shared" si="46"/>
        <v>9</v>
      </c>
      <c r="F1017">
        <f t="shared" si="47"/>
        <v>2022</v>
      </c>
      <c r="G1017" s="4">
        <v>20459.2421875</v>
      </c>
      <c r="H1017" s="4">
        <v>16959.48046875</v>
      </c>
      <c r="I1017" s="3">
        <v>82.893997189999993</v>
      </c>
    </row>
    <row r="1018" spans="1:9" customFormat="1" x14ac:dyDescent="0.3">
      <c r="A1018" s="1" t="s">
        <v>6</v>
      </c>
      <c r="B1018" s="1" t="s">
        <v>7</v>
      </c>
      <c r="C1018" s="2">
        <v>44816</v>
      </c>
      <c r="D1018">
        <f t="shared" si="45"/>
        <v>12</v>
      </c>
      <c r="E1018">
        <f t="shared" si="46"/>
        <v>9</v>
      </c>
      <c r="F1018">
        <f t="shared" si="47"/>
        <v>2022</v>
      </c>
      <c r="G1018" s="4">
        <v>51691.2265625</v>
      </c>
      <c r="H1018" s="4">
        <v>36325.4609375</v>
      </c>
      <c r="I1018" s="3">
        <v>70.273902890000002</v>
      </c>
    </row>
    <row r="1019" spans="1:9" customFormat="1" x14ac:dyDescent="0.3">
      <c r="A1019" s="1" t="s">
        <v>8</v>
      </c>
      <c r="B1019" s="1" t="s">
        <v>9</v>
      </c>
      <c r="C1019" s="2">
        <v>44816</v>
      </c>
      <c r="D1019">
        <f t="shared" si="45"/>
        <v>12</v>
      </c>
      <c r="E1019">
        <f t="shared" si="46"/>
        <v>9</v>
      </c>
      <c r="F1019">
        <f t="shared" si="47"/>
        <v>2022</v>
      </c>
      <c r="G1019" s="4">
        <v>15302.39648438</v>
      </c>
      <c r="H1019" s="4">
        <v>12630.54492188</v>
      </c>
      <c r="I1019" s="3">
        <v>82.539703369999998</v>
      </c>
    </row>
    <row r="1020" spans="1:9" customFormat="1" x14ac:dyDescent="0.3">
      <c r="A1020" s="1" t="s">
        <v>10</v>
      </c>
      <c r="B1020" s="1" t="s">
        <v>11</v>
      </c>
      <c r="C1020" s="2">
        <v>44816</v>
      </c>
      <c r="D1020">
        <f t="shared" si="45"/>
        <v>12</v>
      </c>
      <c r="E1020">
        <f t="shared" si="46"/>
        <v>9</v>
      </c>
      <c r="F1020">
        <f t="shared" si="47"/>
        <v>2022</v>
      </c>
      <c r="G1020" s="4">
        <v>204615.328125</v>
      </c>
      <c r="H1020" s="4">
        <v>109781.7421875</v>
      </c>
      <c r="I1020" s="3">
        <v>53.652698520000001</v>
      </c>
    </row>
    <row r="1021" spans="1:9" customFormat="1" x14ac:dyDescent="0.3">
      <c r="A1021" s="1" t="s">
        <v>12</v>
      </c>
      <c r="B1021" s="1" t="s">
        <v>13</v>
      </c>
      <c r="C1021" s="2">
        <v>44816</v>
      </c>
      <c r="D1021">
        <f t="shared" si="45"/>
        <v>12</v>
      </c>
      <c r="E1021">
        <f t="shared" si="46"/>
        <v>9</v>
      </c>
      <c r="F1021">
        <f t="shared" si="47"/>
        <v>2022</v>
      </c>
      <c r="G1021" s="4">
        <v>20459.2421875</v>
      </c>
      <c r="H1021" s="4">
        <v>16956.373046879999</v>
      </c>
      <c r="I1021" s="3">
        <v>82.878799439999995</v>
      </c>
    </row>
    <row r="1022" spans="1:9" customFormat="1" x14ac:dyDescent="0.3">
      <c r="A1022" s="1" t="s">
        <v>6</v>
      </c>
      <c r="B1022" s="1" t="s">
        <v>7</v>
      </c>
      <c r="C1022" s="2">
        <v>44817</v>
      </c>
      <c r="D1022">
        <f t="shared" si="45"/>
        <v>13</v>
      </c>
      <c r="E1022">
        <f t="shared" si="46"/>
        <v>9</v>
      </c>
      <c r="F1022">
        <f t="shared" si="47"/>
        <v>2022</v>
      </c>
      <c r="G1022" s="4">
        <v>51691.2265625</v>
      </c>
      <c r="H1022" s="4">
        <v>36182.328125</v>
      </c>
      <c r="I1022" s="3">
        <v>69.997001650000001</v>
      </c>
    </row>
    <row r="1023" spans="1:9" customFormat="1" x14ac:dyDescent="0.3">
      <c r="A1023" s="1" t="s">
        <v>8</v>
      </c>
      <c r="B1023" s="1" t="s">
        <v>9</v>
      </c>
      <c r="C1023" s="2">
        <v>44817</v>
      </c>
      <c r="D1023">
        <f t="shared" si="45"/>
        <v>13</v>
      </c>
      <c r="E1023">
        <f t="shared" si="46"/>
        <v>9</v>
      </c>
      <c r="F1023">
        <f t="shared" si="47"/>
        <v>2022</v>
      </c>
      <c r="G1023" s="4">
        <v>15302.39648438</v>
      </c>
      <c r="H1023" s="4">
        <v>12557.516601560001</v>
      </c>
      <c r="I1023" s="3">
        <v>82.062400819999993</v>
      </c>
    </row>
    <row r="1024" spans="1:9" customFormat="1" x14ac:dyDescent="0.3">
      <c r="A1024" s="1" t="s">
        <v>10</v>
      </c>
      <c r="B1024" s="1" t="s">
        <v>11</v>
      </c>
      <c r="C1024" s="2">
        <v>44817</v>
      </c>
      <c r="D1024">
        <f t="shared" si="45"/>
        <v>13</v>
      </c>
      <c r="E1024">
        <f t="shared" si="46"/>
        <v>9</v>
      </c>
      <c r="F1024">
        <f t="shared" si="47"/>
        <v>2022</v>
      </c>
      <c r="G1024" s="4">
        <v>204615.328125</v>
      </c>
      <c r="H1024" s="4">
        <v>109234.3671875</v>
      </c>
      <c r="I1024" s="3">
        <v>53.385200500000003</v>
      </c>
    </row>
    <row r="1025" spans="1:9" customFormat="1" x14ac:dyDescent="0.3">
      <c r="A1025" s="1" t="s">
        <v>12</v>
      </c>
      <c r="B1025" s="1" t="s">
        <v>13</v>
      </c>
      <c r="C1025" s="2">
        <v>44817</v>
      </c>
      <c r="D1025">
        <f t="shared" si="45"/>
        <v>13</v>
      </c>
      <c r="E1025">
        <f t="shared" si="46"/>
        <v>9</v>
      </c>
      <c r="F1025">
        <f t="shared" si="47"/>
        <v>2022</v>
      </c>
      <c r="G1025" s="4">
        <v>20459.2421875</v>
      </c>
      <c r="H1025" s="4">
        <v>17059.53515625</v>
      </c>
      <c r="I1025" s="3">
        <v>83.38300323</v>
      </c>
    </row>
    <row r="1026" spans="1:9" customFormat="1" x14ac:dyDescent="0.3">
      <c r="A1026" s="1" t="s">
        <v>6</v>
      </c>
      <c r="B1026" s="1" t="s">
        <v>7</v>
      </c>
      <c r="C1026" s="2">
        <v>44818</v>
      </c>
      <c r="D1026">
        <f t="shared" si="45"/>
        <v>14</v>
      </c>
      <c r="E1026">
        <f t="shared" si="46"/>
        <v>9</v>
      </c>
      <c r="F1026">
        <f t="shared" si="47"/>
        <v>2022</v>
      </c>
      <c r="G1026" s="4">
        <v>51691.2265625</v>
      </c>
      <c r="H1026" s="4">
        <v>36043.12109375</v>
      </c>
      <c r="I1026" s="3">
        <v>69.727699279999996</v>
      </c>
    </row>
    <row r="1027" spans="1:9" customFormat="1" x14ac:dyDescent="0.3">
      <c r="A1027" s="1" t="s">
        <v>8</v>
      </c>
      <c r="B1027" s="1" t="s">
        <v>9</v>
      </c>
      <c r="C1027" s="2">
        <v>44818</v>
      </c>
      <c r="D1027">
        <f t="shared" ref="D1027:D1090" si="48">DAY(C1027)</f>
        <v>14</v>
      </c>
      <c r="E1027">
        <f t="shared" ref="E1027:E1090" si="49">MONTH(C1027)</f>
        <v>9</v>
      </c>
      <c r="F1027">
        <f t="shared" ref="F1027:F1090" si="50">YEAR(C1027)</f>
        <v>2022</v>
      </c>
      <c r="G1027" s="4">
        <v>15302.39648438</v>
      </c>
      <c r="H1027" s="4">
        <v>12424.37890625</v>
      </c>
      <c r="I1027" s="3">
        <v>81.192398069999996</v>
      </c>
    </row>
    <row r="1028" spans="1:9" customFormat="1" x14ac:dyDescent="0.3">
      <c r="A1028" s="1" t="s">
        <v>10</v>
      </c>
      <c r="B1028" s="1" t="s">
        <v>11</v>
      </c>
      <c r="C1028" s="2">
        <v>44818</v>
      </c>
      <c r="D1028">
        <f t="shared" si="48"/>
        <v>14</v>
      </c>
      <c r="E1028">
        <f t="shared" si="49"/>
        <v>9</v>
      </c>
      <c r="F1028">
        <f t="shared" si="50"/>
        <v>2022</v>
      </c>
      <c r="G1028" s="4">
        <v>204615.328125</v>
      </c>
      <c r="H1028" s="4">
        <v>108658.53125</v>
      </c>
      <c r="I1028" s="3">
        <v>53.103801730000001</v>
      </c>
    </row>
    <row r="1029" spans="1:9" customFormat="1" x14ac:dyDescent="0.3">
      <c r="A1029" s="1" t="s">
        <v>12</v>
      </c>
      <c r="B1029" s="1" t="s">
        <v>13</v>
      </c>
      <c r="C1029" s="2">
        <v>44818</v>
      </c>
      <c r="D1029">
        <f t="shared" si="48"/>
        <v>14</v>
      </c>
      <c r="E1029">
        <f t="shared" si="49"/>
        <v>9</v>
      </c>
      <c r="F1029">
        <f t="shared" si="50"/>
        <v>2022</v>
      </c>
      <c r="G1029" s="4">
        <v>20459.2421875</v>
      </c>
      <c r="H1029" s="4">
        <v>17088.93359375</v>
      </c>
      <c r="I1029" s="3">
        <v>83.526702880000002</v>
      </c>
    </row>
    <row r="1030" spans="1:9" customFormat="1" x14ac:dyDescent="0.3">
      <c r="A1030" s="1" t="s">
        <v>6</v>
      </c>
      <c r="B1030" s="1" t="s">
        <v>7</v>
      </c>
      <c r="C1030" s="2">
        <v>44819</v>
      </c>
      <c r="D1030">
        <f t="shared" si="48"/>
        <v>15</v>
      </c>
      <c r="E1030">
        <f t="shared" si="49"/>
        <v>9</v>
      </c>
      <c r="F1030">
        <f t="shared" si="50"/>
        <v>2022</v>
      </c>
      <c r="G1030" s="4">
        <v>51691.2265625</v>
      </c>
      <c r="H1030" s="4">
        <v>35922.0703125</v>
      </c>
      <c r="I1030" s="3">
        <v>69.493598939999998</v>
      </c>
    </row>
    <row r="1031" spans="1:9" customFormat="1" x14ac:dyDescent="0.3">
      <c r="A1031" s="1" t="s">
        <v>8</v>
      </c>
      <c r="B1031" s="1" t="s">
        <v>9</v>
      </c>
      <c r="C1031" s="2">
        <v>44819</v>
      </c>
      <c r="D1031">
        <f t="shared" si="48"/>
        <v>15</v>
      </c>
      <c r="E1031">
        <f t="shared" si="49"/>
        <v>9</v>
      </c>
      <c r="F1031">
        <f t="shared" si="50"/>
        <v>2022</v>
      </c>
      <c r="G1031" s="4">
        <v>15302.39648438</v>
      </c>
      <c r="H1031" s="4">
        <v>12310.19921875</v>
      </c>
      <c r="I1031" s="3">
        <v>80.446197510000005</v>
      </c>
    </row>
    <row r="1032" spans="1:9" customFormat="1" x14ac:dyDescent="0.3">
      <c r="A1032" s="1" t="s">
        <v>10</v>
      </c>
      <c r="B1032" s="1" t="s">
        <v>11</v>
      </c>
      <c r="C1032" s="2">
        <v>44819</v>
      </c>
      <c r="D1032">
        <f t="shared" si="48"/>
        <v>15</v>
      </c>
      <c r="E1032">
        <f t="shared" si="49"/>
        <v>9</v>
      </c>
      <c r="F1032">
        <f t="shared" si="50"/>
        <v>2022</v>
      </c>
      <c r="G1032" s="4">
        <v>204615.328125</v>
      </c>
      <c r="H1032" s="4">
        <v>108197.03125</v>
      </c>
      <c r="I1032" s="3">
        <v>52.87829971</v>
      </c>
    </row>
    <row r="1033" spans="1:9" customFormat="1" x14ac:dyDescent="0.3">
      <c r="A1033" s="1" t="s">
        <v>12</v>
      </c>
      <c r="B1033" s="1" t="s">
        <v>13</v>
      </c>
      <c r="C1033" s="2">
        <v>44819</v>
      </c>
      <c r="D1033">
        <f t="shared" si="48"/>
        <v>15</v>
      </c>
      <c r="E1033">
        <f t="shared" si="49"/>
        <v>9</v>
      </c>
      <c r="F1033">
        <f t="shared" si="50"/>
        <v>2022</v>
      </c>
      <c r="G1033" s="4">
        <v>20459.2421875</v>
      </c>
      <c r="H1033" s="4">
        <v>17078.326171879999</v>
      </c>
      <c r="I1033" s="3">
        <v>83.474899289999996</v>
      </c>
    </row>
    <row r="1034" spans="1:9" customFormat="1" x14ac:dyDescent="0.3">
      <c r="A1034" s="1" t="s">
        <v>6</v>
      </c>
      <c r="B1034" s="1" t="s">
        <v>7</v>
      </c>
      <c r="C1034" s="2">
        <v>44820</v>
      </c>
      <c r="D1034">
        <f t="shared" si="48"/>
        <v>16</v>
      </c>
      <c r="E1034">
        <f t="shared" si="49"/>
        <v>9</v>
      </c>
      <c r="F1034">
        <f t="shared" si="50"/>
        <v>2022</v>
      </c>
      <c r="G1034" s="4">
        <v>51691.2265625</v>
      </c>
      <c r="H1034" s="4">
        <v>35812.84765625</v>
      </c>
      <c r="I1034" s="3">
        <v>69.282302860000001</v>
      </c>
    </row>
    <row r="1035" spans="1:9" customFormat="1" x14ac:dyDescent="0.3">
      <c r="A1035" s="1" t="s">
        <v>8</v>
      </c>
      <c r="B1035" s="1" t="s">
        <v>9</v>
      </c>
      <c r="C1035" s="2">
        <v>44820</v>
      </c>
      <c r="D1035">
        <f t="shared" si="48"/>
        <v>16</v>
      </c>
      <c r="E1035">
        <f t="shared" si="49"/>
        <v>9</v>
      </c>
      <c r="F1035">
        <f t="shared" si="50"/>
        <v>2022</v>
      </c>
      <c r="G1035" s="4">
        <v>15302.39648438</v>
      </c>
      <c r="H1035" s="4">
        <v>12229.24414063</v>
      </c>
      <c r="I1035" s="3">
        <v>79.91719818</v>
      </c>
    </row>
    <row r="1036" spans="1:9" customFormat="1" x14ac:dyDescent="0.3">
      <c r="A1036" s="1" t="s">
        <v>10</v>
      </c>
      <c r="B1036" s="1" t="s">
        <v>11</v>
      </c>
      <c r="C1036" s="2">
        <v>44820</v>
      </c>
      <c r="D1036">
        <f t="shared" si="48"/>
        <v>16</v>
      </c>
      <c r="E1036">
        <f t="shared" si="49"/>
        <v>9</v>
      </c>
      <c r="F1036">
        <f t="shared" si="50"/>
        <v>2022</v>
      </c>
      <c r="G1036" s="4">
        <v>204615.328125</v>
      </c>
      <c r="H1036" s="4">
        <v>107764.5390625</v>
      </c>
      <c r="I1036" s="3">
        <v>52.666900630000001</v>
      </c>
    </row>
    <row r="1037" spans="1:9" customFormat="1" x14ac:dyDescent="0.3">
      <c r="A1037" s="1" t="s">
        <v>12</v>
      </c>
      <c r="B1037" s="1" t="s">
        <v>13</v>
      </c>
      <c r="C1037" s="2">
        <v>44820</v>
      </c>
      <c r="D1037">
        <f t="shared" si="48"/>
        <v>16</v>
      </c>
      <c r="E1037">
        <f t="shared" si="49"/>
        <v>9</v>
      </c>
      <c r="F1037">
        <f t="shared" si="50"/>
        <v>2022</v>
      </c>
      <c r="G1037" s="4">
        <v>20459.2421875</v>
      </c>
      <c r="H1037" s="4">
        <v>17088.56640625</v>
      </c>
      <c r="I1037" s="3">
        <v>83.524902339999997</v>
      </c>
    </row>
    <row r="1038" spans="1:9" customFormat="1" x14ac:dyDescent="0.3">
      <c r="A1038" s="1" t="s">
        <v>6</v>
      </c>
      <c r="B1038" s="1" t="s">
        <v>7</v>
      </c>
      <c r="C1038" s="2">
        <v>44821</v>
      </c>
      <c r="D1038">
        <f t="shared" si="48"/>
        <v>17</v>
      </c>
      <c r="E1038">
        <f t="shared" si="49"/>
        <v>9</v>
      </c>
      <c r="F1038">
        <f t="shared" si="50"/>
        <v>2022</v>
      </c>
      <c r="G1038" s="4">
        <v>51691.2265625</v>
      </c>
      <c r="H1038" s="4">
        <v>35716.6171875</v>
      </c>
      <c r="I1038" s="3">
        <v>69.096099850000002</v>
      </c>
    </row>
    <row r="1039" spans="1:9" customFormat="1" x14ac:dyDescent="0.3">
      <c r="A1039" s="1" t="s">
        <v>8</v>
      </c>
      <c r="B1039" s="1" t="s">
        <v>9</v>
      </c>
      <c r="C1039" s="2">
        <v>44821</v>
      </c>
      <c r="D1039">
        <f t="shared" si="48"/>
        <v>17</v>
      </c>
      <c r="E1039">
        <f t="shared" si="49"/>
        <v>9</v>
      </c>
      <c r="F1039">
        <f t="shared" si="50"/>
        <v>2022</v>
      </c>
      <c r="G1039" s="4">
        <v>15302.39648438</v>
      </c>
      <c r="H1039" s="4">
        <v>12189.227539060001</v>
      </c>
      <c r="I1039" s="3">
        <v>79.655700679999995</v>
      </c>
    </row>
    <row r="1040" spans="1:9" customFormat="1" x14ac:dyDescent="0.3">
      <c r="A1040" s="1" t="s">
        <v>10</v>
      </c>
      <c r="B1040" s="1" t="s">
        <v>11</v>
      </c>
      <c r="C1040" s="2">
        <v>44821</v>
      </c>
      <c r="D1040">
        <f t="shared" si="48"/>
        <v>17</v>
      </c>
      <c r="E1040">
        <f t="shared" si="49"/>
        <v>9</v>
      </c>
      <c r="F1040">
        <f t="shared" si="50"/>
        <v>2022</v>
      </c>
      <c r="G1040" s="4">
        <v>204615.328125</v>
      </c>
      <c r="H1040" s="4">
        <v>107569.3828125</v>
      </c>
      <c r="I1040" s="3">
        <v>52.571498869999999</v>
      </c>
    </row>
    <row r="1041" spans="1:9" customFormat="1" x14ac:dyDescent="0.3">
      <c r="A1041" s="1" t="s">
        <v>12</v>
      </c>
      <c r="B1041" s="1" t="s">
        <v>13</v>
      </c>
      <c r="C1041" s="2">
        <v>44821</v>
      </c>
      <c r="D1041">
        <f t="shared" si="48"/>
        <v>17</v>
      </c>
      <c r="E1041">
        <f t="shared" si="49"/>
        <v>9</v>
      </c>
      <c r="F1041">
        <f t="shared" si="50"/>
        <v>2022</v>
      </c>
      <c r="G1041" s="4">
        <v>20459.2421875</v>
      </c>
      <c r="H1041" s="4">
        <v>17130.892578129999</v>
      </c>
      <c r="I1041" s="3">
        <v>83.731796259999996</v>
      </c>
    </row>
    <row r="1042" spans="1:9" customFormat="1" x14ac:dyDescent="0.3">
      <c r="A1042" s="1" t="s">
        <v>6</v>
      </c>
      <c r="B1042" s="1" t="s">
        <v>7</v>
      </c>
      <c r="C1042" s="2">
        <v>44822</v>
      </c>
      <c r="D1042">
        <f t="shared" si="48"/>
        <v>18</v>
      </c>
      <c r="E1042">
        <f t="shared" si="49"/>
        <v>9</v>
      </c>
      <c r="F1042">
        <f t="shared" si="50"/>
        <v>2022</v>
      </c>
      <c r="G1042" s="4">
        <v>51691.2265625</v>
      </c>
      <c r="H1042" s="4">
        <v>35628.53125</v>
      </c>
      <c r="I1042" s="3">
        <v>68.925697330000006</v>
      </c>
    </row>
    <row r="1043" spans="1:9" customFormat="1" x14ac:dyDescent="0.3">
      <c r="A1043" s="1" t="s">
        <v>8</v>
      </c>
      <c r="B1043" s="1" t="s">
        <v>9</v>
      </c>
      <c r="C1043" s="2">
        <v>44822</v>
      </c>
      <c r="D1043">
        <f t="shared" si="48"/>
        <v>18</v>
      </c>
      <c r="E1043">
        <f t="shared" si="49"/>
        <v>9</v>
      </c>
      <c r="F1043">
        <f t="shared" si="50"/>
        <v>2022</v>
      </c>
      <c r="G1043" s="4">
        <v>15302.39648438</v>
      </c>
      <c r="H1043" s="4">
        <v>12169.120117189999</v>
      </c>
      <c r="I1043" s="3">
        <v>79.524299619999994</v>
      </c>
    </row>
    <row r="1044" spans="1:9" customFormat="1" x14ac:dyDescent="0.3">
      <c r="A1044" s="1" t="s">
        <v>10</v>
      </c>
      <c r="B1044" s="1" t="s">
        <v>11</v>
      </c>
      <c r="C1044" s="2">
        <v>44822</v>
      </c>
      <c r="D1044">
        <f t="shared" si="48"/>
        <v>18</v>
      </c>
      <c r="E1044">
        <f t="shared" si="49"/>
        <v>9</v>
      </c>
      <c r="F1044">
        <f t="shared" si="50"/>
        <v>2022</v>
      </c>
      <c r="G1044" s="4">
        <v>204615.328125</v>
      </c>
      <c r="H1044" s="4">
        <v>107477.109375</v>
      </c>
      <c r="I1044" s="3">
        <v>52.52640152</v>
      </c>
    </row>
    <row r="1045" spans="1:9" customFormat="1" x14ac:dyDescent="0.3">
      <c r="A1045" s="1" t="s">
        <v>12</v>
      </c>
      <c r="B1045" s="1" t="s">
        <v>13</v>
      </c>
      <c r="C1045" s="2">
        <v>44822</v>
      </c>
      <c r="D1045">
        <f t="shared" si="48"/>
        <v>18</v>
      </c>
      <c r="E1045">
        <f t="shared" si="49"/>
        <v>9</v>
      </c>
      <c r="F1045">
        <f t="shared" si="50"/>
        <v>2022</v>
      </c>
      <c r="G1045" s="4">
        <v>20459.2421875</v>
      </c>
      <c r="H1045" s="4">
        <v>17235.673828129999</v>
      </c>
      <c r="I1045" s="3">
        <v>84.243896480000004</v>
      </c>
    </row>
    <row r="1046" spans="1:9" customFormat="1" x14ac:dyDescent="0.3">
      <c r="A1046" s="1" t="s">
        <v>6</v>
      </c>
      <c r="B1046" s="1" t="s">
        <v>7</v>
      </c>
      <c r="C1046" s="2">
        <v>44823</v>
      </c>
      <c r="D1046">
        <f t="shared" si="48"/>
        <v>19</v>
      </c>
      <c r="E1046">
        <f t="shared" si="49"/>
        <v>9</v>
      </c>
      <c r="F1046">
        <f t="shared" si="50"/>
        <v>2022</v>
      </c>
      <c r="G1046" s="4">
        <v>51691.2265625</v>
      </c>
      <c r="H1046" s="4">
        <v>35505.99609375</v>
      </c>
      <c r="I1046" s="3">
        <v>68.688598630000001</v>
      </c>
    </row>
    <row r="1047" spans="1:9" customFormat="1" x14ac:dyDescent="0.3">
      <c r="A1047" s="1" t="s">
        <v>8</v>
      </c>
      <c r="B1047" s="1" t="s">
        <v>9</v>
      </c>
      <c r="C1047" s="2">
        <v>44823</v>
      </c>
      <c r="D1047">
        <f t="shared" si="48"/>
        <v>19</v>
      </c>
      <c r="E1047">
        <f t="shared" si="49"/>
        <v>9</v>
      </c>
      <c r="F1047">
        <f t="shared" si="50"/>
        <v>2022</v>
      </c>
      <c r="G1047" s="4">
        <v>15302.39648438</v>
      </c>
      <c r="H1047" s="4">
        <v>12100.453125</v>
      </c>
      <c r="I1047" s="3">
        <v>79.075500489999996</v>
      </c>
    </row>
    <row r="1048" spans="1:9" customFormat="1" x14ac:dyDescent="0.3">
      <c r="A1048" s="1" t="s">
        <v>10</v>
      </c>
      <c r="B1048" s="1" t="s">
        <v>11</v>
      </c>
      <c r="C1048" s="2">
        <v>44823</v>
      </c>
      <c r="D1048">
        <f t="shared" si="48"/>
        <v>19</v>
      </c>
      <c r="E1048">
        <f t="shared" si="49"/>
        <v>9</v>
      </c>
      <c r="F1048">
        <f t="shared" si="50"/>
        <v>2022</v>
      </c>
      <c r="G1048" s="4">
        <v>204615.328125</v>
      </c>
      <c r="H1048" s="4">
        <v>106810.46875</v>
      </c>
      <c r="I1048" s="3">
        <v>52.200599670000003</v>
      </c>
    </row>
    <row r="1049" spans="1:9" customFormat="1" x14ac:dyDescent="0.3">
      <c r="A1049" s="1" t="s">
        <v>12</v>
      </c>
      <c r="B1049" s="1" t="s">
        <v>13</v>
      </c>
      <c r="C1049" s="2">
        <v>44823</v>
      </c>
      <c r="D1049">
        <f t="shared" si="48"/>
        <v>19</v>
      </c>
      <c r="E1049">
        <f t="shared" si="49"/>
        <v>9</v>
      </c>
      <c r="F1049">
        <f t="shared" si="50"/>
        <v>2022</v>
      </c>
      <c r="G1049" s="4">
        <v>20459.2421875</v>
      </c>
      <c r="H1049" s="4">
        <v>17252.296875</v>
      </c>
      <c r="I1049" s="3">
        <v>84.325202939999997</v>
      </c>
    </row>
    <row r="1050" spans="1:9" customFormat="1" x14ac:dyDescent="0.3">
      <c r="A1050" s="1" t="s">
        <v>6</v>
      </c>
      <c r="B1050" s="1" t="s">
        <v>7</v>
      </c>
      <c r="C1050" s="2">
        <v>44824</v>
      </c>
      <c r="D1050">
        <f t="shared" si="48"/>
        <v>20</v>
      </c>
      <c r="E1050">
        <f t="shared" si="49"/>
        <v>9</v>
      </c>
      <c r="F1050">
        <f t="shared" si="50"/>
        <v>2022</v>
      </c>
      <c r="G1050" s="4">
        <v>51691.2265625</v>
      </c>
      <c r="H1050" s="4">
        <v>35365.10546875</v>
      </c>
      <c r="I1050" s="3">
        <v>68.416099549999998</v>
      </c>
    </row>
    <row r="1051" spans="1:9" customFormat="1" x14ac:dyDescent="0.3">
      <c r="A1051" s="1" t="s">
        <v>8</v>
      </c>
      <c r="B1051" s="1" t="s">
        <v>9</v>
      </c>
      <c r="C1051" s="2">
        <v>44824</v>
      </c>
      <c r="D1051">
        <f t="shared" si="48"/>
        <v>20</v>
      </c>
      <c r="E1051">
        <f t="shared" si="49"/>
        <v>9</v>
      </c>
      <c r="F1051">
        <f t="shared" si="50"/>
        <v>2022</v>
      </c>
      <c r="G1051" s="4">
        <v>15302.39648438</v>
      </c>
      <c r="H1051" s="4">
        <v>12027.46289063</v>
      </c>
      <c r="I1051" s="3">
        <v>78.598602290000002</v>
      </c>
    </row>
    <row r="1052" spans="1:9" customFormat="1" x14ac:dyDescent="0.3">
      <c r="A1052" s="1" t="s">
        <v>10</v>
      </c>
      <c r="B1052" s="1" t="s">
        <v>11</v>
      </c>
      <c r="C1052" s="2">
        <v>44824</v>
      </c>
      <c r="D1052">
        <f t="shared" si="48"/>
        <v>20</v>
      </c>
      <c r="E1052">
        <f t="shared" si="49"/>
        <v>9</v>
      </c>
      <c r="F1052">
        <f t="shared" si="50"/>
        <v>2022</v>
      </c>
      <c r="G1052" s="4">
        <v>204615.328125</v>
      </c>
      <c r="H1052" s="4">
        <v>106296.1796875</v>
      </c>
      <c r="I1052" s="3">
        <v>51.949298859999999</v>
      </c>
    </row>
    <row r="1053" spans="1:9" customFormat="1" x14ac:dyDescent="0.3">
      <c r="A1053" s="1" t="s">
        <v>12</v>
      </c>
      <c r="B1053" s="1" t="s">
        <v>13</v>
      </c>
      <c r="C1053" s="2">
        <v>44824</v>
      </c>
      <c r="D1053">
        <f t="shared" si="48"/>
        <v>20</v>
      </c>
      <c r="E1053">
        <f t="shared" si="49"/>
        <v>9</v>
      </c>
      <c r="F1053">
        <f t="shared" si="50"/>
        <v>2022</v>
      </c>
      <c r="G1053" s="4">
        <v>20459.2421875</v>
      </c>
      <c r="H1053" s="4">
        <v>17244.33203125</v>
      </c>
      <c r="I1053" s="3">
        <v>84.286300659999995</v>
      </c>
    </row>
    <row r="1054" spans="1:9" customFormat="1" x14ac:dyDescent="0.3">
      <c r="A1054" s="1" t="s">
        <v>6</v>
      </c>
      <c r="B1054" s="1" t="s">
        <v>7</v>
      </c>
      <c r="C1054" s="2">
        <v>44825</v>
      </c>
      <c r="D1054">
        <f t="shared" si="48"/>
        <v>21</v>
      </c>
      <c r="E1054">
        <f t="shared" si="49"/>
        <v>9</v>
      </c>
      <c r="F1054">
        <f t="shared" si="50"/>
        <v>2022</v>
      </c>
      <c r="G1054" s="4">
        <v>51691.2265625</v>
      </c>
      <c r="H1054" s="4">
        <v>35215.5546875</v>
      </c>
      <c r="I1054" s="3">
        <v>68.126800540000005</v>
      </c>
    </row>
    <row r="1055" spans="1:9" customFormat="1" x14ac:dyDescent="0.3">
      <c r="A1055" s="1" t="s">
        <v>8</v>
      </c>
      <c r="B1055" s="1" t="s">
        <v>9</v>
      </c>
      <c r="C1055" s="2">
        <v>44825</v>
      </c>
      <c r="D1055">
        <f t="shared" si="48"/>
        <v>21</v>
      </c>
      <c r="E1055">
        <f t="shared" si="49"/>
        <v>9</v>
      </c>
      <c r="F1055">
        <f t="shared" si="50"/>
        <v>2022</v>
      </c>
      <c r="G1055" s="4">
        <v>15302.39648438</v>
      </c>
      <c r="H1055" s="4">
        <v>11949.024414060001</v>
      </c>
      <c r="I1055" s="3">
        <v>78.085998540000006</v>
      </c>
    </row>
    <row r="1056" spans="1:9" customFormat="1" x14ac:dyDescent="0.3">
      <c r="A1056" s="1" t="s">
        <v>10</v>
      </c>
      <c r="B1056" s="1" t="s">
        <v>11</v>
      </c>
      <c r="C1056" s="2">
        <v>44825</v>
      </c>
      <c r="D1056">
        <f t="shared" si="48"/>
        <v>21</v>
      </c>
      <c r="E1056">
        <f t="shared" si="49"/>
        <v>9</v>
      </c>
      <c r="F1056">
        <f t="shared" si="50"/>
        <v>2022</v>
      </c>
      <c r="G1056" s="4">
        <v>204615.328125</v>
      </c>
      <c r="H1056" s="4">
        <v>105828.8203125</v>
      </c>
      <c r="I1056" s="3">
        <v>51.720901490000003</v>
      </c>
    </row>
    <row r="1057" spans="1:9" customFormat="1" x14ac:dyDescent="0.3">
      <c r="A1057" s="1" t="s">
        <v>12</v>
      </c>
      <c r="B1057" s="1" t="s">
        <v>13</v>
      </c>
      <c r="C1057" s="2">
        <v>44825</v>
      </c>
      <c r="D1057">
        <f t="shared" si="48"/>
        <v>21</v>
      </c>
      <c r="E1057">
        <f t="shared" si="49"/>
        <v>9</v>
      </c>
      <c r="F1057">
        <f t="shared" si="50"/>
        <v>2022</v>
      </c>
      <c r="G1057" s="4">
        <v>20459.2421875</v>
      </c>
      <c r="H1057" s="4">
        <v>17208.19921875</v>
      </c>
      <c r="I1057" s="3">
        <v>84.109703060000001</v>
      </c>
    </row>
    <row r="1058" spans="1:9" customFormat="1" x14ac:dyDescent="0.3">
      <c r="A1058" s="1" t="s">
        <v>6</v>
      </c>
      <c r="B1058" s="1" t="s">
        <v>7</v>
      </c>
      <c r="C1058" s="2">
        <v>44826</v>
      </c>
      <c r="D1058">
        <f t="shared" si="48"/>
        <v>22</v>
      </c>
      <c r="E1058">
        <f t="shared" si="49"/>
        <v>9</v>
      </c>
      <c r="F1058">
        <f t="shared" si="50"/>
        <v>2022</v>
      </c>
      <c r="G1058" s="4">
        <v>51691.2265625</v>
      </c>
      <c r="H1058" s="4">
        <v>35048.5234375</v>
      </c>
      <c r="I1058" s="3">
        <v>67.803596499999998</v>
      </c>
    </row>
    <row r="1059" spans="1:9" customFormat="1" x14ac:dyDescent="0.3">
      <c r="A1059" s="1" t="s">
        <v>8</v>
      </c>
      <c r="B1059" s="1" t="s">
        <v>9</v>
      </c>
      <c r="C1059" s="2">
        <v>44826</v>
      </c>
      <c r="D1059">
        <f t="shared" si="48"/>
        <v>22</v>
      </c>
      <c r="E1059">
        <f t="shared" si="49"/>
        <v>9</v>
      </c>
      <c r="F1059">
        <f t="shared" si="50"/>
        <v>2022</v>
      </c>
      <c r="G1059" s="4">
        <v>15302.39648438</v>
      </c>
      <c r="H1059" s="4">
        <v>11860.40625</v>
      </c>
      <c r="I1059" s="3">
        <v>77.50689697</v>
      </c>
    </row>
    <row r="1060" spans="1:9" customFormat="1" x14ac:dyDescent="0.3">
      <c r="A1060" s="1" t="s">
        <v>10</v>
      </c>
      <c r="B1060" s="1" t="s">
        <v>11</v>
      </c>
      <c r="C1060" s="2">
        <v>44826</v>
      </c>
      <c r="D1060">
        <f t="shared" si="48"/>
        <v>22</v>
      </c>
      <c r="E1060">
        <f t="shared" si="49"/>
        <v>9</v>
      </c>
      <c r="F1060">
        <f t="shared" si="50"/>
        <v>2022</v>
      </c>
      <c r="G1060" s="4">
        <v>204615.328125</v>
      </c>
      <c r="H1060" s="4">
        <v>105380.53125</v>
      </c>
      <c r="I1060" s="3">
        <v>51.501800539999998</v>
      </c>
    </row>
    <row r="1061" spans="1:9" customFormat="1" x14ac:dyDescent="0.3">
      <c r="A1061" s="1" t="s">
        <v>12</v>
      </c>
      <c r="B1061" s="1" t="s">
        <v>13</v>
      </c>
      <c r="C1061" s="2">
        <v>44826</v>
      </c>
      <c r="D1061">
        <f t="shared" si="48"/>
        <v>22</v>
      </c>
      <c r="E1061">
        <f t="shared" si="49"/>
        <v>9</v>
      </c>
      <c r="F1061">
        <f t="shared" si="50"/>
        <v>2022</v>
      </c>
      <c r="G1061" s="4">
        <v>20459.2421875</v>
      </c>
      <c r="H1061" s="4">
        <v>17149.982421879999</v>
      </c>
      <c r="I1061" s="3">
        <v>83.825103760000005</v>
      </c>
    </row>
    <row r="1062" spans="1:9" customFormat="1" x14ac:dyDescent="0.3">
      <c r="A1062" s="1" t="s">
        <v>6</v>
      </c>
      <c r="B1062" s="1" t="s">
        <v>7</v>
      </c>
      <c r="C1062" s="2">
        <v>44827</v>
      </c>
      <c r="D1062">
        <f t="shared" si="48"/>
        <v>23</v>
      </c>
      <c r="E1062">
        <f t="shared" si="49"/>
        <v>9</v>
      </c>
      <c r="F1062">
        <f t="shared" si="50"/>
        <v>2022</v>
      </c>
      <c r="G1062" s="4">
        <v>51691.2265625</v>
      </c>
      <c r="H1062" s="4">
        <v>34953.07421875</v>
      </c>
      <c r="I1062" s="3">
        <v>67.619003300000003</v>
      </c>
    </row>
    <row r="1063" spans="1:9" customFormat="1" x14ac:dyDescent="0.3">
      <c r="A1063" s="1" t="s">
        <v>8</v>
      </c>
      <c r="B1063" s="1" t="s">
        <v>9</v>
      </c>
      <c r="C1063" s="2">
        <v>44827</v>
      </c>
      <c r="D1063">
        <f t="shared" si="48"/>
        <v>23</v>
      </c>
      <c r="E1063">
        <f t="shared" si="49"/>
        <v>9</v>
      </c>
      <c r="F1063">
        <f t="shared" si="50"/>
        <v>2022</v>
      </c>
      <c r="G1063" s="4">
        <v>15302.39648438</v>
      </c>
      <c r="H1063" s="4">
        <v>11815.79101563</v>
      </c>
      <c r="I1063" s="3">
        <v>77.215301510000003</v>
      </c>
    </row>
    <row r="1064" spans="1:9" customFormat="1" x14ac:dyDescent="0.3">
      <c r="A1064" s="1" t="s">
        <v>10</v>
      </c>
      <c r="B1064" s="1" t="s">
        <v>11</v>
      </c>
      <c r="C1064" s="2">
        <v>44827</v>
      </c>
      <c r="D1064">
        <f t="shared" si="48"/>
        <v>23</v>
      </c>
      <c r="E1064">
        <f t="shared" si="49"/>
        <v>9</v>
      </c>
      <c r="F1064">
        <f t="shared" si="50"/>
        <v>2022</v>
      </c>
      <c r="G1064" s="4">
        <v>204615.328125</v>
      </c>
      <c r="H1064" s="4">
        <v>105028.8828125</v>
      </c>
      <c r="I1064" s="3">
        <v>51.329898829999998</v>
      </c>
    </row>
    <row r="1065" spans="1:9" customFormat="1" x14ac:dyDescent="0.3">
      <c r="A1065" s="1" t="s">
        <v>12</v>
      </c>
      <c r="B1065" s="1" t="s">
        <v>13</v>
      </c>
      <c r="C1065" s="2">
        <v>44827</v>
      </c>
      <c r="D1065">
        <f t="shared" si="48"/>
        <v>23</v>
      </c>
      <c r="E1065">
        <f t="shared" si="49"/>
        <v>9</v>
      </c>
      <c r="F1065">
        <f t="shared" si="50"/>
        <v>2022</v>
      </c>
      <c r="G1065" s="4">
        <v>20459.2421875</v>
      </c>
      <c r="H1065" s="4">
        <v>17084.359375</v>
      </c>
      <c r="I1065" s="3">
        <v>83.504402159999998</v>
      </c>
    </row>
    <row r="1066" spans="1:9" customFormat="1" x14ac:dyDescent="0.3">
      <c r="A1066" s="1" t="s">
        <v>6</v>
      </c>
      <c r="B1066" s="1" t="s">
        <v>7</v>
      </c>
      <c r="C1066" s="2">
        <v>44828</v>
      </c>
      <c r="D1066">
        <f t="shared" si="48"/>
        <v>24</v>
      </c>
      <c r="E1066">
        <f t="shared" si="49"/>
        <v>9</v>
      </c>
      <c r="F1066">
        <f t="shared" si="50"/>
        <v>2022</v>
      </c>
      <c r="G1066" s="4">
        <v>51691.2265625</v>
      </c>
      <c r="H1066" s="4">
        <v>34845.640625</v>
      </c>
      <c r="I1066" s="3">
        <v>67.411102290000002</v>
      </c>
    </row>
    <row r="1067" spans="1:9" customFormat="1" x14ac:dyDescent="0.3">
      <c r="A1067" s="1" t="s">
        <v>8</v>
      </c>
      <c r="B1067" s="1" t="s">
        <v>9</v>
      </c>
      <c r="C1067" s="2">
        <v>44828</v>
      </c>
      <c r="D1067">
        <f t="shared" si="48"/>
        <v>24</v>
      </c>
      <c r="E1067">
        <f t="shared" si="49"/>
        <v>9</v>
      </c>
      <c r="F1067">
        <f t="shared" si="50"/>
        <v>2022</v>
      </c>
      <c r="G1067" s="4">
        <v>15302.39648438</v>
      </c>
      <c r="H1067" s="4">
        <v>11781.74023438</v>
      </c>
      <c r="I1067" s="3">
        <v>76.992797850000002</v>
      </c>
    </row>
    <row r="1068" spans="1:9" customFormat="1" x14ac:dyDescent="0.3">
      <c r="A1068" s="1" t="s">
        <v>10</v>
      </c>
      <c r="B1068" s="1" t="s">
        <v>11</v>
      </c>
      <c r="C1068" s="2">
        <v>44828</v>
      </c>
      <c r="D1068">
        <f t="shared" si="48"/>
        <v>24</v>
      </c>
      <c r="E1068">
        <f t="shared" si="49"/>
        <v>9</v>
      </c>
      <c r="F1068">
        <f t="shared" si="50"/>
        <v>2022</v>
      </c>
      <c r="G1068" s="4">
        <v>204615.328125</v>
      </c>
      <c r="H1068" s="4">
        <v>104953.546875</v>
      </c>
      <c r="I1068" s="3">
        <v>51.293098450000002</v>
      </c>
    </row>
    <row r="1069" spans="1:9" customFormat="1" x14ac:dyDescent="0.3">
      <c r="A1069" s="1" t="s">
        <v>12</v>
      </c>
      <c r="B1069" s="1" t="s">
        <v>13</v>
      </c>
      <c r="C1069" s="2">
        <v>44828</v>
      </c>
      <c r="D1069">
        <f t="shared" si="48"/>
        <v>24</v>
      </c>
      <c r="E1069">
        <f t="shared" si="49"/>
        <v>9</v>
      </c>
      <c r="F1069">
        <f t="shared" si="50"/>
        <v>2022</v>
      </c>
      <c r="G1069" s="4">
        <v>20459.2421875</v>
      </c>
      <c r="H1069" s="4">
        <v>17037.24609375</v>
      </c>
      <c r="I1069" s="3">
        <v>83.274101259999995</v>
      </c>
    </row>
    <row r="1070" spans="1:9" customFormat="1" x14ac:dyDescent="0.3">
      <c r="A1070" s="1" t="s">
        <v>6</v>
      </c>
      <c r="B1070" s="1" t="s">
        <v>7</v>
      </c>
      <c r="C1070" s="2">
        <v>44829</v>
      </c>
      <c r="D1070">
        <f t="shared" si="48"/>
        <v>25</v>
      </c>
      <c r="E1070">
        <f t="shared" si="49"/>
        <v>9</v>
      </c>
      <c r="F1070">
        <f t="shared" si="50"/>
        <v>2022</v>
      </c>
      <c r="G1070" s="4">
        <v>51691.2265625</v>
      </c>
      <c r="H1070" s="4">
        <v>34777.5859375</v>
      </c>
      <c r="I1070" s="3">
        <v>67.279502870000002</v>
      </c>
    </row>
    <row r="1071" spans="1:9" customFormat="1" x14ac:dyDescent="0.3">
      <c r="A1071" s="1" t="s">
        <v>8</v>
      </c>
      <c r="B1071" s="1" t="s">
        <v>9</v>
      </c>
      <c r="C1071" s="2">
        <v>44829</v>
      </c>
      <c r="D1071">
        <f t="shared" si="48"/>
        <v>25</v>
      </c>
      <c r="E1071">
        <f t="shared" si="49"/>
        <v>9</v>
      </c>
      <c r="F1071">
        <f t="shared" si="50"/>
        <v>2022</v>
      </c>
      <c r="G1071" s="4">
        <v>15302.39648438</v>
      </c>
      <c r="H1071" s="4">
        <v>11775.555664060001</v>
      </c>
      <c r="I1071" s="3">
        <v>76.952400209999993</v>
      </c>
    </row>
    <row r="1072" spans="1:9" customFormat="1" x14ac:dyDescent="0.3">
      <c r="A1072" s="1" t="s">
        <v>10</v>
      </c>
      <c r="B1072" s="1" t="s">
        <v>11</v>
      </c>
      <c r="C1072" s="2">
        <v>44829</v>
      </c>
      <c r="D1072">
        <f t="shared" si="48"/>
        <v>25</v>
      </c>
      <c r="E1072">
        <f t="shared" si="49"/>
        <v>9</v>
      </c>
      <c r="F1072">
        <f t="shared" si="50"/>
        <v>2022</v>
      </c>
      <c r="G1072" s="4">
        <v>204615.328125</v>
      </c>
      <c r="H1072" s="4">
        <v>105088.765625</v>
      </c>
      <c r="I1072" s="3">
        <v>51.359199519999997</v>
      </c>
    </row>
    <row r="1073" spans="1:9" customFormat="1" x14ac:dyDescent="0.3">
      <c r="A1073" s="1" t="s">
        <v>12</v>
      </c>
      <c r="B1073" s="1" t="s">
        <v>13</v>
      </c>
      <c r="C1073" s="2">
        <v>44829</v>
      </c>
      <c r="D1073">
        <f t="shared" si="48"/>
        <v>25</v>
      </c>
      <c r="E1073">
        <f t="shared" si="49"/>
        <v>9</v>
      </c>
      <c r="F1073">
        <f t="shared" si="50"/>
        <v>2022</v>
      </c>
      <c r="G1073" s="4">
        <v>20459.2421875</v>
      </c>
      <c r="H1073" s="4">
        <v>17117.580078129999</v>
      </c>
      <c r="I1073" s="3">
        <v>83.666702270000002</v>
      </c>
    </row>
    <row r="1074" spans="1:9" customFormat="1" x14ac:dyDescent="0.3">
      <c r="A1074" s="1" t="s">
        <v>6</v>
      </c>
      <c r="B1074" s="1" t="s">
        <v>7</v>
      </c>
      <c r="C1074" s="2">
        <v>44830</v>
      </c>
      <c r="D1074">
        <f t="shared" si="48"/>
        <v>26</v>
      </c>
      <c r="E1074">
        <f t="shared" si="49"/>
        <v>9</v>
      </c>
      <c r="F1074">
        <f t="shared" si="50"/>
        <v>2022</v>
      </c>
      <c r="G1074" s="4">
        <v>51691.2265625</v>
      </c>
      <c r="H1074" s="4">
        <v>34665.90625</v>
      </c>
      <c r="I1074" s="3">
        <v>67.063400270000002</v>
      </c>
    </row>
    <row r="1075" spans="1:9" customFormat="1" x14ac:dyDescent="0.3">
      <c r="A1075" s="1" t="s">
        <v>8</v>
      </c>
      <c r="B1075" s="1" t="s">
        <v>9</v>
      </c>
      <c r="C1075" s="2">
        <v>44830</v>
      </c>
      <c r="D1075">
        <f t="shared" si="48"/>
        <v>26</v>
      </c>
      <c r="E1075">
        <f t="shared" si="49"/>
        <v>9</v>
      </c>
      <c r="F1075">
        <f t="shared" si="50"/>
        <v>2022</v>
      </c>
      <c r="G1075" s="4">
        <v>15302.39648438</v>
      </c>
      <c r="H1075" s="4">
        <v>11754.426757810001</v>
      </c>
      <c r="I1075" s="3">
        <v>76.814300540000005</v>
      </c>
    </row>
    <row r="1076" spans="1:9" customFormat="1" x14ac:dyDescent="0.3">
      <c r="A1076" s="1" t="s">
        <v>10</v>
      </c>
      <c r="B1076" s="1" t="s">
        <v>11</v>
      </c>
      <c r="C1076" s="2">
        <v>44830</v>
      </c>
      <c r="D1076">
        <f t="shared" si="48"/>
        <v>26</v>
      </c>
      <c r="E1076">
        <f t="shared" si="49"/>
        <v>9</v>
      </c>
      <c r="F1076">
        <f t="shared" si="50"/>
        <v>2022</v>
      </c>
      <c r="G1076" s="4">
        <v>204615.328125</v>
      </c>
      <c r="H1076" s="4">
        <v>104728.3671875</v>
      </c>
      <c r="I1076" s="3">
        <v>51.183101649999998</v>
      </c>
    </row>
    <row r="1077" spans="1:9" customFormat="1" x14ac:dyDescent="0.3">
      <c r="A1077" s="1" t="s">
        <v>12</v>
      </c>
      <c r="B1077" s="1" t="s">
        <v>13</v>
      </c>
      <c r="C1077" s="2">
        <v>44830</v>
      </c>
      <c r="D1077">
        <f t="shared" si="48"/>
        <v>26</v>
      </c>
      <c r="E1077">
        <f t="shared" si="49"/>
        <v>9</v>
      </c>
      <c r="F1077">
        <f t="shared" si="50"/>
        <v>2022</v>
      </c>
      <c r="G1077" s="4">
        <v>20459.2421875</v>
      </c>
      <c r="H1077" s="4">
        <v>17089.861328129999</v>
      </c>
      <c r="I1077" s="3">
        <v>83.531303410000007</v>
      </c>
    </row>
    <row r="1078" spans="1:9" customFormat="1" x14ac:dyDescent="0.3">
      <c r="A1078" s="1" t="s">
        <v>6</v>
      </c>
      <c r="B1078" s="1" t="s">
        <v>7</v>
      </c>
      <c r="C1078" s="2">
        <v>44831</v>
      </c>
      <c r="D1078">
        <f t="shared" si="48"/>
        <v>27</v>
      </c>
      <c r="E1078">
        <f t="shared" si="49"/>
        <v>9</v>
      </c>
      <c r="F1078">
        <f t="shared" si="50"/>
        <v>2022</v>
      </c>
      <c r="G1078" s="4">
        <v>51691.2265625</v>
      </c>
      <c r="H1078" s="4">
        <v>34587.65625</v>
      </c>
      <c r="I1078" s="3">
        <v>66.912002560000005</v>
      </c>
    </row>
    <row r="1079" spans="1:9" customFormat="1" x14ac:dyDescent="0.3">
      <c r="A1079" s="1" t="s">
        <v>8</v>
      </c>
      <c r="B1079" s="1" t="s">
        <v>9</v>
      </c>
      <c r="C1079" s="2">
        <v>44831</v>
      </c>
      <c r="D1079">
        <f t="shared" si="48"/>
        <v>27</v>
      </c>
      <c r="E1079">
        <f t="shared" si="49"/>
        <v>9</v>
      </c>
      <c r="F1079">
        <f t="shared" si="50"/>
        <v>2022</v>
      </c>
      <c r="G1079" s="4">
        <v>15302.39648438</v>
      </c>
      <c r="H1079" s="4">
        <v>11731.284179689999</v>
      </c>
      <c r="I1079" s="3">
        <v>76.6631012</v>
      </c>
    </row>
    <row r="1080" spans="1:9" customFormat="1" x14ac:dyDescent="0.3">
      <c r="A1080" s="1" t="s">
        <v>10</v>
      </c>
      <c r="B1080" s="1" t="s">
        <v>11</v>
      </c>
      <c r="C1080" s="2">
        <v>44831</v>
      </c>
      <c r="D1080">
        <f t="shared" si="48"/>
        <v>27</v>
      </c>
      <c r="E1080">
        <f t="shared" si="49"/>
        <v>9</v>
      </c>
      <c r="F1080">
        <f t="shared" si="50"/>
        <v>2022</v>
      </c>
      <c r="G1080" s="4">
        <v>204615.328125</v>
      </c>
      <c r="H1080" s="4">
        <v>104567.21875</v>
      </c>
      <c r="I1080" s="3">
        <v>51.104301450000001</v>
      </c>
    </row>
    <row r="1081" spans="1:9" customFormat="1" x14ac:dyDescent="0.3">
      <c r="A1081" s="1" t="s">
        <v>12</v>
      </c>
      <c r="B1081" s="1" t="s">
        <v>13</v>
      </c>
      <c r="C1081" s="2">
        <v>44831</v>
      </c>
      <c r="D1081">
        <f t="shared" si="48"/>
        <v>27</v>
      </c>
      <c r="E1081">
        <f t="shared" si="49"/>
        <v>9</v>
      </c>
      <c r="F1081">
        <f t="shared" si="50"/>
        <v>2022</v>
      </c>
      <c r="G1081" s="4">
        <v>20459.2421875</v>
      </c>
      <c r="H1081" s="4">
        <v>17034.255859379999</v>
      </c>
      <c r="I1081" s="3">
        <v>83.259498600000001</v>
      </c>
    </row>
    <row r="1082" spans="1:9" customFormat="1" x14ac:dyDescent="0.3">
      <c r="A1082" s="1" t="s">
        <v>6</v>
      </c>
      <c r="B1082" s="1" t="s">
        <v>7</v>
      </c>
      <c r="C1082" s="2">
        <v>44832</v>
      </c>
      <c r="D1082">
        <f t="shared" si="48"/>
        <v>28</v>
      </c>
      <c r="E1082">
        <f t="shared" si="49"/>
        <v>9</v>
      </c>
      <c r="F1082">
        <f t="shared" si="50"/>
        <v>2022</v>
      </c>
      <c r="G1082" s="4">
        <v>51691.2265625</v>
      </c>
      <c r="H1082" s="4">
        <v>34505.16796875</v>
      </c>
      <c r="I1082" s="3">
        <v>66.752502440000001</v>
      </c>
    </row>
    <row r="1083" spans="1:9" customFormat="1" x14ac:dyDescent="0.3">
      <c r="A1083" s="1" t="s">
        <v>8</v>
      </c>
      <c r="B1083" s="1" t="s">
        <v>9</v>
      </c>
      <c r="C1083" s="2">
        <v>44832</v>
      </c>
      <c r="D1083">
        <f t="shared" si="48"/>
        <v>28</v>
      </c>
      <c r="E1083">
        <f t="shared" si="49"/>
        <v>9</v>
      </c>
      <c r="F1083">
        <f t="shared" si="50"/>
        <v>2022</v>
      </c>
      <c r="G1083" s="4">
        <v>15302.39648438</v>
      </c>
      <c r="H1083" s="4">
        <v>11652.19140625</v>
      </c>
      <c r="I1083" s="3">
        <v>76.146202090000003</v>
      </c>
    </row>
    <row r="1084" spans="1:9" customFormat="1" x14ac:dyDescent="0.3">
      <c r="A1084" s="1" t="s">
        <v>10</v>
      </c>
      <c r="B1084" s="1" t="s">
        <v>11</v>
      </c>
      <c r="C1084" s="2">
        <v>44832</v>
      </c>
      <c r="D1084">
        <f t="shared" si="48"/>
        <v>28</v>
      </c>
      <c r="E1084">
        <f t="shared" si="49"/>
        <v>9</v>
      </c>
      <c r="F1084">
        <f t="shared" si="50"/>
        <v>2022</v>
      </c>
      <c r="G1084" s="4">
        <v>204615.328125</v>
      </c>
      <c r="H1084" s="4">
        <v>104603.3046875</v>
      </c>
      <c r="I1084" s="3">
        <v>51.121898649999999</v>
      </c>
    </row>
    <row r="1085" spans="1:9" customFormat="1" x14ac:dyDescent="0.3">
      <c r="A1085" s="1" t="s">
        <v>12</v>
      </c>
      <c r="B1085" s="1" t="s">
        <v>13</v>
      </c>
      <c r="C1085" s="2">
        <v>44832</v>
      </c>
      <c r="D1085">
        <f t="shared" si="48"/>
        <v>28</v>
      </c>
      <c r="E1085">
        <f t="shared" si="49"/>
        <v>9</v>
      </c>
      <c r="F1085">
        <f t="shared" si="50"/>
        <v>2022</v>
      </c>
      <c r="G1085" s="4">
        <v>20459.2421875</v>
      </c>
      <c r="H1085" s="4">
        <v>16996.68359375</v>
      </c>
      <c r="I1085" s="3">
        <v>83.075798030000001</v>
      </c>
    </row>
    <row r="1086" spans="1:9" customFormat="1" x14ac:dyDescent="0.3">
      <c r="A1086" s="1" t="s">
        <v>6</v>
      </c>
      <c r="B1086" s="1" t="s">
        <v>7</v>
      </c>
      <c r="C1086" s="2">
        <v>44833</v>
      </c>
      <c r="D1086">
        <f t="shared" si="48"/>
        <v>29</v>
      </c>
      <c r="E1086">
        <f t="shared" si="49"/>
        <v>9</v>
      </c>
      <c r="F1086">
        <f t="shared" si="50"/>
        <v>2022</v>
      </c>
      <c r="G1086" s="4">
        <v>51691.2265625</v>
      </c>
      <c r="H1086" s="4">
        <v>34371.96484375</v>
      </c>
      <c r="I1086" s="3">
        <v>66.494796750000006</v>
      </c>
    </row>
    <row r="1087" spans="1:9" customFormat="1" x14ac:dyDescent="0.3">
      <c r="A1087" s="1" t="s">
        <v>8</v>
      </c>
      <c r="B1087" s="1" t="s">
        <v>9</v>
      </c>
      <c r="C1087" s="2">
        <v>44833</v>
      </c>
      <c r="D1087">
        <f t="shared" si="48"/>
        <v>29</v>
      </c>
      <c r="E1087">
        <f t="shared" si="49"/>
        <v>9</v>
      </c>
      <c r="F1087">
        <f t="shared" si="50"/>
        <v>2022</v>
      </c>
      <c r="G1087" s="4">
        <v>15302.39648438</v>
      </c>
      <c r="H1087" s="4">
        <v>11569.627929689999</v>
      </c>
      <c r="I1087" s="3">
        <v>75.606597899999997</v>
      </c>
    </row>
    <row r="1088" spans="1:9" customFormat="1" x14ac:dyDescent="0.3">
      <c r="A1088" s="1" t="s">
        <v>10</v>
      </c>
      <c r="B1088" s="1" t="s">
        <v>11</v>
      </c>
      <c r="C1088" s="2">
        <v>44833</v>
      </c>
      <c r="D1088">
        <f t="shared" si="48"/>
        <v>29</v>
      </c>
      <c r="E1088">
        <f t="shared" si="49"/>
        <v>9</v>
      </c>
      <c r="F1088">
        <f t="shared" si="50"/>
        <v>2022</v>
      </c>
      <c r="G1088" s="4">
        <v>204615.328125</v>
      </c>
      <c r="H1088" s="4">
        <v>104619.828125</v>
      </c>
      <c r="I1088" s="3">
        <v>51.130001069999999</v>
      </c>
    </row>
    <row r="1089" spans="1:9" customFormat="1" x14ac:dyDescent="0.3">
      <c r="A1089" s="1" t="s">
        <v>12</v>
      </c>
      <c r="B1089" s="1" t="s">
        <v>13</v>
      </c>
      <c r="C1089" s="2">
        <v>44833</v>
      </c>
      <c r="D1089">
        <f t="shared" si="48"/>
        <v>29</v>
      </c>
      <c r="E1089">
        <f t="shared" si="49"/>
        <v>9</v>
      </c>
      <c r="F1089">
        <f t="shared" si="50"/>
        <v>2022</v>
      </c>
      <c r="G1089" s="4">
        <v>20459.2421875</v>
      </c>
      <c r="H1089" s="4">
        <v>16988.396484379999</v>
      </c>
      <c r="I1089" s="3">
        <v>83.03530121</v>
      </c>
    </row>
    <row r="1090" spans="1:9" customFormat="1" x14ac:dyDescent="0.3">
      <c r="A1090" s="1" t="s">
        <v>6</v>
      </c>
      <c r="B1090" s="1" t="s">
        <v>7</v>
      </c>
      <c r="C1090" s="2">
        <v>44834</v>
      </c>
      <c r="D1090">
        <f t="shared" si="48"/>
        <v>30</v>
      </c>
      <c r="E1090">
        <f t="shared" si="49"/>
        <v>9</v>
      </c>
      <c r="F1090">
        <f t="shared" si="50"/>
        <v>2022</v>
      </c>
      <c r="G1090" s="4">
        <v>51691.2265625</v>
      </c>
      <c r="H1090" s="4">
        <v>34267.6796875</v>
      </c>
      <c r="I1090" s="3">
        <v>66.292999269999996</v>
      </c>
    </row>
    <row r="1091" spans="1:9" customFormat="1" x14ac:dyDescent="0.3">
      <c r="A1091" s="1" t="s">
        <v>8</v>
      </c>
      <c r="B1091" s="1" t="s">
        <v>9</v>
      </c>
      <c r="C1091" s="2">
        <v>44834</v>
      </c>
      <c r="D1091">
        <f t="shared" ref="D1091:D1154" si="51">DAY(C1091)</f>
        <v>30</v>
      </c>
      <c r="E1091">
        <f t="shared" ref="E1091:E1154" si="52">MONTH(C1091)</f>
        <v>9</v>
      </c>
      <c r="F1091">
        <f t="shared" ref="F1091:F1154" si="53">YEAR(C1091)</f>
        <v>2022</v>
      </c>
      <c r="G1091" s="4">
        <v>15302.39648438</v>
      </c>
      <c r="H1091" s="4">
        <v>11526.36132813</v>
      </c>
      <c r="I1091" s="3">
        <v>75.323898319999998</v>
      </c>
    </row>
    <row r="1092" spans="1:9" customFormat="1" x14ac:dyDescent="0.3">
      <c r="A1092" s="1" t="s">
        <v>10</v>
      </c>
      <c r="B1092" s="1" t="s">
        <v>11</v>
      </c>
      <c r="C1092" s="2">
        <v>44834</v>
      </c>
      <c r="D1092">
        <f t="shared" si="51"/>
        <v>30</v>
      </c>
      <c r="E1092">
        <f t="shared" si="52"/>
        <v>9</v>
      </c>
      <c r="F1092">
        <f t="shared" si="53"/>
        <v>2022</v>
      </c>
      <c r="G1092" s="4">
        <v>204615.328125</v>
      </c>
      <c r="H1092" s="4">
        <v>104588.046875</v>
      </c>
      <c r="I1092" s="3">
        <v>51.114498140000002</v>
      </c>
    </row>
    <row r="1093" spans="1:9" customFormat="1" x14ac:dyDescent="0.3">
      <c r="A1093" s="1" t="s">
        <v>12</v>
      </c>
      <c r="B1093" s="1" t="s">
        <v>13</v>
      </c>
      <c r="C1093" s="2">
        <v>44834</v>
      </c>
      <c r="D1093">
        <f t="shared" si="51"/>
        <v>30</v>
      </c>
      <c r="E1093">
        <f t="shared" si="52"/>
        <v>9</v>
      </c>
      <c r="F1093">
        <f t="shared" si="53"/>
        <v>2022</v>
      </c>
      <c r="G1093" s="4">
        <v>20459.2421875</v>
      </c>
      <c r="H1093" s="4">
        <v>17017.80078125</v>
      </c>
      <c r="I1093" s="3">
        <v>83.179000849999994</v>
      </c>
    </row>
    <row r="1094" spans="1:9" customFormat="1" x14ac:dyDescent="0.3">
      <c r="A1094" s="1" t="s">
        <v>6</v>
      </c>
      <c r="B1094" s="1" t="s">
        <v>7</v>
      </c>
      <c r="C1094" s="2">
        <v>44835</v>
      </c>
      <c r="D1094">
        <f t="shared" si="51"/>
        <v>1</v>
      </c>
      <c r="E1094">
        <f t="shared" si="52"/>
        <v>10</v>
      </c>
      <c r="F1094">
        <f t="shared" si="53"/>
        <v>2022</v>
      </c>
      <c r="G1094" s="4">
        <v>51691.2265625</v>
      </c>
      <c r="H1094" s="4">
        <v>34163.9140625</v>
      </c>
      <c r="I1094" s="3">
        <v>66.092300420000001</v>
      </c>
    </row>
    <row r="1095" spans="1:9" customFormat="1" x14ac:dyDescent="0.3">
      <c r="A1095" s="1" t="s">
        <v>8</v>
      </c>
      <c r="B1095" s="1" t="s">
        <v>9</v>
      </c>
      <c r="C1095" s="2">
        <v>44835</v>
      </c>
      <c r="D1095">
        <f t="shared" si="51"/>
        <v>1</v>
      </c>
      <c r="E1095">
        <f t="shared" si="52"/>
        <v>10</v>
      </c>
      <c r="F1095">
        <f t="shared" si="53"/>
        <v>2022</v>
      </c>
      <c r="G1095" s="4">
        <v>15302.39648438</v>
      </c>
      <c r="H1095" s="4">
        <v>11513.500976560001</v>
      </c>
      <c r="I1095" s="3">
        <v>75.239898679999996</v>
      </c>
    </row>
    <row r="1096" spans="1:9" customFormat="1" x14ac:dyDescent="0.3">
      <c r="A1096" s="1" t="s">
        <v>10</v>
      </c>
      <c r="B1096" s="1" t="s">
        <v>11</v>
      </c>
      <c r="C1096" s="2">
        <v>44835</v>
      </c>
      <c r="D1096">
        <f t="shared" si="51"/>
        <v>1</v>
      </c>
      <c r="E1096">
        <f t="shared" si="52"/>
        <v>10</v>
      </c>
      <c r="F1096">
        <f t="shared" si="53"/>
        <v>2022</v>
      </c>
      <c r="G1096" s="4">
        <v>204615.328125</v>
      </c>
      <c r="H1096" s="4">
        <v>104721.34375</v>
      </c>
      <c r="I1096" s="3">
        <v>51.179599760000002</v>
      </c>
    </row>
    <row r="1097" spans="1:9" customFormat="1" x14ac:dyDescent="0.3">
      <c r="A1097" s="1" t="s">
        <v>12</v>
      </c>
      <c r="B1097" s="1" t="s">
        <v>13</v>
      </c>
      <c r="C1097" s="2">
        <v>44835</v>
      </c>
      <c r="D1097">
        <f t="shared" si="51"/>
        <v>1</v>
      </c>
      <c r="E1097">
        <f t="shared" si="52"/>
        <v>10</v>
      </c>
      <c r="F1097">
        <f t="shared" si="53"/>
        <v>2022</v>
      </c>
      <c r="G1097" s="4">
        <v>20459.2421875</v>
      </c>
      <c r="H1097" s="4">
        <v>17079.091796879999</v>
      </c>
      <c r="I1097" s="3">
        <v>83.478599549999998</v>
      </c>
    </row>
    <row r="1098" spans="1:9" customFormat="1" x14ac:dyDescent="0.3">
      <c r="A1098" s="1" t="s">
        <v>6</v>
      </c>
      <c r="B1098" s="1" t="s">
        <v>7</v>
      </c>
      <c r="C1098" s="2">
        <v>44836</v>
      </c>
      <c r="D1098">
        <f t="shared" si="51"/>
        <v>2</v>
      </c>
      <c r="E1098">
        <f t="shared" si="52"/>
        <v>10</v>
      </c>
      <c r="F1098">
        <f t="shared" si="53"/>
        <v>2022</v>
      </c>
      <c r="G1098" s="4">
        <v>51691.2265625</v>
      </c>
      <c r="H1098" s="4">
        <v>34078.83203125</v>
      </c>
      <c r="I1098" s="3">
        <v>65.927696229999995</v>
      </c>
    </row>
    <row r="1099" spans="1:9" customFormat="1" x14ac:dyDescent="0.3">
      <c r="A1099" s="1" t="s">
        <v>8</v>
      </c>
      <c r="B1099" s="1" t="s">
        <v>9</v>
      </c>
      <c r="C1099" s="2">
        <v>44836</v>
      </c>
      <c r="D1099">
        <f t="shared" si="51"/>
        <v>2</v>
      </c>
      <c r="E1099">
        <f t="shared" si="52"/>
        <v>10</v>
      </c>
      <c r="F1099">
        <f t="shared" si="53"/>
        <v>2022</v>
      </c>
      <c r="G1099" s="4">
        <v>15302.39648438</v>
      </c>
      <c r="H1099" s="4">
        <v>11507.8984375</v>
      </c>
      <c r="I1099" s="3">
        <v>75.203201289999996</v>
      </c>
    </row>
    <row r="1100" spans="1:9" customFormat="1" x14ac:dyDescent="0.3">
      <c r="A1100" s="1" t="s">
        <v>10</v>
      </c>
      <c r="B1100" s="1" t="s">
        <v>11</v>
      </c>
      <c r="C1100" s="2">
        <v>44836</v>
      </c>
      <c r="D1100">
        <f t="shared" si="51"/>
        <v>2</v>
      </c>
      <c r="E1100">
        <f t="shared" si="52"/>
        <v>10</v>
      </c>
      <c r="F1100">
        <f t="shared" si="53"/>
        <v>2022</v>
      </c>
      <c r="G1100" s="4">
        <v>204615.328125</v>
      </c>
      <c r="H1100" s="4">
        <v>104810.5390625</v>
      </c>
      <c r="I1100" s="3">
        <v>51.223201750000001</v>
      </c>
    </row>
    <row r="1101" spans="1:9" customFormat="1" x14ac:dyDescent="0.3">
      <c r="A1101" s="1" t="s">
        <v>12</v>
      </c>
      <c r="B1101" s="1" t="s">
        <v>13</v>
      </c>
      <c r="C1101" s="2">
        <v>44836</v>
      </c>
      <c r="D1101">
        <f t="shared" si="51"/>
        <v>2</v>
      </c>
      <c r="E1101">
        <f t="shared" si="52"/>
        <v>10</v>
      </c>
      <c r="F1101">
        <f t="shared" si="53"/>
        <v>2022</v>
      </c>
      <c r="G1101" s="4">
        <v>20459.2421875</v>
      </c>
      <c r="H1101" s="4">
        <v>17154.017578129999</v>
      </c>
      <c r="I1101" s="3">
        <v>83.844802860000001</v>
      </c>
    </row>
    <row r="1102" spans="1:9" customFormat="1" x14ac:dyDescent="0.3">
      <c r="A1102" s="1" t="s">
        <v>6</v>
      </c>
      <c r="B1102" s="1" t="s">
        <v>7</v>
      </c>
      <c r="C1102" s="2">
        <v>44837</v>
      </c>
      <c r="D1102">
        <f t="shared" si="51"/>
        <v>3</v>
      </c>
      <c r="E1102">
        <f t="shared" si="52"/>
        <v>10</v>
      </c>
      <c r="F1102">
        <f t="shared" si="53"/>
        <v>2022</v>
      </c>
      <c r="G1102" s="4">
        <v>51691.2265625</v>
      </c>
      <c r="H1102" s="4">
        <v>34001.07421875</v>
      </c>
      <c r="I1102" s="3">
        <v>65.777297970000006</v>
      </c>
    </row>
    <row r="1103" spans="1:9" customFormat="1" x14ac:dyDescent="0.3">
      <c r="A1103" s="1" t="s">
        <v>8</v>
      </c>
      <c r="B1103" s="1" t="s">
        <v>9</v>
      </c>
      <c r="C1103" s="2">
        <v>44837</v>
      </c>
      <c r="D1103">
        <f t="shared" si="51"/>
        <v>3</v>
      </c>
      <c r="E1103">
        <f t="shared" si="52"/>
        <v>10</v>
      </c>
      <c r="F1103">
        <f t="shared" si="53"/>
        <v>2022</v>
      </c>
      <c r="G1103" s="4">
        <v>15302.39648438</v>
      </c>
      <c r="H1103" s="4">
        <v>11431.827148439999</v>
      </c>
      <c r="I1103" s="3">
        <v>74.706100460000002</v>
      </c>
    </row>
    <row r="1104" spans="1:9" customFormat="1" x14ac:dyDescent="0.3">
      <c r="A1104" s="1" t="s">
        <v>10</v>
      </c>
      <c r="B1104" s="1" t="s">
        <v>11</v>
      </c>
      <c r="C1104" s="2">
        <v>44837</v>
      </c>
      <c r="D1104">
        <f t="shared" si="51"/>
        <v>3</v>
      </c>
      <c r="E1104">
        <f t="shared" si="52"/>
        <v>10</v>
      </c>
      <c r="F1104">
        <f t="shared" si="53"/>
        <v>2022</v>
      </c>
      <c r="G1104" s="4">
        <v>204615.328125</v>
      </c>
      <c r="H1104" s="4">
        <v>104584.0625</v>
      </c>
      <c r="I1104" s="3">
        <v>51.112499239999998</v>
      </c>
    </row>
    <row r="1105" spans="1:9" customFormat="1" x14ac:dyDescent="0.3">
      <c r="A1105" s="1" t="s">
        <v>12</v>
      </c>
      <c r="B1105" s="1" t="s">
        <v>13</v>
      </c>
      <c r="C1105" s="2">
        <v>44837</v>
      </c>
      <c r="D1105">
        <f t="shared" si="51"/>
        <v>3</v>
      </c>
      <c r="E1105">
        <f t="shared" si="52"/>
        <v>10</v>
      </c>
      <c r="F1105">
        <f t="shared" si="53"/>
        <v>2022</v>
      </c>
      <c r="G1105" s="4">
        <v>20459.2421875</v>
      </c>
      <c r="H1105" s="4">
        <v>17120.671875</v>
      </c>
      <c r="I1105" s="3">
        <v>83.681800839999994</v>
      </c>
    </row>
    <row r="1106" spans="1:9" customFormat="1" x14ac:dyDescent="0.3">
      <c r="A1106" s="1" t="s">
        <v>6</v>
      </c>
      <c r="B1106" s="1" t="s">
        <v>7</v>
      </c>
      <c r="C1106" s="2">
        <v>44838</v>
      </c>
      <c r="D1106">
        <f t="shared" si="51"/>
        <v>4</v>
      </c>
      <c r="E1106">
        <f t="shared" si="52"/>
        <v>10</v>
      </c>
      <c r="F1106">
        <f t="shared" si="53"/>
        <v>2022</v>
      </c>
      <c r="G1106" s="4">
        <v>51691.2265625</v>
      </c>
      <c r="H1106" s="4">
        <v>33889.7578125</v>
      </c>
      <c r="I1106" s="3">
        <v>65.561897279999997</v>
      </c>
    </row>
    <row r="1107" spans="1:9" customFormat="1" x14ac:dyDescent="0.3">
      <c r="A1107" s="1" t="s">
        <v>8</v>
      </c>
      <c r="B1107" s="1" t="s">
        <v>9</v>
      </c>
      <c r="C1107" s="2">
        <v>44838</v>
      </c>
      <c r="D1107">
        <f t="shared" si="51"/>
        <v>4</v>
      </c>
      <c r="E1107">
        <f t="shared" si="52"/>
        <v>10</v>
      </c>
      <c r="F1107">
        <f t="shared" si="53"/>
        <v>2022</v>
      </c>
      <c r="G1107" s="4">
        <v>15302.39648438</v>
      </c>
      <c r="H1107" s="4">
        <v>11294.008789060001</v>
      </c>
      <c r="I1107" s="3">
        <v>73.805496219999995</v>
      </c>
    </row>
    <row r="1108" spans="1:9" customFormat="1" x14ac:dyDescent="0.3">
      <c r="A1108" s="1" t="s">
        <v>10</v>
      </c>
      <c r="B1108" s="1" t="s">
        <v>11</v>
      </c>
      <c r="C1108" s="2">
        <v>44838</v>
      </c>
      <c r="D1108">
        <f t="shared" si="51"/>
        <v>4</v>
      </c>
      <c r="E1108">
        <f t="shared" si="52"/>
        <v>10</v>
      </c>
      <c r="F1108">
        <f t="shared" si="53"/>
        <v>2022</v>
      </c>
      <c r="G1108" s="4">
        <v>204615.328125</v>
      </c>
      <c r="H1108" s="4">
        <v>104457.2109375</v>
      </c>
      <c r="I1108" s="3">
        <v>51.050498959999999</v>
      </c>
    </row>
    <row r="1109" spans="1:9" customFormat="1" x14ac:dyDescent="0.3">
      <c r="A1109" s="1" t="s">
        <v>12</v>
      </c>
      <c r="B1109" s="1" t="s">
        <v>13</v>
      </c>
      <c r="C1109" s="2">
        <v>44838</v>
      </c>
      <c r="D1109">
        <f t="shared" si="51"/>
        <v>4</v>
      </c>
      <c r="E1109">
        <f t="shared" si="52"/>
        <v>10</v>
      </c>
      <c r="F1109">
        <f t="shared" si="53"/>
        <v>2022</v>
      </c>
      <c r="G1109" s="4">
        <v>20459.2421875</v>
      </c>
      <c r="H1109" s="4">
        <v>17094.12890625</v>
      </c>
      <c r="I1109" s="3">
        <v>83.552101140000005</v>
      </c>
    </row>
    <row r="1110" spans="1:9" customFormat="1" x14ac:dyDescent="0.3">
      <c r="A1110" s="1" t="s">
        <v>6</v>
      </c>
      <c r="B1110" s="1" t="s">
        <v>7</v>
      </c>
      <c r="C1110" s="2">
        <v>44839</v>
      </c>
      <c r="D1110">
        <f t="shared" si="51"/>
        <v>5</v>
      </c>
      <c r="E1110">
        <f t="shared" si="52"/>
        <v>10</v>
      </c>
      <c r="F1110">
        <f t="shared" si="53"/>
        <v>2022</v>
      </c>
      <c r="G1110" s="4">
        <v>51691.2265625</v>
      </c>
      <c r="H1110" s="4">
        <v>33798.83984375</v>
      </c>
      <c r="I1110" s="3">
        <v>65.386001590000006</v>
      </c>
    </row>
    <row r="1111" spans="1:9" customFormat="1" x14ac:dyDescent="0.3">
      <c r="A1111" s="1" t="s">
        <v>8</v>
      </c>
      <c r="B1111" s="1" t="s">
        <v>9</v>
      </c>
      <c r="C1111" s="2">
        <v>44839</v>
      </c>
      <c r="D1111">
        <f t="shared" si="51"/>
        <v>5</v>
      </c>
      <c r="E1111">
        <f t="shared" si="52"/>
        <v>10</v>
      </c>
      <c r="F1111">
        <f t="shared" si="53"/>
        <v>2022</v>
      </c>
      <c r="G1111" s="4">
        <v>15302.39648438</v>
      </c>
      <c r="H1111" s="4">
        <v>11210.20507813</v>
      </c>
      <c r="I1111" s="3">
        <v>73.257797240000002</v>
      </c>
    </row>
    <row r="1112" spans="1:9" customFormat="1" x14ac:dyDescent="0.3">
      <c r="A1112" s="1" t="s">
        <v>10</v>
      </c>
      <c r="B1112" s="1" t="s">
        <v>11</v>
      </c>
      <c r="C1112" s="2">
        <v>44839</v>
      </c>
      <c r="D1112">
        <f t="shared" si="51"/>
        <v>5</v>
      </c>
      <c r="E1112">
        <f t="shared" si="52"/>
        <v>10</v>
      </c>
      <c r="F1112">
        <f t="shared" si="53"/>
        <v>2022</v>
      </c>
      <c r="G1112" s="4">
        <v>204615.328125</v>
      </c>
      <c r="H1112" s="4">
        <v>104332.671875</v>
      </c>
      <c r="I1112" s="3">
        <v>50.989700319999997</v>
      </c>
    </row>
    <row r="1113" spans="1:9" customFormat="1" x14ac:dyDescent="0.3">
      <c r="A1113" s="1" t="s">
        <v>12</v>
      </c>
      <c r="B1113" s="1" t="s">
        <v>13</v>
      </c>
      <c r="C1113" s="2">
        <v>44839</v>
      </c>
      <c r="D1113">
        <f t="shared" si="51"/>
        <v>5</v>
      </c>
      <c r="E1113">
        <f t="shared" si="52"/>
        <v>10</v>
      </c>
      <c r="F1113">
        <f t="shared" si="53"/>
        <v>2022</v>
      </c>
      <c r="G1113" s="4">
        <v>20459.2421875</v>
      </c>
      <c r="H1113" s="4">
        <v>17065.90625</v>
      </c>
      <c r="I1113" s="3">
        <v>83.414199830000001</v>
      </c>
    </row>
    <row r="1114" spans="1:9" customFormat="1" x14ac:dyDescent="0.3">
      <c r="A1114" s="1" t="s">
        <v>6</v>
      </c>
      <c r="B1114" s="1" t="s">
        <v>7</v>
      </c>
      <c r="C1114" s="2">
        <v>44840</v>
      </c>
      <c r="D1114">
        <f t="shared" si="51"/>
        <v>6</v>
      </c>
      <c r="E1114">
        <f t="shared" si="52"/>
        <v>10</v>
      </c>
      <c r="F1114">
        <f t="shared" si="53"/>
        <v>2022</v>
      </c>
      <c r="G1114" s="4">
        <v>51691.2265625</v>
      </c>
      <c r="H1114" s="4">
        <v>33677.05078125</v>
      </c>
      <c r="I1114" s="3">
        <v>65.150398249999995</v>
      </c>
    </row>
    <row r="1115" spans="1:9" customFormat="1" x14ac:dyDescent="0.3">
      <c r="A1115" s="1" t="s">
        <v>8</v>
      </c>
      <c r="B1115" s="1" t="s">
        <v>9</v>
      </c>
      <c r="C1115" s="2">
        <v>44840</v>
      </c>
      <c r="D1115">
        <f t="shared" si="51"/>
        <v>6</v>
      </c>
      <c r="E1115">
        <f t="shared" si="52"/>
        <v>10</v>
      </c>
      <c r="F1115">
        <f t="shared" si="53"/>
        <v>2022</v>
      </c>
      <c r="G1115" s="4">
        <v>15302.39648438</v>
      </c>
      <c r="H1115" s="4">
        <v>11082.813476560001</v>
      </c>
      <c r="I1115" s="3">
        <v>72.4253006</v>
      </c>
    </row>
    <row r="1116" spans="1:9" customFormat="1" x14ac:dyDescent="0.3">
      <c r="A1116" s="1" t="s">
        <v>10</v>
      </c>
      <c r="B1116" s="1" t="s">
        <v>11</v>
      </c>
      <c r="C1116" s="2">
        <v>44840</v>
      </c>
      <c r="D1116">
        <f t="shared" si="51"/>
        <v>6</v>
      </c>
      <c r="E1116">
        <f t="shared" si="52"/>
        <v>10</v>
      </c>
      <c r="F1116">
        <f t="shared" si="53"/>
        <v>2022</v>
      </c>
      <c r="G1116" s="4">
        <v>204615.328125</v>
      </c>
      <c r="H1116" s="4">
        <v>104084.96875</v>
      </c>
      <c r="I1116" s="3">
        <v>50.868598939999998</v>
      </c>
    </row>
    <row r="1117" spans="1:9" customFormat="1" x14ac:dyDescent="0.3">
      <c r="A1117" s="1" t="s">
        <v>12</v>
      </c>
      <c r="B1117" s="1" t="s">
        <v>13</v>
      </c>
      <c r="C1117" s="2">
        <v>44840</v>
      </c>
      <c r="D1117">
        <f t="shared" si="51"/>
        <v>6</v>
      </c>
      <c r="E1117">
        <f t="shared" si="52"/>
        <v>10</v>
      </c>
      <c r="F1117">
        <f t="shared" si="53"/>
        <v>2022</v>
      </c>
      <c r="G1117" s="4">
        <v>20459.2421875</v>
      </c>
      <c r="H1117" s="4">
        <v>17101.140625</v>
      </c>
      <c r="I1117" s="3">
        <v>83.586402890000002</v>
      </c>
    </row>
    <row r="1118" spans="1:9" customFormat="1" x14ac:dyDescent="0.3">
      <c r="A1118" s="1" t="s">
        <v>6</v>
      </c>
      <c r="B1118" s="1" t="s">
        <v>7</v>
      </c>
      <c r="C1118" s="2">
        <v>44841</v>
      </c>
      <c r="D1118">
        <f t="shared" si="51"/>
        <v>7</v>
      </c>
      <c r="E1118">
        <f t="shared" si="52"/>
        <v>10</v>
      </c>
      <c r="F1118">
        <f t="shared" si="53"/>
        <v>2022</v>
      </c>
      <c r="G1118" s="4">
        <v>51691.2265625</v>
      </c>
      <c r="H1118" s="4">
        <v>33569.75390625</v>
      </c>
      <c r="I1118" s="3">
        <v>64.94280243</v>
      </c>
    </row>
    <row r="1119" spans="1:9" customFormat="1" x14ac:dyDescent="0.3">
      <c r="A1119" s="1" t="s">
        <v>8</v>
      </c>
      <c r="B1119" s="1" t="s">
        <v>9</v>
      </c>
      <c r="C1119" s="2">
        <v>44841</v>
      </c>
      <c r="D1119">
        <f t="shared" si="51"/>
        <v>7</v>
      </c>
      <c r="E1119">
        <f t="shared" si="52"/>
        <v>10</v>
      </c>
      <c r="F1119">
        <f t="shared" si="53"/>
        <v>2022</v>
      </c>
      <c r="G1119" s="4">
        <v>15302.39648438</v>
      </c>
      <c r="H1119" s="4">
        <v>10913.72460938</v>
      </c>
      <c r="I1119" s="3">
        <v>71.320396419999994</v>
      </c>
    </row>
    <row r="1120" spans="1:9" customFormat="1" x14ac:dyDescent="0.3">
      <c r="A1120" s="1" t="s">
        <v>10</v>
      </c>
      <c r="B1120" s="1" t="s">
        <v>11</v>
      </c>
      <c r="C1120" s="2">
        <v>44841</v>
      </c>
      <c r="D1120">
        <f t="shared" si="51"/>
        <v>7</v>
      </c>
      <c r="E1120">
        <f t="shared" si="52"/>
        <v>10</v>
      </c>
      <c r="F1120">
        <f t="shared" si="53"/>
        <v>2022</v>
      </c>
      <c r="G1120" s="4">
        <v>204615.328125</v>
      </c>
      <c r="H1120" s="4">
        <v>104068.0234375</v>
      </c>
      <c r="I1120" s="3">
        <v>50.860298159999999</v>
      </c>
    </row>
    <row r="1121" spans="1:9" customFormat="1" x14ac:dyDescent="0.3">
      <c r="A1121" s="1" t="s">
        <v>12</v>
      </c>
      <c r="B1121" s="1" t="s">
        <v>13</v>
      </c>
      <c r="C1121" s="2">
        <v>44841</v>
      </c>
      <c r="D1121">
        <f t="shared" si="51"/>
        <v>7</v>
      </c>
      <c r="E1121">
        <f t="shared" si="52"/>
        <v>10</v>
      </c>
      <c r="F1121">
        <f t="shared" si="53"/>
        <v>2022</v>
      </c>
      <c r="G1121" s="4">
        <v>20459.2421875</v>
      </c>
      <c r="H1121" s="4">
        <v>17126.06640625</v>
      </c>
      <c r="I1121" s="3">
        <v>83.708198550000006</v>
      </c>
    </row>
    <row r="1122" spans="1:9" customFormat="1" x14ac:dyDescent="0.3">
      <c r="A1122" s="1" t="s">
        <v>6</v>
      </c>
      <c r="B1122" s="1" t="s">
        <v>7</v>
      </c>
      <c r="C1122" s="2">
        <v>44842</v>
      </c>
      <c r="D1122">
        <f t="shared" si="51"/>
        <v>8</v>
      </c>
      <c r="E1122">
        <f t="shared" si="52"/>
        <v>10</v>
      </c>
      <c r="F1122">
        <f t="shared" si="53"/>
        <v>2022</v>
      </c>
      <c r="G1122" s="4">
        <v>51691.2265625</v>
      </c>
      <c r="H1122" s="4">
        <v>33468.09375</v>
      </c>
      <c r="I1122" s="3">
        <v>64.746200560000005</v>
      </c>
    </row>
    <row r="1123" spans="1:9" customFormat="1" x14ac:dyDescent="0.3">
      <c r="A1123" s="1" t="s">
        <v>8</v>
      </c>
      <c r="B1123" s="1" t="s">
        <v>9</v>
      </c>
      <c r="C1123" s="2">
        <v>44842</v>
      </c>
      <c r="D1123">
        <f t="shared" si="51"/>
        <v>8</v>
      </c>
      <c r="E1123">
        <f t="shared" si="52"/>
        <v>10</v>
      </c>
      <c r="F1123">
        <f t="shared" si="53"/>
        <v>2022</v>
      </c>
      <c r="G1123" s="4">
        <v>15302.39648438</v>
      </c>
      <c r="H1123" s="4">
        <v>10839.35742188</v>
      </c>
      <c r="I1123" s="3">
        <v>70.83439636</v>
      </c>
    </row>
    <row r="1124" spans="1:9" customFormat="1" x14ac:dyDescent="0.3">
      <c r="A1124" s="1" t="s">
        <v>10</v>
      </c>
      <c r="B1124" s="1" t="s">
        <v>11</v>
      </c>
      <c r="C1124" s="2">
        <v>44842</v>
      </c>
      <c r="D1124">
        <f t="shared" si="51"/>
        <v>8</v>
      </c>
      <c r="E1124">
        <f t="shared" si="52"/>
        <v>10</v>
      </c>
      <c r="F1124">
        <f t="shared" si="53"/>
        <v>2022</v>
      </c>
      <c r="G1124" s="4">
        <v>204615.328125</v>
      </c>
      <c r="H1124" s="4">
        <v>104332.546875</v>
      </c>
      <c r="I1124" s="3">
        <v>50.989601139999998</v>
      </c>
    </row>
    <row r="1125" spans="1:9" customFormat="1" x14ac:dyDescent="0.3">
      <c r="A1125" s="1" t="s">
        <v>12</v>
      </c>
      <c r="B1125" s="1" t="s">
        <v>13</v>
      </c>
      <c r="C1125" s="2">
        <v>44842</v>
      </c>
      <c r="D1125">
        <f t="shared" si="51"/>
        <v>8</v>
      </c>
      <c r="E1125">
        <f t="shared" si="52"/>
        <v>10</v>
      </c>
      <c r="F1125">
        <f t="shared" si="53"/>
        <v>2022</v>
      </c>
      <c r="G1125" s="4">
        <v>20459.2421875</v>
      </c>
      <c r="H1125" s="4">
        <v>17079.37890625</v>
      </c>
      <c r="I1125" s="3">
        <v>83.480003359999998</v>
      </c>
    </row>
    <row r="1126" spans="1:9" customFormat="1" x14ac:dyDescent="0.3">
      <c r="A1126" s="1" t="s">
        <v>6</v>
      </c>
      <c r="B1126" s="1" t="s">
        <v>7</v>
      </c>
      <c r="C1126" s="2">
        <v>44843</v>
      </c>
      <c r="D1126">
        <f t="shared" si="51"/>
        <v>9</v>
      </c>
      <c r="E1126">
        <f t="shared" si="52"/>
        <v>10</v>
      </c>
      <c r="F1126">
        <f t="shared" si="53"/>
        <v>2022</v>
      </c>
      <c r="G1126" s="4">
        <v>51691.2265625</v>
      </c>
      <c r="H1126" s="4">
        <v>33365.49609375</v>
      </c>
      <c r="I1126" s="3">
        <v>64.547698969999999</v>
      </c>
    </row>
    <row r="1127" spans="1:9" customFormat="1" x14ac:dyDescent="0.3">
      <c r="A1127" s="1" t="s">
        <v>8</v>
      </c>
      <c r="B1127" s="1" t="s">
        <v>9</v>
      </c>
      <c r="C1127" s="2">
        <v>44843</v>
      </c>
      <c r="D1127">
        <f t="shared" si="51"/>
        <v>9</v>
      </c>
      <c r="E1127">
        <f t="shared" si="52"/>
        <v>10</v>
      </c>
      <c r="F1127">
        <f t="shared" si="53"/>
        <v>2022</v>
      </c>
      <c r="G1127" s="4">
        <v>15302.39648438</v>
      </c>
      <c r="H1127" s="4">
        <v>10819.70117188</v>
      </c>
      <c r="I1127" s="3">
        <v>70.705902100000003</v>
      </c>
    </row>
    <row r="1128" spans="1:9" customFormat="1" x14ac:dyDescent="0.3">
      <c r="A1128" s="1" t="s">
        <v>10</v>
      </c>
      <c r="B1128" s="1" t="s">
        <v>11</v>
      </c>
      <c r="C1128" s="2">
        <v>44843</v>
      </c>
      <c r="D1128">
        <f t="shared" si="51"/>
        <v>9</v>
      </c>
      <c r="E1128">
        <f t="shared" si="52"/>
        <v>10</v>
      </c>
      <c r="F1128">
        <f t="shared" si="53"/>
        <v>2022</v>
      </c>
      <c r="G1128" s="4">
        <v>204615.328125</v>
      </c>
      <c r="H1128" s="4">
        <v>104488.140625</v>
      </c>
      <c r="I1128" s="3">
        <v>51.065601350000001</v>
      </c>
    </row>
    <row r="1129" spans="1:9" customFormat="1" x14ac:dyDescent="0.3">
      <c r="A1129" s="1" t="s">
        <v>12</v>
      </c>
      <c r="B1129" s="1" t="s">
        <v>13</v>
      </c>
      <c r="C1129" s="2">
        <v>44843</v>
      </c>
      <c r="D1129">
        <f t="shared" si="51"/>
        <v>9</v>
      </c>
      <c r="E1129">
        <f t="shared" si="52"/>
        <v>10</v>
      </c>
      <c r="F1129">
        <f t="shared" si="53"/>
        <v>2022</v>
      </c>
      <c r="G1129" s="4">
        <v>20459.2421875</v>
      </c>
      <c r="H1129" s="4">
        <v>17129.947265629999</v>
      </c>
      <c r="I1129" s="3">
        <v>83.727203369999998</v>
      </c>
    </row>
    <row r="1130" spans="1:9" customFormat="1" x14ac:dyDescent="0.3">
      <c r="A1130" s="1" t="s">
        <v>6</v>
      </c>
      <c r="B1130" s="1" t="s">
        <v>7</v>
      </c>
      <c r="C1130" s="2">
        <v>44844</v>
      </c>
      <c r="D1130">
        <f t="shared" si="51"/>
        <v>10</v>
      </c>
      <c r="E1130">
        <f t="shared" si="52"/>
        <v>10</v>
      </c>
      <c r="F1130">
        <f t="shared" si="53"/>
        <v>2022</v>
      </c>
      <c r="G1130" s="4">
        <v>51691.2265625</v>
      </c>
      <c r="H1130" s="4">
        <v>33277.76171875</v>
      </c>
      <c r="I1130" s="3">
        <v>64.377998349999999</v>
      </c>
    </row>
    <row r="1131" spans="1:9" customFormat="1" x14ac:dyDescent="0.3">
      <c r="A1131" s="1" t="s">
        <v>8</v>
      </c>
      <c r="B1131" s="1" t="s">
        <v>9</v>
      </c>
      <c r="C1131" s="2">
        <v>44844</v>
      </c>
      <c r="D1131">
        <f t="shared" si="51"/>
        <v>10</v>
      </c>
      <c r="E1131">
        <f t="shared" si="52"/>
        <v>10</v>
      </c>
      <c r="F1131">
        <f t="shared" si="53"/>
        <v>2022</v>
      </c>
      <c r="G1131" s="4">
        <v>15302.39648438</v>
      </c>
      <c r="H1131" s="4">
        <v>10764.983398439999</v>
      </c>
      <c r="I1131" s="3">
        <v>70.348297119999998</v>
      </c>
    </row>
    <row r="1132" spans="1:9" customFormat="1" x14ac:dyDescent="0.3">
      <c r="A1132" s="1" t="s">
        <v>10</v>
      </c>
      <c r="B1132" s="1" t="s">
        <v>11</v>
      </c>
      <c r="C1132" s="2">
        <v>44844</v>
      </c>
      <c r="D1132">
        <f t="shared" si="51"/>
        <v>10</v>
      </c>
      <c r="E1132">
        <f t="shared" si="52"/>
        <v>10</v>
      </c>
      <c r="F1132">
        <f t="shared" si="53"/>
        <v>2022</v>
      </c>
      <c r="G1132" s="4">
        <v>204615.328125</v>
      </c>
      <c r="H1132" s="4">
        <v>104439.8359375</v>
      </c>
      <c r="I1132" s="3">
        <v>51.041999820000001</v>
      </c>
    </row>
    <row r="1133" spans="1:9" customFormat="1" x14ac:dyDescent="0.3">
      <c r="A1133" s="1" t="s">
        <v>12</v>
      </c>
      <c r="B1133" s="1" t="s">
        <v>13</v>
      </c>
      <c r="C1133" s="2">
        <v>44844</v>
      </c>
      <c r="D1133">
        <f t="shared" si="51"/>
        <v>10</v>
      </c>
      <c r="E1133">
        <f t="shared" si="52"/>
        <v>10</v>
      </c>
      <c r="F1133">
        <f t="shared" si="53"/>
        <v>2022</v>
      </c>
      <c r="G1133" s="4">
        <v>20459.2421875</v>
      </c>
      <c r="H1133" s="4">
        <v>17258.447265629999</v>
      </c>
      <c r="I1133" s="3">
        <v>84.355300900000003</v>
      </c>
    </row>
    <row r="1134" spans="1:9" customFormat="1" x14ac:dyDescent="0.3">
      <c r="A1134" s="1" t="s">
        <v>6</v>
      </c>
      <c r="B1134" s="1" t="s">
        <v>7</v>
      </c>
      <c r="C1134" s="2">
        <v>44845</v>
      </c>
      <c r="D1134">
        <f t="shared" si="51"/>
        <v>11</v>
      </c>
      <c r="E1134">
        <f t="shared" si="52"/>
        <v>10</v>
      </c>
      <c r="F1134">
        <f t="shared" si="53"/>
        <v>2022</v>
      </c>
      <c r="G1134" s="4">
        <v>51691.2265625</v>
      </c>
      <c r="H1134" s="4">
        <v>33179.97265625</v>
      </c>
      <c r="I1134" s="3">
        <v>64.188796999999994</v>
      </c>
    </row>
    <row r="1135" spans="1:9" customFormat="1" x14ac:dyDescent="0.3">
      <c r="A1135" s="1" t="s">
        <v>8</v>
      </c>
      <c r="B1135" s="1" t="s">
        <v>9</v>
      </c>
      <c r="C1135" s="2">
        <v>44845</v>
      </c>
      <c r="D1135">
        <f t="shared" si="51"/>
        <v>11</v>
      </c>
      <c r="E1135">
        <f t="shared" si="52"/>
        <v>10</v>
      </c>
      <c r="F1135">
        <f t="shared" si="53"/>
        <v>2022</v>
      </c>
      <c r="G1135" s="4">
        <v>15302.39648438</v>
      </c>
      <c r="H1135" s="4">
        <v>10720.930664060001</v>
      </c>
      <c r="I1135" s="3">
        <v>70.060501099999996</v>
      </c>
    </row>
    <row r="1136" spans="1:9" customFormat="1" x14ac:dyDescent="0.3">
      <c r="A1136" s="1" t="s">
        <v>10</v>
      </c>
      <c r="B1136" s="1" t="s">
        <v>11</v>
      </c>
      <c r="C1136" s="2">
        <v>44845</v>
      </c>
      <c r="D1136">
        <f t="shared" si="51"/>
        <v>11</v>
      </c>
      <c r="E1136">
        <f t="shared" si="52"/>
        <v>10</v>
      </c>
      <c r="F1136">
        <f t="shared" si="53"/>
        <v>2022</v>
      </c>
      <c r="G1136" s="4">
        <v>204615.328125</v>
      </c>
      <c r="H1136" s="4">
        <v>104381.2265625</v>
      </c>
      <c r="I1136" s="3">
        <v>51.013401029999997</v>
      </c>
    </row>
    <row r="1137" spans="1:9" customFormat="1" x14ac:dyDescent="0.3">
      <c r="A1137" s="1" t="s">
        <v>12</v>
      </c>
      <c r="B1137" s="1" t="s">
        <v>13</v>
      </c>
      <c r="C1137" s="2">
        <v>44845</v>
      </c>
      <c r="D1137">
        <f t="shared" si="51"/>
        <v>11</v>
      </c>
      <c r="E1137">
        <f t="shared" si="52"/>
        <v>10</v>
      </c>
      <c r="F1137">
        <f t="shared" si="53"/>
        <v>2022</v>
      </c>
      <c r="G1137" s="4">
        <v>20459.2421875</v>
      </c>
      <c r="H1137" s="4">
        <v>18000.4609375</v>
      </c>
      <c r="I1137" s="3">
        <v>87.982101439999994</v>
      </c>
    </row>
    <row r="1138" spans="1:9" customFormat="1" x14ac:dyDescent="0.3">
      <c r="A1138" s="1" t="s">
        <v>6</v>
      </c>
      <c r="B1138" s="1" t="s">
        <v>7</v>
      </c>
      <c r="C1138" s="2">
        <v>44846</v>
      </c>
      <c r="D1138">
        <f t="shared" si="51"/>
        <v>12</v>
      </c>
      <c r="E1138">
        <f t="shared" si="52"/>
        <v>10</v>
      </c>
      <c r="F1138">
        <f t="shared" si="53"/>
        <v>2022</v>
      </c>
      <c r="G1138" s="4">
        <v>51691.2265625</v>
      </c>
      <c r="H1138" s="4">
        <v>33066.51953125</v>
      </c>
      <c r="I1138" s="3">
        <v>63.969299319999998</v>
      </c>
    </row>
    <row r="1139" spans="1:9" customFormat="1" x14ac:dyDescent="0.3">
      <c r="A1139" s="1" t="s">
        <v>8</v>
      </c>
      <c r="B1139" s="1" t="s">
        <v>9</v>
      </c>
      <c r="C1139" s="2">
        <v>44846</v>
      </c>
      <c r="D1139">
        <f t="shared" si="51"/>
        <v>12</v>
      </c>
      <c r="E1139">
        <f t="shared" si="52"/>
        <v>10</v>
      </c>
      <c r="F1139">
        <f t="shared" si="53"/>
        <v>2022</v>
      </c>
      <c r="G1139" s="4">
        <v>15302.39648438</v>
      </c>
      <c r="H1139" s="4">
        <v>10693.21289063</v>
      </c>
      <c r="I1139" s="3">
        <v>69.879302980000006</v>
      </c>
    </row>
    <row r="1140" spans="1:9" customFormat="1" x14ac:dyDescent="0.3">
      <c r="A1140" s="1" t="s">
        <v>10</v>
      </c>
      <c r="B1140" s="1" t="s">
        <v>11</v>
      </c>
      <c r="C1140" s="2">
        <v>44846</v>
      </c>
      <c r="D1140">
        <f t="shared" si="51"/>
        <v>12</v>
      </c>
      <c r="E1140">
        <f t="shared" si="52"/>
        <v>10</v>
      </c>
      <c r="F1140">
        <f t="shared" si="53"/>
        <v>2022</v>
      </c>
      <c r="G1140" s="4">
        <v>204615.328125</v>
      </c>
      <c r="H1140" s="4">
        <v>104516.9296875</v>
      </c>
      <c r="I1140" s="3">
        <v>51.079700469999999</v>
      </c>
    </row>
    <row r="1141" spans="1:9" customFormat="1" x14ac:dyDescent="0.3">
      <c r="A1141" s="1" t="s">
        <v>12</v>
      </c>
      <c r="B1141" s="1" t="s">
        <v>13</v>
      </c>
      <c r="C1141" s="2">
        <v>44846</v>
      </c>
      <c r="D1141">
        <f t="shared" si="51"/>
        <v>12</v>
      </c>
      <c r="E1141">
        <f t="shared" si="52"/>
        <v>10</v>
      </c>
      <c r="F1141">
        <f t="shared" si="53"/>
        <v>2022</v>
      </c>
      <c r="G1141" s="4">
        <v>20459.2421875</v>
      </c>
      <c r="H1141" s="4">
        <v>18445.4609375</v>
      </c>
      <c r="I1141" s="3">
        <v>90.157096859999996</v>
      </c>
    </row>
    <row r="1142" spans="1:9" customFormat="1" x14ac:dyDescent="0.3">
      <c r="A1142" s="1" t="s">
        <v>6</v>
      </c>
      <c r="B1142" s="1" t="s">
        <v>7</v>
      </c>
      <c r="C1142" s="2">
        <v>44847</v>
      </c>
      <c r="D1142">
        <f t="shared" si="51"/>
        <v>13</v>
      </c>
      <c r="E1142">
        <f t="shared" si="52"/>
        <v>10</v>
      </c>
      <c r="F1142">
        <f t="shared" si="53"/>
        <v>2022</v>
      </c>
      <c r="G1142" s="4">
        <v>51691.2265625</v>
      </c>
      <c r="H1142" s="4">
        <v>32974.76171875</v>
      </c>
      <c r="I1142" s="3">
        <v>63.791801450000001</v>
      </c>
    </row>
    <row r="1143" spans="1:9" customFormat="1" x14ac:dyDescent="0.3">
      <c r="A1143" s="1" t="s">
        <v>8</v>
      </c>
      <c r="B1143" s="1" t="s">
        <v>9</v>
      </c>
      <c r="C1143" s="2">
        <v>44847</v>
      </c>
      <c r="D1143">
        <f t="shared" si="51"/>
        <v>13</v>
      </c>
      <c r="E1143">
        <f t="shared" si="52"/>
        <v>10</v>
      </c>
      <c r="F1143">
        <f t="shared" si="53"/>
        <v>2022</v>
      </c>
      <c r="G1143" s="4">
        <v>15302.39648438</v>
      </c>
      <c r="H1143" s="4">
        <v>10588.213867189999</v>
      </c>
      <c r="I1143" s="3">
        <v>69.193199160000006</v>
      </c>
    </row>
    <row r="1144" spans="1:9" customFormat="1" x14ac:dyDescent="0.3">
      <c r="A1144" s="1" t="s">
        <v>10</v>
      </c>
      <c r="B1144" s="1" t="s">
        <v>11</v>
      </c>
      <c r="C1144" s="2">
        <v>44847</v>
      </c>
      <c r="D1144">
        <f t="shared" si="51"/>
        <v>13</v>
      </c>
      <c r="E1144">
        <f t="shared" si="52"/>
        <v>10</v>
      </c>
      <c r="F1144">
        <f t="shared" si="53"/>
        <v>2022</v>
      </c>
      <c r="G1144" s="4">
        <v>204615.328125</v>
      </c>
      <c r="H1144" s="4">
        <v>104397.484375</v>
      </c>
      <c r="I1144" s="3">
        <v>51.021301270000002</v>
      </c>
    </row>
    <row r="1145" spans="1:9" customFormat="1" x14ac:dyDescent="0.3">
      <c r="A1145" s="1" t="s">
        <v>12</v>
      </c>
      <c r="B1145" s="1" t="s">
        <v>13</v>
      </c>
      <c r="C1145" s="2">
        <v>44847</v>
      </c>
      <c r="D1145">
        <f t="shared" si="51"/>
        <v>13</v>
      </c>
      <c r="E1145">
        <f t="shared" si="52"/>
        <v>10</v>
      </c>
      <c r="F1145">
        <f t="shared" si="53"/>
        <v>2022</v>
      </c>
      <c r="G1145" s="4">
        <v>20459.2421875</v>
      </c>
      <c r="H1145" s="4">
        <v>18488.865234379999</v>
      </c>
      <c r="I1145" s="3">
        <v>90.369300839999994</v>
      </c>
    </row>
    <row r="1146" spans="1:9" customFormat="1" x14ac:dyDescent="0.3">
      <c r="A1146" s="1" t="s">
        <v>6</v>
      </c>
      <c r="B1146" s="1" t="s">
        <v>7</v>
      </c>
      <c r="C1146" s="2">
        <v>44848</v>
      </c>
      <c r="D1146">
        <f t="shared" si="51"/>
        <v>14</v>
      </c>
      <c r="E1146">
        <f t="shared" si="52"/>
        <v>10</v>
      </c>
      <c r="F1146">
        <f t="shared" si="53"/>
        <v>2022</v>
      </c>
      <c r="G1146" s="4">
        <v>51691.2265625</v>
      </c>
      <c r="H1146" s="4">
        <v>32877.00390625</v>
      </c>
      <c r="I1146" s="3">
        <v>63.602699280000003</v>
      </c>
    </row>
    <row r="1147" spans="1:9" customFormat="1" x14ac:dyDescent="0.3">
      <c r="A1147" s="1" t="s">
        <v>8</v>
      </c>
      <c r="B1147" s="1" t="s">
        <v>9</v>
      </c>
      <c r="C1147" s="2">
        <v>44848</v>
      </c>
      <c r="D1147">
        <f t="shared" si="51"/>
        <v>14</v>
      </c>
      <c r="E1147">
        <f t="shared" si="52"/>
        <v>10</v>
      </c>
      <c r="F1147">
        <f t="shared" si="53"/>
        <v>2022</v>
      </c>
      <c r="G1147" s="4">
        <v>15302.39648438</v>
      </c>
      <c r="H1147" s="4">
        <v>10490.446289060001</v>
      </c>
      <c r="I1147" s="3">
        <v>68.554298399999993</v>
      </c>
    </row>
    <row r="1148" spans="1:9" customFormat="1" x14ac:dyDescent="0.3">
      <c r="A1148" s="1" t="s">
        <v>10</v>
      </c>
      <c r="B1148" s="1" t="s">
        <v>11</v>
      </c>
      <c r="C1148" s="2">
        <v>44848</v>
      </c>
      <c r="D1148">
        <f t="shared" si="51"/>
        <v>14</v>
      </c>
      <c r="E1148">
        <f t="shared" si="52"/>
        <v>10</v>
      </c>
      <c r="F1148">
        <f t="shared" si="53"/>
        <v>2022</v>
      </c>
      <c r="G1148" s="4">
        <v>204615.328125</v>
      </c>
      <c r="H1148" s="4">
        <v>104296.7734375</v>
      </c>
      <c r="I1148" s="3">
        <v>50.972099299999996</v>
      </c>
    </row>
    <row r="1149" spans="1:9" customFormat="1" x14ac:dyDescent="0.3">
      <c r="A1149" s="1" t="s">
        <v>12</v>
      </c>
      <c r="B1149" s="1" t="s">
        <v>13</v>
      </c>
      <c r="C1149" s="2">
        <v>44848</v>
      </c>
      <c r="D1149">
        <f t="shared" si="51"/>
        <v>14</v>
      </c>
      <c r="E1149">
        <f t="shared" si="52"/>
        <v>10</v>
      </c>
      <c r="F1149">
        <f t="shared" si="53"/>
        <v>2022</v>
      </c>
      <c r="G1149" s="4">
        <v>20459.2421875</v>
      </c>
      <c r="H1149" s="4">
        <v>18539.783203129999</v>
      </c>
      <c r="I1149" s="3">
        <v>90.61810303</v>
      </c>
    </row>
    <row r="1150" spans="1:9" customFormat="1" x14ac:dyDescent="0.3">
      <c r="A1150" s="1" t="s">
        <v>6</v>
      </c>
      <c r="B1150" s="1" t="s">
        <v>7</v>
      </c>
      <c r="C1150" s="2">
        <v>44849</v>
      </c>
      <c r="D1150">
        <f t="shared" si="51"/>
        <v>15</v>
      </c>
      <c r="E1150">
        <f t="shared" si="52"/>
        <v>10</v>
      </c>
      <c r="F1150">
        <f t="shared" si="53"/>
        <v>2022</v>
      </c>
      <c r="G1150" s="4">
        <v>51691.2265625</v>
      </c>
      <c r="H1150" s="4">
        <v>32787.60546875</v>
      </c>
      <c r="I1150" s="3">
        <v>63.429698940000002</v>
      </c>
    </row>
    <row r="1151" spans="1:9" customFormat="1" x14ac:dyDescent="0.3">
      <c r="A1151" s="1" t="s">
        <v>8</v>
      </c>
      <c r="B1151" s="1" t="s">
        <v>9</v>
      </c>
      <c r="C1151" s="2">
        <v>44849</v>
      </c>
      <c r="D1151">
        <f t="shared" si="51"/>
        <v>15</v>
      </c>
      <c r="E1151">
        <f t="shared" si="52"/>
        <v>10</v>
      </c>
      <c r="F1151">
        <f t="shared" si="53"/>
        <v>2022</v>
      </c>
      <c r="G1151" s="4">
        <v>15302.39648438</v>
      </c>
      <c r="H1151" s="4">
        <v>10464.5703125</v>
      </c>
      <c r="I1151" s="3">
        <v>68.385200499999996</v>
      </c>
    </row>
    <row r="1152" spans="1:9" customFormat="1" x14ac:dyDescent="0.3">
      <c r="A1152" s="1" t="s">
        <v>10</v>
      </c>
      <c r="B1152" s="1" t="s">
        <v>11</v>
      </c>
      <c r="C1152" s="2">
        <v>44849</v>
      </c>
      <c r="D1152">
        <f t="shared" si="51"/>
        <v>15</v>
      </c>
      <c r="E1152">
        <f t="shared" si="52"/>
        <v>10</v>
      </c>
      <c r="F1152">
        <f t="shared" si="53"/>
        <v>2022</v>
      </c>
      <c r="G1152" s="4">
        <v>204615.328125</v>
      </c>
      <c r="H1152" s="4">
        <v>104368.34375</v>
      </c>
      <c r="I1152" s="3">
        <v>51.007099150000002</v>
      </c>
    </row>
    <row r="1153" spans="1:9" customFormat="1" x14ac:dyDescent="0.3">
      <c r="A1153" s="1" t="s">
        <v>12</v>
      </c>
      <c r="B1153" s="1" t="s">
        <v>13</v>
      </c>
      <c r="C1153" s="2">
        <v>44849</v>
      </c>
      <c r="D1153">
        <f t="shared" si="51"/>
        <v>15</v>
      </c>
      <c r="E1153">
        <f t="shared" si="52"/>
        <v>10</v>
      </c>
      <c r="F1153">
        <f t="shared" si="53"/>
        <v>2022</v>
      </c>
      <c r="G1153" s="4">
        <v>20459.2421875</v>
      </c>
      <c r="H1153" s="4">
        <v>18623.498046879999</v>
      </c>
      <c r="I1153" s="3">
        <v>91.027297970000006</v>
      </c>
    </row>
    <row r="1154" spans="1:9" customFormat="1" x14ac:dyDescent="0.3">
      <c r="A1154" s="1" t="s">
        <v>6</v>
      </c>
      <c r="B1154" s="1" t="s">
        <v>7</v>
      </c>
      <c r="C1154" s="2">
        <v>44850</v>
      </c>
      <c r="D1154">
        <f t="shared" si="51"/>
        <v>16</v>
      </c>
      <c r="E1154">
        <f t="shared" si="52"/>
        <v>10</v>
      </c>
      <c r="F1154">
        <f t="shared" si="53"/>
        <v>2022</v>
      </c>
      <c r="G1154" s="4">
        <v>51691.2265625</v>
      </c>
      <c r="H1154" s="4">
        <v>32700.11328125</v>
      </c>
      <c r="I1154" s="3">
        <v>63.260501859999998</v>
      </c>
    </row>
    <row r="1155" spans="1:9" customFormat="1" x14ac:dyDescent="0.3">
      <c r="A1155" s="1" t="s">
        <v>8</v>
      </c>
      <c r="B1155" s="1" t="s">
        <v>9</v>
      </c>
      <c r="C1155" s="2">
        <v>44850</v>
      </c>
      <c r="D1155">
        <f t="shared" ref="D1155:D1218" si="54">DAY(C1155)</f>
        <v>16</v>
      </c>
      <c r="E1155">
        <f t="shared" ref="E1155:E1218" si="55">MONTH(C1155)</f>
        <v>10</v>
      </c>
      <c r="F1155">
        <f t="shared" ref="F1155:F1218" si="56">YEAR(C1155)</f>
        <v>2022</v>
      </c>
      <c r="G1155" s="4">
        <v>15302.39648438</v>
      </c>
      <c r="H1155" s="4">
        <v>10448.245117189999</v>
      </c>
      <c r="I1155" s="3">
        <v>68.278503420000007</v>
      </c>
    </row>
    <row r="1156" spans="1:9" customFormat="1" x14ac:dyDescent="0.3">
      <c r="A1156" s="1" t="s">
        <v>10</v>
      </c>
      <c r="B1156" s="1" t="s">
        <v>11</v>
      </c>
      <c r="C1156" s="2">
        <v>44850</v>
      </c>
      <c r="D1156">
        <f t="shared" si="54"/>
        <v>16</v>
      </c>
      <c r="E1156">
        <f t="shared" si="55"/>
        <v>10</v>
      </c>
      <c r="F1156">
        <f t="shared" si="56"/>
        <v>2022</v>
      </c>
      <c r="G1156" s="4">
        <v>204615.328125</v>
      </c>
      <c r="H1156" s="4">
        <v>104302.125</v>
      </c>
      <c r="I1156" s="3">
        <v>50.974700929999997</v>
      </c>
    </row>
    <row r="1157" spans="1:9" customFormat="1" x14ac:dyDescent="0.3">
      <c r="A1157" s="1" t="s">
        <v>12</v>
      </c>
      <c r="B1157" s="1" t="s">
        <v>13</v>
      </c>
      <c r="C1157" s="2">
        <v>44850</v>
      </c>
      <c r="D1157">
        <f t="shared" si="54"/>
        <v>16</v>
      </c>
      <c r="E1157">
        <f t="shared" si="55"/>
        <v>10</v>
      </c>
      <c r="F1157">
        <f t="shared" si="56"/>
        <v>2022</v>
      </c>
      <c r="G1157" s="4">
        <v>20459.2421875</v>
      </c>
      <c r="H1157" s="4">
        <v>18709.19140625</v>
      </c>
      <c r="I1157" s="3">
        <v>91.446197510000005</v>
      </c>
    </row>
    <row r="1158" spans="1:9" customFormat="1" x14ac:dyDescent="0.3">
      <c r="A1158" s="1" t="s">
        <v>6</v>
      </c>
      <c r="B1158" s="1" t="s">
        <v>7</v>
      </c>
      <c r="C1158" s="2">
        <v>44851</v>
      </c>
      <c r="D1158">
        <f t="shared" si="54"/>
        <v>17</v>
      </c>
      <c r="E1158">
        <f t="shared" si="55"/>
        <v>10</v>
      </c>
      <c r="F1158">
        <f t="shared" si="56"/>
        <v>2022</v>
      </c>
      <c r="G1158" s="4">
        <v>51691.2265625</v>
      </c>
      <c r="H1158" s="4">
        <v>32643.3671875</v>
      </c>
      <c r="I1158" s="3">
        <v>63.150699619999997</v>
      </c>
    </row>
    <row r="1159" spans="1:9" customFormat="1" x14ac:dyDescent="0.3">
      <c r="A1159" s="1" t="s">
        <v>8</v>
      </c>
      <c r="B1159" s="1" t="s">
        <v>9</v>
      </c>
      <c r="C1159" s="2">
        <v>44851</v>
      </c>
      <c r="D1159">
        <f t="shared" si="54"/>
        <v>17</v>
      </c>
      <c r="E1159">
        <f t="shared" si="55"/>
        <v>10</v>
      </c>
      <c r="F1159">
        <f t="shared" si="56"/>
        <v>2022</v>
      </c>
      <c r="G1159" s="4">
        <v>15302.39648438</v>
      </c>
      <c r="H1159" s="4">
        <v>10387.709960939999</v>
      </c>
      <c r="I1159" s="3">
        <v>67.882896419999994</v>
      </c>
    </row>
    <row r="1160" spans="1:9" customFormat="1" x14ac:dyDescent="0.3">
      <c r="A1160" s="1" t="s">
        <v>10</v>
      </c>
      <c r="B1160" s="1" t="s">
        <v>11</v>
      </c>
      <c r="C1160" s="2">
        <v>44851</v>
      </c>
      <c r="D1160">
        <f t="shared" si="54"/>
        <v>17</v>
      </c>
      <c r="E1160">
        <f t="shared" si="55"/>
        <v>10</v>
      </c>
      <c r="F1160">
        <f t="shared" si="56"/>
        <v>2022</v>
      </c>
      <c r="G1160" s="4">
        <v>204615.328125</v>
      </c>
      <c r="H1160" s="4">
        <v>104018.90625</v>
      </c>
      <c r="I1160" s="3">
        <v>50.8362999</v>
      </c>
    </row>
    <row r="1161" spans="1:9" customFormat="1" x14ac:dyDescent="0.3">
      <c r="A1161" s="1" t="s">
        <v>12</v>
      </c>
      <c r="B1161" s="1" t="s">
        <v>13</v>
      </c>
      <c r="C1161" s="2">
        <v>44851</v>
      </c>
      <c r="D1161">
        <f t="shared" si="54"/>
        <v>17</v>
      </c>
      <c r="E1161">
        <f t="shared" si="55"/>
        <v>10</v>
      </c>
      <c r="F1161">
        <f t="shared" si="56"/>
        <v>2022</v>
      </c>
      <c r="G1161" s="4">
        <v>20459.2421875</v>
      </c>
      <c r="H1161" s="4">
        <v>18721.8359375</v>
      </c>
      <c r="I1161" s="3">
        <v>91.50800323</v>
      </c>
    </row>
    <row r="1162" spans="1:9" customFormat="1" x14ac:dyDescent="0.3">
      <c r="A1162" s="1" t="s">
        <v>6</v>
      </c>
      <c r="B1162" s="1" t="s">
        <v>7</v>
      </c>
      <c r="C1162" s="2">
        <v>44852</v>
      </c>
      <c r="D1162">
        <f t="shared" si="54"/>
        <v>18</v>
      </c>
      <c r="E1162">
        <f t="shared" si="55"/>
        <v>10</v>
      </c>
      <c r="F1162">
        <f t="shared" si="56"/>
        <v>2022</v>
      </c>
      <c r="G1162" s="4">
        <v>51691.2265625</v>
      </c>
      <c r="H1162" s="4">
        <v>32550.5546875</v>
      </c>
      <c r="I1162" s="3">
        <v>62.971099850000002</v>
      </c>
    </row>
    <row r="1163" spans="1:9" customFormat="1" x14ac:dyDescent="0.3">
      <c r="A1163" s="1" t="s">
        <v>8</v>
      </c>
      <c r="B1163" s="1" t="s">
        <v>9</v>
      </c>
      <c r="C1163" s="2">
        <v>44852</v>
      </c>
      <c r="D1163">
        <f t="shared" si="54"/>
        <v>18</v>
      </c>
      <c r="E1163">
        <f t="shared" si="55"/>
        <v>10</v>
      </c>
      <c r="F1163">
        <f t="shared" si="56"/>
        <v>2022</v>
      </c>
      <c r="G1163" s="4">
        <v>15302.39648438</v>
      </c>
      <c r="H1163" s="4">
        <v>10289.254882810001</v>
      </c>
      <c r="I1163" s="3">
        <v>67.239501950000005</v>
      </c>
    </row>
    <row r="1164" spans="1:9" customFormat="1" x14ac:dyDescent="0.3">
      <c r="A1164" s="1" t="s">
        <v>10</v>
      </c>
      <c r="B1164" s="1" t="s">
        <v>11</v>
      </c>
      <c r="C1164" s="2">
        <v>44852</v>
      </c>
      <c r="D1164">
        <f t="shared" si="54"/>
        <v>18</v>
      </c>
      <c r="E1164">
        <f t="shared" si="55"/>
        <v>10</v>
      </c>
      <c r="F1164">
        <f t="shared" si="56"/>
        <v>2022</v>
      </c>
      <c r="G1164" s="4">
        <v>204615.328125</v>
      </c>
      <c r="H1164" s="4">
        <v>103785.65625</v>
      </c>
      <c r="I1164" s="3">
        <v>50.722301479999999</v>
      </c>
    </row>
    <row r="1165" spans="1:9" customFormat="1" x14ac:dyDescent="0.3">
      <c r="A1165" s="1" t="s">
        <v>12</v>
      </c>
      <c r="B1165" s="1" t="s">
        <v>13</v>
      </c>
      <c r="C1165" s="2">
        <v>44852</v>
      </c>
      <c r="D1165">
        <f t="shared" si="54"/>
        <v>18</v>
      </c>
      <c r="E1165">
        <f t="shared" si="55"/>
        <v>10</v>
      </c>
      <c r="F1165">
        <f t="shared" si="56"/>
        <v>2022</v>
      </c>
      <c r="G1165" s="4">
        <v>20459.2421875</v>
      </c>
      <c r="H1165" s="4">
        <v>18737.7109375</v>
      </c>
      <c r="I1165" s="3">
        <v>91.58560181</v>
      </c>
    </row>
    <row r="1166" spans="1:9" customFormat="1" x14ac:dyDescent="0.3">
      <c r="A1166" s="1" t="s">
        <v>6</v>
      </c>
      <c r="B1166" s="1" t="s">
        <v>7</v>
      </c>
      <c r="C1166" s="2">
        <v>44853</v>
      </c>
      <c r="D1166">
        <f t="shared" si="54"/>
        <v>19</v>
      </c>
      <c r="E1166">
        <f t="shared" si="55"/>
        <v>10</v>
      </c>
      <c r="F1166">
        <f t="shared" si="56"/>
        <v>2022</v>
      </c>
      <c r="G1166" s="4">
        <v>51691.2265625</v>
      </c>
      <c r="H1166" s="4">
        <v>32442.4609375</v>
      </c>
      <c r="I1166" s="3">
        <v>62.762001040000001</v>
      </c>
    </row>
    <row r="1167" spans="1:9" customFormat="1" x14ac:dyDescent="0.3">
      <c r="A1167" s="1" t="s">
        <v>8</v>
      </c>
      <c r="B1167" s="1" t="s">
        <v>9</v>
      </c>
      <c r="C1167" s="2">
        <v>44853</v>
      </c>
      <c r="D1167">
        <f t="shared" si="54"/>
        <v>19</v>
      </c>
      <c r="E1167">
        <f t="shared" si="55"/>
        <v>10</v>
      </c>
      <c r="F1167">
        <f t="shared" si="56"/>
        <v>2022</v>
      </c>
      <c r="G1167" s="4">
        <v>15302.39648438</v>
      </c>
      <c r="H1167" s="4">
        <v>10167.58007813</v>
      </c>
      <c r="I1167" s="3">
        <v>66.44439697</v>
      </c>
    </row>
    <row r="1168" spans="1:9" customFormat="1" x14ac:dyDescent="0.3">
      <c r="A1168" s="1" t="s">
        <v>10</v>
      </c>
      <c r="B1168" s="1" t="s">
        <v>11</v>
      </c>
      <c r="C1168" s="2">
        <v>44853</v>
      </c>
      <c r="D1168">
        <f t="shared" si="54"/>
        <v>19</v>
      </c>
      <c r="E1168">
        <f t="shared" si="55"/>
        <v>10</v>
      </c>
      <c r="F1168">
        <f t="shared" si="56"/>
        <v>2022</v>
      </c>
      <c r="G1168" s="4">
        <v>204615.328125</v>
      </c>
      <c r="H1168" s="4">
        <v>103612.90625</v>
      </c>
      <c r="I1168" s="3">
        <v>50.637901309999997</v>
      </c>
    </row>
    <row r="1169" spans="1:9" customFormat="1" x14ac:dyDescent="0.3">
      <c r="A1169" s="1" t="s">
        <v>12</v>
      </c>
      <c r="B1169" s="1" t="s">
        <v>13</v>
      </c>
      <c r="C1169" s="2">
        <v>44853</v>
      </c>
      <c r="D1169">
        <f t="shared" si="54"/>
        <v>19</v>
      </c>
      <c r="E1169">
        <f t="shared" si="55"/>
        <v>10</v>
      </c>
      <c r="F1169">
        <f t="shared" si="56"/>
        <v>2022</v>
      </c>
      <c r="G1169" s="4">
        <v>20459.2421875</v>
      </c>
      <c r="H1169" s="4">
        <v>18724.89453125</v>
      </c>
      <c r="I1169" s="3">
        <v>91.522903439999993</v>
      </c>
    </row>
    <row r="1170" spans="1:9" customFormat="1" x14ac:dyDescent="0.3">
      <c r="A1170" s="1" t="s">
        <v>6</v>
      </c>
      <c r="B1170" s="1" t="s">
        <v>7</v>
      </c>
      <c r="C1170" s="2">
        <v>44854</v>
      </c>
      <c r="D1170">
        <f t="shared" si="54"/>
        <v>20</v>
      </c>
      <c r="E1170">
        <f t="shared" si="55"/>
        <v>10</v>
      </c>
      <c r="F1170">
        <f t="shared" si="56"/>
        <v>2022</v>
      </c>
      <c r="G1170" s="4">
        <v>51691.2265625</v>
      </c>
      <c r="H1170" s="4">
        <v>32348.076171879999</v>
      </c>
      <c r="I1170" s="3">
        <v>62.579399109999997</v>
      </c>
    </row>
    <row r="1171" spans="1:9" customFormat="1" x14ac:dyDescent="0.3">
      <c r="A1171" s="1" t="s">
        <v>8</v>
      </c>
      <c r="B1171" s="1" t="s">
        <v>9</v>
      </c>
      <c r="C1171" s="2">
        <v>44854</v>
      </c>
      <c r="D1171">
        <f t="shared" si="54"/>
        <v>20</v>
      </c>
      <c r="E1171">
        <f t="shared" si="55"/>
        <v>10</v>
      </c>
      <c r="F1171">
        <f t="shared" si="56"/>
        <v>2022</v>
      </c>
      <c r="G1171" s="4">
        <v>15302.39648438</v>
      </c>
      <c r="H1171" s="4">
        <v>10016.047851560001</v>
      </c>
      <c r="I1171" s="3">
        <v>65.454101559999998</v>
      </c>
    </row>
    <row r="1172" spans="1:9" customFormat="1" x14ac:dyDescent="0.3">
      <c r="A1172" s="1" t="s">
        <v>10</v>
      </c>
      <c r="B1172" s="1" t="s">
        <v>11</v>
      </c>
      <c r="C1172" s="2">
        <v>44854</v>
      </c>
      <c r="D1172">
        <f t="shared" si="54"/>
        <v>20</v>
      </c>
      <c r="E1172">
        <f t="shared" si="55"/>
        <v>10</v>
      </c>
      <c r="F1172">
        <f t="shared" si="56"/>
        <v>2022</v>
      </c>
      <c r="G1172" s="4">
        <v>204615.328125</v>
      </c>
      <c r="H1172" s="4">
        <v>103286.6796875</v>
      </c>
      <c r="I1172" s="3">
        <v>50.478500369999999</v>
      </c>
    </row>
    <row r="1173" spans="1:9" customFormat="1" x14ac:dyDescent="0.3">
      <c r="A1173" s="1" t="s">
        <v>12</v>
      </c>
      <c r="B1173" s="1" t="s">
        <v>13</v>
      </c>
      <c r="C1173" s="2">
        <v>44854</v>
      </c>
      <c r="D1173">
        <f t="shared" si="54"/>
        <v>20</v>
      </c>
      <c r="E1173">
        <f t="shared" si="55"/>
        <v>10</v>
      </c>
      <c r="F1173">
        <f t="shared" si="56"/>
        <v>2022</v>
      </c>
      <c r="G1173" s="4">
        <v>20459.2421875</v>
      </c>
      <c r="H1173" s="4">
        <v>18775.521484379999</v>
      </c>
      <c r="I1173" s="3">
        <v>91.770401000000007</v>
      </c>
    </row>
    <row r="1174" spans="1:9" customFormat="1" x14ac:dyDescent="0.3">
      <c r="A1174" s="1" t="s">
        <v>6</v>
      </c>
      <c r="B1174" s="1" t="s">
        <v>7</v>
      </c>
      <c r="C1174" s="2">
        <v>44855</v>
      </c>
      <c r="D1174">
        <f t="shared" si="54"/>
        <v>21</v>
      </c>
      <c r="E1174">
        <f t="shared" si="55"/>
        <v>10</v>
      </c>
      <c r="F1174">
        <f t="shared" si="56"/>
        <v>2022</v>
      </c>
      <c r="G1174" s="4">
        <v>51691.2265625</v>
      </c>
      <c r="H1174" s="4">
        <v>32242.294921879999</v>
      </c>
      <c r="I1174" s="3">
        <v>62.374801640000001</v>
      </c>
    </row>
    <row r="1175" spans="1:9" customFormat="1" x14ac:dyDescent="0.3">
      <c r="A1175" s="1" t="s">
        <v>8</v>
      </c>
      <c r="B1175" s="1" t="s">
        <v>9</v>
      </c>
      <c r="C1175" s="2">
        <v>44855</v>
      </c>
      <c r="D1175">
        <f t="shared" si="54"/>
        <v>21</v>
      </c>
      <c r="E1175">
        <f t="shared" si="55"/>
        <v>10</v>
      </c>
      <c r="F1175">
        <f t="shared" si="56"/>
        <v>2022</v>
      </c>
      <c r="G1175" s="4">
        <v>15302.39648438</v>
      </c>
      <c r="H1175" s="4">
        <v>9865.5175781300004</v>
      </c>
      <c r="I1175" s="3">
        <v>64.470397950000006</v>
      </c>
    </row>
    <row r="1176" spans="1:9" customFormat="1" x14ac:dyDescent="0.3">
      <c r="A1176" s="1" t="s">
        <v>10</v>
      </c>
      <c r="B1176" s="1" t="s">
        <v>11</v>
      </c>
      <c r="C1176" s="2">
        <v>44855</v>
      </c>
      <c r="D1176">
        <f t="shared" si="54"/>
        <v>21</v>
      </c>
      <c r="E1176">
        <f t="shared" si="55"/>
        <v>10</v>
      </c>
      <c r="F1176">
        <f t="shared" si="56"/>
        <v>2022</v>
      </c>
      <c r="G1176" s="4">
        <v>204615.328125</v>
      </c>
      <c r="H1176" s="4">
        <v>103128.9140625</v>
      </c>
      <c r="I1176" s="3">
        <v>50.40140152</v>
      </c>
    </row>
    <row r="1177" spans="1:9" customFormat="1" x14ac:dyDescent="0.3">
      <c r="A1177" s="1" t="s">
        <v>12</v>
      </c>
      <c r="B1177" s="1" t="s">
        <v>13</v>
      </c>
      <c r="C1177" s="2">
        <v>44855</v>
      </c>
      <c r="D1177">
        <f t="shared" si="54"/>
        <v>21</v>
      </c>
      <c r="E1177">
        <f t="shared" si="55"/>
        <v>10</v>
      </c>
      <c r="F1177">
        <f t="shared" si="56"/>
        <v>2022</v>
      </c>
      <c r="G1177" s="4">
        <v>20459.2421875</v>
      </c>
      <c r="H1177" s="4">
        <v>18769.802734379999</v>
      </c>
      <c r="I1177" s="3">
        <v>91.742401119999997</v>
      </c>
    </row>
    <row r="1178" spans="1:9" customFormat="1" x14ac:dyDescent="0.3">
      <c r="A1178" s="1" t="s">
        <v>6</v>
      </c>
      <c r="B1178" s="1" t="s">
        <v>7</v>
      </c>
      <c r="C1178" s="2">
        <v>44856</v>
      </c>
      <c r="D1178">
        <f t="shared" si="54"/>
        <v>22</v>
      </c>
      <c r="E1178">
        <f t="shared" si="55"/>
        <v>10</v>
      </c>
      <c r="F1178">
        <f t="shared" si="56"/>
        <v>2022</v>
      </c>
      <c r="G1178" s="4">
        <v>51691.2265625</v>
      </c>
      <c r="H1178" s="4">
        <v>32156.51953125</v>
      </c>
      <c r="I1178" s="3">
        <v>62.208900450000002</v>
      </c>
    </row>
    <row r="1179" spans="1:9" customFormat="1" x14ac:dyDescent="0.3">
      <c r="A1179" s="1" t="s">
        <v>8</v>
      </c>
      <c r="B1179" s="1" t="s">
        <v>9</v>
      </c>
      <c r="C1179" s="2">
        <v>44856</v>
      </c>
      <c r="D1179">
        <f t="shared" si="54"/>
        <v>22</v>
      </c>
      <c r="E1179">
        <f t="shared" si="55"/>
        <v>10</v>
      </c>
      <c r="F1179">
        <f t="shared" si="56"/>
        <v>2022</v>
      </c>
      <c r="G1179" s="4">
        <v>15302.39648438</v>
      </c>
      <c r="H1179" s="4">
        <v>9804</v>
      </c>
      <c r="I1179" s="3">
        <v>64.068397520000005</v>
      </c>
    </row>
    <row r="1180" spans="1:9" customFormat="1" x14ac:dyDescent="0.3">
      <c r="A1180" s="1" t="s">
        <v>10</v>
      </c>
      <c r="B1180" s="1" t="s">
        <v>11</v>
      </c>
      <c r="C1180" s="2">
        <v>44856</v>
      </c>
      <c r="D1180">
        <f t="shared" si="54"/>
        <v>22</v>
      </c>
      <c r="E1180">
        <f t="shared" si="55"/>
        <v>10</v>
      </c>
      <c r="F1180">
        <f t="shared" si="56"/>
        <v>2022</v>
      </c>
      <c r="G1180" s="4">
        <v>204615.328125</v>
      </c>
      <c r="H1180" s="4">
        <v>103206.5078125</v>
      </c>
      <c r="I1180" s="3">
        <v>50.439300539999998</v>
      </c>
    </row>
    <row r="1181" spans="1:9" customFormat="1" x14ac:dyDescent="0.3">
      <c r="A1181" s="1" t="s">
        <v>12</v>
      </c>
      <c r="B1181" s="1" t="s">
        <v>13</v>
      </c>
      <c r="C1181" s="2">
        <v>44856</v>
      </c>
      <c r="D1181">
        <f t="shared" si="54"/>
        <v>22</v>
      </c>
      <c r="E1181">
        <f t="shared" si="55"/>
        <v>10</v>
      </c>
      <c r="F1181">
        <f t="shared" si="56"/>
        <v>2022</v>
      </c>
      <c r="G1181" s="4">
        <v>20459.2421875</v>
      </c>
      <c r="H1181" s="4">
        <v>18803.1171875</v>
      </c>
      <c r="I1181" s="3">
        <v>91.905197139999999</v>
      </c>
    </row>
    <row r="1182" spans="1:9" customFormat="1" x14ac:dyDescent="0.3">
      <c r="A1182" s="1" t="s">
        <v>6</v>
      </c>
      <c r="B1182" s="1" t="s">
        <v>7</v>
      </c>
      <c r="C1182" s="2">
        <v>44857</v>
      </c>
      <c r="D1182">
        <f t="shared" si="54"/>
        <v>23</v>
      </c>
      <c r="E1182">
        <f t="shared" si="55"/>
        <v>10</v>
      </c>
      <c r="F1182">
        <f t="shared" si="56"/>
        <v>2022</v>
      </c>
      <c r="G1182" s="4">
        <v>51691.2265625</v>
      </c>
      <c r="H1182" s="4">
        <v>32064.0625</v>
      </c>
      <c r="I1182" s="3">
        <v>62.02999878</v>
      </c>
    </row>
    <row r="1183" spans="1:9" customFormat="1" x14ac:dyDescent="0.3">
      <c r="A1183" s="1" t="s">
        <v>8</v>
      </c>
      <c r="B1183" s="1" t="s">
        <v>9</v>
      </c>
      <c r="C1183" s="2">
        <v>44857</v>
      </c>
      <c r="D1183">
        <f t="shared" si="54"/>
        <v>23</v>
      </c>
      <c r="E1183">
        <f t="shared" si="55"/>
        <v>10</v>
      </c>
      <c r="F1183">
        <f t="shared" si="56"/>
        <v>2022</v>
      </c>
      <c r="G1183" s="4">
        <v>15302.39648438</v>
      </c>
      <c r="H1183" s="4">
        <v>9771.0791015600007</v>
      </c>
      <c r="I1183" s="3">
        <v>63.853298189999997</v>
      </c>
    </row>
    <row r="1184" spans="1:9" customFormat="1" x14ac:dyDescent="0.3">
      <c r="A1184" s="1" t="s">
        <v>10</v>
      </c>
      <c r="B1184" s="1" t="s">
        <v>11</v>
      </c>
      <c r="C1184" s="2">
        <v>44857</v>
      </c>
      <c r="D1184">
        <f t="shared" si="54"/>
        <v>23</v>
      </c>
      <c r="E1184">
        <f t="shared" si="55"/>
        <v>10</v>
      </c>
      <c r="F1184">
        <f t="shared" si="56"/>
        <v>2022</v>
      </c>
      <c r="G1184" s="4">
        <v>204615.328125</v>
      </c>
      <c r="H1184" s="4">
        <v>103217.7109375</v>
      </c>
      <c r="I1184" s="3">
        <v>50.444801329999997</v>
      </c>
    </row>
    <row r="1185" spans="1:9" customFormat="1" x14ac:dyDescent="0.3">
      <c r="A1185" s="1" t="s">
        <v>12</v>
      </c>
      <c r="B1185" s="1" t="s">
        <v>13</v>
      </c>
      <c r="C1185" s="2">
        <v>44857</v>
      </c>
      <c r="D1185">
        <f t="shared" si="54"/>
        <v>23</v>
      </c>
      <c r="E1185">
        <f t="shared" si="55"/>
        <v>10</v>
      </c>
      <c r="F1185">
        <f t="shared" si="56"/>
        <v>2022</v>
      </c>
      <c r="G1185" s="4">
        <v>20459.2421875</v>
      </c>
      <c r="H1185" s="4">
        <v>18832.271484379999</v>
      </c>
      <c r="I1185" s="3">
        <v>92.047698969999999</v>
      </c>
    </row>
    <row r="1186" spans="1:9" customFormat="1" x14ac:dyDescent="0.3">
      <c r="A1186" s="1" t="s">
        <v>6</v>
      </c>
      <c r="B1186" s="1" t="s">
        <v>7</v>
      </c>
      <c r="C1186" s="2">
        <v>44858</v>
      </c>
      <c r="D1186">
        <f t="shared" si="54"/>
        <v>24</v>
      </c>
      <c r="E1186">
        <f t="shared" si="55"/>
        <v>10</v>
      </c>
      <c r="F1186">
        <f t="shared" si="56"/>
        <v>2022</v>
      </c>
      <c r="G1186" s="4">
        <v>51691.2265625</v>
      </c>
      <c r="H1186" s="4">
        <v>31955.103515629999</v>
      </c>
      <c r="I1186" s="3">
        <v>61.819198610000001</v>
      </c>
    </row>
    <row r="1187" spans="1:9" customFormat="1" x14ac:dyDescent="0.3">
      <c r="A1187" s="1" t="s">
        <v>8</v>
      </c>
      <c r="B1187" s="1" t="s">
        <v>9</v>
      </c>
      <c r="C1187" s="2">
        <v>44858</v>
      </c>
      <c r="D1187">
        <f t="shared" si="54"/>
        <v>24</v>
      </c>
      <c r="E1187">
        <f t="shared" si="55"/>
        <v>10</v>
      </c>
      <c r="F1187">
        <f t="shared" si="56"/>
        <v>2022</v>
      </c>
      <c r="G1187" s="4">
        <v>15302.39648438</v>
      </c>
      <c r="H1187" s="4">
        <v>9678.8642578100007</v>
      </c>
      <c r="I1187" s="3">
        <v>63.250598910000001</v>
      </c>
    </row>
    <row r="1188" spans="1:9" customFormat="1" x14ac:dyDescent="0.3">
      <c r="A1188" s="1" t="s">
        <v>10</v>
      </c>
      <c r="B1188" s="1" t="s">
        <v>11</v>
      </c>
      <c r="C1188" s="2">
        <v>44858</v>
      </c>
      <c r="D1188">
        <f t="shared" si="54"/>
        <v>24</v>
      </c>
      <c r="E1188">
        <f t="shared" si="55"/>
        <v>10</v>
      </c>
      <c r="F1188">
        <f t="shared" si="56"/>
        <v>2022</v>
      </c>
      <c r="G1188" s="4">
        <v>204615.328125</v>
      </c>
      <c r="H1188" s="4">
        <v>103046.078125</v>
      </c>
      <c r="I1188" s="3">
        <v>50.360900880000003</v>
      </c>
    </row>
    <row r="1189" spans="1:9" customFormat="1" x14ac:dyDescent="0.3">
      <c r="A1189" s="1" t="s">
        <v>12</v>
      </c>
      <c r="B1189" s="1" t="s">
        <v>13</v>
      </c>
      <c r="C1189" s="2">
        <v>44858</v>
      </c>
      <c r="D1189">
        <f t="shared" si="54"/>
        <v>24</v>
      </c>
      <c r="E1189">
        <f t="shared" si="55"/>
        <v>10</v>
      </c>
      <c r="F1189">
        <f t="shared" si="56"/>
        <v>2022</v>
      </c>
      <c r="G1189" s="4">
        <v>20459.2421875</v>
      </c>
      <c r="H1189" s="4">
        <v>18837.357421879999</v>
      </c>
      <c r="I1189" s="3">
        <v>92.072601320000004</v>
      </c>
    </row>
    <row r="1190" spans="1:9" customFormat="1" x14ac:dyDescent="0.3">
      <c r="A1190" s="1" t="s">
        <v>6</v>
      </c>
      <c r="B1190" s="1" t="s">
        <v>7</v>
      </c>
      <c r="C1190" s="2">
        <v>44859</v>
      </c>
      <c r="D1190">
        <f t="shared" si="54"/>
        <v>25</v>
      </c>
      <c r="E1190">
        <f t="shared" si="55"/>
        <v>10</v>
      </c>
      <c r="F1190">
        <f t="shared" si="56"/>
        <v>2022</v>
      </c>
      <c r="G1190" s="4">
        <v>51691.2265625</v>
      </c>
      <c r="H1190" s="4">
        <v>31826.013671879999</v>
      </c>
      <c r="I1190" s="3">
        <v>61.569499970000003</v>
      </c>
    </row>
    <row r="1191" spans="1:9" customFormat="1" x14ac:dyDescent="0.3">
      <c r="A1191" s="1" t="s">
        <v>8</v>
      </c>
      <c r="B1191" s="1" t="s">
        <v>9</v>
      </c>
      <c r="C1191" s="2">
        <v>44859</v>
      </c>
      <c r="D1191">
        <f t="shared" si="54"/>
        <v>25</v>
      </c>
      <c r="E1191">
        <f t="shared" si="55"/>
        <v>10</v>
      </c>
      <c r="F1191">
        <f t="shared" si="56"/>
        <v>2022</v>
      </c>
      <c r="G1191" s="4">
        <v>15302.39648438</v>
      </c>
      <c r="H1191" s="4">
        <v>9588.5986328100007</v>
      </c>
      <c r="I1191" s="3">
        <v>62.660800930000001</v>
      </c>
    </row>
    <row r="1192" spans="1:9" customFormat="1" x14ac:dyDescent="0.3">
      <c r="A1192" s="1" t="s">
        <v>10</v>
      </c>
      <c r="B1192" s="1" t="s">
        <v>11</v>
      </c>
      <c r="C1192" s="2">
        <v>44859</v>
      </c>
      <c r="D1192">
        <f t="shared" si="54"/>
        <v>25</v>
      </c>
      <c r="E1192">
        <f t="shared" si="55"/>
        <v>10</v>
      </c>
      <c r="F1192">
        <f t="shared" si="56"/>
        <v>2022</v>
      </c>
      <c r="G1192" s="4">
        <v>204615.328125</v>
      </c>
      <c r="H1192" s="4">
        <v>102828.5703125</v>
      </c>
      <c r="I1192" s="3">
        <v>50.254600519999997</v>
      </c>
    </row>
    <row r="1193" spans="1:9" customFormat="1" x14ac:dyDescent="0.3">
      <c r="A1193" s="1" t="s">
        <v>12</v>
      </c>
      <c r="B1193" s="1" t="s">
        <v>13</v>
      </c>
      <c r="C1193" s="2">
        <v>44859</v>
      </c>
      <c r="D1193">
        <f t="shared" si="54"/>
        <v>25</v>
      </c>
      <c r="E1193">
        <f t="shared" si="55"/>
        <v>10</v>
      </c>
      <c r="F1193">
        <f t="shared" si="56"/>
        <v>2022</v>
      </c>
      <c r="G1193" s="4">
        <v>20459.2421875</v>
      </c>
      <c r="H1193" s="4">
        <v>18867.794921879999</v>
      </c>
      <c r="I1193" s="3">
        <v>92.221397400000001</v>
      </c>
    </row>
    <row r="1194" spans="1:9" customFormat="1" x14ac:dyDescent="0.3">
      <c r="A1194" s="1" t="s">
        <v>6</v>
      </c>
      <c r="B1194" s="1" t="s">
        <v>7</v>
      </c>
      <c r="C1194" s="2">
        <v>44860</v>
      </c>
      <c r="D1194">
        <f t="shared" si="54"/>
        <v>26</v>
      </c>
      <c r="E1194">
        <f t="shared" si="55"/>
        <v>10</v>
      </c>
      <c r="F1194">
        <f t="shared" si="56"/>
        <v>2022</v>
      </c>
      <c r="G1194" s="4">
        <v>51691.2265625</v>
      </c>
      <c r="H1194" s="4">
        <v>31670.568359379999</v>
      </c>
      <c r="I1194" s="3">
        <v>61.268699650000002</v>
      </c>
    </row>
    <row r="1195" spans="1:9" customFormat="1" x14ac:dyDescent="0.3">
      <c r="A1195" s="1" t="s">
        <v>8</v>
      </c>
      <c r="B1195" s="1" t="s">
        <v>9</v>
      </c>
      <c r="C1195" s="2">
        <v>44860</v>
      </c>
      <c r="D1195">
        <f t="shared" si="54"/>
        <v>26</v>
      </c>
      <c r="E1195">
        <f t="shared" si="55"/>
        <v>10</v>
      </c>
      <c r="F1195">
        <f t="shared" si="56"/>
        <v>2022</v>
      </c>
      <c r="G1195" s="4">
        <v>15302.39648438</v>
      </c>
      <c r="H1195" s="4">
        <v>9448.6904296899993</v>
      </c>
      <c r="I1195" s="3">
        <v>61.746498109999997</v>
      </c>
    </row>
    <row r="1196" spans="1:9" customFormat="1" x14ac:dyDescent="0.3">
      <c r="A1196" s="1" t="s">
        <v>10</v>
      </c>
      <c r="B1196" s="1" t="s">
        <v>11</v>
      </c>
      <c r="C1196" s="2">
        <v>44860</v>
      </c>
      <c r="D1196">
        <f t="shared" si="54"/>
        <v>26</v>
      </c>
      <c r="E1196">
        <f t="shared" si="55"/>
        <v>10</v>
      </c>
      <c r="F1196">
        <f t="shared" si="56"/>
        <v>2022</v>
      </c>
      <c r="G1196" s="4">
        <v>204615.328125</v>
      </c>
      <c r="H1196" s="4">
        <v>102468.1484375</v>
      </c>
      <c r="I1196" s="3">
        <v>50.078399660000002</v>
      </c>
    </row>
    <row r="1197" spans="1:9" customFormat="1" x14ac:dyDescent="0.3">
      <c r="A1197" s="1" t="s">
        <v>12</v>
      </c>
      <c r="B1197" s="1" t="s">
        <v>13</v>
      </c>
      <c r="C1197" s="2">
        <v>44860</v>
      </c>
      <c r="D1197">
        <f t="shared" si="54"/>
        <v>26</v>
      </c>
      <c r="E1197">
        <f t="shared" si="55"/>
        <v>10</v>
      </c>
      <c r="F1197">
        <f t="shared" si="56"/>
        <v>2022</v>
      </c>
      <c r="G1197" s="4">
        <v>20459.2421875</v>
      </c>
      <c r="H1197" s="4">
        <v>18864.509765629999</v>
      </c>
      <c r="I1197" s="3">
        <v>92.20529938</v>
      </c>
    </row>
    <row r="1198" spans="1:9" customFormat="1" x14ac:dyDescent="0.3">
      <c r="A1198" s="1" t="s">
        <v>6</v>
      </c>
      <c r="B1198" s="1" t="s">
        <v>7</v>
      </c>
      <c r="C1198" s="2">
        <v>44861</v>
      </c>
      <c r="D1198">
        <f t="shared" si="54"/>
        <v>27</v>
      </c>
      <c r="E1198">
        <f t="shared" si="55"/>
        <v>10</v>
      </c>
      <c r="F1198">
        <f t="shared" si="56"/>
        <v>2022</v>
      </c>
      <c r="G1198" s="4">
        <v>51691.2265625</v>
      </c>
      <c r="H1198" s="4">
        <v>31574.48828125</v>
      </c>
      <c r="I1198" s="3">
        <v>61.082901</v>
      </c>
    </row>
    <row r="1199" spans="1:9" customFormat="1" x14ac:dyDescent="0.3">
      <c r="A1199" s="1" t="s">
        <v>8</v>
      </c>
      <c r="B1199" s="1" t="s">
        <v>9</v>
      </c>
      <c r="C1199" s="2">
        <v>44861</v>
      </c>
      <c r="D1199">
        <f t="shared" si="54"/>
        <v>27</v>
      </c>
      <c r="E1199">
        <f t="shared" si="55"/>
        <v>10</v>
      </c>
      <c r="F1199">
        <f t="shared" si="56"/>
        <v>2022</v>
      </c>
      <c r="G1199" s="4">
        <v>15302.39648438</v>
      </c>
      <c r="H1199" s="4">
        <v>9317.0449218800004</v>
      </c>
      <c r="I1199" s="3">
        <v>60.886199949999998</v>
      </c>
    </row>
    <row r="1200" spans="1:9" customFormat="1" x14ac:dyDescent="0.3">
      <c r="A1200" s="1" t="s">
        <v>10</v>
      </c>
      <c r="B1200" s="1" t="s">
        <v>11</v>
      </c>
      <c r="C1200" s="2">
        <v>44861</v>
      </c>
      <c r="D1200">
        <f t="shared" si="54"/>
        <v>27</v>
      </c>
      <c r="E1200">
        <f t="shared" si="55"/>
        <v>10</v>
      </c>
      <c r="F1200">
        <f t="shared" si="56"/>
        <v>2022</v>
      </c>
      <c r="G1200" s="4">
        <v>204615.328125</v>
      </c>
      <c r="H1200" s="4">
        <v>102182.515625</v>
      </c>
      <c r="I1200" s="3">
        <v>49.938800809999996</v>
      </c>
    </row>
    <row r="1201" spans="1:9" customFormat="1" x14ac:dyDescent="0.3">
      <c r="A1201" s="1" t="s">
        <v>12</v>
      </c>
      <c r="B1201" s="1" t="s">
        <v>13</v>
      </c>
      <c r="C1201" s="2">
        <v>44861</v>
      </c>
      <c r="D1201">
        <f t="shared" si="54"/>
        <v>27</v>
      </c>
      <c r="E1201">
        <f t="shared" si="55"/>
        <v>10</v>
      </c>
      <c r="F1201">
        <f t="shared" si="56"/>
        <v>2022</v>
      </c>
      <c r="G1201" s="4">
        <v>20459.2421875</v>
      </c>
      <c r="H1201" s="4">
        <v>18835.20703125</v>
      </c>
      <c r="I1201" s="3">
        <v>92.062103269999994</v>
      </c>
    </row>
    <row r="1202" spans="1:9" customFormat="1" x14ac:dyDescent="0.3">
      <c r="A1202" s="1" t="s">
        <v>6</v>
      </c>
      <c r="B1202" s="1" t="s">
        <v>7</v>
      </c>
      <c r="C1202" s="2">
        <v>44862</v>
      </c>
      <c r="D1202">
        <f t="shared" si="54"/>
        <v>28</v>
      </c>
      <c r="E1202">
        <f t="shared" si="55"/>
        <v>10</v>
      </c>
      <c r="F1202">
        <f t="shared" si="56"/>
        <v>2022</v>
      </c>
      <c r="G1202" s="4">
        <v>51691.2265625</v>
      </c>
      <c r="H1202" s="4">
        <v>31478.306640629999</v>
      </c>
      <c r="I1202" s="3">
        <v>60.896800990000003</v>
      </c>
    </row>
    <row r="1203" spans="1:9" customFormat="1" x14ac:dyDescent="0.3">
      <c r="A1203" s="1" t="s">
        <v>8</v>
      </c>
      <c r="B1203" s="1" t="s">
        <v>9</v>
      </c>
      <c r="C1203" s="2">
        <v>44862</v>
      </c>
      <c r="D1203">
        <f t="shared" si="54"/>
        <v>28</v>
      </c>
      <c r="E1203">
        <f t="shared" si="55"/>
        <v>10</v>
      </c>
      <c r="F1203">
        <f t="shared" si="56"/>
        <v>2022</v>
      </c>
      <c r="G1203" s="4">
        <v>15302.39648438</v>
      </c>
      <c r="H1203" s="4">
        <v>9220.8564453100007</v>
      </c>
      <c r="I1203" s="3">
        <v>60.257598880000003</v>
      </c>
    </row>
    <row r="1204" spans="1:9" customFormat="1" x14ac:dyDescent="0.3">
      <c r="A1204" s="1" t="s">
        <v>10</v>
      </c>
      <c r="B1204" s="1" t="s">
        <v>11</v>
      </c>
      <c r="C1204" s="2">
        <v>44862</v>
      </c>
      <c r="D1204">
        <f t="shared" si="54"/>
        <v>28</v>
      </c>
      <c r="E1204">
        <f t="shared" si="55"/>
        <v>10</v>
      </c>
      <c r="F1204">
        <f t="shared" si="56"/>
        <v>2022</v>
      </c>
      <c r="G1204" s="4">
        <v>204615.328125</v>
      </c>
      <c r="H1204" s="4">
        <v>101925.984375</v>
      </c>
      <c r="I1204" s="3">
        <v>49.813499450000002</v>
      </c>
    </row>
    <row r="1205" spans="1:9" customFormat="1" x14ac:dyDescent="0.3">
      <c r="A1205" s="1" t="s">
        <v>12</v>
      </c>
      <c r="B1205" s="1" t="s">
        <v>13</v>
      </c>
      <c r="C1205" s="2">
        <v>44862</v>
      </c>
      <c r="D1205">
        <f t="shared" si="54"/>
        <v>28</v>
      </c>
      <c r="E1205">
        <f t="shared" si="55"/>
        <v>10</v>
      </c>
      <c r="F1205">
        <f t="shared" si="56"/>
        <v>2022</v>
      </c>
      <c r="G1205" s="4">
        <v>20459.2421875</v>
      </c>
      <c r="H1205" s="4">
        <v>18705.77734375</v>
      </c>
      <c r="I1205" s="3">
        <v>91.42949677</v>
      </c>
    </row>
    <row r="1206" spans="1:9" customFormat="1" x14ac:dyDescent="0.3">
      <c r="A1206" s="1" t="s">
        <v>6</v>
      </c>
      <c r="B1206" s="1" t="s">
        <v>7</v>
      </c>
      <c r="C1206" s="2">
        <v>44863</v>
      </c>
      <c r="D1206">
        <f t="shared" si="54"/>
        <v>29</v>
      </c>
      <c r="E1206">
        <f t="shared" si="55"/>
        <v>10</v>
      </c>
      <c r="F1206">
        <f t="shared" si="56"/>
        <v>2022</v>
      </c>
      <c r="G1206" s="4">
        <v>51691.2265625</v>
      </c>
      <c r="H1206" s="4">
        <v>31393.734375</v>
      </c>
      <c r="I1206" s="3">
        <v>60.733200070000002</v>
      </c>
    </row>
    <row r="1207" spans="1:9" customFormat="1" x14ac:dyDescent="0.3">
      <c r="A1207" s="1" t="s">
        <v>8</v>
      </c>
      <c r="B1207" s="1" t="s">
        <v>9</v>
      </c>
      <c r="C1207" s="2">
        <v>44863</v>
      </c>
      <c r="D1207">
        <f t="shared" si="54"/>
        <v>29</v>
      </c>
      <c r="E1207">
        <f t="shared" si="55"/>
        <v>10</v>
      </c>
      <c r="F1207">
        <f t="shared" si="56"/>
        <v>2022</v>
      </c>
      <c r="G1207" s="4">
        <v>15302.39648438</v>
      </c>
      <c r="H1207" s="4">
        <v>9128.0615234399993</v>
      </c>
      <c r="I1207" s="3">
        <v>59.651199339999998</v>
      </c>
    </row>
    <row r="1208" spans="1:9" customFormat="1" x14ac:dyDescent="0.3">
      <c r="A1208" s="1" t="s">
        <v>10</v>
      </c>
      <c r="B1208" s="1" t="s">
        <v>11</v>
      </c>
      <c r="C1208" s="2">
        <v>44863</v>
      </c>
      <c r="D1208">
        <f t="shared" si="54"/>
        <v>29</v>
      </c>
      <c r="E1208">
        <f t="shared" si="55"/>
        <v>10</v>
      </c>
      <c r="F1208">
        <f t="shared" si="56"/>
        <v>2022</v>
      </c>
      <c r="G1208" s="4">
        <v>204615.328125</v>
      </c>
      <c r="H1208" s="4">
        <v>101817.015625</v>
      </c>
      <c r="I1208" s="3">
        <v>49.760200500000003</v>
      </c>
    </row>
    <row r="1209" spans="1:9" customFormat="1" x14ac:dyDescent="0.3">
      <c r="A1209" s="1" t="s">
        <v>12</v>
      </c>
      <c r="B1209" s="1" t="s">
        <v>13</v>
      </c>
      <c r="C1209" s="2">
        <v>44863</v>
      </c>
      <c r="D1209">
        <f t="shared" si="54"/>
        <v>29</v>
      </c>
      <c r="E1209">
        <f t="shared" si="55"/>
        <v>10</v>
      </c>
      <c r="F1209">
        <f t="shared" si="56"/>
        <v>2022</v>
      </c>
      <c r="G1209" s="4">
        <v>20459.2421875</v>
      </c>
      <c r="H1209" s="4">
        <v>18701.015625</v>
      </c>
      <c r="I1209" s="3">
        <v>91.406196589999993</v>
      </c>
    </row>
    <row r="1210" spans="1:9" customFormat="1" x14ac:dyDescent="0.3">
      <c r="A1210" s="1" t="s">
        <v>6</v>
      </c>
      <c r="B1210" s="1" t="s">
        <v>7</v>
      </c>
      <c r="C1210" s="2">
        <v>44864</v>
      </c>
      <c r="D1210">
        <f t="shared" si="54"/>
        <v>30</v>
      </c>
      <c r="E1210">
        <f t="shared" si="55"/>
        <v>10</v>
      </c>
      <c r="F1210">
        <f t="shared" si="56"/>
        <v>2022</v>
      </c>
      <c r="G1210" s="4">
        <v>51691.2265625</v>
      </c>
      <c r="H1210" s="4">
        <v>31317.34765625</v>
      </c>
      <c r="I1210" s="3">
        <v>60.585399629999998</v>
      </c>
    </row>
    <row r="1211" spans="1:9" customFormat="1" x14ac:dyDescent="0.3">
      <c r="A1211" s="1" t="s">
        <v>8</v>
      </c>
      <c r="B1211" s="1" t="s">
        <v>9</v>
      </c>
      <c r="C1211" s="2">
        <v>44864</v>
      </c>
      <c r="D1211">
        <f t="shared" si="54"/>
        <v>30</v>
      </c>
      <c r="E1211">
        <f t="shared" si="55"/>
        <v>10</v>
      </c>
      <c r="F1211">
        <f t="shared" si="56"/>
        <v>2022</v>
      </c>
      <c r="G1211" s="4">
        <v>15302.39648438</v>
      </c>
      <c r="H1211" s="4">
        <v>9065.5556640600007</v>
      </c>
      <c r="I1211" s="3">
        <v>59.242698670000003</v>
      </c>
    </row>
    <row r="1212" spans="1:9" customFormat="1" x14ac:dyDescent="0.3">
      <c r="A1212" s="1" t="s">
        <v>10</v>
      </c>
      <c r="B1212" s="1" t="s">
        <v>11</v>
      </c>
      <c r="C1212" s="2">
        <v>44864</v>
      </c>
      <c r="D1212">
        <f t="shared" si="54"/>
        <v>30</v>
      </c>
      <c r="E1212">
        <f t="shared" si="55"/>
        <v>10</v>
      </c>
      <c r="F1212">
        <f t="shared" si="56"/>
        <v>2022</v>
      </c>
      <c r="G1212" s="4">
        <v>204615.328125</v>
      </c>
      <c r="H1212" s="4">
        <v>101763.03125</v>
      </c>
      <c r="I1212" s="3">
        <v>49.733798980000003</v>
      </c>
    </row>
    <row r="1213" spans="1:9" customFormat="1" x14ac:dyDescent="0.3">
      <c r="A1213" s="1" t="s">
        <v>12</v>
      </c>
      <c r="B1213" s="1" t="s">
        <v>13</v>
      </c>
      <c r="C1213" s="2">
        <v>44864</v>
      </c>
      <c r="D1213">
        <f t="shared" si="54"/>
        <v>30</v>
      </c>
      <c r="E1213">
        <f t="shared" si="55"/>
        <v>10</v>
      </c>
      <c r="F1213">
        <f t="shared" si="56"/>
        <v>2022</v>
      </c>
      <c r="G1213" s="4">
        <v>20459.2421875</v>
      </c>
      <c r="H1213" s="4">
        <v>18738.017578129999</v>
      </c>
      <c r="I1213" s="3">
        <v>91.587097170000007</v>
      </c>
    </row>
    <row r="1214" spans="1:9" customFormat="1" x14ac:dyDescent="0.3">
      <c r="A1214" s="1" t="s">
        <v>6</v>
      </c>
      <c r="B1214" s="1" t="s">
        <v>7</v>
      </c>
      <c r="C1214" s="2">
        <v>44865</v>
      </c>
      <c r="D1214">
        <f t="shared" si="54"/>
        <v>31</v>
      </c>
      <c r="E1214">
        <f t="shared" si="55"/>
        <v>10</v>
      </c>
      <c r="F1214">
        <f t="shared" si="56"/>
        <v>2022</v>
      </c>
      <c r="G1214" s="4">
        <v>51691.2265625</v>
      </c>
      <c r="H1214" s="4">
        <v>31182.130859379999</v>
      </c>
      <c r="I1214" s="3">
        <v>60.323799129999998</v>
      </c>
    </row>
    <row r="1215" spans="1:9" customFormat="1" x14ac:dyDescent="0.3">
      <c r="A1215" s="1" t="s">
        <v>8</v>
      </c>
      <c r="B1215" s="1" t="s">
        <v>9</v>
      </c>
      <c r="C1215" s="2">
        <v>44865</v>
      </c>
      <c r="D1215">
        <f t="shared" si="54"/>
        <v>31</v>
      </c>
      <c r="E1215">
        <f t="shared" si="55"/>
        <v>10</v>
      </c>
      <c r="F1215">
        <f t="shared" si="56"/>
        <v>2022</v>
      </c>
      <c r="G1215" s="4">
        <v>15302.39648438</v>
      </c>
      <c r="H1215" s="4">
        <v>8876.5517578100007</v>
      </c>
      <c r="I1215" s="3">
        <v>58.007598880000003</v>
      </c>
    </row>
    <row r="1216" spans="1:9" customFormat="1" x14ac:dyDescent="0.3">
      <c r="A1216" s="1" t="s">
        <v>10</v>
      </c>
      <c r="B1216" s="1" t="s">
        <v>11</v>
      </c>
      <c r="C1216" s="2">
        <v>44865</v>
      </c>
      <c r="D1216">
        <f t="shared" si="54"/>
        <v>31</v>
      </c>
      <c r="E1216">
        <f t="shared" si="55"/>
        <v>10</v>
      </c>
      <c r="F1216">
        <f t="shared" si="56"/>
        <v>2022</v>
      </c>
      <c r="G1216" s="4">
        <v>204615.328125</v>
      </c>
      <c r="H1216" s="4">
        <v>101491.7734375</v>
      </c>
      <c r="I1216" s="3">
        <v>49.60129929</v>
      </c>
    </row>
    <row r="1217" spans="1:9" customFormat="1" x14ac:dyDescent="0.3">
      <c r="A1217" s="1" t="s">
        <v>12</v>
      </c>
      <c r="B1217" s="1" t="s">
        <v>13</v>
      </c>
      <c r="C1217" s="2">
        <v>44865</v>
      </c>
      <c r="D1217">
        <f t="shared" si="54"/>
        <v>31</v>
      </c>
      <c r="E1217">
        <f t="shared" si="55"/>
        <v>10</v>
      </c>
      <c r="F1217">
        <f t="shared" si="56"/>
        <v>2022</v>
      </c>
      <c r="G1217" s="4">
        <v>20459.2421875</v>
      </c>
      <c r="H1217" s="4">
        <v>18750.98046875</v>
      </c>
      <c r="I1217" s="3">
        <v>91.650398249999995</v>
      </c>
    </row>
    <row r="1218" spans="1:9" customFormat="1" x14ac:dyDescent="0.3">
      <c r="A1218" s="1" t="s">
        <v>6</v>
      </c>
      <c r="B1218" s="1" t="s">
        <v>7</v>
      </c>
      <c r="C1218" s="2">
        <v>44866</v>
      </c>
      <c r="D1218">
        <f t="shared" si="54"/>
        <v>1</v>
      </c>
      <c r="E1218">
        <f t="shared" si="55"/>
        <v>11</v>
      </c>
      <c r="F1218">
        <f t="shared" si="56"/>
        <v>2022</v>
      </c>
      <c r="G1218" s="4">
        <v>51691.2265625</v>
      </c>
      <c r="H1218" s="4">
        <v>31069.017578129999</v>
      </c>
      <c r="I1218" s="3">
        <v>60.104999540000001</v>
      </c>
    </row>
    <row r="1219" spans="1:9" customFormat="1" x14ac:dyDescent="0.3">
      <c r="A1219" s="1" t="s">
        <v>8</v>
      </c>
      <c r="B1219" s="1" t="s">
        <v>9</v>
      </c>
      <c r="C1219" s="2">
        <v>44866</v>
      </c>
      <c r="D1219">
        <f t="shared" ref="D1219:D1282" si="57">DAY(C1219)</f>
        <v>1</v>
      </c>
      <c r="E1219">
        <f t="shared" ref="E1219:E1282" si="58">MONTH(C1219)</f>
        <v>11</v>
      </c>
      <c r="F1219">
        <f t="shared" ref="F1219:F1282" si="59">YEAR(C1219)</f>
        <v>2022</v>
      </c>
      <c r="G1219" s="4">
        <v>15302.39648438</v>
      </c>
      <c r="H1219" s="4">
        <v>8719.0791015600007</v>
      </c>
      <c r="I1219" s="3">
        <v>56.978500369999999</v>
      </c>
    </row>
    <row r="1220" spans="1:9" customFormat="1" x14ac:dyDescent="0.3">
      <c r="A1220" s="1" t="s">
        <v>10</v>
      </c>
      <c r="B1220" s="1" t="s">
        <v>11</v>
      </c>
      <c r="C1220" s="2">
        <v>44866</v>
      </c>
      <c r="D1220">
        <f t="shared" si="57"/>
        <v>1</v>
      </c>
      <c r="E1220">
        <f t="shared" si="58"/>
        <v>11</v>
      </c>
      <c r="F1220">
        <f t="shared" si="59"/>
        <v>2022</v>
      </c>
      <c r="G1220" s="4">
        <v>204615.328125</v>
      </c>
      <c r="H1220" s="4">
        <v>101526.015625</v>
      </c>
      <c r="I1220" s="3">
        <v>49.618000029999997</v>
      </c>
    </row>
    <row r="1221" spans="1:9" customFormat="1" x14ac:dyDescent="0.3">
      <c r="A1221" s="1" t="s">
        <v>12</v>
      </c>
      <c r="B1221" s="1" t="s">
        <v>13</v>
      </c>
      <c r="C1221" s="2">
        <v>44866</v>
      </c>
      <c r="D1221">
        <f t="shared" si="57"/>
        <v>1</v>
      </c>
      <c r="E1221">
        <f t="shared" si="58"/>
        <v>11</v>
      </c>
      <c r="F1221">
        <f t="shared" si="59"/>
        <v>2022</v>
      </c>
      <c r="G1221" s="4">
        <v>20459.2421875</v>
      </c>
      <c r="H1221" s="4">
        <v>18737.841796879999</v>
      </c>
      <c r="I1221" s="3">
        <v>91.586196900000004</v>
      </c>
    </row>
    <row r="1222" spans="1:9" customFormat="1" x14ac:dyDescent="0.3">
      <c r="A1222" s="1" t="s">
        <v>6</v>
      </c>
      <c r="B1222" s="1" t="s">
        <v>7</v>
      </c>
      <c r="C1222" s="2">
        <v>44867</v>
      </c>
      <c r="D1222">
        <f t="shared" si="57"/>
        <v>2</v>
      </c>
      <c r="E1222">
        <f t="shared" si="58"/>
        <v>11</v>
      </c>
      <c r="F1222">
        <f t="shared" si="59"/>
        <v>2022</v>
      </c>
      <c r="G1222" s="4">
        <v>51691.2265625</v>
      </c>
      <c r="H1222" s="4">
        <v>31050.1171875</v>
      </c>
      <c r="I1222" s="3">
        <v>60.068401340000001</v>
      </c>
    </row>
    <row r="1223" spans="1:9" customFormat="1" x14ac:dyDescent="0.3">
      <c r="A1223" s="1" t="s">
        <v>8</v>
      </c>
      <c r="B1223" s="1" t="s">
        <v>9</v>
      </c>
      <c r="C1223" s="2">
        <v>44867</v>
      </c>
      <c r="D1223">
        <f t="shared" si="57"/>
        <v>2</v>
      </c>
      <c r="E1223">
        <f t="shared" si="58"/>
        <v>11</v>
      </c>
      <c r="F1223">
        <f t="shared" si="59"/>
        <v>2022</v>
      </c>
      <c r="G1223" s="4">
        <v>15302.39648438</v>
      </c>
      <c r="H1223" s="4">
        <v>8695.9482421899993</v>
      </c>
      <c r="I1223" s="3">
        <v>56.82740021</v>
      </c>
    </row>
    <row r="1224" spans="1:9" customFormat="1" x14ac:dyDescent="0.3">
      <c r="A1224" s="1" t="s">
        <v>10</v>
      </c>
      <c r="B1224" s="1" t="s">
        <v>11</v>
      </c>
      <c r="C1224" s="2">
        <v>44867</v>
      </c>
      <c r="D1224">
        <f t="shared" si="57"/>
        <v>2</v>
      </c>
      <c r="E1224">
        <f t="shared" si="58"/>
        <v>11</v>
      </c>
      <c r="F1224">
        <f t="shared" si="59"/>
        <v>2022</v>
      </c>
      <c r="G1224" s="4">
        <v>204615.328125</v>
      </c>
      <c r="H1224" s="4">
        <v>101826.7890625</v>
      </c>
      <c r="I1224" s="3">
        <v>49.76499939</v>
      </c>
    </row>
    <row r="1225" spans="1:9" customFormat="1" x14ac:dyDescent="0.3">
      <c r="A1225" s="1" t="s">
        <v>12</v>
      </c>
      <c r="B1225" s="1" t="s">
        <v>13</v>
      </c>
      <c r="C1225" s="2">
        <v>44867</v>
      </c>
      <c r="D1225">
        <f t="shared" si="57"/>
        <v>2</v>
      </c>
      <c r="E1225">
        <f t="shared" si="58"/>
        <v>11</v>
      </c>
      <c r="F1225">
        <f t="shared" si="59"/>
        <v>2022</v>
      </c>
      <c r="G1225" s="4">
        <v>20459.2421875</v>
      </c>
      <c r="H1225" s="4">
        <v>18800.384765629999</v>
      </c>
      <c r="I1225" s="3">
        <v>91.891899109999997</v>
      </c>
    </row>
    <row r="1226" spans="1:9" customFormat="1" x14ac:dyDescent="0.3">
      <c r="A1226" s="1" t="s">
        <v>6</v>
      </c>
      <c r="B1226" s="1" t="s">
        <v>7</v>
      </c>
      <c r="C1226" s="2">
        <v>44868</v>
      </c>
      <c r="D1226">
        <f t="shared" si="57"/>
        <v>3</v>
      </c>
      <c r="E1226">
        <f t="shared" si="58"/>
        <v>11</v>
      </c>
      <c r="F1226">
        <f t="shared" si="59"/>
        <v>2022</v>
      </c>
      <c r="G1226" s="4">
        <v>51691.2265625</v>
      </c>
      <c r="H1226" s="4">
        <v>31128.107421879999</v>
      </c>
      <c r="I1226" s="3">
        <v>60.219299319999998</v>
      </c>
    </row>
    <row r="1227" spans="1:9" customFormat="1" x14ac:dyDescent="0.3">
      <c r="A1227" s="1" t="s">
        <v>8</v>
      </c>
      <c r="B1227" s="1" t="s">
        <v>9</v>
      </c>
      <c r="C1227" s="2">
        <v>44868</v>
      </c>
      <c r="D1227">
        <f t="shared" si="57"/>
        <v>3</v>
      </c>
      <c r="E1227">
        <f t="shared" si="58"/>
        <v>11</v>
      </c>
      <c r="F1227">
        <f t="shared" si="59"/>
        <v>2022</v>
      </c>
      <c r="G1227" s="4">
        <v>15302.39648438</v>
      </c>
      <c r="H1227" s="4">
        <v>8670.8994140600007</v>
      </c>
      <c r="I1227" s="3">
        <v>56.6637001</v>
      </c>
    </row>
    <row r="1228" spans="1:9" customFormat="1" x14ac:dyDescent="0.3">
      <c r="A1228" s="1" t="s">
        <v>10</v>
      </c>
      <c r="B1228" s="1" t="s">
        <v>11</v>
      </c>
      <c r="C1228" s="2">
        <v>44868</v>
      </c>
      <c r="D1228">
        <f t="shared" si="57"/>
        <v>3</v>
      </c>
      <c r="E1228">
        <f t="shared" si="58"/>
        <v>11</v>
      </c>
      <c r="F1228">
        <f t="shared" si="59"/>
        <v>2022</v>
      </c>
      <c r="G1228" s="4">
        <v>204615.328125</v>
      </c>
      <c r="H1228" s="4">
        <v>101662.75</v>
      </c>
      <c r="I1228" s="3">
        <v>49.68479919</v>
      </c>
    </row>
    <row r="1229" spans="1:9" customFormat="1" x14ac:dyDescent="0.3">
      <c r="A1229" s="1" t="s">
        <v>12</v>
      </c>
      <c r="B1229" s="1" t="s">
        <v>13</v>
      </c>
      <c r="C1229" s="2">
        <v>44868</v>
      </c>
      <c r="D1229">
        <f t="shared" si="57"/>
        <v>3</v>
      </c>
      <c r="E1229">
        <f t="shared" si="58"/>
        <v>11</v>
      </c>
      <c r="F1229">
        <f t="shared" si="59"/>
        <v>2022</v>
      </c>
      <c r="G1229" s="4">
        <v>20459.2421875</v>
      </c>
      <c r="H1229" s="4">
        <v>18780.685546879999</v>
      </c>
      <c r="I1229" s="3">
        <v>91.795600890000003</v>
      </c>
    </row>
    <row r="1230" spans="1:9" customFormat="1" x14ac:dyDescent="0.3">
      <c r="A1230" s="1" t="s">
        <v>6</v>
      </c>
      <c r="B1230" s="1" t="s">
        <v>7</v>
      </c>
      <c r="C1230" s="2">
        <v>44869</v>
      </c>
      <c r="D1230">
        <f t="shared" si="57"/>
        <v>4</v>
      </c>
      <c r="E1230">
        <f t="shared" si="58"/>
        <v>11</v>
      </c>
      <c r="F1230">
        <f t="shared" si="59"/>
        <v>2022</v>
      </c>
      <c r="G1230" s="4">
        <v>51691.2265625</v>
      </c>
      <c r="H1230" s="4">
        <v>31259.685546879999</v>
      </c>
      <c r="I1230" s="3">
        <v>60.473899840000001</v>
      </c>
    </row>
    <row r="1231" spans="1:9" customFormat="1" x14ac:dyDescent="0.3">
      <c r="A1231" s="1" t="s">
        <v>8</v>
      </c>
      <c r="B1231" s="1" t="s">
        <v>9</v>
      </c>
      <c r="C1231" s="2">
        <v>44869</v>
      </c>
      <c r="D1231">
        <f t="shared" si="57"/>
        <v>4</v>
      </c>
      <c r="E1231">
        <f t="shared" si="58"/>
        <v>11</v>
      </c>
      <c r="F1231">
        <f t="shared" si="59"/>
        <v>2022</v>
      </c>
      <c r="G1231" s="4">
        <v>15302.39648438</v>
      </c>
      <c r="H1231" s="4">
        <v>8657.5966796899993</v>
      </c>
      <c r="I1231" s="3">
        <v>56.576698299999997</v>
      </c>
    </row>
    <row r="1232" spans="1:9" customFormat="1" x14ac:dyDescent="0.3">
      <c r="A1232" s="1" t="s">
        <v>10</v>
      </c>
      <c r="B1232" s="1" t="s">
        <v>11</v>
      </c>
      <c r="C1232" s="2">
        <v>44869</v>
      </c>
      <c r="D1232">
        <f t="shared" si="57"/>
        <v>4</v>
      </c>
      <c r="E1232">
        <f t="shared" si="58"/>
        <v>11</v>
      </c>
      <c r="F1232">
        <f t="shared" si="59"/>
        <v>2022</v>
      </c>
      <c r="G1232" s="4">
        <v>204615.328125</v>
      </c>
      <c r="H1232" s="4">
        <v>101445.2890625</v>
      </c>
      <c r="I1232" s="3">
        <v>49.578498840000002</v>
      </c>
    </row>
    <row r="1233" spans="1:9" customFormat="1" x14ac:dyDescent="0.3">
      <c r="A1233" s="1" t="s">
        <v>12</v>
      </c>
      <c r="B1233" s="1" t="s">
        <v>13</v>
      </c>
      <c r="C1233" s="2">
        <v>44869</v>
      </c>
      <c r="D1233">
        <f t="shared" si="57"/>
        <v>4</v>
      </c>
      <c r="E1233">
        <f t="shared" si="58"/>
        <v>11</v>
      </c>
      <c r="F1233">
        <f t="shared" si="59"/>
        <v>2022</v>
      </c>
      <c r="G1233" s="4">
        <v>20459.2421875</v>
      </c>
      <c r="H1233" s="4">
        <v>18748.794921879999</v>
      </c>
      <c r="I1233" s="3">
        <v>91.639701840000001</v>
      </c>
    </row>
    <row r="1234" spans="1:9" customFormat="1" x14ac:dyDescent="0.3">
      <c r="A1234" s="1" t="s">
        <v>6</v>
      </c>
      <c r="B1234" s="1" t="s">
        <v>7</v>
      </c>
      <c r="C1234" s="2">
        <v>44870</v>
      </c>
      <c r="D1234">
        <f t="shared" si="57"/>
        <v>5</v>
      </c>
      <c r="E1234">
        <f t="shared" si="58"/>
        <v>11</v>
      </c>
      <c r="F1234">
        <f t="shared" si="59"/>
        <v>2022</v>
      </c>
      <c r="G1234" s="4">
        <v>51691.2265625</v>
      </c>
      <c r="H1234" s="4">
        <v>31355.33984375</v>
      </c>
      <c r="I1234" s="3">
        <v>60.658901210000003</v>
      </c>
    </row>
    <row r="1235" spans="1:9" customFormat="1" x14ac:dyDescent="0.3">
      <c r="A1235" s="1" t="s">
        <v>8</v>
      </c>
      <c r="B1235" s="1" t="s">
        <v>9</v>
      </c>
      <c r="C1235" s="2">
        <v>44870</v>
      </c>
      <c r="D1235">
        <f t="shared" si="57"/>
        <v>5</v>
      </c>
      <c r="E1235">
        <f t="shared" si="58"/>
        <v>11</v>
      </c>
      <c r="F1235">
        <f t="shared" si="59"/>
        <v>2022</v>
      </c>
      <c r="G1235" s="4">
        <v>15302.39648438</v>
      </c>
      <c r="H1235" s="4">
        <v>8635.3583984399993</v>
      </c>
      <c r="I1235" s="3">
        <v>56.4314003</v>
      </c>
    </row>
    <row r="1236" spans="1:9" customFormat="1" x14ac:dyDescent="0.3">
      <c r="A1236" s="1" t="s">
        <v>10</v>
      </c>
      <c r="B1236" s="1" t="s">
        <v>11</v>
      </c>
      <c r="C1236" s="2">
        <v>44870</v>
      </c>
      <c r="D1236">
        <f t="shared" si="57"/>
        <v>5</v>
      </c>
      <c r="E1236">
        <f t="shared" si="58"/>
        <v>11</v>
      </c>
      <c r="F1236">
        <f t="shared" si="59"/>
        <v>2022</v>
      </c>
      <c r="G1236" s="4">
        <v>204615.328125</v>
      </c>
      <c r="H1236" s="4">
        <v>101433.921875</v>
      </c>
      <c r="I1236" s="3">
        <v>49.573001859999998</v>
      </c>
    </row>
    <row r="1237" spans="1:9" customFormat="1" x14ac:dyDescent="0.3">
      <c r="A1237" s="1" t="s">
        <v>12</v>
      </c>
      <c r="B1237" s="1" t="s">
        <v>13</v>
      </c>
      <c r="C1237" s="2">
        <v>44870</v>
      </c>
      <c r="D1237">
        <f t="shared" si="57"/>
        <v>5</v>
      </c>
      <c r="E1237">
        <f t="shared" si="58"/>
        <v>11</v>
      </c>
      <c r="F1237">
        <f t="shared" si="59"/>
        <v>2022</v>
      </c>
      <c r="G1237" s="4">
        <v>20459.2421875</v>
      </c>
      <c r="H1237" s="4">
        <v>18758.9375</v>
      </c>
      <c r="I1237" s="3">
        <v>91.689300540000005</v>
      </c>
    </row>
    <row r="1238" spans="1:9" customFormat="1" x14ac:dyDescent="0.3">
      <c r="A1238" s="1" t="s">
        <v>6</v>
      </c>
      <c r="B1238" s="1" t="s">
        <v>7</v>
      </c>
      <c r="C1238" s="2">
        <v>44871</v>
      </c>
      <c r="D1238">
        <f t="shared" si="57"/>
        <v>6</v>
      </c>
      <c r="E1238">
        <f t="shared" si="58"/>
        <v>11</v>
      </c>
      <c r="F1238">
        <f t="shared" si="59"/>
        <v>2022</v>
      </c>
      <c r="G1238" s="4">
        <v>51691.2265625</v>
      </c>
      <c r="H1238" s="4">
        <v>31423.5</v>
      </c>
      <c r="I1238" s="3">
        <v>60.790798189999997</v>
      </c>
    </row>
    <row r="1239" spans="1:9" customFormat="1" x14ac:dyDescent="0.3">
      <c r="A1239" s="1" t="s">
        <v>8</v>
      </c>
      <c r="B1239" s="1" t="s">
        <v>9</v>
      </c>
      <c r="C1239" s="2">
        <v>44871</v>
      </c>
      <c r="D1239">
        <f t="shared" si="57"/>
        <v>6</v>
      </c>
      <c r="E1239">
        <f t="shared" si="58"/>
        <v>11</v>
      </c>
      <c r="F1239">
        <f t="shared" si="59"/>
        <v>2022</v>
      </c>
      <c r="G1239" s="4">
        <v>15302.39648438</v>
      </c>
      <c r="H1239" s="4">
        <v>8642.8076171899993</v>
      </c>
      <c r="I1239" s="3">
        <v>56.480098720000001</v>
      </c>
    </row>
    <row r="1240" spans="1:9" customFormat="1" x14ac:dyDescent="0.3">
      <c r="A1240" s="1" t="s">
        <v>10</v>
      </c>
      <c r="B1240" s="1" t="s">
        <v>11</v>
      </c>
      <c r="C1240" s="2">
        <v>44871</v>
      </c>
      <c r="D1240">
        <f t="shared" si="57"/>
        <v>6</v>
      </c>
      <c r="E1240">
        <f t="shared" si="58"/>
        <v>11</v>
      </c>
      <c r="F1240">
        <f t="shared" si="59"/>
        <v>2022</v>
      </c>
      <c r="G1240" s="4">
        <v>204615.328125</v>
      </c>
      <c r="H1240" s="4">
        <v>101400.703125</v>
      </c>
      <c r="I1240" s="3">
        <v>49.556701660000002</v>
      </c>
    </row>
    <row r="1241" spans="1:9" customFormat="1" x14ac:dyDescent="0.3">
      <c r="A1241" s="1" t="s">
        <v>12</v>
      </c>
      <c r="B1241" s="1" t="s">
        <v>13</v>
      </c>
      <c r="C1241" s="2">
        <v>44871</v>
      </c>
      <c r="D1241">
        <f t="shared" si="57"/>
        <v>6</v>
      </c>
      <c r="E1241">
        <f t="shared" si="58"/>
        <v>11</v>
      </c>
      <c r="F1241">
        <f t="shared" si="59"/>
        <v>2022</v>
      </c>
      <c r="G1241" s="4">
        <v>20459.2421875</v>
      </c>
      <c r="H1241" s="4">
        <v>18762.10546875</v>
      </c>
      <c r="I1241" s="3">
        <v>91.704803470000002</v>
      </c>
    </row>
    <row r="1242" spans="1:9" customFormat="1" x14ac:dyDescent="0.3">
      <c r="A1242" s="1" t="s">
        <v>6</v>
      </c>
      <c r="B1242" s="1" t="s">
        <v>7</v>
      </c>
      <c r="C1242" s="2">
        <v>44872</v>
      </c>
      <c r="D1242">
        <f t="shared" si="57"/>
        <v>7</v>
      </c>
      <c r="E1242">
        <f t="shared" si="58"/>
        <v>11</v>
      </c>
      <c r="F1242">
        <f t="shared" si="59"/>
        <v>2022</v>
      </c>
      <c r="G1242" s="4">
        <v>51691.2265625</v>
      </c>
      <c r="H1242" s="4">
        <v>31431.00390625</v>
      </c>
      <c r="I1242" s="3">
        <v>60.805301669999999</v>
      </c>
    </row>
    <row r="1243" spans="1:9" customFormat="1" x14ac:dyDescent="0.3">
      <c r="A1243" s="1" t="s">
        <v>8</v>
      </c>
      <c r="B1243" s="1" t="s">
        <v>9</v>
      </c>
      <c r="C1243" s="2">
        <v>44872</v>
      </c>
      <c r="D1243">
        <f t="shared" si="57"/>
        <v>7</v>
      </c>
      <c r="E1243">
        <f t="shared" si="58"/>
        <v>11</v>
      </c>
      <c r="F1243">
        <f t="shared" si="59"/>
        <v>2022</v>
      </c>
      <c r="G1243" s="4">
        <v>15302.39648438</v>
      </c>
      <c r="H1243" s="4">
        <v>8653.9746093800004</v>
      </c>
      <c r="I1243" s="3">
        <v>56.55310059</v>
      </c>
    </row>
    <row r="1244" spans="1:9" customFormat="1" x14ac:dyDescent="0.3">
      <c r="A1244" s="1" t="s">
        <v>10</v>
      </c>
      <c r="B1244" s="1" t="s">
        <v>11</v>
      </c>
      <c r="C1244" s="2">
        <v>44872</v>
      </c>
      <c r="D1244">
        <f t="shared" si="57"/>
        <v>7</v>
      </c>
      <c r="E1244">
        <f t="shared" si="58"/>
        <v>11</v>
      </c>
      <c r="F1244">
        <f t="shared" si="59"/>
        <v>2022</v>
      </c>
      <c r="G1244" s="4">
        <v>204615.328125</v>
      </c>
      <c r="H1244" s="4">
        <v>101123.1015625</v>
      </c>
      <c r="I1244" s="3">
        <v>49.421100619999997</v>
      </c>
    </row>
    <row r="1245" spans="1:9" customFormat="1" x14ac:dyDescent="0.3">
      <c r="A1245" s="1" t="s">
        <v>12</v>
      </c>
      <c r="B1245" s="1" t="s">
        <v>13</v>
      </c>
      <c r="C1245" s="2">
        <v>44872</v>
      </c>
      <c r="D1245">
        <f t="shared" si="57"/>
        <v>7</v>
      </c>
      <c r="E1245">
        <f t="shared" si="58"/>
        <v>11</v>
      </c>
      <c r="F1245">
        <f t="shared" si="59"/>
        <v>2022</v>
      </c>
      <c r="G1245" s="4">
        <v>20459.2421875</v>
      </c>
      <c r="H1245" s="4">
        <v>18764.38671875</v>
      </c>
      <c r="I1245" s="3">
        <v>91.715896610000001</v>
      </c>
    </row>
    <row r="1246" spans="1:9" customFormat="1" x14ac:dyDescent="0.3">
      <c r="A1246" s="1" t="s">
        <v>6</v>
      </c>
      <c r="B1246" s="1" t="s">
        <v>7</v>
      </c>
      <c r="C1246" s="2">
        <v>44873</v>
      </c>
      <c r="D1246">
        <f t="shared" si="57"/>
        <v>8</v>
      </c>
      <c r="E1246">
        <f t="shared" si="58"/>
        <v>11</v>
      </c>
      <c r="F1246">
        <f t="shared" si="59"/>
        <v>2022</v>
      </c>
      <c r="G1246" s="4">
        <v>51691.2265625</v>
      </c>
      <c r="H1246" s="4">
        <v>31375.087890629999</v>
      </c>
      <c r="I1246" s="3">
        <v>60.697101590000003</v>
      </c>
    </row>
    <row r="1247" spans="1:9" customFormat="1" x14ac:dyDescent="0.3">
      <c r="A1247" s="1" t="s">
        <v>8</v>
      </c>
      <c r="B1247" s="1" t="s">
        <v>9</v>
      </c>
      <c r="C1247" s="2">
        <v>44873</v>
      </c>
      <c r="D1247">
        <f t="shared" si="57"/>
        <v>8</v>
      </c>
      <c r="E1247">
        <f t="shared" si="58"/>
        <v>11</v>
      </c>
      <c r="F1247">
        <f t="shared" si="59"/>
        <v>2022</v>
      </c>
      <c r="G1247" s="4">
        <v>15302.39648438</v>
      </c>
      <c r="H1247" s="4">
        <v>8661.9941406300004</v>
      </c>
      <c r="I1247" s="3">
        <v>56.605499270000003</v>
      </c>
    </row>
    <row r="1248" spans="1:9" customFormat="1" x14ac:dyDescent="0.3">
      <c r="A1248" s="1" t="s">
        <v>10</v>
      </c>
      <c r="B1248" s="1" t="s">
        <v>11</v>
      </c>
      <c r="C1248" s="2">
        <v>44873</v>
      </c>
      <c r="D1248">
        <f t="shared" si="57"/>
        <v>8</v>
      </c>
      <c r="E1248">
        <f t="shared" si="58"/>
        <v>11</v>
      </c>
      <c r="F1248">
        <f t="shared" si="59"/>
        <v>2022</v>
      </c>
      <c r="G1248" s="4">
        <v>204615.328125</v>
      </c>
      <c r="H1248" s="4">
        <v>100842.2578125</v>
      </c>
      <c r="I1248" s="3">
        <v>49.283798220000001</v>
      </c>
    </row>
    <row r="1249" spans="1:9" customFormat="1" x14ac:dyDescent="0.3">
      <c r="A1249" s="1" t="s">
        <v>12</v>
      </c>
      <c r="B1249" s="1" t="s">
        <v>13</v>
      </c>
      <c r="C1249" s="2">
        <v>44873</v>
      </c>
      <c r="D1249">
        <f t="shared" si="57"/>
        <v>8</v>
      </c>
      <c r="E1249">
        <f t="shared" si="58"/>
        <v>11</v>
      </c>
      <c r="F1249">
        <f t="shared" si="59"/>
        <v>2022</v>
      </c>
      <c r="G1249" s="4">
        <v>20459.2421875</v>
      </c>
      <c r="H1249" s="4">
        <v>18689.181640629999</v>
      </c>
      <c r="I1249" s="3">
        <v>91.348396300000005</v>
      </c>
    </row>
    <row r="1250" spans="1:9" customFormat="1" x14ac:dyDescent="0.3">
      <c r="A1250" s="1" t="s">
        <v>6</v>
      </c>
      <c r="B1250" s="1" t="s">
        <v>7</v>
      </c>
      <c r="C1250" s="2">
        <v>44874</v>
      </c>
      <c r="D1250">
        <f t="shared" si="57"/>
        <v>9</v>
      </c>
      <c r="E1250">
        <f t="shared" si="58"/>
        <v>11</v>
      </c>
      <c r="F1250">
        <f t="shared" si="59"/>
        <v>2022</v>
      </c>
      <c r="G1250" s="4">
        <v>51691.2265625</v>
      </c>
      <c r="H1250" s="4">
        <v>31270.626953129999</v>
      </c>
      <c r="I1250" s="3">
        <v>60.494998930000001</v>
      </c>
    </row>
    <row r="1251" spans="1:9" customFormat="1" x14ac:dyDescent="0.3">
      <c r="A1251" s="1" t="s">
        <v>8</v>
      </c>
      <c r="B1251" s="1" t="s">
        <v>9</v>
      </c>
      <c r="C1251" s="2">
        <v>44874</v>
      </c>
      <c r="D1251">
        <f t="shared" si="57"/>
        <v>9</v>
      </c>
      <c r="E1251">
        <f t="shared" si="58"/>
        <v>11</v>
      </c>
      <c r="F1251">
        <f t="shared" si="59"/>
        <v>2022</v>
      </c>
      <c r="G1251" s="4">
        <v>15302.39648438</v>
      </c>
      <c r="H1251" s="4">
        <v>8671.0576171899993</v>
      </c>
      <c r="I1251" s="3">
        <v>56.664699550000002</v>
      </c>
    </row>
    <row r="1252" spans="1:9" customFormat="1" x14ac:dyDescent="0.3">
      <c r="A1252" s="1" t="s">
        <v>10</v>
      </c>
      <c r="B1252" s="1" t="s">
        <v>11</v>
      </c>
      <c r="C1252" s="2">
        <v>44874</v>
      </c>
      <c r="D1252">
        <f t="shared" si="57"/>
        <v>9</v>
      </c>
      <c r="E1252">
        <f t="shared" si="58"/>
        <v>11</v>
      </c>
      <c r="F1252">
        <f t="shared" si="59"/>
        <v>2022</v>
      </c>
      <c r="G1252" s="4">
        <v>204615.328125</v>
      </c>
      <c r="H1252" s="4">
        <v>100564.6484375</v>
      </c>
      <c r="I1252" s="3">
        <v>49.148200989999999</v>
      </c>
    </row>
    <row r="1253" spans="1:9" customFormat="1" x14ac:dyDescent="0.3">
      <c r="A1253" s="1" t="s">
        <v>12</v>
      </c>
      <c r="B1253" s="1" t="s">
        <v>13</v>
      </c>
      <c r="C1253" s="2">
        <v>44874</v>
      </c>
      <c r="D1253">
        <f t="shared" si="57"/>
        <v>9</v>
      </c>
      <c r="E1253">
        <f t="shared" si="58"/>
        <v>11</v>
      </c>
      <c r="F1253">
        <f t="shared" si="59"/>
        <v>2022</v>
      </c>
      <c r="G1253" s="4">
        <v>20459.2421875</v>
      </c>
      <c r="H1253" s="4">
        <v>18562.296875</v>
      </c>
      <c r="I1253" s="3">
        <v>90.728202820000007</v>
      </c>
    </row>
    <row r="1254" spans="1:9" customFormat="1" x14ac:dyDescent="0.3">
      <c r="A1254" s="1" t="s">
        <v>6</v>
      </c>
      <c r="B1254" s="1" t="s">
        <v>7</v>
      </c>
      <c r="C1254" s="2">
        <v>44875</v>
      </c>
      <c r="D1254">
        <f t="shared" si="57"/>
        <v>10</v>
      </c>
      <c r="E1254">
        <f t="shared" si="58"/>
        <v>11</v>
      </c>
      <c r="F1254">
        <f t="shared" si="59"/>
        <v>2022</v>
      </c>
      <c r="G1254" s="4">
        <v>51691.2265625</v>
      </c>
      <c r="H1254" s="4">
        <v>31143.408203129999</v>
      </c>
      <c r="I1254" s="3">
        <v>60.248901369999999</v>
      </c>
    </row>
    <row r="1255" spans="1:9" customFormat="1" x14ac:dyDescent="0.3">
      <c r="A1255" s="1" t="s">
        <v>8</v>
      </c>
      <c r="B1255" s="1" t="s">
        <v>9</v>
      </c>
      <c r="C1255" s="2">
        <v>44875</v>
      </c>
      <c r="D1255">
        <f t="shared" si="57"/>
        <v>10</v>
      </c>
      <c r="E1255">
        <f t="shared" si="58"/>
        <v>11</v>
      </c>
      <c r="F1255">
        <f t="shared" si="59"/>
        <v>2022</v>
      </c>
      <c r="G1255" s="4">
        <v>15302.39648438</v>
      </c>
      <c r="H1255" s="4">
        <v>8669.2158203100007</v>
      </c>
      <c r="I1255" s="3">
        <v>56.652698520000001</v>
      </c>
    </row>
    <row r="1256" spans="1:9" customFormat="1" x14ac:dyDescent="0.3">
      <c r="A1256" s="1" t="s">
        <v>10</v>
      </c>
      <c r="B1256" s="1" t="s">
        <v>11</v>
      </c>
      <c r="C1256" s="2">
        <v>44875</v>
      </c>
      <c r="D1256">
        <f t="shared" si="57"/>
        <v>10</v>
      </c>
      <c r="E1256">
        <f t="shared" si="58"/>
        <v>11</v>
      </c>
      <c r="F1256">
        <f t="shared" si="59"/>
        <v>2022</v>
      </c>
      <c r="G1256" s="4">
        <v>204615.328125</v>
      </c>
      <c r="H1256" s="4">
        <v>100179.8203125</v>
      </c>
      <c r="I1256" s="3">
        <v>48.960098270000003</v>
      </c>
    </row>
    <row r="1257" spans="1:9" customFormat="1" x14ac:dyDescent="0.3">
      <c r="A1257" s="1" t="s">
        <v>12</v>
      </c>
      <c r="B1257" s="1" t="s">
        <v>13</v>
      </c>
      <c r="C1257" s="2">
        <v>44875</v>
      </c>
      <c r="D1257">
        <f t="shared" si="57"/>
        <v>10</v>
      </c>
      <c r="E1257">
        <f t="shared" si="58"/>
        <v>11</v>
      </c>
      <c r="F1257">
        <f t="shared" si="59"/>
        <v>2022</v>
      </c>
      <c r="G1257" s="4">
        <v>20459.2421875</v>
      </c>
      <c r="H1257" s="4">
        <v>18421.93359375</v>
      </c>
      <c r="I1257" s="3">
        <v>90.042098999999993</v>
      </c>
    </row>
    <row r="1258" spans="1:9" customFormat="1" x14ac:dyDescent="0.3">
      <c r="A1258" s="1" t="s">
        <v>6</v>
      </c>
      <c r="B1258" s="1" t="s">
        <v>7</v>
      </c>
      <c r="C1258" s="2">
        <v>44876</v>
      </c>
      <c r="D1258">
        <f t="shared" si="57"/>
        <v>11</v>
      </c>
      <c r="E1258">
        <f t="shared" si="58"/>
        <v>11</v>
      </c>
      <c r="F1258">
        <f t="shared" si="59"/>
        <v>2022</v>
      </c>
      <c r="G1258" s="4">
        <v>51691.2265625</v>
      </c>
      <c r="H1258" s="4">
        <v>31082.787109379999</v>
      </c>
      <c r="I1258" s="3">
        <v>60.131599430000001</v>
      </c>
    </row>
    <row r="1259" spans="1:9" customFormat="1" x14ac:dyDescent="0.3">
      <c r="A1259" s="1" t="s">
        <v>8</v>
      </c>
      <c r="B1259" s="1" t="s">
        <v>9</v>
      </c>
      <c r="C1259" s="2">
        <v>44876</v>
      </c>
      <c r="D1259">
        <f t="shared" si="57"/>
        <v>11</v>
      </c>
      <c r="E1259">
        <f t="shared" si="58"/>
        <v>11</v>
      </c>
      <c r="F1259">
        <f t="shared" si="59"/>
        <v>2022</v>
      </c>
      <c r="G1259" s="4">
        <v>15302.39648438</v>
      </c>
      <c r="H1259" s="4">
        <v>8636.9619140600007</v>
      </c>
      <c r="I1259" s="3">
        <v>56.441898350000002</v>
      </c>
    </row>
    <row r="1260" spans="1:9" customFormat="1" x14ac:dyDescent="0.3">
      <c r="A1260" s="1" t="s">
        <v>10</v>
      </c>
      <c r="B1260" s="1" t="s">
        <v>11</v>
      </c>
      <c r="C1260" s="2">
        <v>44876</v>
      </c>
      <c r="D1260">
        <f t="shared" si="57"/>
        <v>11</v>
      </c>
      <c r="E1260">
        <f t="shared" si="58"/>
        <v>11</v>
      </c>
      <c r="F1260">
        <f t="shared" si="59"/>
        <v>2022</v>
      </c>
      <c r="G1260" s="4">
        <v>204615.328125</v>
      </c>
      <c r="H1260" s="4">
        <v>99788.9921875</v>
      </c>
      <c r="I1260" s="3">
        <v>48.769100190000003</v>
      </c>
    </row>
    <row r="1261" spans="1:9" customFormat="1" x14ac:dyDescent="0.3">
      <c r="A1261" s="1" t="s">
        <v>12</v>
      </c>
      <c r="B1261" s="1" t="s">
        <v>13</v>
      </c>
      <c r="C1261" s="2">
        <v>44876</v>
      </c>
      <c r="D1261">
        <f t="shared" si="57"/>
        <v>11</v>
      </c>
      <c r="E1261">
        <f t="shared" si="58"/>
        <v>11</v>
      </c>
      <c r="F1261">
        <f t="shared" si="59"/>
        <v>2022</v>
      </c>
      <c r="G1261" s="4">
        <v>20459.2421875</v>
      </c>
      <c r="H1261" s="4">
        <v>18274.16796875</v>
      </c>
      <c r="I1261" s="3">
        <v>89.319900509999997</v>
      </c>
    </row>
    <row r="1262" spans="1:9" customFormat="1" x14ac:dyDescent="0.3">
      <c r="A1262" s="1" t="s">
        <v>6</v>
      </c>
      <c r="B1262" s="1" t="s">
        <v>7</v>
      </c>
      <c r="C1262" s="2">
        <v>44877</v>
      </c>
      <c r="D1262">
        <f t="shared" si="57"/>
        <v>12</v>
      </c>
      <c r="E1262">
        <f t="shared" si="58"/>
        <v>11</v>
      </c>
      <c r="F1262">
        <f t="shared" si="59"/>
        <v>2022</v>
      </c>
      <c r="G1262" s="4">
        <v>51691.2265625</v>
      </c>
      <c r="H1262" s="4">
        <v>31054.091796879999</v>
      </c>
      <c r="I1262" s="3">
        <v>60.076099399999997</v>
      </c>
    </row>
    <row r="1263" spans="1:9" customFormat="1" x14ac:dyDescent="0.3">
      <c r="A1263" s="1" t="s">
        <v>8</v>
      </c>
      <c r="B1263" s="1" t="s">
        <v>9</v>
      </c>
      <c r="C1263" s="2">
        <v>44877</v>
      </c>
      <c r="D1263">
        <f t="shared" si="57"/>
        <v>12</v>
      </c>
      <c r="E1263">
        <f t="shared" si="58"/>
        <v>11</v>
      </c>
      <c r="F1263">
        <f t="shared" si="59"/>
        <v>2022</v>
      </c>
      <c r="G1263" s="4">
        <v>15302.39648438</v>
      </c>
      <c r="H1263" s="4">
        <v>8623.9316406300004</v>
      </c>
      <c r="I1263" s="3">
        <v>56.3567009</v>
      </c>
    </row>
    <row r="1264" spans="1:9" customFormat="1" x14ac:dyDescent="0.3">
      <c r="A1264" s="1" t="s">
        <v>10</v>
      </c>
      <c r="B1264" s="1" t="s">
        <v>11</v>
      </c>
      <c r="C1264" s="2">
        <v>44877</v>
      </c>
      <c r="D1264">
        <f t="shared" si="57"/>
        <v>12</v>
      </c>
      <c r="E1264">
        <f t="shared" si="58"/>
        <v>11</v>
      </c>
      <c r="F1264">
        <f t="shared" si="59"/>
        <v>2022</v>
      </c>
      <c r="G1264" s="4">
        <v>204615.328125</v>
      </c>
      <c r="H1264" s="4">
        <v>99602.90625</v>
      </c>
      <c r="I1264" s="3">
        <v>48.67810059</v>
      </c>
    </row>
    <row r="1265" spans="1:9" customFormat="1" x14ac:dyDescent="0.3">
      <c r="A1265" s="1" t="s">
        <v>12</v>
      </c>
      <c r="B1265" s="1" t="s">
        <v>13</v>
      </c>
      <c r="C1265" s="2">
        <v>44877</v>
      </c>
      <c r="D1265">
        <f t="shared" si="57"/>
        <v>12</v>
      </c>
      <c r="E1265">
        <f t="shared" si="58"/>
        <v>11</v>
      </c>
      <c r="F1265">
        <f t="shared" si="59"/>
        <v>2022</v>
      </c>
      <c r="G1265" s="4">
        <v>20459.2421875</v>
      </c>
      <c r="H1265" s="4">
        <v>18180.95703125</v>
      </c>
      <c r="I1265" s="3">
        <v>88.864303590000006</v>
      </c>
    </row>
    <row r="1266" spans="1:9" customFormat="1" x14ac:dyDescent="0.3">
      <c r="A1266" s="1" t="s">
        <v>6</v>
      </c>
      <c r="B1266" s="1" t="s">
        <v>7</v>
      </c>
      <c r="C1266" s="2">
        <v>44878</v>
      </c>
      <c r="D1266">
        <f t="shared" si="57"/>
        <v>13</v>
      </c>
      <c r="E1266">
        <f t="shared" si="58"/>
        <v>11</v>
      </c>
      <c r="F1266">
        <f t="shared" si="59"/>
        <v>2022</v>
      </c>
      <c r="G1266" s="4">
        <v>51691.2265625</v>
      </c>
      <c r="H1266" s="4">
        <v>31046.86328125</v>
      </c>
      <c r="I1266" s="3">
        <v>60.062198639999998</v>
      </c>
    </row>
    <row r="1267" spans="1:9" customFormat="1" x14ac:dyDescent="0.3">
      <c r="A1267" s="1" t="s">
        <v>8</v>
      </c>
      <c r="B1267" s="1" t="s">
        <v>9</v>
      </c>
      <c r="C1267" s="2">
        <v>44878</v>
      </c>
      <c r="D1267">
        <f t="shared" si="57"/>
        <v>13</v>
      </c>
      <c r="E1267">
        <f t="shared" si="58"/>
        <v>11</v>
      </c>
      <c r="F1267">
        <f t="shared" si="59"/>
        <v>2022</v>
      </c>
      <c r="G1267" s="4">
        <v>15302.39648438</v>
      </c>
      <c r="H1267" s="4">
        <v>8628.2529296899993</v>
      </c>
      <c r="I1267" s="3">
        <v>56.384998320000001</v>
      </c>
    </row>
    <row r="1268" spans="1:9" customFormat="1" x14ac:dyDescent="0.3">
      <c r="A1268" s="1" t="s">
        <v>10</v>
      </c>
      <c r="B1268" s="1" t="s">
        <v>11</v>
      </c>
      <c r="C1268" s="2">
        <v>44878</v>
      </c>
      <c r="D1268">
        <f t="shared" si="57"/>
        <v>13</v>
      </c>
      <c r="E1268">
        <f t="shared" si="58"/>
        <v>11</v>
      </c>
      <c r="F1268">
        <f t="shared" si="59"/>
        <v>2022</v>
      </c>
      <c r="G1268" s="4">
        <v>204615.328125</v>
      </c>
      <c r="H1268" s="4">
        <v>99669.96875</v>
      </c>
      <c r="I1268" s="3">
        <v>48.710899349999998</v>
      </c>
    </row>
    <row r="1269" spans="1:9" customFormat="1" x14ac:dyDescent="0.3">
      <c r="A1269" s="1" t="s">
        <v>12</v>
      </c>
      <c r="B1269" s="1" t="s">
        <v>13</v>
      </c>
      <c r="C1269" s="2">
        <v>44878</v>
      </c>
      <c r="D1269">
        <f t="shared" si="57"/>
        <v>13</v>
      </c>
      <c r="E1269">
        <f t="shared" si="58"/>
        <v>11</v>
      </c>
      <c r="F1269">
        <f t="shared" si="59"/>
        <v>2022</v>
      </c>
      <c r="G1269" s="4">
        <v>20459.2421875</v>
      </c>
      <c r="H1269" s="4">
        <v>18211.80078125</v>
      </c>
      <c r="I1269" s="3">
        <v>89.01499939</v>
      </c>
    </row>
    <row r="1270" spans="1:9" customFormat="1" x14ac:dyDescent="0.3">
      <c r="A1270" s="1" t="s">
        <v>6</v>
      </c>
      <c r="B1270" s="1" t="s">
        <v>7</v>
      </c>
      <c r="C1270" s="2">
        <v>44879</v>
      </c>
      <c r="D1270">
        <f t="shared" si="57"/>
        <v>14</v>
      </c>
      <c r="E1270">
        <f t="shared" si="58"/>
        <v>11</v>
      </c>
      <c r="F1270">
        <f t="shared" si="59"/>
        <v>2022</v>
      </c>
      <c r="G1270" s="4">
        <v>51691.2265625</v>
      </c>
      <c r="H1270" s="4">
        <v>31053.18359375</v>
      </c>
      <c r="I1270" s="3">
        <v>60.074401860000002</v>
      </c>
    </row>
    <row r="1271" spans="1:9" customFormat="1" x14ac:dyDescent="0.3">
      <c r="A1271" s="1" t="s">
        <v>8</v>
      </c>
      <c r="B1271" s="1" t="s">
        <v>9</v>
      </c>
      <c r="C1271" s="2">
        <v>44879</v>
      </c>
      <c r="D1271">
        <f t="shared" si="57"/>
        <v>14</v>
      </c>
      <c r="E1271">
        <f t="shared" si="58"/>
        <v>11</v>
      </c>
      <c r="F1271">
        <f t="shared" si="59"/>
        <v>2022</v>
      </c>
      <c r="G1271" s="4">
        <v>15302.39648438</v>
      </c>
      <c r="H1271" s="4">
        <v>8576.2470703100007</v>
      </c>
      <c r="I1271" s="3">
        <v>56.045101170000002</v>
      </c>
    </row>
    <row r="1272" spans="1:9" customFormat="1" x14ac:dyDescent="0.3">
      <c r="A1272" s="1" t="s">
        <v>10</v>
      </c>
      <c r="B1272" s="1" t="s">
        <v>11</v>
      </c>
      <c r="C1272" s="2">
        <v>44879</v>
      </c>
      <c r="D1272">
        <f t="shared" si="57"/>
        <v>14</v>
      </c>
      <c r="E1272">
        <f t="shared" si="58"/>
        <v>11</v>
      </c>
      <c r="F1272">
        <f t="shared" si="59"/>
        <v>2022</v>
      </c>
      <c r="G1272" s="4">
        <v>204615.328125</v>
      </c>
      <c r="H1272" s="4">
        <v>99445.8046875</v>
      </c>
      <c r="I1272" s="3">
        <v>48.60129929</v>
      </c>
    </row>
    <row r="1273" spans="1:9" customFormat="1" x14ac:dyDescent="0.3">
      <c r="A1273" s="1" t="s">
        <v>12</v>
      </c>
      <c r="B1273" s="1" t="s">
        <v>13</v>
      </c>
      <c r="C1273" s="2">
        <v>44879</v>
      </c>
      <c r="D1273">
        <f t="shared" si="57"/>
        <v>14</v>
      </c>
      <c r="E1273">
        <f t="shared" si="58"/>
        <v>11</v>
      </c>
      <c r="F1273">
        <f t="shared" si="59"/>
        <v>2022</v>
      </c>
      <c r="G1273" s="4">
        <v>20459.2421875</v>
      </c>
      <c r="H1273" s="4">
        <v>18120.16015625</v>
      </c>
      <c r="I1273" s="3">
        <v>88.567100519999997</v>
      </c>
    </row>
    <row r="1274" spans="1:9" customFormat="1" x14ac:dyDescent="0.3">
      <c r="A1274" s="1" t="s">
        <v>6</v>
      </c>
      <c r="B1274" s="1" t="s">
        <v>7</v>
      </c>
      <c r="C1274" s="2">
        <v>44880</v>
      </c>
      <c r="D1274">
        <f t="shared" si="57"/>
        <v>15</v>
      </c>
      <c r="E1274">
        <f t="shared" si="58"/>
        <v>11</v>
      </c>
      <c r="F1274">
        <f t="shared" si="59"/>
        <v>2022</v>
      </c>
      <c r="G1274" s="4">
        <v>51691.2265625</v>
      </c>
      <c r="H1274" s="4">
        <v>31046.404296879999</v>
      </c>
      <c r="I1274" s="3">
        <v>60.061298370000003</v>
      </c>
    </row>
    <row r="1275" spans="1:9" customFormat="1" x14ac:dyDescent="0.3">
      <c r="A1275" s="1" t="s">
        <v>8</v>
      </c>
      <c r="B1275" s="1" t="s">
        <v>9</v>
      </c>
      <c r="C1275" s="2">
        <v>44880</v>
      </c>
      <c r="D1275">
        <f t="shared" si="57"/>
        <v>15</v>
      </c>
      <c r="E1275">
        <f t="shared" si="58"/>
        <v>11</v>
      </c>
      <c r="F1275">
        <f t="shared" si="59"/>
        <v>2022</v>
      </c>
      <c r="G1275" s="4">
        <v>15302.39648438</v>
      </c>
      <c r="H1275" s="4">
        <v>8532.2509765600007</v>
      </c>
      <c r="I1275" s="3">
        <v>55.757598880000003</v>
      </c>
    </row>
    <row r="1276" spans="1:9" customFormat="1" x14ac:dyDescent="0.3">
      <c r="A1276" s="1" t="s">
        <v>10</v>
      </c>
      <c r="B1276" s="1" t="s">
        <v>11</v>
      </c>
      <c r="C1276" s="2">
        <v>44880</v>
      </c>
      <c r="D1276">
        <f t="shared" si="57"/>
        <v>15</v>
      </c>
      <c r="E1276">
        <f t="shared" si="58"/>
        <v>11</v>
      </c>
      <c r="F1276">
        <f t="shared" si="59"/>
        <v>2022</v>
      </c>
      <c r="G1276" s="4">
        <v>204615.328125</v>
      </c>
      <c r="H1276" s="4">
        <v>99556.6015625</v>
      </c>
      <c r="I1276" s="3">
        <v>48.6554985</v>
      </c>
    </row>
    <row r="1277" spans="1:9" customFormat="1" x14ac:dyDescent="0.3">
      <c r="A1277" s="1" t="s">
        <v>12</v>
      </c>
      <c r="B1277" s="1" t="s">
        <v>13</v>
      </c>
      <c r="C1277" s="2">
        <v>44880</v>
      </c>
      <c r="D1277">
        <f t="shared" si="57"/>
        <v>15</v>
      </c>
      <c r="E1277">
        <f t="shared" si="58"/>
        <v>11</v>
      </c>
      <c r="F1277">
        <f t="shared" si="59"/>
        <v>2022</v>
      </c>
      <c r="G1277" s="4">
        <v>20459.2421875</v>
      </c>
      <c r="H1277" s="4">
        <v>18049.201171879999</v>
      </c>
      <c r="I1277" s="3">
        <v>88.220298769999999</v>
      </c>
    </row>
    <row r="1278" spans="1:9" customFormat="1" x14ac:dyDescent="0.3">
      <c r="A1278" s="1" t="s">
        <v>6</v>
      </c>
      <c r="B1278" s="1" t="s">
        <v>7</v>
      </c>
      <c r="C1278" s="2">
        <v>44881</v>
      </c>
      <c r="D1278">
        <f t="shared" si="57"/>
        <v>16</v>
      </c>
      <c r="E1278">
        <f t="shared" si="58"/>
        <v>11</v>
      </c>
      <c r="F1278">
        <f t="shared" si="59"/>
        <v>2022</v>
      </c>
      <c r="G1278" s="4">
        <v>51691.2265625</v>
      </c>
      <c r="H1278" s="4">
        <v>31029.396484379999</v>
      </c>
      <c r="I1278" s="3">
        <v>60.028400419999997</v>
      </c>
    </row>
    <row r="1279" spans="1:9" customFormat="1" x14ac:dyDescent="0.3">
      <c r="A1279" s="1" t="s">
        <v>8</v>
      </c>
      <c r="B1279" s="1" t="s">
        <v>9</v>
      </c>
      <c r="C1279" s="2">
        <v>44881</v>
      </c>
      <c r="D1279">
        <f t="shared" si="57"/>
        <v>16</v>
      </c>
      <c r="E1279">
        <f t="shared" si="58"/>
        <v>11</v>
      </c>
      <c r="F1279">
        <f t="shared" si="59"/>
        <v>2022</v>
      </c>
      <c r="G1279" s="4">
        <v>15302.39648438</v>
      </c>
      <c r="H1279" s="4">
        <v>8488.2832031300004</v>
      </c>
      <c r="I1279" s="3">
        <v>55.470298769999999</v>
      </c>
    </row>
    <row r="1280" spans="1:9" customFormat="1" x14ac:dyDescent="0.3">
      <c r="A1280" s="1" t="s">
        <v>10</v>
      </c>
      <c r="B1280" s="1" t="s">
        <v>11</v>
      </c>
      <c r="C1280" s="2">
        <v>44881</v>
      </c>
      <c r="D1280">
        <f t="shared" si="57"/>
        <v>16</v>
      </c>
      <c r="E1280">
        <f t="shared" si="58"/>
        <v>11</v>
      </c>
      <c r="F1280">
        <f t="shared" si="59"/>
        <v>2022</v>
      </c>
      <c r="G1280" s="4">
        <v>204615.328125</v>
      </c>
      <c r="H1280" s="4">
        <v>99361.703125</v>
      </c>
      <c r="I1280" s="3">
        <v>48.560199740000002</v>
      </c>
    </row>
    <row r="1281" spans="1:9" customFormat="1" x14ac:dyDescent="0.3">
      <c r="A1281" s="1" t="s">
        <v>12</v>
      </c>
      <c r="B1281" s="1" t="s">
        <v>13</v>
      </c>
      <c r="C1281" s="2">
        <v>44881</v>
      </c>
      <c r="D1281">
        <f t="shared" si="57"/>
        <v>16</v>
      </c>
      <c r="E1281">
        <f t="shared" si="58"/>
        <v>11</v>
      </c>
      <c r="F1281">
        <f t="shared" si="59"/>
        <v>2022</v>
      </c>
      <c r="G1281" s="4">
        <v>20459.2421875</v>
      </c>
      <c r="H1281" s="4">
        <v>17924.435546879999</v>
      </c>
      <c r="I1281" s="3">
        <v>87.610496519999998</v>
      </c>
    </row>
    <row r="1282" spans="1:9" customFormat="1" x14ac:dyDescent="0.3">
      <c r="A1282" s="1" t="s">
        <v>6</v>
      </c>
      <c r="B1282" s="1" t="s">
        <v>7</v>
      </c>
      <c r="C1282" s="2">
        <v>44882</v>
      </c>
      <c r="D1282">
        <f t="shared" si="57"/>
        <v>17</v>
      </c>
      <c r="E1282">
        <f t="shared" si="58"/>
        <v>11</v>
      </c>
      <c r="F1282">
        <f t="shared" si="59"/>
        <v>2022</v>
      </c>
      <c r="G1282" s="4">
        <v>51691.2265625</v>
      </c>
      <c r="H1282" s="4">
        <v>31007.474609379999</v>
      </c>
      <c r="I1282" s="3">
        <v>59.986000060000002</v>
      </c>
    </row>
    <row r="1283" spans="1:9" customFormat="1" x14ac:dyDescent="0.3">
      <c r="A1283" s="1" t="s">
        <v>8</v>
      </c>
      <c r="B1283" s="1" t="s">
        <v>9</v>
      </c>
      <c r="C1283" s="2">
        <v>44882</v>
      </c>
      <c r="D1283">
        <f t="shared" ref="D1283:D1346" si="60">DAY(C1283)</f>
        <v>17</v>
      </c>
      <c r="E1283">
        <f t="shared" ref="E1283:E1346" si="61">MONTH(C1283)</f>
        <v>11</v>
      </c>
      <c r="F1283">
        <f t="shared" ref="F1283:F1346" si="62">YEAR(C1283)</f>
        <v>2022</v>
      </c>
      <c r="G1283" s="4">
        <v>15302.39648438</v>
      </c>
      <c r="H1283" s="4">
        <v>8453.2519531300004</v>
      </c>
      <c r="I1283" s="3">
        <v>55.241401670000002</v>
      </c>
    </row>
    <row r="1284" spans="1:9" customFormat="1" x14ac:dyDescent="0.3">
      <c r="A1284" s="1" t="s">
        <v>10</v>
      </c>
      <c r="B1284" s="1" t="s">
        <v>11</v>
      </c>
      <c r="C1284" s="2">
        <v>44882</v>
      </c>
      <c r="D1284">
        <f t="shared" si="60"/>
        <v>17</v>
      </c>
      <c r="E1284">
        <f t="shared" si="61"/>
        <v>11</v>
      </c>
      <c r="F1284">
        <f t="shared" si="62"/>
        <v>2022</v>
      </c>
      <c r="G1284" s="4">
        <v>204615.328125</v>
      </c>
      <c r="H1284" s="4">
        <v>99007.484375</v>
      </c>
      <c r="I1284" s="3">
        <v>48.387100220000001</v>
      </c>
    </row>
    <row r="1285" spans="1:9" customFormat="1" x14ac:dyDescent="0.3">
      <c r="A1285" s="1" t="s">
        <v>12</v>
      </c>
      <c r="B1285" s="1" t="s">
        <v>13</v>
      </c>
      <c r="C1285" s="2">
        <v>44882</v>
      </c>
      <c r="D1285">
        <f t="shared" si="60"/>
        <v>17</v>
      </c>
      <c r="E1285">
        <f t="shared" si="61"/>
        <v>11</v>
      </c>
      <c r="F1285">
        <f t="shared" si="62"/>
        <v>2022</v>
      </c>
      <c r="G1285" s="4">
        <v>20459.2421875</v>
      </c>
      <c r="H1285" s="4">
        <v>17817.974609379999</v>
      </c>
      <c r="I1285" s="3">
        <v>87.090103150000004</v>
      </c>
    </row>
    <row r="1286" spans="1:9" customFormat="1" x14ac:dyDescent="0.3">
      <c r="A1286" s="1" t="s">
        <v>6</v>
      </c>
      <c r="B1286" s="1" t="s">
        <v>7</v>
      </c>
      <c r="C1286" s="2">
        <v>44883</v>
      </c>
      <c r="D1286">
        <f t="shared" si="60"/>
        <v>18</v>
      </c>
      <c r="E1286">
        <f t="shared" si="61"/>
        <v>11</v>
      </c>
      <c r="F1286">
        <f t="shared" si="62"/>
        <v>2022</v>
      </c>
      <c r="G1286" s="4">
        <v>51691.2265625</v>
      </c>
      <c r="H1286" s="4">
        <v>30937.3515625</v>
      </c>
      <c r="I1286" s="3">
        <v>59.850299839999998</v>
      </c>
    </row>
    <row r="1287" spans="1:9" customFormat="1" x14ac:dyDescent="0.3">
      <c r="A1287" s="1" t="s">
        <v>8</v>
      </c>
      <c r="B1287" s="1" t="s">
        <v>9</v>
      </c>
      <c r="C1287" s="2">
        <v>44883</v>
      </c>
      <c r="D1287">
        <f t="shared" si="60"/>
        <v>18</v>
      </c>
      <c r="E1287">
        <f t="shared" si="61"/>
        <v>11</v>
      </c>
      <c r="F1287">
        <f t="shared" si="62"/>
        <v>2022</v>
      </c>
      <c r="G1287" s="4">
        <v>15302.39648438</v>
      </c>
      <c r="H1287" s="4">
        <v>8386.7470703100007</v>
      </c>
      <c r="I1287" s="3">
        <v>54.806800840000001</v>
      </c>
    </row>
    <row r="1288" spans="1:9" customFormat="1" x14ac:dyDescent="0.3">
      <c r="A1288" s="1" t="s">
        <v>10</v>
      </c>
      <c r="B1288" s="1" t="s">
        <v>11</v>
      </c>
      <c r="C1288" s="2">
        <v>44883</v>
      </c>
      <c r="D1288">
        <f t="shared" si="60"/>
        <v>18</v>
      </c>
      <c r="E1288">
        <f t="shared" si="61"/>
        <v>11</v>
      </c>
      <c r="F1288">
        <f t="shared" si="62"/>
        <v>2022</v>
      </c>
      <c r="G1288" s="4">
        <v>204615.328125</v>
      </c>
      <c r="H1288" s="4">
        <v>98524.5234375</v>
      </c>
      <c r="I1288" s="3">
        <v>48.151100159999999</v>
      </c>
    </row>
    <row r="1289" spans="1:9" customFormat="1" x14ac:dyDescent="0.3">
      <c r="A1289" s="1" t="s">
        <v>12</v>
      </c>
      <c r="B1289" s="1" t="s">
        <v>13</v>
      </c>
      <c r="C1289" s="2">
        <v>44883</v>
      </c>
      <c r="D1289">
        <f t="shared" si="60"/>
        <v>18</v>
      </c>
      <c r="E1289">
        <f t="shared" si="61"/>
        <v>11</v>
      </c>
      <c r="F1289">
        <f t="shared" si="62"/>
        <v>2022</v>
      </c>
      <c r="G1289" s="4">
        <v>20459.2421875</v>
      </c>
      <c r="H1289" s="4">
        <v>17646.4609375</v>
      </c>
      <c r="I1289" s="3">
        <v>86.251800540000005</v>
      </c>
    </row>
    <row r="1290" spans="1:9" customFormat="1" x14ac:dyDescent="0.3">
      <c r="A1290" s="1" t="s">
        <v>6</v>
      </c>
      <c r="B1290" s="1" t="s">
        <v>7</v>
      </c>
      <c r="C1290" s="2">
        <v>44884</v>
      </c>
      <c r="D1290">
        <f t="shared" si="60"/>
        <v>19</v>
      </c>
      <c r="E1290">
        <f t="shared" si="61"/>
        <v>11</v>
      </c>
      <c r="F1290">
        <f t="shared" si="62"/>
        <v>2022</v>
      </c>
      <c r="G1290" s="4">
        <v>51691.2265625</v>
      </c>
      <c r="H1290" s="4">
        <v>30957.0078125</v>
      </c>
      <c r="I1290" s="3">
        <v>59.888301849999998</v>
      </c>
    </row>
    <row r="1291" spans="1:9" customFormat="1" x14ac:dyDescent="0.3">
      <c r="A1291" s="1" t="s">
        <v>8</v>
      </c>
      <c r="B1291" s="1" t="s">
        <v>9</v>
      </c>
      <c r="C1291" s="2">
        <v>44884</v>
      </c>
      <c r="D1291">
        <f t="shared" si="60"/>
        <v>19</v>
      </c>
      <c r="E1291">
        <f t="shared" si="61"/>
        <v>11</v>
      </c>
      <c r="F1291">
        <f t="shared" si="62"/>
        <v>2022</v>
      </c>
      <c r="G1291" s="4">
        <v>15302.39648438</v>
      </c>
      <c r="H1291" s="4">
        <v>8323.1240234399993</v>
      </c>
      <c r="I1291" s="3">
        <v>54.390998840000002</v>
      </c>
    </row>
    <row r="1292" spans="1:9" customFormat="1" x14ac:dyDescent="0.3">
      <c r="A1292" s="1" t="s">
        <v>10</v>
      </c>
      <c r="B1292" s="1" t="s">
        <v>11</v>
      </c>
      <c r="C1292" s="2">
        <v>44884</v>
      </c>
      <c r="D1292">
        <f t="shared" si="60"/>
        <v>19</v>
      </c>
      <c r="E1292">
        <f t="shared" si="61"/>
        <v>11</v>
      </c>
      <c r="F1292">
        <f t="shared" si="62"/>
        <v>2022</v>
      </c>
      <c r="G1292" s="4">
        <v>204615.328125</v>
      </c>
      <c r="H1292" s="4">
        <v>98436.1640625</v>
      </c>
      <c r="I1292" s="3">
        <v>48.107898710000001</v>
      </c>
    </row>
    <row r="1293" spans="1:9" customFormat="1" x14ac:dyDescent="0.3">
      <c r="A1293" s="1" t="s">
        <v>12</v>
      </c>
      <c r="B1293" s="1" t="s">
        <v>13</v>
      </c>
      <c r="C1293" s="2">
        <v>44884</v>
      </c>
      <c r="D1293">
        <f t="shared" si="60"/>
        <v>19</v>
      </c>
      <c r="E1293">
        <f t="shared" si="61"/>
        <v>11</v>
      </c>
      <c r="F1293">
        <f t="shared" si="62"/>
        <v>2022</v>
      </c>
      <c r="G1293" s="4">
        <v>20459.2421875</v>
      </c>
      <c r="H1293" s="4">
        <v>17557.296875</v>
      </c>
      <c r="I1293" s="3">
        <v>85.816001889999995</v>
      </c>
    </row>
    <row r="1294" spans="1:9" customFormat="1" x14ac:dyDescent="0.3">
      <c r="A1294" s="1" t="s">
        <v>6</v>
      </c>
      <c r="B1294" s="1" t="s">
        <v>7</v>
      </c>
      <c r="C1294" s="2">
        <v>44885</v>
      </c>
      <c r="D1294">
        <f t="shared" si="60"/>
        <v>20</v>
      </c>
      <c r="E1294">
        <f t="shared" si="61"/>
        <v>11</v>
      </c>
      <c r="F1294">
        <f t="shared" si="62"/>
        <v>2022</v>
      </c>
      <c r="G1294" s="4">
        <v>51691.2265625</v>
      </c>
      <c r="H1294" s="4">
        <v>30948.494140629999</v>
      </c>
      <c r="I1294" s="3">
        <v>59.871898649999999</v>
      </c>
    </row>
    <row r="1295" spans="1:9" customFormat="1" x14ac:dyDescent="0.3">
      <c r="A1295" s="1" t="s">
        <v>8</v>
      </c>
      <c r="B1295" s="1" t="s">
        <v>9</v>
      </c>
      <c r="C1295" s="2">
        <v>44885</v>
      </c>
      <c r="D1295">
        <f t="shared" si="60"/>
        <v>20</v>
      </c>
      <c r="E1295">
        <f t="shared" si="61"/>
        <v>11</v>
      </c>
      <c r="F1295">
        <f t="shared" si="62"/>
        <v>2022</v>
      </c>
      <c r="G1295" s="4">
        <v>15302.39648438</v>
      </c>
      <c r="H1295" s="4">
        <v>8284.3525390600007</v>
      </c>
      <c r="I1295" s="3">
        <v>54.137599950000002</v>
      </c>
    </row>
    <row r="1296" spans="1:9" customFormat="1" x14ac:dyDescent="0.3">
      <c r="A1296" s="1" t="s">
        <v>10</v>
      </c>
      <c r="B1296" s="1" t="s">
        <v>11</v>
      </c>
      <c r="C1296" s="2">
        <v>44885</v>
      </c>
      <c r="D1296">
        <f t="shared" si="60"/>
        <v>20</v>
      </c>
      <c r="E1296">
        <f t="shared" si="61"/>
        <v>11</v>
      </c>
      <c r="F1296">
        <f t="shared" si="62"/>
        <v>2022</v>
      </c>
      <c r="G1296" s="4">
        <v>204615.328125</v>
      </c>
      <c r="H1296" s="4">
        <v>98393.78125</v>
      </c>
      <c r="I1296" s="3">
        <v>48.087200160000002</v>
      </c>
    </row>
    <row r="1297" spans="1:9" customFormat="1" x14ac:dyDescent="0.3">
      <c r="A1297" s="1" t="s">
        <v>12</v>
      </c>
      <c r="B1297" s="1" t="s">
        <v>13</v>
      </c>
      <c r="C1297" s="2">
        <v>44885</v>
      </c>
      <c r="D1297">
        <f t="shared" si="60"/>
        <v>20</v>
      </c>
      <c r="E1297">
        <f t="shared" si="61"/>
        <v>11</v>
      </c>
      <c r="F1297">
        <f t="shared" si="62"/>
        <v>2022</v>
      </c>
      <c r="G1297" s="4">
        <v>20459.2421875</v>
      </c>
      <c r="H1297" s="4">
        <v>17459.880859379999</v>
      </c>
      <c r="I1297" s="3">
        <v>85.339797970000006</v>
      </c>
    </row>
    <row r="1298" spans="1:9" customFormat="1" x14ac:dyDescent="0.3">
      <c r="A1298" s="1" t="s">
        <v>6</v>
      </c>
      <c r="B1298" s="1" t="s">
        <v>7</v>
      </c>
      <c r="C1298" s="2">
        <v>44886</v>
      </c>
      <c r="D1298">
        <f t="shared" si="60"/>
        <v>21</v>
      </c>
      <c r="E1298">
        <f t="shared" si="61"/>
        <v>11</v>
      </c>
      <c r="F1298">
        <f t="shared" si="62"/>
        <v>2022</v>
      </c>
      <c r="G1298" s="4">
        <v>51691.2265625</v>
      </c>
      <c r="H1298" s="4">
        <v>30901.8125</v>
      </c>
      <c r="I1298" s="3">
        <v>59.781501769999998</v>
      </c>
    </row>
    <row r="1299" spans="1:9" customFormat="1" x14ac:dyDescent="0.3">
      <c r="A1299" s="1" t="s">
        <v>8</v>
      </c>
      <c r="B1299" s="1" t="s">
        <v>9</v>
      </c>
      <c r="C1299" s="2">
        <v>44886</v>
      </c>
      <c r="D1299">
        <f t="shared" si="60"/>
        <v>21</v>
      </c>
      <c r="E1299">
        <f t="shared" si="61"/>
        <v>11</v>
      </c>
      <c r="F1299">
        <f t="shared" si="62"/>
        <v>2022</v>
      </c>
      <c r="G1299" s="4">
        <v>15302.39648438</v>
      </c>
      <c r="H1299" s="4">
        <v>8216.6640625</v>
      </c>
      <c r="I1299" s="3">
        <v>53.695301059999998</v>
      </c>
    </row>
    <row r="1300" spans="1:9" customFormat="1" x14ac:dyDescent="0.3">
      <c r="A1300" s="1" t="s">
        <v>10</v>
      </c>
      <c r="B1300" s="1" t="s">
        <v>11</v>
      </c>
      <c r="C1300" s="2">
        <v>44886</v>
      </c>
      <c r="D1300">
        <f t="shared" si="60"/>
        <v>21</v>
      </c>
      <c r="E1300">
        <f t="shared" si="61"/>
        <v>11</v>
      </c>
      <c r="F1300">
        <f t="shared" si="62"/>
        <v>2022</v>
      </c>
      <c r="G1300" s="4">
        <v>204615.328125</v>
      </c>
      <c r="H1300" s="4">
        <v>97792.625</v>
      </c>
      <c r="I1300" s="3">
        <v>47.793399809999997</v>
      </c>
    </row>
    <row r="1301" spans="1:9" customFormat="1" x14ac:dyDescent="0.3">
      <c r="A1301" s="1" t="s">
        <v>12</v>
      </c>
      <c r="B1301" s="1" t="s">
        <v>13</v>
      </c>
      <c r="C1301" s="2">
        <v>44886</v>
      </c>
      <c r="D1301">
        <f t="shared" si="60"/>
        <v>21</v>
      </c>
      <c r="E1301">
        <f t="shared" si="61"/>
        <v>11</v>
      </c>
      <c r="F1301">
        <f t="shared" si="62"/>
        <v>2022</v>
      </c>
      <c r="G1301" s="4">
        <v>20459.2421875</v>
      </c>
      <c r="H1301" s="4">
        <v>17300.359375</v>
      </c>
      <c r="I1301" s="3">
        <v>84.560096740000006</v>
      </c>
    </row>
    <row r="1302" spans="1:9" customFormat="1" x14ac:dyDescent="0.3">
      <c r="A1302" s="1" t="s">
        <v>6</v>
      </c>
      <c r="B1302" s="1" t="s">
        <v>7</v>
      </c>
      <c r="C1302" s="2">
        <v>44887</v>
      </c>
      <c r="D1302">
        <f t="shared" si="60"/>
        <v>22</v>
      </c>
      <c r="E1302">
        <f t="shared" si="61"/>
        <v>11</v>
      </c>
      <c r="F1302">
        <f t="shared" si="62"/>
        <v>2022</v>
      </c>
      <c r="G1302" s="4">
        <v>51691.2265625</v>
      </c>
      <c r="H1302" s="4">
        <v>30829.099609379999</v>
      </c>
      <c r="I1302" s="3">
        <v>59.640899660000002</v>
      </c>
    </row>
    <row r="1303" spans="1:9" customFormat="1" x14ac:dyDescent="0.3">
      <c r="A1303" s="1" t="s">
        <v>8</v>
      </c>
      <c r="B1303" s="1" t="s">
        <v>9</v>
      </c>
      <c r="C1303" s="2">
        <v>44887</v>
      </c>
      <c r="D1303">
        <f t="shared" si="60"/>
        <v>22</v>
      </c>
      <c r="E1303">
        <f t="shared" si="61"/>
        <v>11</v>
      </c>
      <c r="F1303">
        <f t="shared" si="62"/>
        <v>2022</v>
      </c>
      <c r="G1303" s="4">
        <v>15302.39648438</v>
      </c>
      <c r="H1303" s="4">
        <v>8140.7011718800004</v>
      </c>
      <c r="I1303" s="3">
        <v>53.198898319999998</v>
      </c>
    </row>
    <row r="1304" spans="1:9" customFormat="1" x14ac:dyDescent="0.3">
      <c r="A1304" s="1" t="s">
        <v>10</v>
      </c>
      <c r="B1304" s="1" t="s">
        <v>11</v>
      </c>
      <c r="C1304" s="2">
        <v>44887</v>
      </c>
      <c r="D1304">
        <f t="shared" si="60"/>
        <v>22</v>
      </c>
      <c r="E1304">
        <f t="shared" si="61"/>
        <v>11</v>
      </c>
      <c r="F1304">
        <f t="shared" si="62"/>
        <v>2022</v>
      </c>
      <c r="G1304" s="4">
        <v>204615.328125</v>
      </c>
      <c r="H1304" s="4">
        <v>97370.8125</v>
      </c>
      <c r="I1304" s="3">
        <v>47.587299350000002</v>
      </c>
    </row>
    <row r="1305" spans="1:9" customFormat="1" x14ac:dyDescent="0.3">
      <c r="A1305" s="1" t="s">
        <v>12</v>
      </c>
      <c r="B1305" s="1" t="s">
        <v>13</v>
      </c>
      <c r="C1305" s="2">
        <v>44887</v>
      </c>
      <c r="D1305">
        <f t="shared" si="60"/>
        <v>22</v>
      </c>
      <c r="E1305">
        <f t="shared" si="61"/>
        <v>11</v>
      </c>
      <c r="F1305">
        <f t="shared" si="62"/>
        <v>2022</v>
      </c>
      <c r="G1305" s="4">
        <v>20459.2421875</v>
      </c>
      <c r="H1305" s="4">
        <v>17129.95703125</v>
      </c>
      <c r="I1305" s="3">
        <v>83.727203369999998</v>
      </c>
    </row>
    <row r="1306" spans="1:9" customFormat="1" x14ac:dyDescent="0.3">
      <c r="A1306" s="1" t="s">
        <v>6</v>
      </c>
      <c r="B1306" s="1" t="s">
        <v>7</v>
      </c>
      <c r="C1306" s="2">
        <v>44888</v>
      </c>
      <c r="D1306">
        <f t="shared" si="60"/>
        <v>23</v>
      </c>
      <c r="E1306">
        <f t="shared" si="61"/>
        <v>11</v>
      </c>
      <c r="F1306">
        <f t="shared" si="62"/>
        <v>2022</v>
      </c>
      <c r="G1306" s="4">
        <v>51691.2265625</v>
      </c>
      <c r="H1306" s="4">
        <v>30771.267578129999</v>
      </c>
      <c r="I1306" s="3">
        <v>59.528999329999998</v>
      </c>
    </row>
    <row r="1307" spans="1:9" customFormat="1" x14ac:dyDescent="0.3">
      <c r="A1307" s="1" t="s">
        <v>8</v>
      </c>
      <c r="B1307" s="1" t="s">
        <v>9</v>
      </c>
      <c r="C1307" s="2">
        <v>44888</v>
      </c>
      <c r="D1307">
        <f t="shared" si="60"/>
        <v>23</v>
      </c>
      <c r="E1307">
        <f t="shared" si="61"/>
        <v>11</v>
      </c>
      <c r="F1307">
        <f t="shared" si="62"/>
        <v>2022</v>
      </c>
      <c r="G1307" s="4">
        <v>15302.39648438</v>
      </c>
      <c r="H1307" s="4">
        <v>8074.3588867199996</v>
      </c>
      <c r="I1307" s="3">
        <v>52.765300750000002</v>
      </c>
    </row>
    <row r="1308" spans="1:9" customFormat="1" x14ac:dyDescent="0.3">
      <c r="A1308" s="1" t="s">
        <v>10</v>
      </c>
      <c r="B1308" s="1" t="s">
        <v>11</v>
      </c>
      <c r="C1308" s="2">
        <v>44888</v>
      </c>
      <c r="D1308">
        <f t="shared" si="60"/>
        <v>23</v>
      </c>
      <c r="E1308">
        <f t="shared" si="61"/>
        <v>11</v>
      </c>
      <c r="F1308">
        <f t="shared" si="62"/>
        <v>2022</v>
      </c>
      <c r="G1308" s="4">
        <v>204615.328125</v>
      </c>
      <c r="H1308" s="4">
        <v>96891.265625</v>
      </c>
      <c r="I1308" s="3">
        <v>47.352901459999998</v>
      </c>
    </row>
    <row r="1309" spans="1:9" customFormat="1" x14ac:dyDescent="0.3">
      <c r="A1309" s="1" t="s">
        <v>12</v>
      </c>
      <c r="B1309" s="1" t="s">
        <v>13</v>
      </c>
      <c r="C1309" s="2">
        <v>44888</v>
      </c>
      <c r="D1309">
        <f t="shared" si="60"/>
        <v>23</v>
      </c>
      <c r="E1309">
        <f t="shared" si="61"/>
        <v>11</v>
      </c>
      <c r="F1309">
        <f t="shared" si="62"/>
        <v>2022</v>
      </c>
      <c r="G1309" s="4">
        <v>20459.2421875</v>
      </c>
      <c r="H1309" s="4">
        <v>16915.673828129999</v>
      </c>
      <c r="I1309" s="3">
        <v>82.679901119999997</v>
      </c>
    </row>
    <row r="1310" spans="1:9" customFormat="1" x14ac:dyDescent="0.3">
      <c r="A1310" s="1" t="s">
        <v>6</v>
      </c>
      <c r="B1310" s="1" t="s">
        <v>7</v>
      </c>
      <c r="C1310" s="2">
        <v>44889</v>
      </c>
      <c r="D1310">
        <f t="shared" si="60"/>
        <v>24</v>
      </c>
      <c r="E1310">
        <f t="shared" si="61"/>
        <v>11</v>
      </c>
      <c r="F1310">
        <f t="shared" si="62"/>
        <v>2022</v>
      </c>
      <c r="G1310" s="4">
        <v>51691.2265625</v>
      </c>
      <c r="H1310" s="4">
        <v>30700.548828129999</v>
      </c>
      <c r="I1310" s="3">
        <v>59.392200469999999</v>
      </c>
    </row>
    <row r="1311" spans="1:9" customFormat="1" x14ac:dyDescent="0.3">
      <c r="A1311" s="1" t="s">
        <v>8</v>
      </c>
      <c r="B1311" s="1" t="s">
        <v>9</v>
      </c>
      <c r="C1311" s="2">
        <v>44889</v>
      </c>
      <c r="D1311">
        <f t="shared" si="60"/>
        <v>24</v>
      </c>
      <c r="E1311">
        <f t="shared" si="61"/>
        <v>11</v>
      </c>
      <c r="F1311">
        <f t="shared" si="62"/>
        <v>2022</v>
      </c>
      <c r="G1311" s="4">
        <v>15302.39648438</v>
      </c>
      <c r="H1311" s="4">
        <v>8009.5449218800004</v>
      </c>
      <c r="I1311" s="3">
        <v>52.341800689999999</v>
      </c>
    </row>
    <row r="1312" spans="1:9" customFormat="1" x14ac:dyDescent="0.3">
      <c r="A1312" s="1" t="s">
        <v>10</v>
      </c>
      <c r="B1312" s="1" t="s">
        <v>11</v>
      </c>
      <c r="C1312" s="2">
        <v>44889</v>
      </c>
      <c r="D1312">
        <f t="shared" si="60"/>
        <v>24</v>
      </c>
      <c r="E1312">
        <f t="shared" si="61"/>
        <v>11</v>
      </c>
      <c r="F1312">
        <f t="shared" si="62"/>
        <v>2022</v>
      </c>
      <c r="G1312" s="4">
        <v>204615.328125</v>
      </c>
      <c r="H1312" s="4">
        <v>96569.0234375</v>
      </c>
      <c r="I1312" s="3">
        <v>47.195400239999998</v>
      </c>
    </row>
    <row r="1313" spans="1:9" customFormat="1" x14ac:dyDescent="0.3">
      <c r="A1313" s="1" t="s">
        <v>12</v>
      </c>
      <c r="B1313" s="1" t="s">
        <v>13</v>
      </c>
      <c r="C1313" s="2">
        <v>44889</v>
      </c>
      <c r="D1313">
        <f t="shared" si="60"/>
        <v>24</v>
      </c>
      <c r="E1313">
        <f t="shared" si="61"/>
        <v>11</v>
      </c>
      <c r="F1313">
        <f t="shared" si="62"/>
        <v>2022</v>
      </c>
      <c r="G1313" s="4">
        <v>20459.2421875</v>
      </c>
      <c r="H1313" s="4">
        <v>16763.462890629999</v>
      </c>
      <c r="I1313" s="3">
        <v>81.935897830000002</v>
      </c>
    </row>
    <row r="1314" spans="1:9" customFormat="1" x14ac:dyDescent="0.3">
      <c r="A1314" s="1" t="s">
        <v>6</v>
      </c>
      <c r="B1314" s="1" t="s">
        <v>7</v>
      </c>
      <c r="C1314" s="2">
        <v>44890</v>
      </c>
      <c r="D1314">
        <f t="shared" si="60"/>
        <v>25</v>
      </c>
      <c r="E1314">
        <f t="shared" si="61"/>
        <v>11</v>
      </c>
      <c r="F1314">
        <f t="shared" si="62"/>
        <v>2022</v>
      </c>
      <c r="G1314" s="4">
        <v>51691.2265625</v>
      </c>
      <c r="H1314" s="4">
        <v>30607.509765629999</v>
      </c>
      <c r="I1314" s="3">
        <v>59.212200160000002</v>
      </c>
    </row>
    <row r="1315" spans="1:9" customFormat="1" x14ac:dyDescent="0.3">
      <c r="A1315" s="1" t="s">
        <v>8</v>
      </c>
      <c r="B1315" s="1" t="s">
        <v>9</v>
      </c>
      <c r="C1315" s="2">
        <v>44890</v>
      </c>
      <c r="D1315">
        <f t="shared" si="60"/>
        <v>25</v>
      </c>
      <c r="E1315">
        <f t="shared" si="61"/>
        <v>11</v>
      </c>
      <c r="F1315">
        <f t="shared" si="62"/>
        <v>2022</v>
      </c>
      <c r="G1315" s="4">
        <v>15302.39648438</v>
      </c>
      <c r="H1315" s="4">
        <v>7975.0590820300004</v>
      </c>
      <c r="I1315" s="3">
        <v>52.116401670000002</v>
      </c>
    </row>
    <row r="1316" spans="1:9" customFormat="1" x14ac:dyDescent="0.3">
      <c r="A1316" s="1" t="s">
        <v>10</v>
      </c>
      <c r="B1316" s="1" t="s">
        <v>11</v>
      </c>
      <c r="C1316" s="2">
        <v>44890</v>
      </c>
      <c r="D1316">
        <f t="shared" si="60"/>
        <v>25</v>
      </c>
      <c r="E1316">
        <f t="shared" si="61"/>
        <v>11</v>
      </c>
      <c r="F1316">
        <f t="shared" si="62"/>
        <v>2022</v>
      </c>
      <c r="G1316" s="4">
        <v>204615.328125</v>
      </c>
      <c r="H1316" s="4">
        <v>96288.3125</v>
      </c>
      <c r="I1316" s="3">
        <v>47.058200839999998</v>
      </c>
    </row>
    <row r="1317" spans="1:9" customFormat="1" x14ac:dyDescent="0.3">
      <c r="A1317" s="1" t="s">
        <v>12</v>
      </c>
      <c r="B1317" s="1" t="s">
        <v>13</v>
      </c>
      <c r="C1317" s="2">
        <v>44890</v>
      </c>
      <c r="D1317">
        <f t="shared" si="60"/>
        <v>25</v>
      </c>
      <c r="E1317">
        <f t="shared" si="61"/>
        <v>11</v>
      </c>
      <c r="F1317">
        <f t="shared" si="62"/>
        <v>2022</v>
      </c>
      <c r="G1317" s="4">
        <v>20459.2421875</v>
      </c>
      <c r="H1317" s="4">
        <v>16572.794921879999</v>
      </c>
      <c r="I1317" s="3">
        <v>81.003997799999993</v>
      </c>
    </row>
    <row r="1318" spans="1:9" customFormat="1" x14ac:dyDescent="0.3">
      <c r="A1318" s="1" t="s">
        <v>6</v>
      </c>
      <c r="B1318" s="1" t="s">
        <v>7</v>
      </c>
      <c r="C1318" s="2">
        <v>44891</v>
      </c>
      <c r="D1318">
        <f t="shared" si="60"/>
        <v>26</v>
      </c>
      <c r="E1318">
        <f t="shared" si="61"/>
        <v>11</v>
      </c>
      <c r="F1318">
        <f t="shared" si="62"/>
        <v>2022</v>
      </c>
      <c r="G1318" s="4">
        <v>51691.2265625</v>
      </c>
      <c r="H1318" s="4">
        <v>30543.193359379999</v>
      </c>
      <c r="I1318" s="3">
        <v>59.087799070000003</v>
      </c>
    </row>
    <row r="1319" spans="1:9" customFormat="1" x14ac:dyDescent="0.3">
      <c r="A1319" s="1" t="s">
        <v>8</v>
      </c>
      <c r="B1319" s="1" t="s">
        <v>9</v>
      </c>
      <c r="C1319" s="2">
        <v>44891</v>
      </c>
      <c r="D1319">
        <f t="shared" si="60"/>
        <v>26</v>
      </c>
      <c r="E1319">
        <f t="shared" si="61"/>
        <v>11</v>
      </c>
      <c r="F1319">
        <f t="shared" si="62"/>
        <v>2022</v>
      </c>
      <c r="G1319" s="4">
        <v>15302.39648438</v>
      </c>
      <c r="H1319" s="4">
        <v>7964.6430664099998</v>
      </c>
      <c r="I1319" s="3">
        <v>52.048301700000003</v>
      </c>
    </row>
    <row r="1320" spans="1:9" customFormat="1" x14ac:dyDescent="0.3">
      <c r="A1320" s="1" t="s">
        <v>10</v>
      </c>
      <c r="B1320" s="1" t="s">
        <v>11</v>
      </c>
      <c r="C1320" s="2">
        <v>44891</v>
      </c>
      <c r="D1320">
        <f t="shared" si="60"/>
        <v>26</v>
      </c>
      <c r="E1320">
        <f t="shared" si="61"/>
        <v>11</v>
      </c>
      <c r="F1320">
        <f t="shared" si="62"/>
        <v>2022</v>
      </c>
      <c r="G1320" s="4">
        <v>204615.328125</v>
      </c>
      <c r="H1320" s="4">
        <v>96125.1640625</v>
      </c>
      <c r="I1320" s="3">
        <v>46.978500369999999</v>
      </c>
    </row>
    <row r="1321" spans="1:9" customFormat="1" x14ac:dyDescent="0.3">
      <c r="A1321" s="1" t="s">
        <v>12</v>
      </c>
      <c r="B1321" s="1" t="s">
        <v>13</v>
      </c>
      <c r="C1321" s="2">
        <v>44891</v>
      </c>
      <c r="D1321">
        <f t="shared" si="60"/>
        <v>26</v>
      </c>
      <c r="E1321">
        <f t="shared" si="61"/>
        <v>11</v>
      </c>
      <c r="F1321">
        <f t="shared" si="62"/>
        <v>2022</v>
      </c>
      <c r="G1321" s="4">
        <v>20459.2421875</v>
      </c>
      <c r="H1321" s="4">
        <v>16393.7265625</v>
      </c>
      <c r="I1321" s="3">
        <v>80.128700260000002</v>
      </c>
    </row>
    <row r="1322" spans="1:9" customFormat="1" x14ac:dyDescent="0.3">
      <c r="A1322" s="1" t="s">
        <v>6</v>
      </c>
      <c r="B1322" s="1" t="s">
        <v>7</v>
      </c>
      <c r="C1322" s="2">
        <v>44892</v>
      </c>
      <c r="D1322">
        <f t="shared" si="60"/>
        <v>27</v>
      </c>
      <c r="E1322">
        <f t="shared" si="61"/>
        <v>11</v>
      </c>
      <c r="F1322">
        <f t="shared" si="62"/>
        <v>2022</v>
      </c>
      <c r="G1322" s="4">
        <v>51691.2265625</v>
      </c>
      <c r="H1322" s="4">
        <v>30481.759765629999</v>
      </c>
      <c r="I1322" s="3">
        <v>58.968898770000003</v>
      </c>
    </row>
    <row r="1323" spans="1:9" customFormat="1" x14ac:dyDescent="0.3">
      <c r="A1323" s="1" t="s">
        <v>8</v>
      </c>
      <c r="B1323" s="1" t="s">
        <v>9</v>
      </c>
      <c r="C1323" s="2">
        <v>44892</v>
      </c>
      <c r="D1323">
        <f t="shared" si="60"/>
        <v>27</v>
      </c>
      <c r="E1323">
        <f t="shared" si="61"/>
        <v>11</v>
      </c>
      <c r="F1323">
        <f t="shared" si="62"/>
        <v>2022</v>
      </c>
      <c r="G1323" s="4">
        <v>15302.39648438</v>
      </c>
      <c r="H1323" s="4">
        <v>7957.3969726599998</v>
      </c>
      <c r="I1323" s="3">
        <v>52.000999450000002</v>
      </c>
    </row>
    <row r="1324" spans="1:9" customFormat="1" x14ac:dyDescent="0.3">
      <c r="A1324" s="1" t="s">
        <v>10</v>
      </c>
      <c r="B1324" s="1" t="s">
        <v>11</v>
      </c>
      <c r="C1324" s="2">
        <v>44892</v>
      </c>
      <c r="D1324">
        <f t="shared" si="60"/>
        <v>27</v>
      </c>
      <c r="E1324">
        <f t="shared" si="61"/>
        <v>11</v>
      </c>
      <c r="F1324">
        <f t="shared" si="62"/>
        <v>2022</v>
      </c>
      <c r="G1324" s="4">
        <v>204615.328125</v>
      </c>
      <c r="H1324" s="4">
        <v>96224.6328125</v>
      </c>
      <c r="I1324" s="3">
        <v>47.02709961</v>
      </c>
    </row>
    <row r="1325" spans="1:9" customFormat="1" x14ac:dyDescent="0.3">
      <c r="A1325" s="1" t="s">
        <v>12</v>
      </c>
      <c r="B1325" s="1" t="s">
        <v>13</v>
      </c>
      <c r="C1325" s="2">
        <v>44892</v>
      </c>
      <c r="D1325">
        <f t="shared" si="60"/>
        <v>27</v>
      </c>
      <c r="E1325">
        <f t="shared" si="61"/>
        <v>11</v>
      </c>
      <c r="F1325">
        <f t="shared" si="62"/>
        <v>2022</v>
      </c>
      <c r="G1325" s="4">
        <v>20459.2421875</v>
      </c>
      <c r="H1325" s="4">
        <v>16287.040039060001</v>
      </c>
      <c r="I1325" s="3">
        <v>79.607299800000007</v>
      </c>
    </row>
    <row r="1326" spans="1:9" customFormat="1" x14ac:dyDescent="0.3">
      <c r="A1326" s="1" t="s">
        <v>6</v>
      </c>
      <c r="B1326" s="1" t="s">
        <v>7</v>
      </c>
      <c r="C1326" s="2">
        <v>44893</v>
      </c>
      <c r="D1326">
        <f t="shared" si="60"/>
        <v>28</v>
      </c>
      <c r="E1326">
        <f t="shared" si="61"/>
        <v>11</v>
      </c>
      <c r="F1326">
        <f t="shared" si="62"/>
        <v>2022</v>
      </c>
      <c r="G1326" s="4">
        <v>51691.2265625</v>
      </c>
      <c r="H1326" s="4">
        <v>30450.12890625</v>
      </c>
      <c r="I1326" s="3">
        <v>58.907699579999999</v>
      </c>
    </row>
    <row r="1327" spans="1:9" customFormat="1" x14ac:dyDescent="0.3">
      <c r="A1327" s="1" t="s">
        <v>8</v>
      </c>
      <c r="B1327" s="1" t="s">
        <v>9</v>
      </c>
      <c r="C1327" s="2">
        <v>44893</v>
      </c>
      <c r="D1327">
        <f t="shared" si="60"/>
        <v>28</v>
      </c>
      <c r="E1327">
        <f t="shared" si="61"/>
        <v>11</v>
      </c>
      <c r="F1327">
        <f t="shared" si="62"/>
        <v>2022</v>
      </c>
      <c r="G1327" s="4">
        <v>15302.39648438</v>
      </c>
      <c r="H1327" s="4">
        <v>7937.53515625</v>
      </c>
      <c r="I1327" s="3">
        <v>51.871200559999998</v>
      </c>
    </row>
    <row r="1328" spans="1:9" customFormat="1" x14ac:dyDescent="0.3">
      <c r="A1328" s="1" t="s">
        <v>10</v>
      </c>
      <c r="B1328" s="1" t="s">
        <v>11</v>
      </c>
      <c r="C1328" s="2">
        <v>44893</v>
      </c>
      <c r="D1328">
        <f t="shared" si="60"/>
        <v>28</v>
      </c>
      <c r="E1328">
        <f t="shared" si="61"/>
        <v>11</v>
      </c>
      <c r="F1328">
        <f t="shared" si="62"/>
        <v>2022</v>
      </c>
      <c r="G1328" s="4">
        <v>204615.328125</v>
      </c>
      <c r="H1328" s="4">
        <v>95763.15625</v>
      </c>
      <c r="I1328" s="3">
        <v>46.801601410000004</v>
      </c>
    </row>
    <row r="1329" spans="1:9" customFormat="1" x14ac:dyDescent="0.3">
      <c r="A1329" s="1" t="s">
        <v>12</v>
      </c>
      <c r="B1329" s="1" t="s">
        <v>13</v>
      </c>
      <c r="C1329" s="2">
        <v>44893</v>
      </c>
      <c r="D1329">
        <f t="shared" si="60"/>
        <v>28</v>
      </c>
      <c r="E1329">
        <f t="shared" si="61"/>
        <v>11</v>
      </c>
      <c r="F1329">
        <f t="shared" si="62"/>
        <v>2022</v>
      </c>
      <c r="G1329" s="4">
        <v>20459.2421875</v>
      </c>
      <c r="H1329" s="4">
        <v>16189.66796875</v>
      </c>
      <c r="I1329" s="3">
        <v>79.131301879999995</v>
      </c>
    </row>
    <row r="1330" spans="1:9" customFormat="1" x14ac:dyDescent="0.3">
      <c r="A1330" s="1" t="s">
        <v>6</v>
      </c>
      <c r="B1330" s="1" t="s">
        <v>7</v>
      </c>
      <c r="C1330" s="2">
        <v>44894</v>
      </c>
      <c r="D1330">
        <f t="shared" si="60"/>
        <v>29</v>
      </c>
      <c r="E1330">
        <f t="shared" si="61"/>
        <v>11</v>
      </c>
      <c r="F1330">
        <f t="shared" si="62"/>
        <v>2022</v>
      </c>
      <c r="G1330" s="4">
        <v>51691.2265625</v>
      </c>
      <c r="H1330" s="4">
        <v>30338.630859379999</v>
      </c>
      <c r="I1330" s="3">
        <v>58.692001339999997</v>
      </c>
    </row>
    <row r="1331" spans="1:9" customFormat="1" x14ac:dyDescent="0.3">
      <c r="A1331" s="1" t="s">
        <v>8</v>
      </c>
      <c r="B1331" s="1" t="s">
        <v>9</v>
      </c>
      <c r="C1331" s="2">
        <v>44894</v>
      </c>
      <c r="D1331">
        <f t="shared" si="60"/>
        <v>29</v>
      </c>
      <c r="E1331">
        <f t="shared" si="61"/>
        <v>11</v>
      </c>
      <c r="F1331">
        <f t="shared" si="62"/>
        <v>2022</v>
      </c>
      <c r="G1331" s="4">
        <v>15302.39648438</v>
      </c>
      <c r="H1331" s="4">
        <v>7925.7797851599998</v>
      </c>
      <c r="I1331" s="3">
        <v>51.794399259999999</v>
      </c>
    </row>
    <row r="1332" spans="1:9" customFormat="1" x14ac:dyDescent="0.3">
      <c r="A1332" s="1" t="s">
        <v>10</v>
      </c>
      <c r="B1332" s="1" t="s">
        <v>11</v>
      </c>
      <c r="C1332" s="2">
        <v>44894</v>
      </c>
      <c r="D1332">
        <f t="shared" si="60"/>
        <v>29</v>
      </c>
      <c r="E1332">
        <f t="shared" si="61"/>
        <v>11</v>
      </c>
      <c r="F1332">
        <f t="shared" si="62"/>
        <v>2022</v>
      </c>
      <c r="G1332" s="4">
        <v>204615.328125</v>
      </c>
      <c r="H1332" s="4">
        <v>95439.6875</v>
      </c>
      <c r="I1332" s="3">
        <v>46.643501280000002</v>
      </c>
    </row>
    <row r="1333" spans="1:9" customFormat="1" x14ac:dyDescent="0.3">
      <c r="A1333" s="1" t="s">
        <v>12</v>
      </c>
      <c r="B1333" s="1" t="s">
        <v>13</v>
      </c>
      <c r="C1333" s="2">
        <v>44894</v>
      </c>
      <c r="D1333">
        <f t="shared" si="60"/>
        <v>29</v>
      </c>
      <c r="E1333">
        <f t="shared" si="61"/>
        <v>11</v>
      </c>
      <c r="F1333">
        <f t="shared" si="62"/>
        <v>2022</v>
      </c>
      <c r="G1333" s="4">
        <v>20459.2421875</v>
      </c>
      <c r="H1333" s="4">
        <v>16086.008789060001</v>
      </c>
      <c r="I1333" s="3">
        <v>78.624702450000001</v>
      </c>
    </row>
    <row r="1334" spans="1:9" customFormat="1" x14ac:dyDescent="0.3">
      <c r="A1334" s="1" t="s">
        <v>6</v>
      </c>
      <c r="B1334" s="1" t="s">
        <v>7</v>
      </c>
      <c r="C1334" s="2">
        <v>44895</v>
      </c>
      <c r="D1334">
        <f t="shared" si="60"/>
        <v>30</v>
      </c>
      <c r="E1334">
        <f t="shared" si="61"/>
        <v>11</v>
      </c>
      <c r="F1334">
        <f t="shared" si="62"/>
        <v>2022</v>
      </c>
      <c r="G1334" s="4">
        <v>51691.2265625</v>
      </c>
      <c r="H1334" s="4">
        <v>30227.013671879999</v>
      </c>
      <c r="I1334" s="3">
        <v>58.47610092</v>
      </c>
    </row>
    <row r="1335" spans="1:9" customFormat="1" x14ac:dyDescent="0.3">
      <c r="A1335" s="1" t="s">
        <v>8</v>
      </c>
      <c r="B1335" s="1" t="s">
        <v>9</v>
      </c>
      <c r="C1335" s="2">
        <v>44895</v>
      </c>
      <c r="D1335">
        <f t="shared" si="60"/>
        <v>30</v>
      </c>
      <c r="E1335">
        <f t="shared" si="61"/>
        <v>11</v>
      </c>
      <c r="F1335">
        <f t="shared" si="62"/>
        <v>2022</v>
      </c>
      <c r="G1335" s="4">
        <v>15302.39648438</v>
      </c>
      <c r="H1335" s="4">
        <v>7932.7241210900002</v>
      </c>
      <c r="I1335" s="3">
        <v>51.839801790000003</v>
      </c>
    </row>
    <row r="1336" spans="1:9" customFormat="1" x14ac:dyDescent="0.3">
      <c r="A1336" s="1" t="s">
        <v>10</v>
      </c>
      <c r="B1336" s="1" t="s">
        <v>11</v>
      </c>
      <c r="C1336" s="2">
        <v>44895</v>
      </c>
      <c r="D1336">
        <f t="shared" si="60"/>
        <v>30</v>
      </c>
      <c r="E1336">
        <f t="shared" si="61"/>
        <v>11</v>
      </c>
      <c r="F1336">
        <f t="shared" si="62"/>
        <v>2022</v>
      </c>
      <c r="G1336" s="4">
        <v>204615.328125</v>
      </c>
      <c r="H1336" s="4">
        <v>95119.7890625</v>
      </c>
      <c r="I1336" s="3">
        <v>46.487098690000003</v>
      </c>
    </row>
    <row r="1337" spans="1:9" customFormat="1" x14ac:dyDescent="0.3">
      <c r="A1337" s="1" t="s">
        <v>12</v>
      </c>
      <c r="B1337" s="1" t="s">
        <v>13</v>
      </c>
      <c r="C1337" s="2">
        <v>44895</v>
      </c>
      <c r="D1337">
        <f t="shared" si="60"/>
        <v>30</v>
      </c>
      <c r="E1337">
        <f t="shared" si="61"/>
        <v>11</v>
      </c>
      <c r="F1337">
        <f t="shared" si="62"/>
        <v>2022</v>
      </c>
      <c r="G1337" s="4">
        <v>20459.2421875</v>
      </c>
      <c r="H1337" s="4">
        <v>15975.734375</v>
      </c>
      <c r="I1337" s="3">
        <v>78.085700990000007</v>
      </c>
    </row>
    <row r="1338" spans="1:9" customFormat="1" x14ac:dyDescent="0.3">
      <c r="A1338" s="1" t="s">
        <v>6</v>
      </c>
      <c r="B1338" s="1" t="s">
        <v>7</v>
      </c>
      <c r="C1338" s="2">
        <v>44896</v>
      </c>
      <c r="D1338">
        <f t="shared" si="60"/>
        <v>1</v>
      </c>
      <c r="E1338">
        <f t="shared" si="61"/>
        <v>12</v>
      </c>
      <c r="F1338">
        <f t="shared" si="62"/>
        <v>2022</v>
      </c>
      <c r="G1338" s="4">
        <v>51691.2265625</v>
      </c>
      <c r="H1338" s="4">
        <v>30209.83203125</v>
      </c>
      <c r="I1338" s="3">
        <v>58.44290161</v>
      </c>
    </row>
    <row r="1339" spans="1:9" customFormat="1" x14ac:dyDescent="0.3">
      <c r="A1339" s="1" t="s">
        <v>8</v>
      </c>
      <c r="B1339" s="1" t="s">
        <v>9</v>
      </c>
      <c r="C1339" s="2">
        <v>44896</v>
      </c>
      <c r="D1339">
        <f t="shared" si="60"/>
        <v>1</v>
      </c>
      <c r="E1339">
        <f t="shared" si="61"/>
        <v>12</v>
      </c>
      <c r="F1339">
        <f t="shared" si="62"/>
        <v>2022</v>
      </c>
      <c r="G1339" s="4">
        <v>15302.39648438</v>
      </c>
      <c r="H1339" s="4">
        <v>7951.5839843800004</v>
      </c>
      <c r="I1339" s="3">
        <v>51.963001249999998</v>
      </c>
    </row>
    <row r="1340" spans="1:9" customFormat="1" x14ac:dyDescent="0.3">
      <c r="A1340" s="1" t="s">
        <v>10</v>
      </c>
      <c r="B1340" s="1" t="s">
        <v>11</v>
      </c>
      <c r="C1340" s="2">
        <v>44896</v>
      </c>
      <c r="D1340">
        <f t="shared" si="60"/>
        <v>1</v>
      </c>
      <c r="E1340">
        <f t="shared" si="61"/>
        <v>12</v>
      </c>
      <c r="F1340">
        <f t="shared" si="62"/>
        <v>2022</v>
      </c>
      <c r="G1340" s="4">
        <v>204615.328125</v>
      </c>
      <c r="H1340" s="4">
        <v>94995.4375</v>
      </c>
      <c r="I1340" s="3">
        <v>46.426399230000001</v>
      </c>
    </row>
    <row r="1341" spans="1:9" customFormat="1" x14ac:dyDescent="0.3">
      <c r="A1341" s="1" t="s">
        <v>12</v>
      </c>
      <c r="B1341" s="1" t="s">
        <v>13</v>
      </c>
      <c r="C1341" s="2">
        <v>44896</v>
      </c>
      <c r="D1341">
        <f t="shared" si="60"/>
        <v>1</v>
      </c>
      <c r="E1341">
        <f t="shared" si="61"/>
        <v>12</v>
      </c>
      <c r="F1341">
        <f t="shared" si="62"/>
        <v>2022</v>
      </c>
      <c r="G1341" s="4">
        <v>20459.2421875</v>
      </c>
      <c r="H1341" s="4">
        <v>15884.329101560001</v>
      </c>
      <c r="I1341" s="3">
        <v>77.638900759999999</v>
      </c>
    </row>
    <row r="1342" spans="1:9" customFormat="1" x14ac:dyDescent="0.3">
      <c r="A1342" s="1" t="s">
        <v>6</v>
      </c>
      <c r="B1342" s="1" t="s">
        <v>7</v>
      </c>
      <c r="C1342" s="2">
        <v>44897</v>
      </c>
      <c r="D1342">
        <f t="shared" si="60"/>
        <v>2</v>
      </c>
      <c r="E1342">
        <f t="shared" si="61"/>
        <v>12</v>
      </c>
      <c r="F1342">
        <f t="shared" si="62"/>
        <v>2022</v>
      </c>
      <c r="G1342" s="4">
        <v>51691.2265625</v>
      </c>
      <c r="H1342" s="4">
        <v>30222.84765625</v>
      </c>
      <c r="I1342" s="3">
        <v>58.4679985</v>
      </c>
    </row>
    <row r="1343" spans="1:9" customFormat="1" x14ac:dyDescent="0.3">
      <c r="A1343" s="1" t="s">
        <v>8</v>
      </c>
      <c r="B1343" s="1" t="s">
        <v>9</v>
      </c>
      <c r="C1343" s="2">
        <v>44897</v>
      </c>
      <c r="D1343">
        <f t="shared" si="60"/>
        <v>2</v>
      </c>
      <c r="E1343">
        <f t="shared" si="61"/>
        <v>12</v>
      </c>
      <c r="F1343">
        <f t="shared" si="62"/>
        <v>2022</v>
      </c>
      <c r="G1343" s="4">
        <v>15302.39648438</v>
      </c>
      <c r="H1343" s="4">
        <v>7978.78515625</v>
      </c>
      <c r="I1343" s="3">
        <v>52.140800480000003</v>
      </c>
    </row>
    <row r="1344" spans="1:9" customFormat="1" x14ac:dyDescent="0.3">
      <c r="A1344" s="1" t="s">
        <v>10</v>
      </c>
      <c r="B1344" s="1" t="s">
        <v>11</v>
      </c>
      <c r="C1344" s="2">
        <v>44897</v>
      </c>
      <c r="D1344">
        <f t="shared" si="60"/>
        <v>2</v>
      </c>
      <c r="E1344">
        <f t="shared" si="61"/>
        <v>12</v>
      </c>
      <c r="F1344">
        <f t="shared" si="62"/>
        <v>2022</v>
      </c>
      <c r="G1344" s="4">
        <v>204615.328125</v>
      </c>
      <c r="H1344" s="4">
        <v>94893.96875</v>
      </c>
      <c r="I1344" s="3">
        <v>46.376800539999998</v>
      </c>
    </row>
    <row r="1345" spans="1:9" customFormat="1" x14ac:dyDescent="0.3">
      <c r="A1345" s="1" t="s">
        <v>12</v>
      </c>
      <c r="B1345" s="1" t="s">
        <v>13</v>
      </c>
      <c r="C1345" s="2">
        <v>44897</v>
      </c>
      <c r="D1345">
        <f t="shared" si="60"/>
        <v>2</v>
      </c>
      <c r="E1345">
        <f t="shared" si="61"/>
        <v>12</v>
      </c>
      <c r="F1345">
        <f t="shared" si="62"/>
        <v>2022</v>
      </c>
      <c r="G1345" s="4">
        <v>20459.2421875</v>
      </c>
      <c r="H1345" s="4">
        <v>15819.2578125</v>
      </c>
      <c r="I1345" s="3">
        <v>77.320800779999999</v>
      </c>
    </row>
    <row r="1346" spans="1:9" customFormat="1" x14ac:dyDescent="0.3">
      <c r="A1346" s="1" t="s">
        <v>6</v>
      </c>
      <c r="B1346" s="1" t="s">
        <v>7</v>
      </c>
      <c r="C1346" s="2">
        <v>44898</v>
      </c>
      <c r="D1346">
        <f t="shared" si="60"/>
        <v>3</v>
      </c>
      <c r="E1346">
        <f t="shared" si="61"/>
        <v>12</v>
      </c>
      <c r="F1346">
        <f t="shared" si="62"/>
        <v>2022</v>
      </c>
      <c r="G1346" s="4">
        <v>51691.2265625</v>
      </c>
      <c r="H1346" s="4">
        <v>30233.859375</v>
      </c>
      <c r="I1346" s="3">
        <v>58.489299770000002</v>
      </c>
    </row>
    <row r="1347" spans="1:9" customFormat="1" x14ac:dyDescent="0.3">
      <c r="A1347" s="1" t="s">
        <v>8</v>
      </c>
      <c r="B1347" s="1" t="s">
        <v>9</v>
      </c>
      <c r="C1347" s="2">
        <v>44898</v>
      </c>
      <c r="D1347">
        <f t="shared" ref="D1347:D1410" si="63">DAY(C1347)</f>
        <v>3</v>
      </c>
      <c r="E1347">
        <f t="shared" ref="E1347:E1410" si="64">MONTH(C1347)</f>
        <v>12</v>
      </c>
      <c r="F1347">
        <f t="shared" ref="F1347:F1410" si="65">YEAR(C1347)</f>
        <v>2022</v>
      </c>
      <c r="G1347" s="4">
        <v>15302.39648438</v>
      </c>
      <c r="H1347" s="4">
        <v>8061.4047851599998</v>
      </c>
      <c r="I1347" s="3">
        <v>52.680698390000003</v>
      </c>
    </row>
    <row r="1348" spans="1:9" customFormat="1" x14ac:dyDescent="0.3">
      <c r="A1348" s="1" t="s">
        <v>10</v>
      </c>
      <c r="B1348" s="1" t="s">
        <v>11</v>
      </c>
      <c r="C1348" s="2">
        <v>44898</v>
      </c>
      <c r="D1348">
        <f t="shared" si="63"/>
        <v>3</v>
      </c>
      <c r="E1348">
        <f t="shared" si="64"/>
        <v>12</v>
      </c>
      <c r="F1348">
        <f t="shared" si="65"/>
        <v>2022</v>
      </c>
      <c r="G1348" s="4">
        <v>204615.328125</v>
      </c>
      <c r="H1348" s="4">
        <v>94977.4140625</v>
      </c>
      <c r="I1348" s="3">
        <v>46.417499540000001</v>
      </c>
    </row>
    <row r="1349" spans="1:9" customFormat="1" x14ac:dyDescent="0.3">
      <c r="A1349" s="1" t="s">
        <v>12</v>
      </c>
      <c r="B1349" s="1" t="s">
        <v>13</v>
      </c>
      <c r="C1349" s="2">
        <v>44898</v>
      </c>
      <c r="D1349">
        <f t="shared" si="63"/>
        <v>3</v>
      </c>
      <c r="E1349">
        <f t="shared" si="64"/>
        <v>12</v>
      </c>
      <c r="F1349">
        <f t="shared" si="65"/>
        <v>2022</v>
      </c>
      <c r="G1349" s="4">
        <v>20459.2421875</v>
      </c>
      <c r="H1349" s="4">
        <v>15904.79882813</v>
      </c>
      <c r="I1349" s="3">
        <v>77.738899230000001</v>
      </c>
    </row>
    <row r="1350" spans="1:9" customFormat="1" x14ac:dyDescent="0.3">
      <c r="A1350" s="1" t="s">
        <v>6</v>
      </c>
      <c r="B1350" s="1" t="s">
        <v>7</v>
      </c>
      <c r="C1350" s="2">
        <v>44899</v>
      </c>
      <c r="D1350">
        <f t="shared" si="63"/>
        <v>4</v>
      </c>
      <c r="E1350">
        <f t="shared" si="64"/>
        <v>12</v>
      </c>
      <c r="F1350">
        <f t="shared" si="65"/>
        <v>2022</v>
      </c>
      <c r="G1350" s="4">
        <v>51691.2265625</v>
      </c>
      <c r="H1350" s="4">
        <v>30308.123046879999</v>
      </c>
      <c r="I1350" s="3">
        <v>58.632999419999997</v>
      </c>
    </row>
    <row r="1351" spans="1:9" customFormat="1" x14ac:dyDescent="0.3">
      <c r="A1351" s="1" t="s">
        <v>8</v>
      </c>
      <c r="B1351" s="1" t="s">
        <v>9</v>
      </c>
      <c r="C1351" s="2">
        <v>44899</v>
      </c>
      <c r="D1351">
        <f t="shared" si="63"/>
        <v>4</v>
      </c>
      <c r="E1351">
        <f t="shared" si="64"/>
        <v>12</v>
      </c>
      <c r="F1351">
        <f t="shared" si="65"/>
        <v>2022</v>
      </c>
      <c r="G1351" s="4">
        <v>15302.39648438</v>
      </c>
      <c r="H1351" s="4">
        <v>8189.6640625</v>
      </c>
      <c r="I1351" s="3">
        <v>53.518798830000001</v>
      </c>
    </row>
    <row r="1352" spans="1:9" customFormat="1" x14ac:dyDescent="0.3">
      <c r="A1352" s="1" t="s">
        <v>10</v>
      </c>
      <c r="B1352" s="1" t="s">
        <v>11</v>
      </c>
      <c r="C1352" s="2">
        <v>44899</v>
      </c>
      <c r="D1352">
        <f t="shared" si="63"/>
        <v>4</v>
      </c>
      <c r="E1352">
        <f t="shared" si="64"/>
        <v>12</v>
      </c>
      <c r="F1352">
        <f t="shared" si="65"/>
        <v>2022</v>
      </c>
      <c r="G1352" s="4">
        <v>204615.328125</v>
      </c>
      <c r="H1352" s="4">
        <v>95312.3046875</v>
      </c>
      <c r="I1352" s="3">
        <v>46.581199650000002</v>
      </c>
    </row>
    <row r="1353" spans="1:9" customFormat="1" x14ac:dyDescent="0.3">
      <c r="A1353" s="1" t="s">
        <v>12</v>
      </c>
      <c r="B1353" s="1" t="s">
        <v>13</v>
      </c>
      <c r="C1353" s="2">
        <v>44899</v>
      </c>
      <c r="D1353">
        <f t="shared" si="63"/>
        <v>4</v>
      </c>
      <c r="E1353">
        <f t="shared" si="64"/>
        <v>12</v>
      </c>
      <c r="F1353">
        <f t="shared" si="65"/>
        <v>2022</v>
      </c>
      <c r="G1353" s="4">
        <v>20459.2421875</v>
      </c>
      <c r="H1353" s="4">
        <v>15945.72460938</v>
      </c>
      <c r="I1353" s="3">
        <v>77.939002990000006</v>
      </c>
    </row>
    <row r="1354" spans="1:9" customFormat="1" x14ac:dyDescent="0.3">
      <c r="A1354" s="1" t="s">
        <v>6</v>
      </c>
      <c r="B1354" s="1" t="s">
        <v>7</v>
      </c>
      <c r="C1354" s="2">
        <v>44900</v>
      </c>
      <c r="D1354">
        <f t="shared" si="63"/>
        <v>5</v>
      </c>
      <c r="E1354">
        <f t="shared" si="64"/>
        <v>12</v>
      </c>
      <c r="F1354">
        <f t="shared" si="65"/>
        <v>2022</v>
      </c>
      <c r="G1354" s="4">
        <v>51691.2265625</v>
      </c>
      <c r="H1354" s="4">
        <v>30367.76171875</v>
      </c>
      <c r="I1354" s="3">
        <v>58.748401639999997</v>
      </c>
    </row>
    <row r="1355" spans="1:9" customFormat="1" x14ac:dyDescent="0.3">
      <c r="A1355" s="1" t="s">
        <v>8</v>
      </c>
      <c r="B1355" s="1" t="s">
        <v>9</v>
      </c>
      <c r="C1355" s="2">
        <v>44900</v>
      </c>
      <c r="D1355">
        <f t="shared" si="63"/>
        <v>5</v>
      </c>
      <c r="E1355">
        <f t="shared" si="64"/>
        <v>12</v>
      </c>
      <c r="F1355">
        <f t="shared" si="65"/>
        <v>2022</v>
      </c>
      <c r="G1355" s="4">
        <v>15302.39648438</v>
      </c>
      <c r="H1355" s="4">
        <v>8319.9433593800004</v>
      </c>
      <c r="I1355" s="3">
        <v>54.370201109999996</v>
      </c>
    </row>
    <row r="1356" spans="1:9" customFormat="1" x14ac:dyDescent="0.3">
      <c r="A1356" s="1" t="s">
        <v>10</v>
      </c>
      <c r="B1356" s="1" t="s">
        <v>11</v>
      </c>
      <c r="C1356" s="2">
        <v>44900</v>
      </c>
      <c r="D1356">
        <f t="shared" si="63"/>
        <v>5</v>
      </c>
      <c r="E1356">
        <f t="shared" si="64"/>
        <v>12</v>
      </c>
      <c r="F1356">
        <f t="shared" si="65"/>
        <v>2022</v>
      </c>
      <c r="G1356" s="4">
        <v>204615.328125</v>
      </c>
      <c r="H1356" s="4">
        <v>95413.171875</v>
      </c>
      <c r="I1356" s="3">
        <v>46.630500789999999</v>
      </c>
    </row>
    <row r="1357" spans="1:9" customFormat="1" x14ac:dyDescent="0.3">
      <c r="A1357" s="1" t="s">
        <v>12</v>
      </c>
      <c r="B1357" s="1" t="s">
        <v>13</v>
      </c>
      <c r="C1357" s="2">
        <v>44900</v>
      </c>
      <c r="D1357">
        <f t="shared" si="63"/>
        <v>5</v>
      </c>
      <c r="E1357">
        <f t="shared" si="64"/>
        <v>12</v>
      </c>
      <c r="F1357">
        <f t="shared" si="65"/>
        <v>2022</v>
      </c>
      <c r="G1357" s="4">
        <v>20459.2421875</v>
      </c>
      <c r="H1357" s="4">
        <v>16048.608398439999</v>
      </c>
      <c r="I1357" s="3">
        <v>78.441902159999998</v>
      </c>
    </row>
    <row r="1358" spans="1:9" customFormat="1" x14ac:dyDescent="0.3">
      <c r="A1358" s="1" t="s">
        <v>6</v>
      </c>
      <c r="B1358" s="1" t="s">
        <v>7</v>
      </c>
      <c r="C1358" s="2">
        <v>44901</v>
      </c>
      <c r="D1358">
        <f t="shared" si="63"/>
        <v>6</v>
      </c>
      <c r="E1358">
        <f t="shared" si="64"/>
        <v>12</v>
      </c>
      <c r="F1358">
        <f t="shared" si="65"/>
        <v>2022</v>
      </c>
      <c r="G1358" s="4">
        <v>51691.2265625</v>
      </c>
      <c r="H1358" s="4">
        <v>30437.365234379999</v>
      </c>
      <c r="I1358" s="3">
        <v>58.882999419999997</v>
      </c>
    </row>
    <row r="1359" spans="1:9" customFormat="1" x14ac:dyDescent="0.3">
      <c r="A1359" s="1" t="s">
        <v>8</v>
      </c>
      <c r="B1359" s="1" t="s">
        <v>9</v>
      </c>
      <c r="C1359" s="2">
        <v>44901</v>
      </c>
      <c r="D1359">
        <f t="shared" si="63"/>
        <v>6</v>
      </c>
      <c r="E1359">
        <f t="shared" si="64"/>
        <v>12</v>
      </c>
      <c r="F1359">
        <f t="shared" si="65"/>
        <v>2022</v>
      </c>
      <c r="G1359" s="4">
        <v>15302.39648438</v>
      </c>
      <c r="H1359" s="4">
        <v>8403.5908203100007</v>
      </c>
      <c r="I1359" s="3">
        <v>54.916801450000001</v>
      </c>
    </row>
    <row r="1360" spans="1:9" customFormat="1" x14ac:dyDescent="0.3">
      <c r="A1360" s="1" t="s">
        <v>10</v>
      </c>
      <c r="B1360" s="1" t="s">
        <v>11</v>
      </c>
      <c r="C1360" s="2">
        <v>44901</v>
      </c>
      <c r="D1360">
        <f t="shared" si="63"/>
        <v>6</v>
      </c>
      <c r="E1360">
        <f t="shared" si="64"/>
        <v>12</v>
      </c>
      <c r="F1360">
        <f t="shared" si="65"/>
        <v>2022</v>
      </c>
      <c r="G1360" s="4">
        <v>204615.328125</v>
      </c>
      <c r="H1360" s="4">
        <v>95758.2265625</v>
      </c>
      <c r="I1360" s="3">
        <v>46.799098970000003</v>
      </c>
    </row>
    <row r="1361" spans="1:9" customFormat="1" x14ac:dyDescent="0.3">
      <c r="A1361" s="1" t="s">
        <v>12</v>
      </c>
      <c r="B1361" s="1" t="s">
        <v>13</v>
      </c>
      <c r="C1361" s="2">
        <v>44901</v>
      </c>
      <c r="D1361">
        <f t="shared" si="63"/>
        <v>6</v>
      </c>
      <c r="E1361">
        <f t="shared" si="64"/>
        <v>12</v>
      </c>
      <c r="F1361">
        <f t="shared" si="65"/>
        <v>2022</v>
      </c>
      <c r="G1361" s="4">
        <v>20459.2421875</v>
      </c>
      <c r="H1361" s="4">
        <v>16077.94726563</v>
      </c>
      <c r="I1361" s="3">
        <v>78.585296630000002</v>
      </c>
    </row>
    <row r="1362" spans="1:9" customFormat="1" x14ac:dyDescent="0.3">
      <c r="A1362" s="1" t="s">
        <v>6</v>
      </c>
      <c r="B1362" s="1" t="s">
        <v>7</v>
      </c>
      <c r="C1362" s="2">
        <v>44902</v>
      </c>
      <c r="D1362">
        <f t="shared" si="63"/>
        <v>7</v>
      </c>
      <c r="E1362">
        <f t="shared" si="64"/>
        <v>12</v>
      </c>
      <c r="F1362">
        <f t="shared" si="65"/>
        <v>2022</v>
      </c>
      <c r="G1362" s="4">
        <v>51691.2265625</v>
      </c>
      <c r="H1362" s="4">
        <v>30495.455078129999</v>
      </c>
      <c r="I1362" s="3">
        <v>58.995399480000003</v>
      </c>
    </row>
    <row r="1363" spans="1:9" customFormat="1" x14ac:dyDescent="0.3">
      <c r="A1363" s="1" t="s">
        <v>8</v>
      </c>
      <c r="B1363" s="1" t="s">
        <v>9</v>
      </c>
      <c r="C1363" s="2">
        <v>44902</v>
      </c>
      <c r="D1363">
        <f t="shared" si="63"/>
        <v>7</v>
      </c>
      <c r="E1363">
        <f t="shared" si="64"/>
        <v>12</v>
      </c>
      <c r="F1363">
        <f t="shared" si="65"/>
        <v>2022</v>
      </c>
      <c r="G1363" s="4">
        <v>15302.39648438</v>
      </c>
      <c r="H1363" s="4">
        <v>8436.7783203100007</v>
      </c>
      <c r="I1363" s="3">
        <v>55.13370132</v>
      </c>
    </row>
    <row r="1364" spans="1:9" customFormat="1" x14ac:dyDescent="0.3">
      <c r="A1364" s="1" t="s">
        <v>10</v>
      </c>
      <c r="B1364" s="1" t="s">
        <v>11</v>
      </c>
      <c r="C1364" s="2">
        <v>44902</v>
      </c>
      <c r="D1364">
        <f t="shared" si="63"/>
        <v>7</v>
      </c>
      <c r="E1364">
        <f t="shared" si="64"/>
        <v>12</v>
      </c>
      <c r="F1364">
        <f t="shared" si="65"/>
        <v>2022</v>
      </c>
      <c r="G1364" s="4">
        <v>204615.328125</v>
      </c>
      <c r="H1364" s="4">
        <v>96272.234375</v>
      </c>
      <c r="I1364" s="3">
        <v>47.050399779999999</v>
      </c>
    </row>
    <row r="1365" spans="1:9" customFormat="1" x14ac:dyDescent="0.3">
      <c r="A1365" s="1" t="s">
        <v>12</v>
      </c>
      <c r="B1365" s="1" t="s">
        <v>13</v>
      </c>
      <c r="C1365" s="2">
        <v>44902</v>
      </c>
      <c r="D1365">
        <f t="shared" si="63"/>
        <v>7</v>
      </c>
      <c r="E1365">
        <f t="shared" si="64"/>
        <v>12</v>
      </c>
      <c r="F1365">
        <f t="shared" si="65"/>
        <v>2022</v>
      </c>
      <c r="G1365" s="4">
        <v>20459.2421875</v>
      </c>
      <c r="H1365" s="4">
        <v>16124.522460939999</v>
      </c>
      <c r="I1365" s="3">
        <v>78.812896730000006</v>
      </c>
    </row>
    <row r="1366" spans="1:9" customFormat="1" x14ac:dyDescent="0.3">
      <c r="A1366" s="1" t="s">
        <v>6</v>
      </c>
      <c r="B1366" s="1" t="s">
        <v>7</v>
      </c>
      <c r="C1366" s="2">
        <v>44903</v>
      </c>
      <c r="D1366">
        <f t="shared" si="63"/>
        <v>8</v>
      </c>
      <c r="E1366">
        <f t="shared" si="64"/>
        <v>12</v>
      </c>
      <c r="F1366">
        <f t="shared" si="65"/>
        <v>2022</v>
      </c>
      <c r="G1366" s="4">
        <v>51691.2265625</v>
      </c>
      <c r="H1366" s="4">
        <v>30558.201171879999</v>
      </c>
      <c r="I1366" s="3">
        <v>59.1167984</v>
      </c>
    </row>
    <row r="1367" spans="1:9" customFormat="1" x14ac:dyDescent="0.3">
      <c r="A1367" s="1" t="s">
        <v>8</v>
      </c>
      <c r="B1367" s="1" t="s">
        <v>9</v>
      </c>
      <c r="C1367" s="2">
        <v>44903</v>
      </c>
      <c r="D1367">
        <f t="shared" si="63"/>
        <v>8</v>
      </c>
      <c r="E1367">
        <f t="shared" si="64"/>
        <v>12</v>
      </c>
      <c r="F1367">
        <f t="shared" si="65"/>
        <v>2022</v>
      </c>
      <c r="G1367" s="4">
        <v>15302.39648438</v>
      </c>
      <c r="H1367" s="4">
        <v>8447.47265625</v>
      </c>
      <c r="I1367" s="3">
        <v>55.203601839999997</v>
      </c>
    </row>
    <row r="1368" spans="1:9" customFormat="1" x14ac:dyDescent="0.3">
      <c r="A1368" s="1" t="s">
        <v>10</v>
      </c>
      <c r="B1368" s="1" t="s">
        <v>11</v>
      </c>
      <c r="C1368" s="2">
        <v>44903</v>
      </c>
      <c r="D1368">
        <f t="shared" si="63"/>
        <v>8</v>
      </c>
      <c r="E1368">
        <f t="shared" si="64"/>
        <v>12</v>
      </c>
      <c r="F1368">
        <f t="shared" si="65"/>
        <v>2022</v>
      </c>
      <c r="G1368" s="4">
        <v>204615.328125</v>
      </c>
      <c r="H1368" s="4">
        <v>96528.6875</v>
      </c>
      <c r="I1368" s="3">
        <v>47.175701140000001</v>
      </c>
    </row>
    <row r="1369" spans="1:9" customFormat="1" x14ac:dyDescent="0.3">
      <c r="A1369" s="1" t="s">
        <v>12</v>
      </c>
      <c r="B1369" s="1" t="s">
        <v>13</v>
      </c>
      <c r="C1369" s="2">
        <v>44903</v>
      </c>
      <c r="D1369">
        <f t="shared" si="63"/>
        <v>8</v>
      </c>
      <c r="E1369">
        <f t="shared" si="64"/>
        <v>12</v>
      </c>
      <c r="F1369">
        <f t="shared" si="65"/>
        <v>2022</v>
      </c>
      <c r="G1369" s="4">
        <v>20459.2421875</v>
      </c>
      <c r="H1369" s="4">
        <v>16140.484375</v>
      </c>
      <c r="I1369" s="3">
        <v>78.890899660000002</v>
      </c>
    </row>
    <row r="1370" spans="1:9" customFormat="1" x14ac:dyDescent="0.3">
      <c r="A1370" s="1" t="s">
        <v>6</v>
      </c>
      <c r="B1370" s="1" t="s">
        <v>7</v>
      </c>
      <c r="C1370" s="2">
        <v>44904</v>
      </c>
      <c r="D1370">
        <f t="shared" si="63"/>
        <v>9</v>
      </c>
      <c r="E1370">
        <f t="shared" si="64"/>
        <v>12</v>
      </c>
      <c r="F1370">
        <f t="shared" si="65"/>
        <v>2022</v>
      </c>
      <c r="G1370" s="4">
        <v>51691.2265625</v>
      </c>
      <c r="H1370" s="4">
        <v>30641.857421879999</v>
      </c>
      <c r="I1370" s="3">
        <v>59.278598789999997</v>
      </c>
    </row>
    <row r="1371" spans="1:9" customFormat="1" x14ac:dyDescent="0.3">
      <c r="A1371" s="1" t="s">
        <v>8</v>
      </c>
      <c r="B1371" s="1" t="s">
        <v>9</v>
      </c>
      <c r="C1371" s="2">
        <v>44904</v>
      </c>
      <c r="D1371">
        <f t="shared" si="63"/>
        <v>9</v>
      </c>
      <c r="E1371">
        <f t="shared" si="64"/>
        <v>12</v>
      </c>
      <c r="F1371">
        <f t="shared" si="65"/>
        <v>2022</v>
      </c>
      <c r="G1371" s="4">
        <v>15302.39648438</v>
      </c>
      <c r="H1371" s="4">
        <v>8451.7568359399993</v>
      </c>
      <c r="I1371" s="3">
        <v>55.23160172</v>
      </c>
    </row>
    <row r="1372" spans="1:9" customFormat="1" x14ac:dyDescent="0.3">
      <c r="A1372" s="1" t="s">
        <v>10</v>
      </c>
      <c r="B1372" s="1" t="s">
        <v>11</v>
      </c>
      <c r="C1372" s="2">
        <v>44904</v>
      </c>
      <c r="D1372">
        <f t="shared" si="63"/>
        <v>9</v>
      </c>
      <c r="E1372">
        <f t="shared" si="64"/>
        <v>12</v>
      </c>
      <c r="F1372">
        <f t="shared" si="65"/>
        <v>2022</v>
      </c>
      <c r="G1372" s="4">
        <v>204615.328125</v>
      </c>
      <c r="H1372" s="4">
        <v>96786.9609375</v>
      </c>
      <c r="I1372" s="3">
        <v>47.301898960000003</v>
      </c>
    </row>
    <row r="1373" spans="1:9" customFormat="1" x14ac:dyDescent="0.3">
      <c r="A1373" s="1" t="s">
        <v>12</v>
      </c>
      <c r="B1373" s="1" t="s">
        <v>13</v>
      </c>
      <c r="C1373" s="2">
        <v>44904</v>
      </c>
      <c r="D1373">
        <f t="shared" si="63"/>
        <v>9</v>
      </c>
      <c r="E1373">
        <f t="shared" si="64"/>
        <v>12</v>
      </c>
      <c r="F1373">
        <f t="shared" si="65"/>
        <v>2022</v>
      </c>
      <c r="G1373" s="4">
        <v>20459.2421875</v>
      </c>
      <c r="H1373" s="4">
        <v>16128.8984375</v>
      </c>
      <c r="I1373" s="3">
        <v>78.834297179999993</v>
      </c>
    </row>
    <row r="1374" spans="1:9" customFormat="1" x14ac:dyDescent="0.3">
      <c r="A1374" s="1" t="s">
        <v>6</v>
      </c>
      <c r="B1374" s="1" t="s">
        <v>7</v>
      </c>
      <c r="C1374" s="2">
        <v>44905</v>
      </c>
      <c r="D1374">
        <f t="shared" si="63"/>
        <v>10</v>
      </c>
      <c r="E1374">
        <f t="shared" si="64"/>
        <v>12</v>
      </c>
      <c r="F1374">
        <f t="shared" si="65"/>
        <v>2022</v>
      </c>
      <c r="G1374" s="4">
        <v>51691.2265625</v>
      </c>
      <c r="H1374" s="4">
        <v>30754.767578129999</v>
      </c>
      <c r="I1374" s="3">
        <v>59.497100830000001</v>
      </c>
    </row>
    <row r="1375" spans="1:9" customFormat="1" x14ac:dyDescent="0.3">
      <c r="A1375" s="1" t="s">
        <v>8</v>
      </c>
      <c r="B1375" s="1" t="s">
        <v>9</v>
      </c>
      <c r="C1375" s="2">
        <v>44905</v>
      </c>
      <c r="D1375">
        <f t="shared" si="63"/>
        <v>10</v>
      </c>
      <c r="E1375">
        <f t="shared" si="64"/>
        <v>12</v>
      </c>
      <c r="F1375">
        <f t="shared" si="65"/>
        <v>2022</v>
      </c>
      <c r="G1375" s="4">
        <v>15302.39648438</v>
      </c>
      <c r="H1375" s="4">
        <v>8491.76171875</v>
      </c>
      <c r="I1375" s="3">
        <v>55.493000029999997</v>
      </c>
    </row>
    <row r="1376" spans="1:9" customFormat="1" x14ac:dyDescent="0.3">
      <c r="A1376" s="1" t="s">
        <v>10</v>
      </c>
      <c r="B1376" s="1" t="s">
        <v>11</v>
      </c>
      <c r="C1376" s="2">
        <v>44905</v>
      </c>
      <c r="D1376">
        <f t="shared" si="63"/>
        <v>10</v>
      </c>
      <c r="E1376">
        <f t="shared" si="64"/>
        <v>12</v>
      </c>
      <c r="F1376">
        <f t="shared" si="65"/>
        <v>2022</v>
      </c>
      <c r="G1376" s="4">
        <v>204615.328125</v>
      </c>
      <c r="H1376" s="4">
        <v>97257.015625</v>
      </c>
      <c r="I1376" s="3">
        <v>47.531600949999998</v>
      </c>
    </row>
    <row r="1377" spans="1:9" customFormat="1" x14ac:dyDescent="0.3">
      <c r="A1377" s="1" t="s">
        <v>12</v>
      </c>
      <c r="B1377" s="1" t="s">
        <v>13</v>
      </c>
      <c r="C1377" s="2">
        <v>44905</v>
      </c>
      <c r="D1377">
        <f t="shared" si="63"/>
        <v>10</v>
      </c>
      <c r="E1377">
        <f t="shared" si="64"/>
        <v>12</v>
      </c>
      <c r="F1377">
        <f t="shared" si="65"/>
        <v>2022</v>
      </c>
      <c r="G1377" s="4">
        <v>20459.2421875</v>
      </c>
      <c r="H1377" s="4">
        <v>16133.252929689999</v>
      </c>
      <c r="I1377" s="3">
        <v>78.855598450000002</v>
      </c>
    </row>
    <row r="1378" spans="1:9" customFormat="1" x14ac:dyDescent="0.3">
      <c r="A1378" s="1" t="s">
        <v>6</v>
      </c>
      <c r="B1378" s="1" t="s">
        <v>7</v>
      </c>
      <c r="C1378" s="2">
        <v>44906</v>
      </c>
      <c r="D1378">
        <f t="shared" si="63"/>
        <v>11</v>
      </c>
      <c r="E1378">
        <f t="shared" si="64"/>
        <v>12</v>
      </c>
      <c r="F1378">
        <f t="shared" si="65"/>
        <v>2022</v>
      </c>
      <c r="G1378" s="4">
        <v>51691.2265625</v>
      </c>
      <c r="H1378" s="4">
        <v>30840.810546879999</v>
      </c>
      <c r="I1378" s="3">
        <v>59.663501740000001</v>
      </c>
    </row>
    <row r="1379" spans="1:9" customFormat="1" x14ac:dyDescent="0.3">
      <c r="A1379" s="1" t="s">
        <v>8</v>
      </c>
      <c r="B1379" s="1" t="s">
        <v>9</v>
      </c>
      <c r="C1379" s="2">
        <v>44906</v>
      </c>
      <c r="D1379">
        <f t="shared" si="63"/>
        <v>11</v>
      </c>
      <c r="E1379">
        <f t="shared" si="64"/>
        <v>12</v>
      </c>
      <c r="F1379">
        <f t="shared" si="65"/>
        <v>2022</v>
      </c>
      <c r="G1379" s="4">
        <v>15302.39648438</v>
      </c>
      <c r="H1379" s="4">
        <v>8577.8466796899993</v>
      </c>
      <c r="I1379" s="3">
        <v>56.055599209999997</v>
      </c>
    </row>
    <row r="1380" spans="1:9" customFormat="1" x14ac:dyDescent="0.3">
      <c r="A1380" s="1" t="s">
        <v>10</v>
      </c>
      <c r="B1380" s="1" t="s">
        <v>11</v>
      </c>
      <c r="C1380" s="2">
        <v>44906</v>
      </c>
      <c r="D1380">
        <f t="shared" si="63"/>
        <v>11</v>
      </c>
      <c r="E1380">
        <f t="shared" si="64"/>
        <v>12</v>
      </c>
      <c r="F1380">
        <f t="shared" si="65"/>
        <v>2022</v>
      </c>
      <c r="G1380" s="4">
        <v>204615.328125</v>
      </c>
      <c r="H1380" s="4">
        <v>97714.125</v>
      </c>
      <c r="I1380" s="3">
        <v>47.755001069999999</v>
      </c>
    </row>
    <row r="1381" spans="1:9" customFormat="1" x14ac:dyDescent="0.3">
      <c r="A1381" s="1" t="s">
        <v>12</v>
      </c>
      <c r="B1381" s="1" t="s">
        <v>13</v>
      </c>
      <c r="C1381" s="2">
        <v>44906</v>
      </c>
      <c r="D1381">
        <f t="shared" si="63"/>
        <v>11</v>
      </c>
      <c r="E1381">
        <f t="shared" si="64"/>
        <v>12</v>
      </c>
      <c r="F1381">
        <f t="shared" si="65"/>
        <v>2022</v>
      </c>
      <c r="G1381" s="4">
        <v>20459.2421875</v>
      </c>
      <c r="H1381" s="4">
        <v>16185.36523438</v>
      </c>
      <c r="I1381" s="3">
        <v>79.110298159999999</v>
      </c>
    </row>
    <row r="1382" spans="1:9" customFormat="1" x14ac:dyDescent="0.3">
      <c r="A1382" s="1" t="s">
        <v>6</v>
      </c>
      <c r="B1382" s="1" t="s">
        <v>7</v>
      </c>
      <c r="C1382" s="2">
        <v>44907</v>
      </c>
      <c r="D1382">
        <f t="shared" si="63"/>
        <v>12</v>
      </c>
      <c r="E1382">
        <f t="shared" si="64"/>
        <v>12</v>
      </c>
      <c r="F1382">
        <f t="shared" si="65"/>
        <v>2022</v>
      </c>
      <c r="G1382" s="4">
        <v>51691.2265625</v>
      </c>
      <c r="H1382" s="4">
        <v>30918.767578129999</v>
      </c>
      <c r="I1382" s="3">
        <v>59.814300539999998</v>
      </c>
    </row>
    <row r="1383" spans="1:9" customFormat="1" x14ac:dyDescent="0.3">
      <c r="A1383" s="1" t="s">
        <v>8</v>
      </c>
      <c r="B1383" s="1" t="s">
        <v>9</v>
      </c>
      <c r="C1383" s="2">
        <v>44907</v>
      </c>
      <c r="D1383">
        <f t="shared" si="63"/>
        <v>12</v>
      </c>
      <c r="E1383">
        <f t="shared" si="64"/>
        <v>12</v>
      </c>
      <c r="F1383">
        <f t="shared" si="65"/>
        <v>2022</v>
      </c>
      <c r="G1383" s="4">
        <v>15302.39648438</v>
      </c>
      <c r="H1383" s="4">
        <v>8553.4248046899993</v>
      </c>
      <c r="I1383" s="3">
        <v>55.89599991</v>
      </c>
    </row>
    <row r="1384" spans="1:9" customFormat="1" x14ac:dyDescent="0.3">
      <c r="A1384" s="1" t="s">
        <v>10</v>
      </c>
      <c r="B1384" s="1" t="s">
        <v>11</v>
      </c>
      <c r="C1384" s="2">
        <v>44907</v>
      </c>
      <c r="D1384">
        <f t="shared" si="63"/>
        <v>12</v>
      </c>
      <c r="E1384">
        <f t="shared" si="64"/>
        <v>12</v>
      </c>
      <c r="F1384">
        <f t="shared" si="65"/>
        <v>2022</v>
      </c>
      <c r="G1384" s="4">
        <v>204615.328125</v>
      </c>
      <c r="H1384" s="4">
        <v>97689.78125</v>
      </c>
      <c r="I1384" s="3">
        <v>47.743099209999997</v>
      </c>
    </row>
    <row r="1385" spans="1:9" customFormat="1" x14ac:dyDescent="0.3">
      <c r="A1385" s="1" t="s">
        <v>12</v>
      </c>
      <c r="B1385" s="1" t="s">
        <v>13</v>
      </c>
      <c r="C1385" s="2">
        <v>44907</v>
      </c>
      <c r="D1385">
        <f t="shared" si="63"/>
        <v>12</v>
      </c>
      <c r="E1385">
        <f t="shared" si="64"/>
        <v>12</v>
      </c>
      <c r="F1385">
        <f t="shared" si="65"/>
        <v>2022</v>
      </c>
      <c r="G1385" s="4">
        <v>20459.2421875</v>
      </c>
      <c r="H1385" s="4">
        <v>16150.890625</v>
      </c>
      <c r="I1385" s="3">
        <v>78.941802980000006</v>
      </c>
    </row>
    <row r="1386" spans="1:9" customFormat="1" x14ac:dyDescent="0.3">
      <c r="A1386" s="1" t="s">
        <v>6</v>
      </c>
      <c r="B1386" s="1" t="s">
        <v>7</v>
      </c>
      <c r="C1386" s="2">
        <v>44908</v>
      </c>
      <c r="D1386">
        <f t="shared" si="63"/>
        <v>13</v>
      </c>
      <c r="E1386">
        <f t="shared" si="64"/>
        <v>12</v>
      </c>
      <c r="F1386">
        <f t="shared" si="65"/>
        <v>2022</v>
      </c>
      <c r="G1386" s="4">
        <v>51691.2265625</v>
      </c>
      <c r="H1386" s="4">
        <v>30979.623046879999</v>
      </c>
      <c r="I1386" s="3">
        <v>59.93209839</v>
      </c>
    </row>
    <row r="1387" spans="1:9" customFormat="1" x14ac:dyDescent="0.3">
      <c r="A1387" s="1" t="s">
        <v>8</v>
      </c>
      <c r="B1387" s="1" t="s">
        <v>9</v>
      </c>
      <c r="C1387" s="2">
        <v>44908</v>
      </c>
      <c r="D1387">
        <f t="shared" si="63"/>
        <v>13</v>
      </c>
      <c r="E1387">
        <f t="shared" si="64"/>
        <v>12</v>
      </c>
      <c r="F1387">
        <f t="shared" si="65"/>
        <v>2022</v>
      </c>
      <c r="G1387" s="4">
        <v>15302.39648438</v>
      </c>
      <c r="H1387" s="4">
        <v>8488.9912109399993</v>
      </c>
      <c r="I1387" s="3">
        <v>55.474899290000003</v>
      </c>
    </row>
    <row r="1388" spans="1:9" customFormat="1" x14ac:dyDescent="0.3">
      <c r="A1388" s="1" t="s">
        <v>10</v>
      </c>
      <c r="B1388" s="1" t="s">
        <v>11</v>
      </c>
      <c r="C1388" s="2">
        <v>44908</v>
      </c>
      <c r="D1388">
        <f t="shared" si="63"/>
        <v>13</v>
      </c>
      <c r="E1388">
        <f t="shared" si="64"/>
        <v>12</v>
      </c>
      <c r="F1388">
        <f t="shared" si="65"/>
        <v>2022</v>
      </c>
      <c r="G1388" s="4">
        <v>204615.328125</v>
      </c>
      <c r="H1388" s="4">
        <v>98056.796875</v>
      </c>
      <c r="I1388" s="3">
        <v>47.92250061</v>
      </c>
    </row>
    <row r="1389" spans="1:9" customFormat="1" x14ac:dyDescent="0.3">
      <c r="A1389" s="1" t="s">
        <v>12</v>
      </c>
      <c r="B1389" s="1" t="s">
        <v>13</v>
      </c>
      <c r="C1389" s="2">
        <v>44908</v>
      </c>
      <c r="D1389">
        <f t="shared" si="63"/>
        <v>13</v>
      </c>
      <c r="E1389">
        <f t="shared" si="64"/>
        <v>12</v>
      </c>
      <c r="F1389">
        <f t="shared" si="65"/>
        <v>2022</v>
      </c>
      <c r="G1389" s="4">
        <v>20459.2421875</v>
      </c>
      <c r="H1389" s="4">
        <v>16231.139648439999</v>
      </c>
      <c r="I1389" s="3">
        <v>79.333999629999994</v>
      </c>
    </row>
    <row r="1390" spans="1:9" customFormat="1" x14ac:dyDescent="0.3">
      <c r="A1390" s="1" t="s">
        <v>6</v>
      </c>
      <c r="B1390" s="1" t="s">
        <v>7</v>
      </c>
      <c r="C1390" s="2">
        <v>44909</v>
      </c>
      <c r="D1390">
        <f t="shared" si="63"/>
        <v>14</v>
      </c>
      <c r="E1390">
        <f t="shared" si="64"/>
        <v>12</v>
      </c>
      <c r="F1390">
        <f t="shared" si="65"/>
        <v>2022</v>
      </c>
      <c r="G1390" s="4">
        <v>51691.2265625</v>
      </c>
      <c r="H1390" s="4">
        <v>31001.75</v>
      </c>
      <c r="I1390" s="3">
        <v>59.974899290000003</v>
      </c>
    </row>
    <row r="1391" spans="1:9" customFormat="1" x14ac:dyDescent="0.3">
      <c r="A1391" s="1" t="s">
        <v>8</v>
      </c>
      <c r="B1391" s="1" t="s">
        <v>9</v>
      </c>
      <c r="C1391" s="2">
        <v>44909</v>
      </c>
      <c r="D1391">
        <f t="shared" si="63"/>
        <v>14</v>
      </c>
      <c r="E1391">
        <f t="shared" si="64"/>
        <v>12</v>
      </c>
      <c r="F1391">
        <f t="shared" si="65"/>
        <v>2022</v>
      </c>
      <c r="G1391" s="4">
        <v>15302.39648438</v>
      </c>
      <c r="H1391" s="4">
        <v>8462.2255859399993</v>
      </c>
      <c r="I1391" s="3">
        <v>55.299999239999998</v>
      </c>
    </row>
    <row r="1392" spans="1:9" customFormat="1" x14ac:dyDescent="0.3">
      <c r="A1392" s="1" t="s">
        <v>10</v>
      </c>
      <c r="B1392" s="1" t="s">
        <v>11</v>
      </c>
      <c r="C1392" s="2">
        <v>44909</v>
      </c>
      <c r="D1392">
        <f t="shared" si="63"/>
        <v>14</v>
      </c>
      <c r="E1392">
        <f t="shared" si="64"/>
        <v>12</v>
      </c>
      <c r="F1392">
        <f t="shared" si="65"/>
        <v>2022</v>
      </c>
      <c r="G1392" s="4">
        <v>204615.328125</v>
      </c>
      <c r="H1392" s="4">
        <v>98376.8671875</v>
      </c>
      <c r="I1392" s="3">
        <v>48.078899380000003</v>
      </c>
    </row>
    <row r="1393" spans="1:9" customFormat="1" x14ac:dyDescent="0.3">
      <c r="A1393" s="1" t="s">
        <v>12</v>
      </c>
      <c r="B1393" s="1" t="s">
        <v>13</v>
      </c>
      <c r="C1393" s="2">
        <v>44909</v>
      </c>
      <c r="D1393">
        <f t="shared" si="63"/>
        <v>14</v>
      </c>
      <c r="E1393">
        <f t="shared" si="64"/>
        <v>12</v>
      </c>
      <c r="F1393">
        <f t="shared" si="65"/>
        <v>2022</v>
      </c>
      <c r="G1393" s="4">
        <v>20459.2421875</v>
      </c>
      <c r="H1393" s="4">
        <v>16274.692382810001</v>
      </c>
      <c r="I1393" s="3">
        <v>79.546897889999997</v>
      </c>
    </row>
    <row r="1394" spans="1:9" customFormat="1" x14ac:dyDescent="0.3">
      <c r="A1394" s="1" t="s">
        <v>6</v>
      </c>
      <c r="B1394" s="1" t="s">
        <v>7</v>
      </c>
      <c r="C1394" s="2">
        <v>44910</v>
      </c>
      <c r="D1394">
        <f t="shared" si="63"/>
        <v>15</v>
      </c>
      <c r="E1394">
        <f t="shared" si="64"/>
        <v>12</v>
      </c>
      <c r="F1394">
        <f t="shared" si="65"/>
        <v>2022</v>
      </c>
      <c r="G1394" s="4">
        <v>51691.2265625</v>
      </c>
      <c r="H1394" s="4">
        <v>31040.494140629999</v>
      </c>
      <c r="I1394" s="3">
        <v>60.049800869999999</v>
      </c>
    </row>
    <row r="1395" spans="1:9" customFormat="1" x14ac:dyDescent="0.3">
      <c r="A1395" s="1" t="s">
        <v>8</v>
      </c>
      <c r="B1395" s="1" t="s">
        <v>9</v>
      </c>
      <c r="C1395" s="2">
        <v>44910</v>
      </c>
      <c r="D1395">
        <f t="shared" si="63"/>
        <v>15</v>
      </c>
      <c r="E1395">
        <f t="shared" si="64"/>
        <v>12</v>
      </c>
      <c r="F1395">
        <f t="shared" si="65"/>
        <v>2022</v>
      </c>
      <c r="G1395" s="4">
        <v>15302.39648438</v>
      </c>
      <c r="H1395" s="4">
        <v>8454.11328125</v>
      </c>
      <c r="I1395" s="3">
        <v>55.247001650000001</v>
      </c>
    </row>
    <row r="1396" spans="1:9" customFormat="1" x14ac:dyDescent="0.3">
      <c r="A1396" s="1" t="s">
        <v>10</v>
      </c>
      <c r="B1396" s="1" t="s">
        <v>11</v>
      </c>
      <c r="C1396" s="2">
        <v>44910</v>
      </c>
      <c r="D1396">
        <f t="shared" si="63"/>
        <v>15</v>
      </c>
      <c r="E1396">
        <f t="shared" si="64"/>
        <v>12</v>
      </c>
      <c r="F1396">
        <f t="shared" si="65"/>
        <v>2022</v>
      </c>
      <c r="G1396" s="4">
        <v>204615.328125</v>
      </c>
      <c r="H1396" s="4">
        <v>98554.6953125</v>
      </c>
      <c r="I1396" s="3">
        <v>48.165798189999997</v>
      </c>
    </row>
    <row r="1397" spans="1:9" customFormat="1" x14ac:dyDescent="0.3">
      <c r="A1397" s="1" t="s">
        <v>12</v>
      </c>
      <c r="B1397" s="1" t="s">
        <v>13</v>
      </c>
      <c r="C1397" s="2">
        <v>44910</v>
      </c>
      <c r="D1397">
        <f t="shared" si="63"/>
        <v>15</v>
      </c>
      <c r="E1397">
        <f t="shared" si="64"/>
        <v>12</v>
      </c>
      <c r="F1397">
        <f t="shared" si="65"/>
        <v>2022</v>
      </c>
      <c r="G1397" s="4">
        <v>20459.2421875</v>
      </c>
      <c r="H1397" s="4">
        <v>16295.776367189999</v>
      </c>
      <c r="I1397" s="3">
        <v>79.649902339999997</v>
      </c>
    </row>
    <row r="1398" spans="1:9" customFormat="1" x14ac:dyDescent="0.3">
      <c r="A1398" s="1" t="s">
        <v>6</v>
      </c>
      <c r="B1398" s="1" t="s">
        <v>7</v>
      </c>
      <c r="C1398" s="2">
        <v>44911</v>
      </c>
      <c r="D1398">
        <f t="shared" si="63"/>
        <v>16</v>
      </c>
      <c r="E1398">
        <f t="shared" si="64"/>
        <v>12</v>
      </c>
      <c r="F1398">
        <f t="shared" si="65"/>
        <v>2022</v>
      </c>
      <c r="G1398" s="4">
        <v>51691.2265625</v>
      </c>
      <c r="H1398" s="4">
        <v>31071.533203129999</v>
      </c>
      <c r="I1398" s="3">
        <v>60.109901430000001</v>
      </c>
    </row>
    <row r="1399" spans="1:9" customFormat="1" x14ac:dyDescent="0.3">
      <c r="A1399" s="1" t="s">
        <v>8</v>
      </c>
      <c r="B1399" s="1" t="s">
        <v>9</v>
      </c>
      <c r="C1399" s="2">
        <v>44911</v>
      </c>
      <c r="D1399">
        <f t="shared" si="63"/>
        <v>16</v>
      </c>
      <c r="E1399">
        <f t="shared" si="64"/>
        <v>12</v>
      </c>
      <c r="F1399">
        <f t="shared" si="65"/>
        <v>2022</v>
      </c>
      <c r="G1399" s="4">
        <v>15302.39648438</v>
      </c>
      <c r="H1399" s="4">
        <v>8445.0292968800004</v>
      </c>
      <c r="I1399" s="3">
        <v>55.187599179999999</v>
      </c>
    </row>
    <row r="1400" spans="1:9" customFormat="1" x14ac:dyDescent="0.3">
      <c r="A1400" s="1" t="s">
        <v>10</v>
      </c>
      <c r="B1400" s="1" t="s">
        <v>11</v>
      </c>
      <c r="C1400" s="2">
        <v>44911</v>
      </c>
      <c r="D1400">
        <f t="shared" si="63"/>
        <v>16</v>
      </c>
      <c r="E1400">
        <f t="shared" si="64"/>
        <v>12</v>
      </c>
      <c r="F1400">
        <f t="shared" si="65"/>
        <v>2022</v>
      </c>
      <c r="G1400" s="4">
        <v>204615.328125</v>
      </c>
      <c r="H1400" s="4">
        <v>98734.7109375</v>
      </c>
      <c r="I1400" s="3">
        <v>48.253799440000002</v>
      </c>
    </row>
    <row r="1401" spans="1:9" customFormat="1" x14ac:dyDescent="0.3">
      <c r="A1401" s="1" t="s">
        <v>12</v>
      </c>
      <c r="B1401" s="1" t="s">
        <v>13</v>
      </c>
      <c r="C1401" s="2">
        <v>44911</v>
      </c>
      <c r="D1401">
        <f t="shared" si="63"/>
        <v>16</v>
      </c>
      <c r="E1401">
        <f t="shared" si="64"/>
        <v>12</v>
      </c>
      <c r="F1401">
        <f t="shared" si="65"/>
        <v>2022</v>
      </c>
      <c r="G1401" s="4">
        <v>20459.2421875</v>
      </c>
      <c r="H1401" s="4">
        <v>16300.49023438</v>
      </c>
      <c r="I1401" s="3">
        <v>79.672996519999998</v>
      </c>
    </row>
    <row r="1402" spans="1:9" customFormat="1" x14ac:dyDescent="0.3">
      <c r="A1402" s="1" t="s">
        <v>6</v>
      </c>
      <c r="B1402" s="1" t="s">
        <v>7</v>
      </c>
      <c r="C1402" s="2">
        <v>44912</v>
      </c>
      <c r="D1402">
        <f t="shared" si="63"/>
        <v>17</v>
      </c>
      <c r="E1402">
        <f t="shared" si="64"/>
        <v>12</v>
      </c>
      <c r="F1402">
        <f t="shared" si="65"/>
        <v>2022</v>
      </c>
      <c r="G1402" s="4">
        <v>51691.2265625</v>
      </c>
      <c r="H1402" s="4">
        <v>31182.234375</v>
      </c>
      <c r="I1402" s="3">
        <v>60.32400131</v>
      </c>
    </row>
    <row r="1403" spans="1:9" customFormat="1" x14ac:dyDescent="0.3">
      <c r="A1403" s="1" t="s">
        <v>8</v>
      </c>
      <c r="B1403" s="1" t="s">
        <v>9</v>
      </c>
      <c r="C1403" s="2">
        <v>44912</v>
      </c>
      <c r="D1403">
        <f t="shared" si="63"/>
        <v>17</v>
      </c>
      <c r="E1403">
        <f t="shared" si="64"/>
        <v>12</v>
      </c>
      <c r="F1403">
        <f t="shared" si="65"/>
        <v>2022</v>
      </c>
      <c r="G1403" s="4">
        <v>15302.39648438</v>
      </c>
      <c r="H1403" s="4">
        <v>8450.6425781300004</v>
      </c>
      <c r="I1403" s="3">
        <v>55.224300380000003</v>
      </c>
    </row>
    <row r="1404" spans="1:9" customFormat="1" x14ac:dyDescent="0.3">
      <c r="A1404" s="1" t="s">
        <v>10</v>
      </c>
      <c r="B1404" s="1" t="s">
        <v>11</v>
      </c>
      <c r="C1404" s="2">
        <v>44912</v>
      </c>
      <c r="D1404">
        <f t="shared" si="63"/>
        <v>17</v>
      </c>
      <c r="E1404">
        <f t="shared" si="64"/>
        <v>12</v>
      </c>
      <c r="F1404">
        <f t="shared" si="65"/>
        <v>2022</v>
      </c>
      <c r="G1404" s="4">
        <v>204615.328125</v>
      </c>
      <c r="H1404" s="4">
        <v>99156.09375</v>
      </c>
      <c r="I1404" s="3">
        <v>48.459800719999997</v>
      </c>
    </row>
    <row r="1405" spans="1:9" customFormat="1" x14ac:dyDescent="0.3">
      <c r="A1405" s="1" t="s">
        <v>12</v>
      </c>
      <c r="B1405" s="1" t="s">
        <v>13</v>
      </c>
      <c r="C1405" s="2">
        <v>44912</v>
      </c>
      <c r="D1405">
        <f t="shared" si="63"/>
        <v>17</v>
      </c>
      <c r="E1405">
        <f t="shared" si="64"/>
        <v>12</v>
      </c>
      <c r="F1405">
        <f t="shared" si="65"/>
        <v>2022</v>
      </c>
      <c r="G1405" s="4">
        <v>20459.2421875</v>
      </c>
      <c r="H1405" s="4">
        <v>16309.671875</v>
      </c>
      <c r="I1405" s="3">
        <v>79.717903140000004</v>
      </c>
    </row>
    <row r="1406" spans="1:9" customFormat="1" x14ac:dyDescent="0.3">
      <c r="A1406" s="1" t="s">
        <v>6</v>
      </c>
      <c r="B1406" s="1" t="s">
        <v>7</v>
      </c>
      <c r="C1406" s="2">
        <v>44913</v>
      </c>
      <c r="D1406">
        <f t="shared" si="63"/>
        <v>18</v>
      </c>
      <c r="E1406">
        <f t="shared" si="64"/>
        <v>12</v>
      </c>
      <c r="F1406">
        <f t="shared" si="65"/>
        <v>2022</v>
      </c>
      <c r="G1406" s="4">
        <v>51691.2265625</v>
      </c>
      <c r="H1406" s="4">
        <v>31329.6875</v>
      </c>
      <c r="I1406" s="3">
        <v>60.609298709999997</v>
      </c>
    </row>
    <row r="1407" spans="1:9" customFormat="1" x14ac:dyDescent="0.3">
      <c r="A1407" s="1" t="s">
        <v>8</v>
      </c>
      <c r="B1407" s="1" t="s">
        <v>9</v>
      </c>
      <c r="C1407" s="2">
        <v>44913</v>
      </c>
      <c r="D1407">
        <f t="shared" si="63"/>
        <v>18</v>
      </c>
      <c r="E1407">
        <f t="shared" si="64"/>
        <v>12</v>
      </c>
      <c r="F1407">
        <f t="shared" si="65"/>
        <v>2022</v>
      </c>
      <c r="G1407" s="4">
        <v>15302.39648438</v>
      </c>
      <c r="H1407" s="4">
        <v>8452.5058593800004</v>
      </c>
      <c r="I1407" s="3">
        <v>55.236499790000003</v>
      </c>
    </row>
    <row r="1408" spans="1:9" customFormat="1" x14ac:dyDescent="0.3">
      <c r="A1408" s="1" t="s">
        <v>10</v>
      </c>
      <c r="B1408" s="1" t="s">
        <v>11</v>
      </c>
      <c r="C1408" s="2">
        <v>44913</v>
      </c>
      <c r="D1408">
        <f t="shared" si="63"/>
        <v>18</v>
      </c>
      <c r="E1408">
        <f t="shared" si="64"/>
        <v>12</v>
      </c>
      <c r="F1408">
        <f t="shared" si="65"/>
        <v>2022</v>
      </c>
      <c r="G1408" s="4">
        <v>204615.328125</v>
      </c>
      <c r="H1408" s="4">
        <v>99798.953125</v>
      </c>
      <c r="I1408" s="3">
        <v>48.77389908</v>
      </c>
    </row>
    <row r="1409" spans="1:9" customFormat="1" x14ac:dyDescent="0.3">
      <c r="A1409" s="1" t="s">
        <v>12</v>
      </c>
      <c r="B1409" s="1" t="s">
        <v>13</v>
      </c>
      <c r="C1409" s="2">
        <v>44913</v>
      </c>
      <c r="D1409">
        <f t="shared" si="63"/>
        <v>18</v>
      </c>
      <c r="E1409">
        <f t="shared" si="64"/>
        <v>12</v>
      </c>
      <c r="F1409">
        <f t="shared" si="65"/>
        <v>2022</v>
      </c>
      <c r="G1409" s="4">
        <v>20459.2421875</v>
      </c>
      <c r="H1409" s="4">
        <v>16434.17578125</v>
      </c>
      <c r="I1409" s="3">
        <v>80.326400759999999</v>
      </c>
    </row>
    <row r="1410" spans="1:9" customFormat="1" x14ac:dyDescent="0.3">
      <c r="A1410" s="1" t="s">
        <v>6</v>
      </c>
      <c r="B1410" s="1" t="s">
        <v>7</v>
      </c>
      <c r="C1410" s="2">
        <v>44914</v>
      </c>
      <c r="D1410">
        <f t="shared" si="63"/>
        <v>19</v>
      </c>
      <c r="E1410">
        <f t="shared" si="64"/>
        <v>12</v>
      </c>
      <c r="F1410">
        <f t="shared" si="65"/>
        <v>2022</v>
      </c>
      <c r="G1410" s="4">
        <v>51691.2265625</v>
      </c>
      <c r="H1410" s="4">
        <v>31425.005859379999</v>
      </c>
      <c r="I1410" s="3">
        <v>60.793701169999999</v>
      </c>
    </row>
    <row r="1411" spans="1:9" customFormat="1" x14ac:dyDescent="0.3">
      <c r="A1411" s="1" t="s">
        <v>8</v>
      </c>
      <c r="B1411" s="1" t="s">
        <v>9</v>
      </c>
      <c r="C1411" s="2">
        <v>44914</v>
      </c>
      <c r="D1411">
        <f t="shared" ref="D1411:D1474" si="66">DAY(C1411)</f>
        <v>19</v>
      </c>
      <c r="E1411">
        <f t="shared" ref="E1411:E1474" si="67">MONTH(C1411)</f>
        <v>12</v>
      </c>
      <c r="F1411">
        <f t="shared" ref="F1411:F1474" si="68">YEAR(C1411)</f>
        <v>2022</v>
      </c>
      <c r="G1411" s="4">
        <v>15302.39648438</v>
      </c>
      <c r="H1411" s="4">
        <v>8454.6494140600007</v>
      </c>
      <c r="I1411" s="3">
        <v>55.250499730000001</v>
      </c>
    </row>
    <row r="1412" spans="1:9" customFormat="1" x14ac:dyDescent="0.3">
      <c r="A1412" s="1" t="s">
        <v>10</v>
      </c>
      <c r="B1412" s="1" t="s">
        <v>11</v>
      </c>
      <c r="C1412" s="2">
        <v>44914</v>
      </c>
      <c r="D1412">
        <f t="shared" si="66"/>
        <v>19</v>
      </c>
      <c r="E1412">
        <f t="shared" si="67"/>
        <v>12</v>
      </c>
      <c r="F1412">
        <f t="shared" si="68"/>
        <v>2022</v>
      </c>
      <c r="G1412" s="4">
        <v>204615.328125</v>
      </c>
      <c r="H1412" s="4">
        <v>100166.34375</v>
      </c>
      <c r="I1412" s="3">
        <v>48.953498840000002</v>
      </c>
    </row>
    <row r="1413" spans="1:9" customFormat="1" x14ac:dyDescent="0.3">
      <c r="A1413" s="1" t="s">
        <v>12</v>
      </c>
      <c r="B1413" s="1" t="s">
        <v>13</v>
      </c>
      <c r="C1413" s="2">
        <v>44914</v>
      </c>
      <c r="D1413">
        <f t="shared" si="66"/>
        <v>19</v>
      </c>
      <c r="E1413">
        <f t="shared" si="67"/>
        <v>12</v>
      </c>
      <c r="F1413">
        <f t="shared" si="68"/>
        <v>2022</v>
      </c>
      <c r="G1413" s="4">
        <v>20459.2421875</v>
      </c>
      <c r="H1413" s="4">
        <v>16536.1015625</v>
      </c>
      <c r="I1413" s="3">
        <v>80.824600219999994</v>
      </c>
    </row>
    <row r="1414" spans="1:9" customFormat="1" x14ac:dyDescent="0.3">
      <c r="A1414" s="1" t="s">
        <v>6</v>
      </c>
      <c r="B1414" s="1" t="s">
        <v>7</v>
      </c>
      <c r="C1414" s="2">
        <v>44915</v>
      </c>
      <c r="D1414">
        <f t="shared" si="66"/>
        <v>20</v>
      </c>
      <c r="E1414">
        <f t="shared" si="67"/>
        <v>12</v>
      </c>
      <c r="F1414">
        <f t="shared" si="68"/>
        <v>2022</v>
      </c>
      <c r="G1414" s="4">
        <v>51691.2265625</v>
      </c>
      <c r="H1414" s="4">
        <v>31525.23046875</v>
      </c>
      <c r="I1414" s="3">
        <v>60.987598419999998</v>
      </c>
    </row>
    <row r="1415" spans="1:9" customFormat="1" x14ac:dyDescent="0.3">
      <c r="A1415" s="1" t="s">
        <v>8</v>
      </c>
      <c r="B1415" s="1" t="s">
        <v>9</v>
      </c>
      <c r="C1415" s="2">
        <v>44915</v>
      </c>
      <c r="D1415">
        <f t="shared" si="66"/>
        <v>20</v>
      </c>
      <c r="E1415">
        <f t="shared" si="67"/>
        <v>12</v>
      </c>
      <c r="F1415">
        <f t="shared" si="68"/>
        <v>2022</v>
      </c>
      <c r="G1415" s="4">
        <v>15302.39648438</v>
      </c>
      <c r="H1415" s="4">
        <v>8460.0097656300004</v>
      </c>
      <c r="I1415" s="3">
        <v>55.285499569999999</v>
      </c>
    </row>
    <row r="1416" spans="1:9" customFormat="1" x14ac:dyDescent="0.3">
      <c r="A1416" s="1" t="s">
        <v>10</v>
      </c>
      <c r="B1416" s="1" t="s">
        <v>11</v>
      </c>
      <c r="C1416" s="2">
        <v>44915</v>
      </c>
      <c r="D1416">
        <f t="shared" si="66"/>
        <v>20</v>
      </c>
      <c r="E1416">
        <f t="shared" si="67"/>
        <v>12</v>
      </c>
      <c r="F1416">
        <f t="shared" si="68"/>
        <v>2022</v>
      </c>
      <c r="G1416" s="4">
        <v>204615.328125</v>
      </c>
      <c r="H1416" s="4">
        <v>100717.6875</v>
      </c>
      <c r="I1416" s="3">
        <v>49.22290039</v>
      </c>
    </row>
    <row r="1417" spans="1:9" customFormat="1" x14ac:dyDescent="0.3">
      <c r="A1417" s="1" t="s">
        <v>12</v>
      </c>
      <c r="B1417" s="1" t="s">
        <v>13</v>
      </c>
      <c r="C1417" s="2">
        <v>44915</v>
      </c>
      <c r="D1417">
        <f t="shared" si="66"/>
        <v>20</v>
      </c>
      <c r="E1417">
        <f t="shared" si="67"/>
        <v>12</v>
      </c>
      <c r="F1417">
        <f t="shared" si="68"/>
        <v>2022</v>
      </c>
      <c r="G1417" s="4">
        <v>20459.2421875</v>
      </c>
      <c r="H1417" s="4">
        <v>16616.41015625</v>
      </c>
      <c r="I1417" s="3">
        <v>81.217102049999994</v>
      </c>
    </row>
    <row r="1418" spans="1:9" customFormat="1" x14ac:dyDescent="0.3">
      <c r="A1418" s="1" t="s">
        <v>6</v>
      </c>
      <c r="B1418" s="1" t="s">
        <v>7</v>
      </c>
      <c r="C1418" s="2">
        <v>44916</v>
      </c>
      <c r="D1418">
        <f t="shared" si="66"/>
        <v>21</v>
      </c>
      <c r="E1418">
        <f t="shared" si="67"/>
        <v>12</v>
      </c>
      <c r="F1418">
        <f t="shared" si="68"/>
        <v>2022</v>
      </c>
      <c r="G1418" s="4">
        <v>51691.2265625</v>
      </c>
      <c r="H1418" s="4">
        <v>31625.34375</v>
      </c>
      <c r="I1418" s="3">
        <v>61.181301120000001</v>
      </c>
    </row>
    <row r="1419" spans="1:9" customFormat="1" x14ac:dyDescent="0.3">
      <c r="A1419" s="1" t="s">
        <v>8</v>
      </c>
      <c r="B1419" s="1" t="s">
        <v>9</v>
      </c>
      <c r="C1419" s="2">
        <v>44916</v>
      </c>
      <c r="D1419">
        <f t="shared" si="66"/>
        <v>21</v>
      </c>
      <c r="E1419">
        <f t="shared" si="67"/>
        <v>12</v>
      </c>
      <c r="F1419">
        <f t="shared" si="68"/>
        <v>2022</v>
      </c>
      <c r="G1419" s="4">
        <v>15302.39648438</v>
      </c>
      <c r="H1419" s="4">
        <v>8470.9902343800004</v>
      </c>
      <c r="I1419" s="3">
        <v>55.3572998</v>
      </c>
    </row>
    <row r="1420" spans="1:9" customFormat="1" x14ac:dyDescent="0.3">
      <c r="A1420" s="1" t="s">
        <v>10</v>
      </c>
      <c r="B1420" s="1" t="s">
        <v>11</v>
      </c>
      <c r="C1420" s="2">
        <v>44916</v>
      </c>
      <c r="D1420">
        <f t="shared" si="66"/>
        <v>21</v>
      </c>
      <c r="E1420">
        <f t="shared" si="67"/>
        <v>12</v>
      </c>
      <c r="F1420">
        <f t="shared" si="68"/>
        <v>2022</v>
      </c>
      <c r="G1420" s="4">
        <v>204615.328125</v>
      </c>
      <c r="H1420" s="4">
        <v>101269.7421875</v>
      </c>
      <c r="I1420" s="3">
        <v>49.492698670000003</v>
      </c>
    </row>
    <row r="1421" spans="1:9" customFormat="1" x14ac:dyDescent="0.3">
      <c r="A1421" s="1" t="s">
        <v>12</v>
      </c>
      <c r="B1421" s="1" t="s">
        <v>13</v>
      </c>
      <c r="C1421" s="2">
        <v>44916</v>
      </c>
      <c r="D1421">
        <f t="shared" si="66"/>
        <v>21</v>
      </c>
      <c r="E1421">
        <f t="shared" si="67"/>
        <v>12</v>
      </c>
      <c r="F1421">
        <f t="shared" si="68"/>
        <v>2022</v>
      </c>
      <c r="G1421" s="4">
        <v>20459.2421875</v>
      </c>
      <c r="H1421" s="4">
        <v>16665.05859375</v>
      </c>
      <c r="I1421" s="3">
        <v>81.454902649999994</v>
      </c>
    </row>
    <row r="1422" spans="1:9" customFormat="1" x14ac:dyDescent="0.3">
      <c r="A1422" s="1" t="s">
        <v>6</v>
      </c>
      <c r="B1422" s="1" t="s">
        <v>7</v>
      </c>
      <c r="C1422" s="2">
        <v>44917</v>
      </c>
      <c r="D1422">
        <f t="shared" si="66"/>
        <v>22</v>
      </c>
      <c r="E1422">
        <f t="shared" si="67"/>
        <v>12</v>
      </c>
      <c r="F1422">
        <f t="shared" si="68"/>
        <v>2022</v>
      </c>
      <c r="G1422" s="4">
        <v>51691.2265625</v>
      </c>
      <c r="H1422" s="4">
        <v>31825.873046879999</v>
      </c>
      <c r="I1422" s="3">
        <v>61.569198610000001</v>
      </c>
    </row>
    <row r="1423" spans="1:9" customFormat="1" x14ac:dyDescent="0.3">
      <c r="A1423" s="1" t="s">
        <v>8</v>
      </c>
      <c r="B1423" s="1" t="s">
        <v>9</v>
      </c>
      <c r="C1423" s="2">
        <v>44917</v>
      </c>
      <c r="D1423">
        <f t="shared" si="66"/>
        <v>22</v>
      </c>
      <c r="E1423">
        <f t="shared" si="67"/>
        <v>12</v>
      </c>
      <c r="F1423">
        <f t="shared" si="68"/>
        <v>2022</v>
      </c>
      <c r="G1423" s="4">
        <v>15302.39648438</v>
      </c>
      <c r="H1423" s="4">
        <v>8473.7832031300004</v>
      </c>
      <c r="I1423" s="3">
        <v>55.375499730000001</v>
      </c>
    </row>
    <row r="1424" spans="1:9" customFormat="1" x14ac:dyDescent="0.3">
      <c r="A1424" s="1" t="s">
        <v>10</v>
      </c>
      <c r="B1424" s="1" t="s">
        <v>11</v>
      </c>
      <c r="C1424" s="2">
        <v>44917</v>
      </c>
      <c r="D1424">
        <f t="shared" si="66"/>
        <v>22</v>
      </c>
      <c r="E1424">
        <f t="shared" si="67"/>
        <v>12</v>
      </c>
      <c r="F1424">
        <f t="shared" si="68"/>
        <v>2022</v>
      </c>
      <c r="G1424" s="4">
        <v>204615.328125</v>
      </c>
      <c r="H1424" s="4">
        <v>101843.03125</v>
      </c>
      <c r="I1424" s="3">
        <v>49.772899629999998</v>
      </c>
    </row>
    <row r="1425" spans="1:9" customFormat="1" x14ac:dyDescent="0.3">
      <c r="A1425" s="1" t="s">
        <v>12</v>
      </c>
      <c r="B1425" s="1" t="s">
        <v>13</v>
      </c>
      <c r="C1425" s="2">
        <v>44917</v>
      </c>
      <c r="D1425">
        <f t="shared" si="66"/>
        <v>22</v>
      </c>
      <c r="E1425">
        <f t="shared" si="67"/>
        <v>12</v>
      </c>
      <c r="F1425">
        <f t="shared" si="68"/>
        <v>2022</v>
      </c>
      <c r="G1425" s="4">
        <v>20459.2421875</v>
      </c>
      <c r="H1425" s="4">
        <v>16678.04296875</v>
      </c>
      <c r="I1425" s="3">
        <v>81.518402100000003</v>
      </c>
    </row>
    <row r="1426" spans="1:9" customFormat="1" x14ac:dyDescent="0.3">
      <c r="A1426" s="1" t="s">
        <v>6</v>
      </c>
      <c r="B1426" s="1" t="s">
        <v>7</v>
      </c>
      <c r="C1426" s="2">
        <v>44918</v>
      </c>
      <c r="D1426">
        <f t="shared" si="66"/>
        <v>23</v>
      </c>
      <c r="E1426">
        <f t="shared" si="67"/>
        <v>12</v>
      </c>
      <c r="F1426">
        <f t="shared" si="68"/>
        <v>2022</v>
      </c>
      <c r="G1426" s="4">
        <v>51691.2265625</v>
      </c>
      <c r="H1426" s="4">
        <v>32099.03125</v>
      </c>
      <c r="I1426" s="3">
        <v>62.097599029999998</v>
      </c>
    </row>
    <row r="1427" spans="1:9" customFormat="1" x14ac:dyDescent="0.3">
      <c r="A1427" s="1" t="s">
        <v>8</v>
      </c>
      <c r="B1427" s="1" t="s">
        <v>9</v>
      </c>
      <c r="C1427" s="2">
        <v>44918</v>
      </c>
      <c r="D1427">
        <f t="shared" si="66"/>
        <v>23</v>
      </c>
      <c r="E1427">
        <f t="shared" si="67"/>
        <v>12</v>
      </c>
      <c r="F1427">
        <f t="shared" si="68"/>
        <v>2022</v>
      </c>
      <c r="G1427" s="4">
        <v>15302.39648438</v>
      </c>
      <c r="H1427" s="4">
        <v>8473.0878906300004</v>
      </c>
      <c r="I1427" s="3">
        <v>55.370998380000003</v>
      </c>
    </row>
    <row r="1428" spans="1:9" customFormat="1" x14ac:dyDescent="0.3">
      <c r="A1428" s="1" t="s">
        <v>10</v>
      </c>
      <c r="B1428" s="1" t="s">
        <v>11</v>
      </c>
      <c r="C1428" s="2">
        <v>44918</v>
      </c>
      <c r="D1428">
        <f t="shared" si="66"/>
        <v>23</v>
      </c>
      <c r="E1428">
        <f t="shared" si="67"/>
        <v>12</v>
      </c>
      <c r="F1428">
        <f t="shared" si="68"/>
        <v>2022</v>
      </c>
      <c r="G1428" s="4">
        <v>204615.328125</v>
      </c>
      <c r="H1428" s="4">
        <v>102105.9140625</v>
      </c>
      <c r="I1428" s="3">
        <v>49.90140152</v>
      </c>
    </row>
    <row r="1429" spans="1:9" customFormat="1" x14ac:dyDescent="0.3">
      <c r="A1429" s="1" t="s">
        <v>12</v>
      </c>
      <c r="B1429" s="1" t="s">
        <v>13</v>
      </c>
      <c r="C1429" s="2">
        <v>44918</v>
      </c>
      <c r="D1429">
        <f t="shared" si="66"/>
        <v>23</v>
      </c>
      <c r="E1429">
        <f t="shared" si="67"/>
        <v>12</v>
      </c>
      <c r="F1429">
        <f t="shared" si="68"/>
        <v>2022</v>
      </c>
      <c r="G1429" s="4">
        <v>20459.2421875</v>
      </c>
      <c r="H1429" s="4">
        <v>16639.189453129999</v>
      </c>
      <c r="I1429" s="3">
        <v>81.328498839999995</v>
      </c>
    </row>
    <row r="1430" spans="1:9" customFormat="1" x14ac:dyDescent="0.3">
      <c r="A1430" s="1" t="s">
        <v>6</v>
      </c>
      <c r="B1430" s="1" t="s">
        <v>7</v>
      </c>
      <c r="C1430" s="2">
        <v>44919</v>
      </c>
      <c r="D1430">
        <f t="shared" si="66"/>
        <v>24</v>
      </c>
      <c r="E1430">
        <f t="shared" si="67"/>
        <v>12</v>
      </c>
      <c r="F1430">
        <f t="shared" si="68"/>
        <v>2022</v>
      </c>
      <c r="G1430" s="4">
        <v>51691.2265625</v>
      </c>
      <c r="H1430" s="4">
        <v>32395.150390629999</v>
      </c>
      <c r="I1430" s="3">
        <v>62.670501710000003</v>
      </c>
    </row>
    <row r="1431" spans="1:9" customFormat="1" x14ac:dyDescent="0.3">
      <c r="A1431" s="1" t="s">
        <v>8</v>
      </c>
      <c r="B1431" s="1" t="s">
        <v>9</v>
      </c>
      <c r="C1431" s="2">
        <v>44919</v>
      </c>
      <c r="D1431">
        <f t="shared" si="66"/>
        <v>24</v>
      </c>
      <c r="E1431">
        <f t="shared" si="67"/>
        <v>12</v>
      </c>
      <c r="F1431">
        <f t="shared" si="68"/>
        <v>2022</v>
      </c>
      <c r="G1431" s="4">
        <v>15302.39648438</v>
      </c>
      <c r="H1431" s="4">
        <v>8501.4765625</v>
      </c>
      <c r="I1431" s="3">
        <v>55.556499479999999</v>
      </c>
    </row>
    <row r="1432" spans="1:9" customFormat="1" x14ac:dyDescent="0.3">
      <c r="A1432" s="1" t="s">
        <v>10</v>
      </c>
      <c r="B1432" s="1" t="s">
        <v>11</v>
      </c>
      <c r="C1432" s="2">
        <v>44919</v>
      </c>
      <c r="D1432">
        <f t="shared" si="66"/>
        <v>24</v>
      </c>
      <c r="E1432">
        <f t="shared" si="67"/>
        <v>12</v>
      </c>
      <c r="F1432">
        <f t="shared" si="68"/>
        <v>2022</v>
      </c>
      <c r="G1432" s="4">
        <v>204615.328125</v>
      </c>
      <c r="H1432" s="4">
        <v>102462.1875</v>
      </c>
      <c r="I1432" s="3">
        <v>50.075500490000003</v>
      </c>
    </row>
    <row r="1433" spans="1:9" customFormat="1" x14ac:dyDescent="0.3">
      <c r="A1433" s="1" t="s">
        <v>12</v>
      </c>
      <c r="B1433" s="1" t="s">
        <v>13</v>
      </c>
      <c r="C1433" s="2">
        <v>44919</v>
      </c>
      <c r="D1433">
        <f t="shared" si="66"/>
        <v>24</v>
      </c>
      <c r="E1433">
        <f t="shared" si="67"/>
        <v>12</v>
      </c>
      <c r="F1433">
        <f t="shared" si="68"/>
        <v>2022</v>
      </c>
      <c r="G1433" s="4">
        <v>20459.2421875</v>
      </c>
      <c r="H1433" s="4">
        <v>16645.419921879999</v>
      </c>
      <c r="I1433" s="3">
        <v>81.358901979999999</v>
      </c>
    </row>
    <row r="1434" spans="1:9" customFormat="1" x14ac:dyDescent="0.3">
      <c r="A1434" s="1" t="s">
        <v>6</v>
      </c>
      <c r="B1434" s="1" t="s">
        <v>7</v>
      </c>
      <c r="C1434" s="2">
        <v>44920</v>
      </c>
      <c r="D1434">
        <f t="shared" si="66"/>
        <v>25</v>
      </c>
      <c r="E1434">
        <f t="shared" si="67"/>
        <v>12</v>
      </c>
      <c r="F1434">
        <f t="shared" si="68"/>
        <v>2022</v>
      </c>
      <c r="G1434" s="4">
        <v>51691.2265625</v>
      </c>
      <c r="H1434" s="4">
        <v>32675.755859379999</v>
      </c>
      <c r="I1434" s="3">
        <v>63.213298799999997</v>
      </c>
    </row>
    <row r="1435" spans="1:9" customFormat="1" x14ac:dyDescent="0.3">
      <c r="A1435" s="1" t="s">
        <v>8</v>
      </c>
      <c r="B1435" s="1" t="s">
        <v>9</v>
      </c>
      <c r="C1435" s="2">
        <v>44920</v>
      </c>
      <c r="D1435">
        <f t="shared" si="66"/>
        <v>25</v>
      </c>
      <c r="E1435">
        <f t="shared" si="67"/>
        <v>12</v>
      </c>
      <c r="F1435">
        <f t="shared" si="68"/>
        <v>2022</v>
      </c>
      <c r="G1435" s="4">
        <v>15302.39648438</v>
      </c>
      <c r="H1435" s="4">
        <v>8593.2802734399993</v>
      </c>
      <c r="I1435" s="3">
        <v>56.156398770000003</v>
      </c>
    </row>
    <row r="1436" spans="1:9" customFormat="1" x14ac:dyDescent="0.3">
      <c r="A1436" s="1" t="s">
        <v>10</v>
      </c>
      <c r="B1436" s="1" t="s">
        <v>11</v>
      </c>
      <c r="C1436" s="2">
        <v>44920</v>
      </c>
      <c r="D1436">
        <f t="shared" si="66"/>
        <v>25</v>
      </c>
      <c r="E1436">
        <f t="shared" si="67"/>
        <v>12</v>
      </c>
      <c r="F1436">
        <f t="shared" si="68"/>
        <v>2022</v>
      </c>
      <c r="G1436" s="4">
        <v>204615.328125</v>
      </c>
      <c r="H1436" s="4">
        <v>102969.8359375</v>
      </c>
      <c r="I1436" s="3">
        <v>50.323600769999999</v>
      </c>
    </row>
    <row r="1437" spans="1:9" customFormat="1" x14ac:dyDescent="0.3">
      <c r="A1437" s="1" t="s">
        <v>12</v>
      </c>
      <c r="B1437" s="1" t="s">
        <v>13</v>
      </c>
      <c r="C1437" s="2">
        <v>44920</v>
      </c>
      <c r="D1437">
        <f t="shared" si="66"/>
        <v>25</v>
      </c>
      <c r="E1437">
        <f t="shared" si="67"/>
        <v>12</v>
      </c>
      <c r="F1437">
        <f t="shared" si="68"/>
        <v>2022</v>
      </c>
      <c r="G1437" s="4">
        <v>20459.2421875</v>
      </c>
      <c r="H1437" s="4">
        <v>16688.828125</v>
      </c>
      <c r="I1437" s="3">
        <v>81.571098329999998</v>
      </c>
    </row>
    <row r="1438" spans="1:9" customFormat="1" x14ac:dyDescent="0.3">
      <c r="A1438" s="1" t="s">
        <v>6</v>
      </c>
      <c r="B1438" s="1" t="s">
        <v>7</v>
      </c>
      <c r="C1438" s="2">
        <v>44921</v>
      </c>
      <c r="D1438">
        <f t="shared" si="66"/>
        <v>26</v>
      </c>
      <c r="E1438">
        <f t="shared" si="67"/>
        <v>12</v>
      </c>
      <c r="F1438">
        <f t="shared" si="68"/>
        <v>2022</v>
      </c>
      <c r="G1438" s="4">
        <v>51691.2265625</v>
      </c>
      <c r="H1438" s="4">
        <v>32988.3359375</v>
      </c>
      <c r="I1438" s="3">
        <v>63.81809998</v>
      </c>
    </row>
    <row r="1439" spans="1:9" customFormat="1" x14ac:dyDescent="0.3">
      <c r="A1439" s="1" t="s">
        <v>8</v>
      </c>
      <c r="B1439" s="1" t="s">
        <v>9</v>
      </c>
      <c r="C1439" s="2">
        <v>44921</v>
      </c>
      <c r="D1439">
        <f t="shared" si="66"/>
        <v>26</v>
      </c>
      <c r="E1439">
        <f t="shared" si="67"/>
        <v>12</v>
      </c>
      <c r="F1439">
        <f t="shared" si="68"/>
        <v>2022</v>
      </c>
      <c r="G1439" s="4">
        <v>15302.39648438</v>
      </c>
      <c r="H1439" s="4">
        <v>8688.52734375</v>
      </c>
      <c r="I1439" s="3">
        <v>56.778900149999998</v>
      </c>
    </row>
    <row r="1440" spans="1:9" customFormat="1" x14ac:dyDescent="0.3">
      <c r="A1440" s="1" t="s">
        <v>10</v>
      </c>
      <c r="B1440" s="1" t="s">
        <v>11</v>
      </c>
      <c r="C1440" s="2">
        <v>44921</v>
      </c>
      <c r="D1440">
        <f t="shared" si="66"/>
        <v>26</v>
      </c>
      <c r="E1440">
        <f t="shared" si="67"/>
        <v>12</v>
      </c>
      <c r="F1440">
        <f t="shared" si="68"/>
        <v>2022</v>
      </c>
      <c r="G1440" s="4">
        <v>204615.328125</v>
      </c>
      <c r="H1440" s="4">
        <v>103561.5390625</v>
      </c>
      <c r="I1440" s="3">
        <v>50.6128006</v>
      </c>
    </row>
    <row r="1441" spans="1:9" customFormat="1" x14ac:dyDescent="0.3">
      <c r="A1441" s="1" t="s">
        <v>12</v>
      </c>
      <c r="B1441" s="1" t="s">
        <v>13</v>
      </c>
      <c r="C1441" s="2">
        <v>44921</v>
      </c>
      <c r="D1441">
        <f t="shared" si="66"/>
        <v>26</v>
      </c>
      <c r="E1441">
        <f t="shared" si="67"/>
        <v>12</v>
      </c>
      <c r="F1441">
        <f t="shared" si="68"/>
        <v>2022</v>
      </c>
      <c r="G1441" s="4">
        <v>20459.2421875</v>
      </c>
      <c r="H1441" s="4">
        <v>16674.6640625</v>
      </c>
      <c r="I1441" s="3">
        <v>81.501899719999997</v>
      </c>
    </row>
    <row r="1442" spans="1:9" customFormat="1" x14ac:dyDescent="0.3">
      <c r="A1442" s="1" t="s">
        <v>6</v>
      </c>
      <c r="B1442" s="1" t="s">
        <v>7</v>
      </c>
      <c r="C1442" s="2">
        <v>44922</v>
      </c>
      <c r="D1442">
        <f t="shared" si="66"/>
        <v>27</v>
      </c>
      <c r="E1442">
        <f t="shared" si="67"/>
        <v>12</v>
      </c>
      <c r="F1442">
        <f t="shared" si="68"/>
        <v>2022</v>
      </c>
      <c r="G1442" s="4">
        <v>51691.2265625</v>
      </c>
      <c r="H1442" s="4">
        <v>33276.84765625</v>
      </c>
      <c r="I1442" s="3">
        <v>64.376197809999994</v>
      </c>
    </row>
    <row r="1443" spans="1:9" customFormat="1" x14ac:dyDescent="0.3">
      <c r="A1443" s="1" t="s">
        <v>8</v>
      </c>
      <c r="B1443" s="1" t="s">
        <v>9</v>
      </c>
      <c r="C1443" s="2">
        <v>44922</v>
      </c>
      <c r="D1443">
        <f t="shared" si="66"/>
        <v>27</v>
      </c>
      <c r="E1443">
        <f t="shared" si="67"/>
        <v>12</v>
      </c>
      <c r="F1443">
        <f t="shared" si="68"/>
        <v>2022</v>
      </c>
      <c r="G1443" s="4">
        <v>15302.39648438</v>
      </c>
      <c r="H1443" s="4">
        <v>8739.0234375</v>
      </c>
      <c r="I1443" s="3">
        <v>57.108898160000003</v>
      </c>
    </row>
    <row r="1444" spans="1:9" customFormat="1" x14ac:dyDescent="0.3">
      <c r="A1444" s="1" t="s">
        <v>10</v>
      </c>
      <c r="B1444" s="1" t="s">
        <v>11</v>
      </c>
      <c r="C1444" s="2">
        <v>44922</v>
      </c>
      <c r="D1444">
        <f t="shared" si="66"/>
        <v>27</v>
      </c>
      <c r="E1444">
        <f t="shared" si="67"/>
        <v>12</v>
      </c>
      <c r="F1444">
        <f t="shared" si="68"/>
        <v>2022</v>
      </c>
      <c r="G1444" s="4">
        <v>204615.328125</v>
      </c>
      <c r="H1444" s="4">
        <v>104338.75</v>
      </c>
      <c r="I1444" s="3">
        <v>50.992599490000003</v>
      </c>
    </row>
    <row r="1445" spans="1:9" customFormat="1" x14ac:dyDescent="0.3">
      <c r="A1445" s="1" t="s">
        <v>12</v>
      </c>
      <c r="B1445" s="1" t="s">
        <v>13</v>
      </c>
      <c r="C1445" s="2">
        <v>44922</v>
      </c>
      <c r="D1445">
        <f t="shared" si="66"/>
        <v>27</v>
      </c>
      <c r="E1445">
        <f t="shared" si="67"/>
        <v>12</v>
      </c>
      <c r="F1445">
        <f t="shared" si="68"/>
        <v>2022</v>
      </c>
      <c r="G1445" s="4">
        <v>20459.2421875</v>
      </c>
      <c r="H1445" s="4">
        <v>16755.009765629999</v>
      </c>
      <c r="I1445" s="3">
        <v>81.894599909999997</v>
      </c>
    </row>
    <row r="1446" spans="1:9" customFormat="1" x14ac:dyDescent="0.3">
      <c r="A1446" s="1" t="s">
        <v>6</v>
      </c>
      <c r="B1446" s="1" t="s">
        <v>7</v>
      </c>
      <c r="C1446" s="2">
        <v>44923</v>
      </c>
      <c r="D1446">
        <f t="shared" si="66"/>
        <v>28</v>
      </c>
      <c r="E1446">
        <f t="shared" si="67"/>
        <v>12</v>
      </c>
      <c r="F1446">
        <f t="shared" si="68"/>
        <v>2022</v>
      </c>
      <c r="G1446" s="4">
        <v>51691.2265625</v>
      </c>
      <c r="H1446" s="4">
        <v>33563.30859375</v>
      </c>
      <c r="I1446" s="3">
        <v>64.930397029999995</v>
      </c>
    </row>
    <row r="1447" spans="1:9" customFormat="1" x14ac:dyDescent="0.3">
      <c r="A1447" s="1" t="s">
        <v>8</v>
      </c>
      <c r="B1447" s="1" t="s">
        <v>9</v>
      </c>
      <c r="C1447" s="2">
        <v>44923</v>
      </c>
      <c r="D1447">
        <f t="shared" si="66"/>
        <v>28</v>
      </c>
      <c r="E1447">
        <f t="shared" si="67"/>
        <v>12</v>
      </c>
      <c r="F1447">
        <f t="shared" si="68"/>
        <v>2022</v>
      </c>
      <c r="G1447" s="4">
        <v>15302.39648438</v>
      </c>
      <c r="H1447" s="4">
        <v>8807.9189453100007</v>
      </c>
      <c r="I1447" s="3">
        <v>57.559101099999999</v>
      </c>
    </row>
    <row r="1448" spans="1:9" customFormat="1" x14ac:dyDescent="0.3">
      <c r="A1448" s="1" t="s">
        <v>10</v>
      </c>
      <c r="B1448" s="1" t="s">
        <v>11</v>
      </c>
      <c r="C1448" s="2">
        <v>44923</v>
      </c>
      <c r="D1448">
        <f t="shared" si="66"/>
        <v>28</v>
      </c>
      <c r="E1448">
        <f t="shared" si="67"/>
        <v>12</v>
      </c>
      <c r="F1448">
        <f t="shared" si="68"/>
        <v>2022</v>
      </c>
      <c r="G1448" s="4">
        <v>204615.328125</v>
      </c>
      <c r="H1448" s="4">
        <v>105240.296875</v>
      </c>
      <c r="I1448" s="3">
        <v>51.433200839999998</v>
      </c>
    </row>
    <row r="1449" spans="1:9" customFormat="1" x14ac:dyDescent="0.3">
      <c r="A1449" s="1" t="s">
        <v>12</v>
      </c>
      <c r="B1449" s="1" t="s">
        <v>13</v>
      </c>
      <c r="C1449" s="2">
        <v>44923</v>
      </c>
      <c r="D1449">
        <f t="shared" si="66"/>
        <v>28</v>
      </c>
      <c r="E1449">
        <f t="shared" si="67"/>
        <v>12</v>
      </c>
      <c r="F1449">
        <f t="shared" si="68"/>
        <v>2022</v>
      </c>
      <c r="G1449" s="4">
        <v>20459.2421875</v>
      </c>
      <c r="H1449" s="4">
        <v>16850.517578129999</v>
      </c>
      <c r="I1449" s="3">
        <v>82.361396790000001</v>
      </c>
    </row>
    <row r="1450" spans="1:9" customFormat="1" x14ac:dyDescent="0.3">
      <c r="A1450" s="1" t="s">
        <v>6</v>
      </c>
      <c r="B1450" s="1" t="s">
        <v>7</v>
      </c>
      <c r="C1450" s="2">
        <v>44924</v>
      </c>
      <c r="D1450">
        <f t="shared" si="66"/>
        <v>29</v>
      </c>
      <c r="E1450">
        <f t="shared" si="67"/>
        <v>12</v>
      </c>
      <c r="F1450">
        <f t="shared" si="68"/>
        <v>2022</v>
      </c>
      <c r="G1450" s="4">
        <v>51691.2265625</v>
      </c>
      <c r="H1450" s="4">
        <v>33877.1171875</v>
      </c>
      <c r="I1450" s="3">
        <v>65.537498470000003</v>
      </c>
    </row>
    <row r="1451" spans="1:9" customFormat="1" x14ac:dyDescent="0.3">
      <c r="A1451" s="1" t="s">
        <v>8</v>
      </c>
      <c r="B1451" s="1" t="s">
        <v>9</v>
      </c>
      <c r="C1451" s="2">
        <v>44924</v>
      </c>
      <c r="D1451">
        <f t="shared" si="66"/>
        <v>29</v>
      </c>
      <c r="E1451">
        <f t="shared" si="67"/>
        <v>12</v>
      </c>
      <c r="F1451">
        <f t="shared" si="68"/>
        <v>2022</v>
      </c>
      <c r="G1451" s="4">
        <v>15302.39648438</v>
      </c>
      <c r="H1451" s="4">
        <v>8887.1259765600007</v>
      </c>
      <c r="I1451" s="3">
        <v>58.076698299999997</v>
      </c>
    </row>
    <row r="1452" spans="1:9" customFormat="1" x14ac:dyDescent="0.3">
      <c r="A1452" s="1" t="s">
        <v>10</v>
      </c>
      <c r="B1452" s="1" t="s">
        <v>11</v>
      </c>
      <c r="C1452" s="2">
        <v>44924</v>
      </c>
      <c r="D1452">
        <f t="shared" si="66"/>
        <v>29</v>
      </c>
      <c r="E1452">
        <f t="shared" si="67"/>
        <v>12</v>
      </c>
      <c r="F1452">
        <f t="shared" si="68"/>
        <v>2022</v>
      </c>
      <c r="G1452" s="4">
        <v>204615.328125</v>
      </c>
      <c r="H1452" s="4">
        <v>106267.515625</v>
      </c>
      <c r="I1452" s="3">
        <v>51.935298920000001</v>
      </c>
    </row>
    <row r="1453" spans="1:9" customFormat="1" x14ac:dyDescent="0.3">
      <c r="A1453" s="1" t="s">
        <v>12</v>
      </c>
      <c r="B1453" s="1" t="s">
        <v>13</v>
      </c>
      <c r="C1453" s="2">
        <v>44924</v>
      </c>
      <c r="D1453">
        <f t="shared" si="66"/>
        <v>29</v>
      </c>
      <c r="E1453">
        <f t="shared" si="67"/>
        <v>12</v>
      </c>
      <c r="F1453">
        <f t="shared" si="68"/>
        <v>2022</v>
      </c>
      <c r="G1453" s="4">
        <v>20459.2421875</v>
      </c>
      <c r="H1453" s="4">
        <v>16927.13671875</v>
      </c>
      <c r="I1453" s="3">
        <v>82.735900880000003</v>
      </c>
    </row>
    <row r="1454" spans="1:9" customFormat="1" x14ac:dyDescent="0.3">
      <c r="A1454" s="1" t="s">
        <v>6</v>
      </c>
      <c r="B1454" s="1" t="s">
        <v>7</v>
      </c>
      <c r="C1454" s="2">
        <v>44925</v>
      </c>
      <c r="D1454">
        <f t="shared" si="66"/>
        <v>30</v>
      </c>
      <c r="E1454">
        <f t="shared" si="67"/>
        <v>12</v>
      </c>
      <c r="F1454">
        <f t="shared" si="68"/>
        <v>2022</v>
      </c>
      <c r="G1454" s="4">
        <v>51691.2265625</v>
      </c>
      <c r="H1454" s="4">
        <v>34214.06640625</v>
      </c>
      <c r="I1454" s="3">
        <v>66.189300540000005</v>
      </c>
    </row>
    <row r="1455" spans="1:9" customFormat="1" x14ac:dyDescent="0.3">
      <c r="A1455" s="1" t="s">
        <v>8</v>
      </c>
      <c r="B1455" s="1" t="s">
        <v>9</v>
      </c>
      <c r="C1455" s="2">
        <v>44925</v>
      </c>
      <c r="D1455">
        <f t="shared" si="66"/>
        <v>30</v>
      </c>
      <c r="E1455">
        <f t="shared" si="67"/>
        <v>12</v>
      </c>
      <c r="F1455">
        <f t="shared" si="68"/>
        <v>2022</v>
      </c>
      <c r="G1455" s="4">
        <v>15302.39648438</v>
      </c>
      <c r="H1455" s="4">
        <v>9037.9609375</v>
      </c>
      <c r="I1455" s="3">
        <v>59.062400820000001</v>
      </c>
    </row>
    <row r="1456" spans="1:9" customFormat="1" x14ac:dyDescent="0.3">
      <c r="A1456" s="1" t="s">
        <v>10</v>
      </c>
      <c r="B1456" s="1" t="s">
        <v>11</v>
      </c>
      <c r="C1456" s="2">
        <v>44925</v>
      </c>
      <c r="D1456">
        <f t="shared" si="66"/>
        <v>30</v>
      </c>
      <c r="E1456">
        <f t="shared" si="67"/>
        <v>12</v>
      </c>
      <c r="F1456">
        <f t="shared" si="68"/>
        <v>2022</v>
      </c>
      <c r="G1456" s="4">
        <v>204615.328125</v>
      </c>
      <c r="H1456" s="4">
        <v>107385.3359375</v>
      </c>
      <c r="I1456" s="3">
        <v>52.48160172</v>
      </c>
    </row>
    <row r="1457" spans="1:9" customFormat="1" x14ac:dyDescent="0.3">
      <c r="A1457" s="1" t="s">
        <v>12</v>
      </c>
      <c r="B1457" s="1" t="s">
        <v>13</v>
      </c>
      <c r="C1457" s="2">
        <v>44925</v>
      </c>
      <c r="D1457">
        <f t="shared" si="66"/>
        <v>30</v>
      </c>
      <c r="E1457">
        <f t="shared" si="67"/>
        <v>12</v>
      </c>
      <c r="F1457">
        <f t="shared" si="68"/>
        <v>2022</v>
      </c>
      <c r="G1457" s="4">
        <v>20459.2421875</v>
      </c>
      <c r="H1457" s="4">
        <v>17054.55859375</v>
      </c>
      <c r="I1457" s="3">
        <v>83.358703610000006</v>
      </c>
    </row>
    <row r="1458" spans="1:9" customFormat="1" x14ac:dyDescent="0.3">
      <c r="A1458" s="1" t="s">
        <v>6</v>
      </c>
      <c r="B1458" s="1" t="s">
        <v>7</v>
      </c>
      <c r="C1458" s="2">
        <v>44926</v>
      </c>
      <c r="D1458">
        <f t="shared" si="66"/>
        <v>31</v>
      </c>
      <c r="E1458">
        <f t="shared" si="67"/>
        <v>12</v>
      </c>
      <c r="F1458">
        <f t="shared" si="68"/>
        <v>2022</v>
      </c>
      <c r="G1458" s="4">
        <v>51691.2265625</v>
      </c>
      <c r="H1458" s="4">
        <v>34609.03125</v>
      </c>
      <c r="I1458" s="3">
        <v>66.953399660000002</v>
      </c>
    </row>
    <row r="1459" spans="1:9" customFormat="1" x14ac:dyDescent="0.3">
      <c r="A1459" s="1" t="s">
        <v>8</v>
      </c>
      <c r="B1459" s="1" t="s">
        <v>9</v>
      </c>
      <c r="C1459" s="2">
        <v>44926</v>
      </c>
      <c r="D1459">
        <f t="shared" si="66"/>
        <v>31</v>
      </c>
      <c r="E1459">
        <f t="shared" si="67"/>
        <v>12</v>
      </c>
      <c r="F1459">
        <f t="shared" si="68"/>
        <v>2022</v>
      </c>
      <c r="G1459" s="4">
        <v>15302.39648438</v>
      </c>
      <c r="H1459" s="4">
        <v>9224.8271484399993</v>
      </c>
      <c r="I1459" s="3">
        <v>60.283500670000002</v>
      </c>
    </row>
    <row r="1460" spans="1:9" customFormat="1" x14ac:dyDescent="0.3">
      <c r="A1460" s="1" t="s">
        <v>10</v>
      </c>
      <c r="B1460" s="1" t="s">
        <v>11</v>
      </c>
      <c r="C1460" s="2">
        <v>44926</v>
      </c>
      <c r="D1460">
        <f t="shared" si="66"/>
        <v>31</v>
      </c>
      <c r="E1460">
        <f t="shared" si="67"/>
        <v>12</v>
      </c>
      <c r="F1460">
        <f t="shared" si="68"/>
        <v>2022</v>
      </c>
      <c r="G1460" s="4">
        <v>204615.328125</v>
      </c>
      <c r="H1460" s="4">
        <v>108469.875</v>
      </c>
      <c r="I1460" s="3">
        <v>53.011600489999999</v>
      </c>
    </row>
    <row r="1461" spans="1:9" customFormat="1" x14ac:dyDescent="0.3">
      <c r="A1461" s="1" t="s">
        <v>12</v>
      </c>
      <c r="B1461" s="1" t="s">
        <v>13</v>
      </c>
      <c r="C1461" s="2">
        <v>44926</v>
      </c>
      <c r="D1461">
        <f t="shared" si="66"/>
        <v>31</v>
      </c>
      <c r="E1461">
        <f t="shared" si="67"/>
        <v>12</v>
      </c>
      <c r="F1461">
        <f t="shared" si="68"/>
        <v>2022</v>
      </c>
      <c r="G1461" s="4">
        <v>20459.2421875</v>
      </c>
      <c r="H1461" s="4">
        <v>17161.552734379999</v>
      </c>
      <c r="I1461" s="3">
        <v>83.881698610000001</v>
      </c>
    </row>
    <row r="1462" spans="1:9" customFormat="1" x14ac:dyDescent="0.3">
      <c r="A1462" s="1" t="s">
        <v>6</v>
      </c>
      <c r="B1462" s="1" t="s">
        <v>7</v>
      </c>
      <c r="C1462" s="2">
        <v>44927</v>
      </c>
      <c r="D1462">
        <f t="shared" si="66"/>
        <v>1</v>
      </c>
      <c r="E1462">
        <f t="shared" si="67"/>
        <v>1</v>
      </c>
      <c r="F1462">
        <f t="shared" si="68"/>
        <v>2023</v>
      </c>
      <c r="G1462" s="4">
        <v>51691.2265625</v>
      </c>
      <c r="H1462" s="4">
        <v>34991.328125</v>
      </c>
      <c r="I1462" s="3">
        <v>67.693000789999999</v>
      </c>
    </row>
    <row r="1463" spans="1:9" customFormat="1" x14ac:dyDescent="0.3">
      <c r="A1463" s="1" t="s">
        <v>8</v>
      </c>
      <c r="B1463" s="1" t="s">
        <v>9</v>
      </c>
      <c r="C1463" s="2">
        <v>44927</v>
      </c>
      <c r="D1463">
        <f t="shared" si="66"/>
        <v>1</v>
      </c>
      <c r="E1463">
        <f t="shared" si="67"/>
        <v>1</v>
      </c>
      <c r="F1463">
        <f t="shared" si="68"/>
        <v>2023</v>
      </c>
      <c r="G1463" s="4">
        <v>15302.39648438</v>
      </c>
      <c r="H1463" s="4">
        <v>9439.1738281300004</v>
      </c>
      <c r="I1463" s="3">
        <v>61.684299469999999</v>
      </c>
    </row>
    <row r="1464" spans="1:9" customFormat="1" x14ac:dyDescent="0.3">
      <c r="A1464" s="1" t="s">
        <v>10</v>
      </c>
      <c r="B1464" s="1" t="s">
        <v>11</v>
      </c>
      <c r="C1464" s="2">
        <v>44927</v>
      </c>
      <c r="D1464">
        <f t="shared" si="66"/>
        <v>1</v>
      </c>
      <c r="E1464">
        <f t="shared" si="67"/>
        <v>1</v>
      </c>
      <c r="F1464">
        <f t="shared" si="68"/>
        <v>2023</v>
      </c>
      <c r="G1464" s="4">
        <v>204615.328125</v>
      </c>
      <c r="H1464" s="4">
        <v>109622.71875</v>
      </c>
      <c r="I1464" s="3">
        <v>53.575000760000002</v>
      </c>
    </row>
    <row r="1465" spans="1:9" customFormat="1" x14ac:dyDescent="0.3">
      <c r="A1465" s="1" t="s">
        <v>12</v>
      </c>
      <c r="B1465" s="1" t="s">
        <v>13</v>
      </c>
      <c r="C1465" s="2">
        <v>44927</v>
      </c>
      <c r="D1465">
        <f t="shared" si="66"/>
        <v>1</v>
      </c>
      <c r="E1465">
        <f t="shared" si="67"/>
        <v>1</v>
      </c>
      <c r="F1465">
        <f t="shared" si="68"/>
        <v>2023</v>
      </c>
      <c r="G1465" s="4">
        <v>20459.2421875</v>
      </c>
      <c r="H1465" s="4">
        <v>17249.421875</v>
      </c>
      <c r="I1465" s="3">
        <v>84.311096190000001</v>
      </c>
    </row>
    <row r="1466" spans="1:9" customFormat="1" x14ac:dyDescent="0.3">
      <c r="A1466" s="1" t="s">
        <v>6</v>
      </c>
      <c r="B1466" s="1" t="s">
        <v>7</v>
      </c>
      <c r="C1466" s="2">
        <v>44928</v>
      </c>
      <c r="D1466">
        <f t="shared" si="66"/>
        <v>2</v>
      </c>
      <c r="E1466">
        <f t="shared" si="67"/>
        <v>1</v>
      </c>
      <c r="F1466">
        <f t="shared" si="68"/>
        <v>2023</v>
      </c>
      <c r="G1466" s="4">
        <v>51691.2265625</v>
      </c>
      <c r="H1466" s="4">
        <v>35361.76953125</v>
      </c>
      <c r="I1466" s="3">
        <v>68.409599299999996</v>
      </c>
    </row>
    <row r="1467" spans="1:9" customFormat="1" x14ac:dyDescent="0.3">
      <c r="A1467" s="1" t="s">
        <v>8</v>
      </c>
      <c r="B1467" s="1" t="s">
        <v>9</v>
      </c>
      <c r="C1467" s="2">
        <v>44928</v>
      </c>
      <c r="D1467">
        <f t="shared" si="66"/>
        <v>2</v>
      </c>
      <c r="E1467">
        <f t="shared" si="67"/>
        <v>1</v>
      </c>
      <c r="F1467">
        <f t="shared" si="68"/>
        <v>2023</v>
      </c>
      <c r="G1467" s="4">
        <v>15302.39648438</v>
      </c>
      <c r="H1467" s="4">
        <v>9626.9326171899993</v>
      </c>
      <c r="I1467" s="3">
        <v>62.911300660000002</v>
      </c>
    </row>
    <row r="1468" spans="1:9" customFormat="1" x14ac:dyDescent="0.3">
      <c r="A1468" s="1" t="s">
        <v>10</v>
      </c>
      <c r="B1468" s="1" t="s">
        <v>11</v>
      </c>
      <c r="C1468" s="2">
        <v>44928</v>
      </c>
      <c r="D1468">
        <f t="shared" si="66"/>
        <v>2</v>
      </c>
      <c r="E1468">
        <f t="shared" si="67"/>
        <v>1</v>
      </c>
      <c r="F1468">
        <f t="shared" si="68"/>
        <v>2023</v>
      </c>
      <c r="G1468" s="4">
        <v>204615.328125</v>
      </c>
      <c r="H1468" s="4">
        <v>110620.890625</v>
      </c>
      <c r="I1468" s="3">
        <v>54.062900540000001</v>
      </c>
    </row>
    <row r="1469" spans="1:9" customFormat="1" x14ac:dyDescent="0.3">
      <c r="A1469" s="1" t="s">
        <v>12</v>
      </c>
      <c r="B1469" s="1" t="s">
        <v>13</v>
      </c>
      <c r="C1469" s="2">
        <v>44928</v>
      </c>
      <c r="D1469">
        <f t="shared" si="66"/>
        <v>2</v>
      </c>
      <c r="E1469">
        <f t="shared" si="67"/>
        <v>1</v>
      </c>
      <c r="F1469">
        <f t="shared" si="68"/>
        <v>2023</v>
      </c>
      <c r="G1469" s="4">
        <v>20459.2421875</v>
      </c>
      <c r="H1469" s="4">
        <v>17263.744140629999</v>
      </c>
      <c r="I1469" s="3">
        <v>84.381202700000003</v>
      </c>
    </row>
    <row r="1470" spans="1:9" customFormat="1" x14ac:dyDescent="0.3">
      <c r="A1470" s="1" t="s">
        <v>6</v>
      </c>
      <c r="B1470" s="1" t="s">
        <v>7</v>
      </c>
      <c r="C1470" s="2">
        <v>44929</v>
      </c>
      <c r="D1470">
        <f t="shared" si="66"/>
        <v>3</v>
      </c>
      <c r="E1470">
        <f t="shared" si="67"/>
        <v>1</v>
      </c>
      <c r="F1470">
        <f t="shared" si="68"/>
        <v>2023</v>
      </c>
      <c r="G1470" s="4">
        <v>51691.2265625</v>
      </c>
      <c r="H1470" s="4">
        <v>35738.15625</v>
      </c>
      <c r="I1470" s="3">
        <v>69.137802120000003</v>
      </c>
    </row>
    <row r="1471" spans="1:9" customFormat="1" x14ac:dyDescent="0.3">
      <c r="A1471" s="1" t="s">
        <v>8</v>
      </c>
      <c r="B1471" s="1" t="s">
        <v>9</v>
      </c>
      <c r="C1471" s="2">
        <v>44929</v>
      </c>
      <c r="D1471">
        <f t="shared" si="66"/>
        <v>3</v>
      </c>
      <c r="E1471">
        <f t="shared" si="67"/>
        <v>1</v>
      </c>
      <c r="F1471">
        <f t="shared" si="68"/>
        <v>2023</v>
      </c>
      <c r="G1471" s="4">
        <v>15302.39648438</v>
      </c>
      <c r="H1471" s="4">
        <v>9785.0439453100007</v>
      </c>
      <c r="I1471" s="3">
        <v>63.944499970000003</v>
      </c>
    </row>
    <row r="1472" spans="1:9" customFormat="1" x14ac:dyDescent="0.3">
      <c r="A1472" s="1" t="s">
        <v>10</v>
      </c>
      <c r="B1472" s="1" t="s">
        <v>11</v>
      </c>
      <c r="C1472" s="2">
        <v>44929</v>
      </c>
      <c r="D1472">
        <f t="shared" si="66"/>
        <v>3</v>
      </c>
      <c r="E1472">
        <f t="shared" si="67"/>
        <v>1</v>
      </c>
      <c r="F1472">
        <f t="shared" si="68"/>
        <v>2023</v>
      </c>
      <c r="G1472" s="4">
        <v>204615.328125</v>
      </c>
      <c r="H1472" s="4">
        <v>111637.390625</v>
      </c>
      <c r="I1472" s="3">
        <v>54.559600830000001</v>
      </c>
    </row>
    <row r="1473" spans="1:9" customFormat="1" x14ac:dyDescent="0.3">
      <c r="A1473" s="1" t="s">
        <v>12</v>
      </c>
      <c r="B1473" s="1" t="s">
        <v>13</v>
      </c>
      <c r="C1473" s="2">
        <v>44929</v>
      </c>
      <c r="D1473">
        <f t="shared" si="66"/>
        <v>3</v>
      </c>
      <c r="E1473">
        <f t="shared" si="67"/>
        <v>1</v>
      </c>
      <c r="F1473">
        <f t="shared" si="68"/>
        <v>2023</v>
      </c>
      <c r="G1473" s="4">
        <v>20459.2421875</v>
      </c>
      <c r="H1473" s="4">
        <v>17261.248046879999</v>
      </c>
      <c r="I1473" s="3">
        <v>84.369003300000003</v>
      </c>
    </row>
    <row r="1474" spans="1:9" customFormat="1" x14ac:dyDescent="0.3">
      <c r="A1474" s="1" t="s">
        <v>6</v>
      </c>
      <c r="B1474" s="1" t="s">
        <v>7</v>
      </c>
      <c r="C1474" s="2">
        <v>44930</v>
      </c>
      <c r="D1474">
        <f t="shared" si="66"/>
        <v>4</v>
      </c>
      <c r="E1474">
        <f t="shared" si="67"/>
        <v>1</v>
      </c>
      <c r="F1474">
        <f t="shared" si="68"/>
        <v>2023</v>
      </c>
      <c r="G1474" s="4">
        <v>51691.2265625</v>
      </c>
      <c r="H1474" s="4">
        <v>36123.25390625</v>
      </c>
      <c r="I1474" s="3">
        <v>69.882797240000002</v>
      </c>
    </row>
    <row r="1475" spans="1:9" customFormat="1" x14ac:dyDescent="0.3">
      <c r="A1475" s="1" t="s">
        <v>8</v>
      </c>
      <c r="B1475" s="1" t="s">
        <v>9</v>
      </c>
      <c r="C1475" s="2">
        <v>44930</v>
      </c>
      <c r="D1475">
        <f t="shared" ref="D1475:D1538" si="69">DAY(C1475)</f>
        <v>4</v>
      </c>
      <c r="E1475">
        <f t="shared" ref="E1475:E1538" si="70">MONTH(C1475)</f>
        <v>1</v>
      </c>
      <c r="F1475">
        <f t="shared" ref="F1475:F1538" si="71">YEAR(C1475)</f>
        <v>2023</v>
      </c>
      <c r="G1475" s="4">
        <v>15302.39648438</v>
      </c>
      <c r="H1475" s="4">
        <v>9932.7509765600007</v>
      </c>
      <c r="I1475" s="3">
        <v>64.909797670000003</v>
      </c>
    </row>
    <row r="1476" spans="1:9" customFormat="1" x14ac:dyDescent="0.3">
      <c r="A1476" s="1" t="s">
        <v>10</v>
      </c>
      <c r="B1476" s="1" t="s">
        <v>11</v>
      </c>
      <c r="C1476" s="2">
        <v>44930</v>
      </c>
      <c r="D1476">
        <f t="shared" si="69"/>
        <v>4</v>
      </c>
      <c r="E1476">
        <f t="shared" si="70"/>
        <v>1</v>
      </c>
      <c r="F1476">
        <f t="shared" si="71"/>
        <v>2023</v>
      </c>
      <c r="G1476" s="4">
        <v>204615.328125</v>
      </c>
      <c r="H1476" s="4">
        <v>112729.3046875</v>
      </c>
      <c r="I1476" s="3">
        <v>55.093299870000003</v>
      </c>
    </row>
    <row r="1477" spans="1:9" customFormat="1" x14ac:dyDescent="0.3">
      <c r="A1477" s="1" t="s">
        <v>12</v>
      </c>
      <c r="B1477" s="1" t="s">
        <v>13</v>
      </c>
      <c r="C1477" s="2">
        <v>44930</v>
      </c>
      <c r="D1477">
        <f t="shared" si="69"/>
        <v>4</v>
      </c>
      <c r="E1477">
        <f t="shared" si="70"/>
        <v>1</v>
      </c>
      <c r="F1477">
        <f t="shared" si="71"/>
        <v>2023</v>
      </c>
      <c r="G1477" s="4">
        <v>20459.2421875</v>
      </c>
      <c r="H1477" s="4">
        <v>17328.91015625</v>
      </c>
      <c r="I1477" s="3">
        <v>84.6996994</v>
      </c>
    </row>
    <row r="1478" spans="1:9" customFormat="1" x14ac:dyDescent="0.3">
      <c r="A1478" s="1" t="s">
        <v>6</v>
      </c>
      <c r="B1478" s="1" t="s">
        <v>7</v>
      </c>
      <c r="C1478" s="2">
        <v>44931</v>
      </c>
      <c r="D1478">
        <f t="shared" si="69"/>
        <v>5</v>
      </c>
      <c r="E1478">
        <f t="shared" si="70"/>
        <v>1</v>
      </c>
      <c r="F1478">
        <f t="shared" si="71"/>
        <v>2023</v>
      </c>
      <c r="G1478" s="4">
        <v>51691.2265625</v>
      </c>
      <c r="H1478" s="4">
        <v>36478.98046875</v>
      </c>
      <c r="I1478" s="3">
        <v>70.570899960000006</v>
      </c>
    </row>
    <row r="1479" spans="1:9" customFormat="1" x14ac:dyDescent="0.3">
      <c r="A1479" s="1" t="s">
        <v>8</v>
      </c>
      <c r="B1479" s="1" t="s">
        <v>9</v>
      </c>
      <c r="C1479" s="2">
        <v>44931</v>
      </c>
      <c r="D1479">
        <f t="shared" si="69"/>
        <v>5</v>
      </c>
      <c r="E1479">
        <f t="shared" si="70"/>
        <v>1</v>
      </c>
      <c r="F1479">
        <f t="shared" si="71"/>
        <v>2023</v>
      </c>
      <c r="G1479" s="4">
        <v>15302.39648438</v>
      </c>
      <c r="H1479" s="4">
        <v>10095.15429688</v>
      </c>
      <c r="I1479" s="3">
        <v>65.971099850000002</v>
      </c>
    </row>
    <row r="1480" spans="1:9" customFormat="1" x14ac:dyDescent="0.3">
      <c r="A1480" s="1" t="s">
        <v>10</v>
      </c>
      <c r="B1480" s="1" t="s">
        <v>11</v>
      </c>
      <c r="C1480" s="2">
        <v>44931</v>
      </c>
      <c r="D1480">
        <f t="shared" si="69"/>
        <v>5</v>
      </c>
      <c r="E1480">
        <f t="shared" si="70"/>
        <v>1</v>
      </c>
      <c r="F1480">
        <f t="shared" si="71"/>
        <v>2023</v>
      </c>
      <c r="G1480" s="4">
        <v>204615.328125</v>
      </c>
      <c r="H1480" s="4">
        <v>113854.2421875</v>
      </c>
      <c r="I1480" s="3">
        <v>55.643100740000001</v>
      </c>
    </row>
    <row r="1481" spans="1:9" customFormat="1" x14ac:dyDescent="0.3">
      <c r="A1481" s="1" t="s">
        <v>12</v>
      </c>
      <c r="B1481" s="1" t="s">
        <v>13</v>
      </c>
      <c r="C1481" s="2">
        <v>44931</v>
      </c>
      <c r="D1481">
        <f t="shared" si="69"/>
        <v>5</v>
      </c>
      <c r="E1481">
        <f t="shared" si="70"/>
        <v>1</v>
      </c>
      <c r="F1481">
        <f t="shared" si="71"/>
        <v>2023</v>
      </c>
      <c r="G1481" s="4">
        <v>20459.2421875</v>
      </c>
      <c r="H1481" s="4">
        <v>17417.556640629999</v>
      </c>
      <c r="I1481" s="3">
        <v>85.13300323</v>
      </c>
    </row>
    <row r="1482" spans="1:9" customFormat="1" x14ac:dyDescent="0.3">
      <c r="A1482" s="1" t="s">
        <v>6</v>
      </c>
      <c r="B1482" s="1" t="s">
        <v>7</v>
      </c>
      <c r="C1482" s="2">
        <v>44932</v>
      </c>
      <c r="D1482">
        <f t="shared" si="69"/>
        <v>6</v>
      </c>
      <c r="E1482">
        <f t="shared" si="70"/>
        <v>1</v>
      </c>
      <c r="F1482">
        <f t="shared" si="71"/>
        <v>2023</v>
      </c>
      <c r="G1482" s="4">
        <v>51691.2265625</v>
      </c>
      <c r="H1482" s="4">
        <v>36876.890625</v>
      </c>
      <c r="I1482" s="3">
        <v>71.340698239999995</v>
      </c>
    </row>
    <row r="1483" spans="1:9" customFormat="1" x14ac:dyDescent="0.3">
      <c r="A1483" s="1" t="s">
        <v>8</v>
      </c>
      <c r="B1483" s="1" t="s">
        <v>9</v>
      </c>
      <c r="C1483" s="2">
        <v>44932</v>
      </c>
      <c r="D1483">
        <f t="shared" si="69"/>
        <v>6</v>
      </c>
      <c r="E1483">
        <f t="shared" si="70"/>
        <v>1</v>
      </c>
      <c r="F1483">
        <f t="shared" si="71"/>
        <v>2023</v>
      </c>
      <c r="G1483" s="4">
        <v>15302.39648438</v>
      </c>
      <c r="H1483" s="4">
        <v>10295.08789063</v>
      </c>
      <c r="I1483" s="3">
        <v>67.277603150000004</v>
      </c>
    </row>
    <row r="1484" spans="1:9" customFormat="1" x14ac:dyDescent="0.3">
      <c r="A1484" s="1" t="s">
        <v>10</v>
      </c>
      <c r="B1484" s="1" t="s">
        <v>11</v>
      </c>
      <c r="C1484" s="2">
        <v>44932</v>
      </c>
      <c r="D1484">
        <f t="shared" si="69"/>
        <v>6</v>
      </c>
      <c r="E1484">
        <f t="shared" si="70"/>
        <v>1</v>
      </c>
      <c r="F1484">
        <f t="shared" si="71"/>
        <v>2023</v>
      </c>
      <c r="G1484" s="4">
        <v>204615.328125</v>
      </c>
      <c r="H1484" s="4">
        <v>115576.765625</v>
      </c>
      <c r="I1484" s="3">
        <v>56.484901430000001</v>
      </c>
    </row>
    <row r="1485" spans="1:9" customFormat="1" x14ac:dyDescent="0.3">
      <c r="A1485" s="1" t="s">
        <v>12</v>
      </c>
      <c r="B1485" s="1" t="s">
        <v>13</v>
      </c>
      <c r="C1485" s="2">
        <v>44932</v>
      </c>
      <c r="D1485">
        <f t="shared" si="69"/>
        <v>6</v>
      </c>
      <c r="E1485">
        <f t="shared" si="70"/>
        <v>1</v>
      </c>
      <c r="F1485">
        <f t="shared" si="71"/>
        <v>2023</v>
      </c>
      <c r="G1485" s="4">
        <v>20459.2421875</v>
      </c>
      <c r="H1485" s="4">
        <v>17431.28125</v>
      </c>
      <c r="I1485" s="3">
        <v>85.199996949999999</v>
      </c>
    </row>
    <row r="1486" spans="1:9" customFormat="1" x14ac:dyDescent="0.3">
      <c r="A1486" s="1" t="s">
        <v>6</v>
      </c>
      <c r="B1486" s="1" t="s">
        <v>7</v>
      </c>
      <c r="C1486" s="2">
        <v>44933</v>
      </c>
      <c r="D1486">
        <f t="shared" si="69"/>
        <v>7</v>
      </c>
      <c r="E1486">
        <f t="shared" si="70"/>
        <v>1</v>
      </c>
      <c r="F1486">
        <f t="shared" si="71"/>
        <v>2023</v>
      </c>
      <c r="G1486" s="4">
        <v>51691.2265625</v>
      </c>
      <c r="H1486" s="4">
        <v>37298.16796875</v>
      </c>
      <c r="I1486" s="3">
        <v>72.155700679999995</v>
      </c>
    </row>
    <row r="1487" spans="1:9" customFormat="1" x14ac:dyDescent="0.3">
      <c r="A1487" s="1" t="s">
        <v>8</v>
      </c>
      <c r="B1487" s="1" t="s">
        <v>9</v>
      </c>
      <c r="C1487" s="2">
        <v>44933</v>
      </c>
      <c r="D1487">
        <f t="shared" si="69"/>
        <v>7</v>
      </c>
      <c r="E1487">
        <f t="shared" si="70"/>
        <v>1</v>
      </c>
      <c r="F1487">
        <f t="shared" si="71"/>
        <v>2023</v>
      </c>
      <c r="G1487" s="4">
        <v>15302.39648438</v>
      </c>
      <c r="H1487" s="4">
        <v>10534.08203125</v>
      </c>
      <c r="I1487" s="3">
        <v>68.839401249999995</v>
      </c>
    </row>
    <row r="1488" spans="1:9" customFormat="1" x14ac:dyDescent="0.3">
      <c r="A1488" s="1" t="s">
        <v>10</v>
      </c>
      <c r="B1488" s="1" t="s">
        <v>11</v>
      </c>
      <c r="C1488" s="2">
        <v>44933</v>
      </c>
      <c r="D1488">
        <f t="shared" si="69"/>
        <v>7</v>
      </c>
      <c r="E1488">
        <f t="shared" si="70"/>
        <v>1</v>
      </c>
      <c r="F1488">
        <f t="shared" si="71"/>
        <v>2023</v>
      </c>
      <c r="G1488" s="4">
        <v>204615.328125</v>
      </c>
      <c r="H1488" s="4">
        <v>117415.71875</v>
      </c>
      <c r="I1488" s="3">
        <v>57.383598329999998</v>
      </c>
    </row>
    <row r="1489" spans="1:9" customFormat="1" x14ac:dyDescent="0.3">
      <c r="A1489" s="1" t="s">
        <v>12</v>
      </c>
      <c r="B1489" s="1" t="s">
        <v>13</v>
      </c>
      <c r="C1489" s="2">
        <v>44933</v>
      </c>
      <c r="D1489">
        <f t="shared" si="69"/>
        <v>7</v>
      </c>
      <c r="E1489">
        <f t="shared" si="70"/>
        <v>1</v>
      </c>
      <c r="F1489">
        <f t="shared" si="71"/>
        <v>2023</v>
      </c>
      <c r="G1489" s="4">
        <v>20459.2421875</v>
      </c>
      <c r="H1489" s="4">
        <v>17469.265625</v>
      </c>
      <c r="I1489" s="3">
        <v>85.385696409999994</v>
      </c>
    </row>
    <row r="1490" spans="1:9" customFormat="1" x14ac:dyDescent="0.3">
      <c r="A1490" s="1" t="s">
        <v>6</v>
      </c>
      <c r="B1490" s="1" t="s">
        <v>7</v>
      </c>
      <c r="C1490" s="2">
        <v>44934</v>
      </c>
      <c r="D1490">
        <f t="shared" si="69"/>
        <v>8</v>
      </c>
      <c r="E1490">
        <f t="shared" si="70"/>
        <v>1</v>
      </c>
      <c r="F1490">
        <f t="shared" si="71"/>
        <v>2023</v>
      </c>
      <c r="G1490" s="4">
        <v>51691.2265625</v>
      </c>
      <c r="H1490" s="4">
        <v>37752.1171875</v>
      </c>
      <c r="I1490" s="3">
        <v>73.033897400000001</v>
      </c>
    </row>
    <row r="1491" spans="1:9" customFormat="1" x14ac:dyDescent="0.3">
      <c r="A1491" s="1" t="s">
        <v>8</v>
      </c>
      <c r="B1491" s="1" t="s">
        <v>9</v>
      </c>
      <c r="C1491" s="2">
        <v>44934</v>
      </c>
      <c r="D1491">
        <f t="shared" si="69"/>
        <v>8</v>
      </c>
      <c r="E1491">
        <f t="shared" si="70"/>
        <v>1</v>
      </c>
      <c r="F1491">
        <f t="shared" si="71"/>
        <v>2023</v>
      </c>
      <c r="G1491" s="4">
        <v>15302.39648438</v>
      </c>
      <c r="H1491" s="4">
        <v>10775.549804689999</v>
      </c>
      <c r="I1491" s="3">
        <v>70.417396550000007</v>
      </c>
    </row>
    <row r="1492" spans="1:9" customFormat="1" x14ac:dyDescent="0.3">
      <c r="A1492" s="1" t="s">
        <v>10</v>
      </c>
      <c r="B1492" s="1" t="s">
        <v>11</v>
      </c>
      <c r="C1492" s="2">
        <v>44934</v>
      </c>
      <c r="D1492">
        <f t="shared" si="69"/>
        <v>8</v>
      </c>
      <c r="E1492">
        <f t="shared" si="70"/>
        <v>1</v>
      </c>
      <c r="F1492">
        <f t="shared" si="71"/>
        <v>2023</v>
      </c>
      <c r="G1492" s="4">
        <v>204615.328125</v>
      </c>
      <c r="H1492" s="4">
        <v>119507.5390625</v>
      </c>
      <c r="I1492" s="3">
        <v>58.405998230000002</v>
      </c>
    </row>
    <row r="1493" spans="1:9" customFormat="1" x14ac:dyDescent="0.3">
      <c r="A1493" s="1" t="s">
        <v>12</v>
      </c>
      <c r="B1493" s="1" t="s">
        <v>13</v>
      </c>
      <c r="C1493" s="2">
        <v>44934</v>
      </c>
      <c r="D1493">
        <f t="shared" si="69"/>
        <v>8</v>
      </c>
      <c r="E1493">
        <f t="shared" si="70"/>
        <v>1</v>
      </c>
      <c r="F1493">
        <f t="shared" si="71"/>
        <v>2023</v>
      </c>
      <c r="G1493" s="4">
        <v>20459.2421875</v>
      </c>
      <c r="H1493" s="4">
        <v>17435.181640629999</v>
      </c>
      <c r="I1493" s="3">
        <v>85.219100949999998</v>
      </c>
    </row>
    <row r="1494" spans="1:9" customFormat="1" x14ac:dyDescent="0.3">
      <c r="A1494" s="1" t="s">
        <v>6</v>
      </c>
      <c r="B1494" s="1" t="s">
        <v>7</v>
      </c>
      <c r="C1494" s="2">
        <v>44935</v>
      </c>
      <c r="D1494">
        <f t="shared" si="69"/>
        <v>9</v>
      </c>
      <c r="E1494">
        <f t="shared" si="70"/>
        <v>1</v>
      </c>
      <c r="F1494">
        <f t="shared" si="71"/>
        <v>2023</v>
      </c>
      <c r="G1494" s="4">
        <v>51691.2265625</v>
      </c>
      <c r="H1494" s="4">
        <v>38076.2421875</v>
      </c>
      <c r="I1494" s="3">
        <v>73.660896300000005</v>
      </c>
    </row>
    <row r="1495" spans="1:9" customFormat="1" x14ac:dyDescent="0.3">
      <c r="A1495" s="1" t="s">
        <v>8</v>
      </c>
      <c r="B1495" s="1" t="s">
        <v>9</v>
      </c>
      <c r="C1495" s="2">
        <v>44935</v>
      </c>
      <c r="D1495">
        <f t="shared" si="69"/>
        <v>9</v>
      </c>
      <c r="E1495">
        <f t="shared" si="70"/>
        <v>1</v>
      </c>
      <c r="F1495">
        <f t="shared" si="71"/>
        <v>2023</v>
      </c>
      <c r="G1495" s="4">
        <v>15302.39648438</v>
      </c>
      <c r="H1495" s="4">
        <v>10980.921875</v>
      </c>
      <c r="I1495" s="3">
        <v>71.759498600000001</v>
      </c>
    </row>
    <row r="1496" spans="1:9" customFormat="1" x14ac:dyDescent="0.3">
      <c r="A1496" s="1" t="s">
        <v>10</v>
      </c>
      <c r="B1496" s="1" t="s">
        <v>11</v>
      </c>
      <c r="C1496" s="2">
        <v>44935</v>
      </c>
      <c r="D1496">
        <f t="shared" si="69"/>
        <v>9</v>
      </c>
      <c r="E1496">
        <f t="shared" si="70"/>
        <v>1</v>
      </c>
      <c r="F1496">
        <f t="shared" si="71"/>
        <v>2023</v>
      </c>
      <c r="G1496" s="4">
        <v>204615.328125</v>
      </c>
      <c r="H1496" s="4">
        <v>121351.59375</v>
      </c>
      <c r="I1496" s="3">
        <v>59.307201390000003</v>
      </c>
    </row>
    <row r="1497" spans="1:9" customFormat="1" x14ac:dyDescent="0.3">
      <c r="A1497" s="1" t="s">
        <v>12</v>
      </c>
      <c r="B1497" s="1" t="s">
        <v>13</v>
      </c>
      <c r="C1497" s="2">
        <v>44935</v>
      </c>
      <c r="D1497">
        <f t="shared" si="69"/>
        <v>9</v>
      </c>
      <c r="E1497">
        <f t="shared" si="70"/>
        <v>1</v>
      </c>
      <c r="F1497">
        <f t="shared" si="71"/>
        <v>2023</v>
      </c>
      <c r="G1497" s="4">
        <v>20459.2421875</v>
      </c>
      <c r="H1497" s="4">
        <v>17420.388671879999</v>
      </c>
      <c r="I1497" s="3">
        <v>85.146797179999993</v>
      </c>
    </row>
    <row r="1498" spans="1:9" customFormat="1" x14ac:dyDescent="0.3">
      <c r="A1498" s="1" t="s">
        <v>6</v>
      </c>
      <c r="B1498" s="1" t="s">
        <v>7</v>
      </c>
      <c r="C1498" s="2">
        <v>44936</v>
      </c>
      <c r="D1498">
        <f t="shared" si="69"/>
        <v>10</v>
      </c>
      <c r="E1498">
        <f t="shared" si="70"/>
        <v>1</v>
      </c>
      <c r="F1498">
        <f t="shared" si="71"/>
        <v>2023</v>
      </c>
      <c r="G1498" s="4">
        <v>51691.2265625</v>
      </c>
      <c r="H1498" s="4">
        <v>38282.62109375</v>
      </c>
      <c r="I1498" s="3">
        <v>74.060203549999997</v>
      </c>
    </row>
    <row r="1499" spans="1:9" customFormat="1" x14ac:dyDescent="0.3">
      <c r="A1499" s="1" t="s">
        <v>8</v>
      </c>
      <c r="B1499" s="1" t="s">
        <v>9</v>
      </c>
      <c r="C1499" s="2">
        <v>44936</v>
      </c>
      <c r="D1499">
        <f t="shared" si="69"/>
        <v>10</v>
      </c>
      <c r="E1499">
        <f t="shared" si="70"/>
        <v>1</v>
      </c>
      <c r="F1499">
        <f t="shared" si="71"/>
        <v>2023</v>
      </c>
      <c r="G1499" s="4">
        <v>15302.39648438</v>
      </c>
      <c r="H1499" s="4">
        <v>11217.915039060001</v>
      </c>
      <c r="I1499" s="3">
        <v>73.308197019999994</v>
      </c>
    </row>
    <row r="1500" spans="1:9" customFormat="1" x14ac:dyDescent="0.3">
      <c r="A1500" s="1" t="s">
        <v>10</v>
      </c>
      <c r="B1500" s="1" t="s">
        <v>11</v>
      </c>
      <c r="C1500" s="2">
        <v>44936</v>
      </c>
      <c r="D1500">
        <f t="shared" si="69"/>
        <v>10</v>
      </c>
      <c r="E1500">
        <f t="shared" si="70"/>
        <v>1</v>
      </c>
      <c r="F1500">
        <f t="shared" si="71"/>
        <v>2023</v>
      </c>
      <c r="G1500" s="4">
        <v>204615.328125</v>
      </c>
      <c r="H1500" s="4">
        <v>123191.5234375</v>
      </c>
      <c r="I1500" s="3">
        <v>60.206401820000004</v>
      </c>
    </row>
    <row r="1501" spans="1:9" customFormat="1" x14ac:dyDescent="0.3">
      <c r="A1501" s="1" t="s">
        <v>12</v>
      </c>
      <c r="B1501" s="1" t="s">
        <v>13</v>
      </c>
      <c r="C1501" s="2">
        <v>44936</v>
      </c>
      <c r="D1501">
        <f t="shared" si="69"/>
        <v>10</v>
      </c>
      <c r="E1501">
        <f t="shared" si="70"/>
        <v>1</v>
      </c>
      <c r="F1501">
        <f t="shared" si="71"/>
        <v>2023</v>
      </c>
      <c r="G1501" s="4">
        <v>20459.2421875</v>
      </c>
      <c r="H1501" s="4">
        <v>17374.103515629999</v>
      </c>
      <c r="I1501" s="3">
        <v>84.920600890000003</v>
      </c>
    </row>
    <row r="1502" spans="1:9" customFormat="1" x14ac:dyDescent="0.3">
      <c r="A1502" s="1" t="s">
        <v>6</v>
      </c>
      <c r="B1502" s="1" t="s">
        <v>7</v>
      </c>
      <c r="C1502" s="2">
        <v>44937</v>
      </c>
      <c r="D1502">
        <f t="shared" si="69"/>
        <v>11</v>
      </c>
      <c r="E1502">
        <f t="shared" si="70"/>
        <v>1</v>
      </c>
      <c r="F1502">
        <f t="shared" si="71"/>
        <v>2023</v>
      </c>
      <c r="G1502" s="4">
        <v>51691.2265625</v>
      </c>
      <c r="H1502" s="4">
        <v>38410.43359375</v>
      </c>
      <c r="I1502" s="3">
        <v>74.307502749999998</v>
      </c>
    </row>
    <row r="1503" spans="1:9" customFormat="1" x14ac:dyDescent="0.3">
      <c r="A1503" s="1" t="s">
        <v>8</v>
      </c>
      <c r="B1503" s="1" t="s">
        <v>9</v>
      </c>
      <c r="C1503" s="2">
        <v>44937</v>
      </c>
      <c r="D1503">
        <f t="shared" si="69"/>
        <v>11</v>
      </c>
      <c r="E1503">
        <f t="shared" si="70"/>
        <v>1</v>
      </c>
      <c r="F1503">
        <f t="shared" si="71"/>
        <v>2023</v>
      </c>
      <c r="G1503" s="4">
        <v>15302.39648438</v>
      </c>
      <c r="H1503" s="4">
        <v>11407.9296875</v>
      </c>
      <c r="I1503" s="3">
        <v>74.550003050000001</v>
      </c>
    </row>
    <row r="1504" spans="1:9" customFormat="1" x14ac:dyDescent="0.3">
      <c r="A1504" s="1" t="s">
        <v>10</v>
      </c>
      <c r="B1504" s="1" t="s">
        <v>11</v>
      </c>
      <c r="C1504" s="2">
        <v>44937</v>
      </c>
      <c r="D1504">
        <f t="shared" si="69"/>
        <v>11</v>
      </c>
      <c r="E1504">
        <f t="shared" si="70"/>
        <v>1</v>
      </c>
      <c r="F1504">
        <f t="shared" si="71"/>
        <v>2023</v>
      </c>
      <c r="G1504" s="4">
        <v>204615.328125</v>
      </c>
      <c r="H1504" s="4">
        <v>124785.953125</v>
      </c>
      <c r="I1504" s="3">
        <v>60.985599520000001</v>
      </c>
    </row>
    <row r="1505" spans="1:9" customFormat="1" x14ac:dyDescent="0.3">
      <c r="A1505" s="1" t="s">
        <v>12</v>
      </c>
      <c r="B1505" s="1" t="s">
        <v>13</v>
      </c>
      <c r="C1505" s="2">
        <v>44937</v>
      </c>
      <c r="D1505">
        <f t="shared" si="69"/>
        <v>11</v>
      </c>
      <c r="E1505">
        <f t="shared" si="70"/>
        <v>1</v>
      </c>
      <c r="F1505">
        <f t="shared" si="71"/>
        <v>2023</v>
      </c>
      <c r="G1505" s="4">
        <v>20459.2421875</v>
      </c>
      <c r="H1505" s="4">
        <v>17332.068359379999</v>
      </c>
      <c r="I1505" s="3">
        <v>84.715103150000004</v>
      </c>
    </row>
    <row r="1506" spans="1:9" customFormat="1" x14ac:dyDescent="0.3">
      <c r="A1506" s="1" t="s">
        <v>6</v>
      </c>
      <c r="B1506" s="1" t="s">
        <v>7</v>
      </c>
      <c r="C1506" s="2">
        <v>44938</v>
      </c>
      <c r="D1506">
        <f t="shared" si="69"/>
        <v>12</v>
      </c>
      <c r="E1506">
        <f t="shared" si="70"/>
        <v>1</v>
      </c>
      <c r="F1506">
        <f t="shared" si="71"/>
        <v>2023</v>
      </c>
      <c r="G1506" s="4">
        <v>51691.2265625</v>
      </c>
      <c r="H1506" s="4">
        <v>38531.70703125</v>
      </c>
      <c r="I1506" s="3">
        <v>74.542098999999993</v>
      </c>
    </row>
    <row r="1507" spans="1:9" customFormat="1" x14ac:dyDescent="0.3">
      <c r="A1507" s="1" t="s">
        <v>8</v>
      </c>
      <c r="B1507" s="1" t="s">
        <v>9</v>
      </c>
      <c r="C1507" s="2">
        <v>44938</v>
      </c>
      <c r="D1507">
        <f t="shared" si="69"/>
        <v>12</v>
      </c>
      <c r="E1507">
        <f t="shared" si="70"/>
        <v>1</v>
      </c>
      <c r="F1507">
        <f t="shared" si="71"/>
        <v>2023</v>
      </c>
      <c r="G1507" s="4">
        <v>15302.39648438</v>
      </c>
      <c r="H1507" s="4">
        <v>11593.198242189999</v>
      </c>
      <c r="I1507" s="3">
        <v>75.760696409999994</v>
      </c>
    </row>
    <row r="1508" spans="1:9" customFormat="1" x14ac:dyDescent="0.3">
      <c r="A1508" s="1" t="s">
        <v>10</v>
      </c>
      <c r="B1508" s="1" t="s">
        <v>11</v>
      </c>
      <c r="C1508" s="2">
        <v>44938</v>
      </c>
      <c r="D1508">
        <f t="shared" si="69"/>
        <v>12</v>
      </c>
      <c r="E1508">
        <f t="shared" si="70"/>
        <v>1</v>
      </c>
      <c r="F1508">
        <f t="shared" si="71"/>
        <v>2023</v>
      </c>
      <c r="G1508" s="4">
        <v>204615.328125</v>
      </c>
      <c r="H1508" s="4">
        <v>126471.109375</v>
      </c>
      <c r="I1508" s="3">
        <v>61.80920029</v>
      </c>
    </row>
    <row r="1509" spans="1:9" customFormat="1" x14ac:dyDescent="0.3">
      <c r="A1509" s="1" t="s">
        <v>12</v>
      </c>
      <c r="B1509" s="1" t="s">
        <v>13</v>
      </c>
      <c r="C1509" s="2">
        <v>44938</v>
      </c>
      <c r="D1509">
        <f t="shared" si="69"/>
        <v>12</v>
      </c>
      <c r="E1509">
        <f t="shared" si="70"/>
        <v>1</v>
      </c>
      <c r="F1509">
        <f t="shared" si="71"/>
        <v>2023</v>
      </c>
      <c r="G1509" s="4">
        <v>20459.2421875</v>
      </c>
      <c r="H1509" s="4">
        <v>17291.82421875</v>
      </c>
      <c r="I1509" s="3">
        <v>84.518402100000003</v>
      </c>
    </row>
    <row r="1510" spans="1:9" customFormat="1" x14ac:dyDescent="0.3">
      <c r="A1510" s="1" t="s">
        <v>6</v>
      </c>
      <c r="B1510" s="1" t="s">
        <v>7</v>
      </c>
      <c r="C1510" s="2">
        <v>44939</v>
      </c>
      <c r="D1510">
        <f t="shared" si="69"/>
        <v>13</v>
      </c>
      <c r="E1510">
        <f t="shared" si="70"/>
        <v>1</v>
      </c>
      <c r="F1510">
        <f t="shared" si="71"/>
        <v>2023</v>
      </c>
      <c r="G1510" s="4">
        <v>51691.2265625</v>
      </c>
      <c r="H1510" s="4">
        <v>38577.0859375</v>
      </c>
      <c r="I1510" s="3">
        <v>74.629898069999996</v>
      </c>
    </row>
    <row r="1511" spans="1:9" customFormat="1" x14ac:dyDescent="0.3">
      <c r="A1511" s="1" t="s">
        <v>8</v>
      </c>
      <c r="B1511" s="1" t="s">
        <v>9</v>
      </c>
      <c r="C1511" s="2">
        <v>44939</v>
      </c>
      <c r="D1511">
        <f t="shared" si="69"/>
        <v>13</v>
      </c>
      <c r="E1511">
        <f t="shared" si="70"/>
        <v>1</v>
      </c>
      <c r="F1511">
        <f t="shared" si="71"/>
        <v>2023</v>
      </c>
      <c r="G1511" s="4">
        <v>15302.39648438</v>
      </c>
      <c r="H1511" s="4">
        <v>11805.047851560001</v>
      </c>
      <c r="I1511" s="3">
        <v>77.145103449999993</v>
      </c>
    </row>
    <row r="1512" spans="1:9" customFormat="1" x14ac:dyDescent="0.3">
      <c r="A1512" s="1" t="s">
        <v>10</v>
      </c>
      <c r="B1512" s="1" t="s">
        <v>11</v>
      </c>
      <c r="C1512" s="2">
        <v>44939</v>
      </c>
      <c r="D1512">
        <f t="shared" si="69"/>
        <v>13</v>
      </c>
      <c r="E1512">
        <f t="shared" si="70"/>
        <v>1</v>
      </c>
      <c r="F1512">
        <f t="shared" si="71"/>
        <v>2023</v>
      </c>
      <c r="G1512" s="4">
        <v>204615.328125</v>
      </c>
      <c r="H1512" s="4">
        <v>128052.5703125</v>
      </c>
      <c r="I1512" s="3">
        <v>62.582099909999997</v>
      </c>
    </row>
    <row r="1513" spans="1:9" customFormat="1" x14ac:dyDescent="0.3">
      <c r="A1513" s="1" t="s">
        <v>12</v>
      </c>
      <c r="B1513" s="1" t="s">
        <v>13</v>
      </c>
      <c r="C1513" s="2">
        <v>44939</v>
      </c>
      <c r="D1513">
        <f t="shared" si="69"/>
        <v>13</v>
      </c>
      <c r="E1513">
        <f t="shared" si="70"/>
        <v>1</v>
      </c>
      <c r="F1513">
        <f t="shared" si="71"/>
        <v>2023</v>
      </c>
      <c r="G1513" s="4">
        <v>20459.2421875</v>
      </c>
      <c r="H1513" s="4">
        <v>17289.095703129999</v>
      </c>
      <c r="I1513" s="3">
        <v>84.505096440000003</v>
      </c>
    </row>
    <row r="1514" spans="1:9" customFormat="1" x14ac:dyDescent="0.3">
      <c r="A1514" s="1" t="s">
        <v>6</v>
      </c>
      <c r="B1514" s="1" t="s">
        <v>7</v>
      </c>
      <c r="C1514" s="2">
        <v>44940</v>
      </c>
      <c r="D1514">
        <f t="shared" si="69"/>
        <v>14</v>
      </c>
      <c r="E1514">
        <f t="shared" si="70"/>
        <v>1</v>
      </c>
      <c r="F1514">
        <f t="shared" si="71"/>
        <v>2023</v>
      </c>
      <c r="G1514" s="4">
        <v>51691.2265625</v>
      </c>
      <c r="H1514" s="4">
        <v>38560.30078125</v>
      </c>
      <c r="I1514" s="3">
        <v>74.597396849999996</v>
      </c>
    </row>
    <row r="1515" spans="1:9" customFormat="1" x14ac:dyDescent="0.3">
      <c r="A1515" s="1" t="s">
        <v>8</v>
      </c>
      <c r="B1515" s="1" t="s">
        <v>9</v>
      </c>
      <c r="C1515" s="2">
        <v>44940</v>
      </c>
      <c r="D1515">
        <f t="shared" si="69"/>
        <v>14</v>
      </c>
      <c r="E1515">
        <f t="shared" si="70"/>
        <v>1</v>
      </c>
      <c r="F1515">
        <f t="shared" si="71"/>
        <v>2023</v>
      </c>
      <c r="G1515" s="4">
        <v>15302.39648438</v>
      </c>
      <c r="H1515" s="4">
        <v>12055.8984375</v>
      </c>
      <c r="I1515" s="3">
        <v>78.784400939999998</v>
      </c>
    </row>
    <row r="1516" spans="1:9" customFormat="1" x14ac:dyDescent="0.3">
      <c r="A1516" s="1" t="s">
        <v>10</v>
      </c>
      <c r="B1516" s="1" t="s">
        <v>11</v>
      </c>
      <c r="C1516" s="2">
        <v>44940</v>
      </c>
      <c r="D1516">
        <f t="shared" si="69"/>
        <v>14</v>
      </c>
      <c r="E1516">
        <f t="shared" si="70"/>
        <v>1</v>
      </c>
      <c r="F1516">
        <f t="shared" si="71"/>
        <v>2023</v>
      </c>
      <c r="G1516" s="4">
        <v>204615.328125</v>
      </c>
      <c r="H1516" s="4">
        <v>129549.515625</v>
      </c>
      <c r="I1516" s="3">
        <v>63.313701629999997</v>
      </c>
    </row>
    <row r="1517" spans="1:9" customFormat="1" x14ac:dyDescent="0.3">
      <c r="A1517" s="1" t="s">
        <v>12</v>
      </c>
      <c r="B1517" s="1" t="s">
        <v>13</v>
      </c>
      <c r="C1517" s="2">
        <v>44940</v>
      </c>
      <c r="D1517">
        <f t="shared" si="69"/>
        <v>14</v>
      </c>
      <c r="E1517">
        <f t="shared" si="70"/>
        <v>1</v>
      </c>
      <c r="F1517">
        <f t="shared" si="71"/>
        <v>2023</v>
      </c>
      <c r="G1517" s="4">
        <v>20459.2421875</v>
      </c>
      <c r="H1517" s="4">
        <v>17345.47265625</v>
      </c>
      <c r="I1517" s="3">
        <v>84.780601500000003</v>
      </c>
    </row>
    <row r="1518" spans="1:9" customFormat="1" x14ac:dyDescent="0.3">
      <c r="A1518" s="1" t="s">
        <v>6</v>
      </c>
      <c r="B1518" s="1" t="s">
        <v>7</v>
      </c>
      <c r="C1518" s="2">
        <v>44941</v>
      </c>
      <c r="D1518">
        <f t="shared" si="69"/>
        <v>15</v>
      </c>
      <c r="E1518">
        <f t="shared" si="70"/>
        <v>1</v>
      </c>
      <c r="F1518">
        <f t="shared" si="71"/>
        <v>2023</v>
      </c>
      <c r="G1518" s="4">
        <v>51691.2265625</v>
      </c>
      <c r="H1518" s="4">
        <v>38556.84765625</v>
      </c>
      <c r="I1518" s="3">
        <v>74.590698239999995</v>
      </c>
    </row>
    <row r="1519" spans="1:9" customFormat="1" x14ac:dyDescent="0.3">
      <c r="A1519" s="1" t="s">
        <v>8</v>
      </c>
      <c r="B1519" s="1" t="s">
        <v>9</v>
      </c>
      <c r="C1519" s="2">
        <v>44941</v>
      </c>
      <c r="D1519">
        <f t="shared" si="69"/>
        <v>15</v>
      </c>
      <c r="E1519">
        <f t="shared" si="70"/>
        <v>1</v>
      </c>
      <c r="F1519">
        <f t="shared" si="71"/>
        <v>2023</v>
      </c>
      <c r="G1519" s="4">
        <v>15302.39648438</v>
      </c>
      <c r="H1519" s="4">
        <v>12306.622070310001</v>
      </c>
      <c r="I1519" s="3">
        <v>80.422798159999999</v>
      </c>
    </row>
    <row r="1520" spans="1:9" customFormat="1" x14ac:dyDescent="0.3">
      <c r="A1520" s="1" t="s">
        <v>10</v>
      </c>
      <c r="B1520" s="1" t="s">
        <v>11</v>
      </c>
      <c r="C1520" s="2">
        <v>44941</v>
      </c>
      <c r="D1520">
        <f t="shared" si="69"/>
        <v>15</v>
      </c>
      <c r="E1520">
        <f t="shared" si="70"/>
        <v>1</v>
      </c>
      <c r="F1520">
        <f t="shared" si="71"/>
        <v>2023</v>
      </c>
      <c r="G1520" s="4">
        <v>204615.328125</v>
      </c>
      <c r="H1520" s="4">
        <v>130914.5078125</v>
      </c>
      <c r="I1520" s="3">
        <v>63.980800629999997</v>
      </c>
    </row>
    <row r="1521" spans="1:9" customFormat="1" x14ac:dyDescent="0.3">
      <c r="A1521" s="1" t="s">
        <v>12</v>
      </c>
      <c r="B1521" s="1" t="s">
        <v>13</v>
      </c>
      <c r="C1521" s="2">
        <v>44941</v>
      </c>
      <c r="D1521">
        <f t="shared" si="69"/>
        <v>15</v>
      </c>
      <c r="E1521">
        <f t="shared" si="70"/>
        <v>1</v>
      </c>
      <c r="F1521">
        <f t="shared" si="71"/>
        <v>2023</v>
      </c>
      <c r="G1521" s="4">
        <v>20459.2421875</v>
      </c>
      <c r="H1521" s="4">
        <v>17383.697265629999</v>
      </c>
      <c r="I1521" s="3">
        <v>84.96749878</v>
      </c>
    </row>
    <row r="1522" spans="1:9" customFormat="1" x14ac:dyDescent="0.3">
      <c r="A1522" s="1" t="s">
        <v>6</v>
      </c>
      <c r="B1522" s="1" t="s">
        <v>7</v>
      </c>
      <c r="C1522" s="2">
        <v>44942</v>
      </c>
      <c r="D1522">
        <f t="shared" si="69"/>
        <v>16</v>
      </c>
      <c r="E1522">
        <f t="shared" si="70"/>
        <v>1</v>
      </c>
      <c r="F1522">
        <f t="shared" si="71"/>
        <v>2023</v>
      </c>
      <c r="G1522" s="4">
        <v>51691.2265625</v>
      </c>
      <c r="H1522" s="4">
        <v>38501.5390625</v>
      </c>
      <c r="I1522" s="3">
        <v>74.483703610000006</v>
      </c>
    </row>
    <row r="1523" spans="1:9" customFormat="1" x14ac:dyDescent="0.3">
      <c r="A1523" s="1" t="s">
        <v>8</v>
      </c>
      <c r="B1523" s="1" t="s">
        <v>9</v>
      </c>
      <c r="C1523" s="2">
        <v>44942</v>
      </c>
      <c r="D1523">
        <f t="shared" si="69"/>
        <v>16</v>
      </c>
      <c r="E1523">
        <f t="shared" si="70"/>
        <v>1</v>
      </c>
      <c r="F1523">
        <f t="shared" si="71"/>
        <v>2023</v>
      </c>
      <c r="G1523" s="4">
        <v>15302.39648438</v>
      </c>
      <c r="H1523" s="4">
        <v>12540.1484375</v>
      </c>
      <c r="I1523" s="3">
        <v>81.948898319999998</v>
      </c>
    </row>
    <row r="1524" spans="1:9" customFormat="1" x14ac:dyDescent="0.3">
      <c r="A1524" s="1" t="s">
        <v>10</v>
      </c>
      <c r="B1524" s="1" t="s">
        <v>11</v>
      </c>
      <c r="C1524" s="2">
        <v>44942</v>
      </c>
      <c r="D1524">
        <f t="shared" si="69"/>
        <v>16</v>
      </c>
      <c r="E1524">
        <f t="shared" si="70"/>
        <v>1</v>
      </c>
      <c r="F1524">
        <f t="shared" si="71"/>
        <v>2023</v>
      </c>
      <c r="G1524" s="4">
        <v>204615.328125</v>
      </c>
      <c r="H1524" s="4">
        <v>131903.53125</v>
      </c>
      <c r="I1524" s="3">
        <v>64.464202880000002</v>
      </c>
    </row>
    <row r="1525" spans="1:9" customFormat="1" x14ac:dyDescent="0.3">
      <c r="A1525" s="1" t="s">
        <v>12</v>
      </c>
      <c r="B1525" s="1" t="s">
        <v>13</v>
      </c>
      <c r="C1525" s="2">
        <v>44942</v>
      </c>
      <c r="D1525">
        <f t="shared" si="69"/>
        <v>16</v>
      </c>
      <c r="E1525">
        <f t="shared" si="70"/>
        <v>1</v>
      </c>
      <c r="F1525">
        <f t="shared" si="71"/>
        <v>2023</v>
      </c>
      <c r="G1525" s="4">
        <v>20459.2421875</v>
      </c>
      <c r="H1525" s="4">
        <v>17413.9921875</v>
      </c>
      <c r="I1525" s="3">
        <v>85.115501399999999</v>
      </c>
    </row>
    <row r="1526" spans="1:9" customFormat="1" x14ac:dyDescent="0.3">
      <c r="A1526" s="1" t="s">
        <v>6</v>
      </c>
      <c r="B1526" s="1" t="s">
        <v>7</v>
      </c>
      <c r="C1526" s="2">
        <v>44943</v>
      </c>
      <c r="D1526">
        <f t="shared" si="69"/>
        <v>17</v>
      </c>
      <c r="E1526">
        <f t="shared" si="70"/>
        <v>1</v>
      </c>
      <c r="F1526">
        <f t="shared" si="71"/>
        <v>2023</v>
      </c>
      <c r="G1526" s="4">
        <v>51691.2265625</v>
      </c>
      <c r="H1526" s="4">
        <v>38446.00390625</v>
      </c>
      <c r="I1526" s="3">
        <v>74.376296999999994</v>
      </c>
    </row>
    <row r="1527" spans="1:9" customFormat="1" x14ac:dyDescent="0.3">
      <c r="A1527" s="1" t="s">
        <v>8</v>
      </c>
      <c r="B1527" s="1" t="s">
        <v>9</v>
      </c>
      <c r="C1527" s="2">
        <v>44943</v>
      </c>
      <c r="D1527">
        <f t="shared" si="69"/>
        <v>17</v>
      </c>
      <c r="E1527">
        <f t="shared" si="70"/>
        <v>1</v>
      </c>
      <c r="F1527">
        <f t="shared" si="71"/>
        <v>2023</v>
      </c>
      <c r="G1527" s="4">
        <v>15302.39648438</v>
      </c>
      <c r="H1527" s="4">
        <v>12756.338867189999</v>
      </c>
      <c r="I1527" s="3">
        <v>83.361701969999999</v>
      </c>
    </row>
    <row r="1528" spans="1:9" customFormat="1" x14ac:dyDescent="0.3">
      <c r="A1528" s="1" t="s">
        <v>10</v>
      </c>
      <c r="B1528" s="1" t="s">
        <v>11</v>
      </c>
      <c r="C1528" s="2">
        <v>44943</v>
      </c>
      <c r="D1528">
        <f t="shared" si="69"/>
        <v>17</v>
      </c>
      <c r="E1528">
        <f t="shared" si="70"/>
        <v>1</v>
      </c>
      <c r="F1528">
        <f t="shared" si="71"/>
        <v>2023</v>
      </c>
      <c r="G1528" s="4">
        <v>204615.328125</v>
      </c>
      <c r="H1528" s="4">
        <v>132545.296875</v>
      </c>
      <c r="I1528" s="3">
        <v>64.777801510000003</v>
      </c>
    </row>
    <row r="1529" spans="1:9" customFormat="1" x14ac:dyDescent="0.3">
      <c r="A1529" s="1" t="s">
        <v>12</v>
      </c>
      <c r="B1529" s="1" t="s">
        <v>13</v>
      </c>
      <c r="C1529" s="2">
        <v>44943</v>
      </c>
      <c r="D1529">
        <f t="shared" si="69"/>
        <v>17</v>
      </c>
      <c r="E1529">
        <f t="shared" si="70"/>
        <v>1</v>
      </c>
      <c r="F1529">
        <f t="shared" si="71"/>
        <v>2023</v>
      </c>
      <c r="G1529" s="4">
        <v>20459.2421875</v>
      </c>
      <c r="H1529" s="4">
        <v>17502.96484375</v>
      </c>
      <c r="I1529" s="3">
        <v>85.550399780000006</v>
      </c>
    </row>
    <row r="1530" spans="1:9" customFormat="1" x14ac:dyDescent="0.3">
      <c r="A1530" s="1" t="s">
        <v>6</v>
      </c>
      <c r="B1530" s="1" t="s">
        <v>7</v>
      </c>
      <c r="C1530" s="2">
        <v>44944</v>
      </c>
      <c r="D1530">
        <f t="shared" si="69"/>
        <v>18</v>
      </c>
      <c r="E1530">
        <f t="shared" si="70"/>
        <v>1</v>
      </c>
      <c r="F1530">
        <f t="shared" si="71"/>
        <v>2023</v>
      </c>
      <c r="G1530" s="4">
        <v>51691.2265625</v>
      </c>
      <c r="H1530" s="4">
        <v>38383.18359375</v>
      </c>
      <c r="I1530" s="3">
        <v>74.254699709999997</v>
      </c>
    </row>
    <row r="1531" spans="1:9" customFormat="1" x14ac:dyDescent="0.3">
      <c r="A1531" s="1" t="s">
        <v>8</v>
      </c>
      <c r="B1531" s="1" t="s">
        <v>9</v>
      </c>
      <c r="C1531" s="2">
        <v>44944</v>
      </c>
      <c r="D1531">
        <f t="shared" si="69"/>
        <v>18</v>
      </c>
      <c r="E1531">
        <f t="shared" si="70"/>
        <v>1</v>
      </c>
      <c r="F1531">
        <f t="shared" si="71"/>
        <v>2023</v>
      </c>
      <c r="G1531" s="4">
        <v>15302.39648438</v>
      </c>
      <c r="H1531" s="4">
        <v>12883.24414063</v>
      </c>
      <c r="I1531" s="3">
        <v>84.191001889999995</v>
      </c>
    </row>
    <row r="1532" spans="1:9" customFormat="1" x14ac:dyDescent="0.3">
      <c r="A1532" s="1" t="s">
        <v>10</v>
      </c>
      <c r="B1532" s="1" t="s">
        <v>11</v>
      </c>
      <c r="C1532" s="2">
        <v>44944</v>
      </c>
      <c r="D1532">
        <f t="shared" si="69"/>
        <v>18</v>
      </c>
      <c r="E1532">
        <f t="shared" si="70"/>
        <v>1</v>
      </c>
      <c r="F1532">
        <f t="shared" si="71"/>
        <v>2023</v>
      </c>
      <c r="G1532" s="4">
        <v>204615.328125</v>
      </c>
      <c r="H1532" s="4">
        <v>133154.296875</v>
      </c>
      <c r="I1532" s="3">
        <v>65.075401310000004</v>
      </c>
    </row>
    <row r="1533" spans="1:9" customFormat="1" x14ac:dyDescent="0.3">
      <c r="A1533" s="1" t="s">
        <v>12</v>
      </c>
      <c r="B1533" s="1" t="s">
        <v>13</v>
      </c>
      <c r="C1533" s="2">
        <v>44944</v>
      </c>
      <c r="D1533">
        <f t="shared" si="69"/>
        <v>18</v>
      </c>
      <c r="E1533">
        <f t="shared" si="70"/>
        <v>1</v>
      </c>
      <c r="F1533">
        <f t="shared" si="71"/>
        <v>2023</v>
      </c>
      <c r="G1533" s="4">
        <v>20459.2421875</v>
      </c>
      <c r="H1533" s="4">
        <v>17532.818359379999</v>
      </c>
      <c r="I1533" s="3">
        <v>85.696296689999997</v>
      </c>
    </row>
    <row r="1534" spans="1:9" customFormat="1" x14ac:dyDescent="0.3">
      <c r="A1534" s="1" t="s">
        <v>6</v>
      </c>
      <c r="B1534" s="1" t="s">
        <v>7</v>
      </c>
      <c r="C1534" s="2">
        <v>44945</v>
      </c>
      <c r="D1534">
        <f t="shared" si="69"/>
        <v>19</v>
      </c>
      <c r="E1534">
        <f t="shared" si="70"/>
        <v>1</v>
      </c>
      <c r="F1534">
        <f t="shared" si="71"/>
        <v>2023</v>
      </c>
      <c r="G1534" s="4">
        <v>51691.2265625</v>
      </c>
      <c r="H1534" s="4">
        <v>38357.39453125</v>
      </c>
      <c r="I1534" s="3">
        <v>74.204803470000002</v>
      </c>
    </row>
    <row r="1535" spans="1:9" customFormat="1" x14ac:dyDescent="0.3">
      <c r="A1535" s="1" t="s">
        <v>8</v>
      </c>
      <c r="B1535" s="1" t="s">
        <v>9</v>
      </c>
      <c r="C1535" s="2">
        <v>44945</v>
      </c>
      <c r="D1535">
        <f t="shared" si="69"/>
        <v>19</v>
      </c>
      <c r="E1535">
        <f t="shared" si="70"/>
        <v>1</v>
      </c>
      <c r="F1535">
        <f t="shared" si="71"/>
        <v>2023</v>
      </c>
      <c r="G1535" s="4">
        <v>15302.39648438</v>
      </c>
      <c r="H1535" s="4">
        <v>12928.89453125</v>
      </c>
      <c r="I1535" s="3">
        <v>84.489402769999998</v>
      </c>
    </row>
    <row r="1536" spans="1:9" customFormat="1" x14ac:dyDescent="0.3">
      <c r="A1536" s="1" t="s">
        <v>10</v>
      </c>
      <c r="B1536" s="1" t="s">
        <v>11</v>
      </c>
      <c r="C1536" s="2">
        <v>44945</v>
      </c>
      <c r="D1536">
        <f t="shared" si="69"/>
        <v>19</v>
      </c>
      <c r="E1536">
        <f t="shared" si="70"/>
        <v>1</v>
      </c>
      <c r="F1536">
        <f t="shared" si="71"/>
        <v>2023</v>
      </c>
      <c r="G1536" s="4">
        <v>204615.328125</v>
      </c>
      <c r="H1536" s="4">
        <v>133618.578125</v>
      </c>
      <c r="I1536" s="3">
        <v>65.302299500000004</v>
      </c>
    </row>
    <row r="1537" spans="1:9" customFormat="1" x14ac:dyDescent="0.3">
      <c r="A1537" s="1" t="s">
        <v>12</v>
      </c>
      <c r="B1537" s="1" t="s">
        <v>13</v>
      </c>
      <c r="C1537" s="2">
        <v>44945</v>
      </c>
      <c r="D1537">
        <f t="shared" si="69"/>
        <v>19</v>
      </c>
      <c r="E1537">
        <f t="shared" si="70"/>
        <v>1</v>
      </c>
      <c r="F1537">
        <f t="shared" si="71"/>
        <v>2023</v>
      </c>
      <c r="G1537" s="4">
        <v>20459.2421875</v>
      </c>
      <c r="H1537" s="4">
        <v>17595.6484375</v>
      </c>
      <c r="I1537" s="3">
        <v>86.003402710000003</v>
      </c>
    </row>
    <row r="1538" spans="1:9" customFormat="1" x14ac:dyDescent="0.3">
      <c r="A1538" s="1" t="s">
        <v>6</v>
      </c>
      <c r="B1538" s="1" t="s">
        <v>7</v>
      </c>
      <c r="C1538" s="2">
        <v>44946</v>
      </c>
      <c r="D1538">
        <f t="shared" si="69"/>
        <v>20</v>
      </c>
      <c r="E1538">
        <f t="shared" si="70"/>
        <v>1</v>
      </c>
      <c r="F1538">
        <f t="shared" si="71"/>
        <v>2023</v>
      </c>
      <c r="G1538" s="4">
        <v>51691.2265625</v>
      </c>
      <c r="H1538" s="4">
        <v>38408.3828125</v>
      </c>
      <c r="I1538" s="3">
        <v>74.303497309999997</v>
      </c>
    </row>
    <row r="1539" spans="1:9" customFormat="1" x14ac:dyDescent="0.3">
      <c r="A1539" s="1" t="s">
        <v>8</v>
      </c>
      <c r="B1539" s="1" t="s">
        <v>9</v>
      </c>
      <c r="C1539" s="2">
        <v>44946</v>
      </c>
      <c r="D1539">
        <f t="shared" ref="D1539:D1602" si="72">DAY(C1539)</f>
        <v>20</v>
      </c>
      <c r="E1539">
        <f t="shared" ref="E1539:E1602" si="73">MONTH(C1539)</f>
        <v>1</v>
      </c>
      <c r="F1539">
        <f t="shared" ref="F1539:F1602" si="74">YEAR(C1539)</f>
        <v>2023</v>
      </c>
      <c r="G1539" s="4">
        <v>15302.39648438</v>
      </c>
      <c r="H1539" s="4">
        <v>13009.203125</v>
      </c>
      <c r="I1539" s="3">
        <v>85.014198300000004</v>
      </c>
    </row>
    <row r="1540" spans="1:9" customFormat="1" x14ac:dyDescent="0.3">
      <c r="A1540" s="1" t="s">
        <v>10</v>
      </c>
      <c r="B1540" s="1" t="s">
        <v>11</v>
      </c>
      <c r="C1540" s="2">
        <v>44946</v>
      </c>
      <c r="D1540">
        <f t="shared" si="72"/>
        <v>20</v>
      </c>
      <c r="E1540">
        <f t="shared" si="73"/>
        <v>1</v>
      </c>
      <c r="F1540">
        <f t="shared" si="74"/>
        <v>2023</v>
      </c>
      <c r="G1540" s="4">
        <v>204615.328125</v>
      </c>
      <c r="H1540" s="4">
        <v>134337.59375</v>
      </c>
      <c r="I1540" s="3">
        <v>65.653701780000006</v>
      </c>
    </row>
    <row r="1541" spans="1:9" customFormat="1" x14ac:dyDescent="0.3">
      <c r="A1541" s="1" t="s">
        <v>12</v>
      </c>
      <c r="B1541" s="1" t="s">
        <v>13</v>
      </c>
      <c r="C1541" s="2">
        <v>44946</v>
      </c>
      <c r="D1541">
        <f t="shared" si="72"/>
        <v>20</v>
      </c>
      <c r="E1541">
        <f t="shared" si="73"/>
        <v>1</v>
      </c>
      <c r="F1541">
        <f t="shared" si="74"/>
        <v>2023</v>
      </c>
      <c r="G1541" s="4">
        <v>20459.2421875</v>
      </c>
      <c r="H1541" s="4">
        <v>17652.81640625</v>
      </c>
      <c r="I1541" s="3">
        <v>86.282798769999999</v>
      </c>
    </row>
    <row r="1542" spans="1:9" customFormat="1" x14ac:dyDescent="0.3">
      <c r="A1542" s="1" t="s">
        <v>6</v>
      </c>
      <c r="B1542" s="1" t="s">
        <v>7</v>
      </c>
      <c r="C1542" s="2">
        <v>44947</v>
      </c>
      <c r="D1542">
        <f t="shared" si="72"/>
        <v>21</v>
      </c>
      <c r="E1542">
        <f t="shared" si="73"/>
        <v>1</v>
      </c>
      <c r="F1542">
        <f t="shared" si="74"/>
        <v>2023</v>
      </c>
      <c r="G1542" s="4">
        <v>51691.2265625</v>
      </c>
      <c r="H1542" s="4">
        <v>38433.3671875</v>
      </c>
      <c r="I1542" s="3">
        <v>74.351799009999993</v>
      </c>
    </row>
    <row r="1543" spans="1:9" customFormat="1" x14ac:dyDescent="0.3">
      <c r="A1543" s="1" t="s">
        <v>8</v>
      </c>
      <c r="B1543" s="1" t="s">
        <v>9</v>
      </c>
      <c r="C1543" s="2">
        <v>44947</v>
      </c>
      <c r="D1543">
        <f t="shared" si="72"/>
        <v>21</v>
      </c>
      <c r="E1543">
        <f t="shared" si="73"/>
        <v>1</v>
      </c>
      <c r="F1543">
        <f t="shared" si="74"/>
        <v>2023</v>
      </c>
      <c r="G1543" s="4">
        <v>15302.39648438</v>
      </c>
      <c r="H1543" s="4">
        <v>13073.647460939999</v>
      </c>
      <c r="I1543" s="3">
        <v>85.435302730000004</v>
      </c>
    </row>
    <row r="1544" spans="1:9" customFormat="1" x14ac:dyDescent="0.3">
      <c r="A1544" s="1" t="s">
        <v>10</v>
      </c>
      <c r="B1544" s="1" t="s">
        <v>11</v>
      </c>
      <c r="C1544" s="2">
        <v>44947</v>
      </c>
      <c r="D1544">
        <f t="shared" si="72"/>
        <v>21</v>
      </c>
      <c r="E1544">
        <f t="shared" si="73"/>
        <v>1</v>
      </c>
      <c r="F1544">
        <f t="shared" si="74"/>
        <v>2023</v>
      </c>
      <c r="G1544" s="4">
        <v>204615.328125</v>
      </c>
      <c r="H1544" s="4">
        <v>135167</v>
      </c>
      <c r="I1544" s="3">
        <v>66.059097289999997</v>
      </c>
    </row>
    <row r="1545" spans="1:9" customFormat="1" x14ac:dyDescent="0.3">
      <c r="A1545" s="1" t="s">
        <v>12</v>
      </c>
      <c r="B1545" s="1" t="s">
        <v>13</v>
      </c>
      <c r="C1545" s="2">
        <v>44947</v>
      </c>
      <c r="D1545">
        <f t="shared" si="72"/>
        <v>21</v>
      </c>
      <c r="E1545">
        <f t="shared" si="73"/>
        <v>1</v>
      </c>
      <c r="F1545">
        <f t="shared" si="74"/>
        <v>2023</v>
      </c>
      <c r="G1545" s="4">
        <v>20459.2421875</v>
      </c>
      <c r="H1545" s="4">
        <v>17638.916015629999</v>
      </c>
      <c r="I1545" s="3">
        <v>86.214897160000007</v>
      </c>
    </row>
    <row r="1546" spans="1:9" customFormat="1" x14ac:dyDescent="0.3">
      <c r="A1546" s="1" t="s">
        <v>6</v>
      </c>
      <c r="B1546" s="1" t="s">
        <v>7</v>
      </c>
      <c r="C1546" s="2">
        <v>44948</v>
      </c>
      <c r="D1546">
        <f t="shared" si="72"/>
        <v>22</v>
      </c>
      <c r="E1546">
        <f t="shared" si="73"/>
        <v>1</v>
      </c>
      <c r="F1546">
        <f t="shared" si="74"/>
        <v>2023</v>
      </c>
      <c r="G1546" s="4">
        <v>51691.2265625</v>
      </c>
      <c r="H1546" s="4">
        <v>38471.2265625</v>
      </c>
      <c r="I1546" s="3">
        <v>74.425102229999993</v>
      </c>
    </row>
    <row r="1547" spans="1:9" customFormat="1" x14ac:dyDescent="0.3">
      <c r="A1547" s="1" t="s">
        <v>8</v>
      </c>
      <c r="B1547" s="1" t="s">
        <v>9</v>
      </c>
      <c r="C1547" s="2">
        <v>44948</v>
      </c>
      <c r="D1547">
        <f t="shared" si="72"/>
        <v>22</v>
      </c>
      <c r="E1547">
        <f t="shared" si="73"/>
        <v>1</v>
      </c>
      <c r="F1547">
        <f t="shared" si="74"/>
        <v>2023</v>
      </c>
      <c r="G1547" s="4">
        <v>15302.39648438</v>
      </c>
      <c r="H1547" s="4">
        <v>13130.54882813</v>
      </c>
      <c r="I1547" s="3">
        <v>85.807098389999993</v>
      </c>
    </row>
    <row r="1548" spans="1:9" customFormat="1" x14ac:dyDescent="0.3">
      <c r="A1548" s="1" t="s">
        <v>10</v>
      </c>
      <c r="B1548" s="1" t="s">
        <v>11</v>
      </c>
      <c r="C1548" s="2">
        <v>44948</v>
      </c>
      <c r="D1548">
        <f t="shared" si="72"/>
        <v>22</v>
      </c>
      <c r="E1548">
        <f t="shared" si="73"/>
        <v>1</v>
      </c>
      <c r="F1548">
        <f t="shared" si="74"/>
        <v>2023</v>
      </c>
      <c r="G1548" s="4">
        <v>204615.328125</v>
      </c>
      <c r="H1548" s="4">
        <v>136083.5625</v>
      </c>
      <c r="I1548" s="3">
        <v>66.507003780000005</v>
      </c>
    </row>
    <row r="1549" spans="1:9" customFormat="1" x14ac:dyDescent="0.3">
      <c r="A1549" s="1" t="s">
        <v>12</v>
      </c>
      <c r="B1549" s="1" t="s">
        <v>13</v>
      </c>
      <c r="C1549" s="2">
        <v>44948</v>
      </c>
      <c r="D1549">
        <f t="shared" si="72"/>
        <v>22</v>
      </c>
      <c r="E1549">
        <f t="shared" si="73"/>
        <v>1</v>
      </c>
      <c r="F1549">
        <f t="shared" si="74"/>
        <v>2023</v>
      </c>
      <c r="G1549" s="4">
        <v>20459.2421875</v>
      </c>
      <c r="H1549" s="4">
        <v>17659.873046879999</v>
      </c>
      <c r="I1549" s="3">
        <v>86.317298890000004</v>
      </c>
    </row>
    <row r="1550" spans="1:9" customFormat="1" x14ac:dyDescent="0.3">
      <c r="A1550" s="1" t="s">
        <v>6</v>
      </c>
      <c r="B1550" s="1" t="s">
        <v>7</v>
      </c>
      <c r="C1550" s="2">
        <v>44949</v>
      </c>
      <c r="D1550">
        <f t="shared" si="72"/>
        <v>23</v>
      </c>
      <c r="E1550">
        <f t="shared" si="73"/>
        <v>1</v>
      </c>
      <c r="F1550">
        <f t="shared" si="74"/>
        <v>2023</v>
      </c>
      <c r="G1550" s="4">
        <v>51691.2265625</v>
      </c>
      <c r="H1550" s="4">
        <v>38524.9453125</v>
      </c>
      <c r="I1550" s="3">
        <v>74.528999330000005</v>
      </c>
    </row>
    <row r="1551" spans="1:9" customFormat="1" x14ac:dyDescent="0.3">
      <c r="A1551" s="1" t="s">
        <v>8</v>
      </c>
      <c r="B1551" s="1" t="s">
        <v>9</v>
      </c>
      <c r="C1551" s="2">
        <v>44949</v>
      </c>
      <c r="D1551">
        <f t="shared" si="72"/>
        <v>23</v>
      </c>
      <c r="E1551">
        <f t="shared" si="73"/>
        <v>1</v>
      </c>
      <c r="F1551">
        <f t="shared" si="74"/>
        <v>2023</v>
      </c>
      <c r="G1551" s="4">
        <v>15302.39648438</v>
      </c>
      <c r="H1551" s="4">
        <v>13160.16992188</v>
      </c>
      <c r="I1551" s="3">
        <v>86.000701899999996</v>
      </c>
    </row>
    <row r="1552" spans="1:9" customFormat="1" x14ac:dyDescent="0.3">
      <c r="A1552" s="1" t="s">
        <v>10</v>
      </c>
      <c r="B1552" s="1" t="s">
        <v>11</v>
      </c>
      <c r="C1552" s="2">
        <v>44949</v>
      </c>
      <c r="D1552">
        <f t="shared" si="72"/>
        <v>23</v>
      </c>
      <c r="E1552">
        <f t="shared" si="73"/>
        <v>1</v>
      </c>
      <c r="F1552">
        <f t="shared" si="74"/>
        <v>2023</v>
      </c>
      <c r="G1552" s="4">
        <v>204615.328125</v>
      </c>
      <c r="H1552" s="4">
        <v>136804</v>
      </c>
      <c r="I1552" s="3">
        <v>66.859100339999998</v>
      </c>
    </row>
    <row r="1553" spans="1:9" customFormat="1" x14ac:dyDescent="0.3">
      <c r="A1553" s="1" t="s">
        <v>12</v>
      </c>
      <c r="B1553" s="1" t="s">
        <v>13</v>
      </c>
      <c r="C1553" s="2">
        <v>44949</v>
      </c>
      <c r="D1553">
        <f t="shared" si="72"/>
        <v>23</v>
      </c>
      <c r="E1553">
        <f t="shared" si="73"/>
        <v>1</v>
      </c>
      <c r="F1553">
        <f t="shared" si="74"/>
        <v>2023</v>
      </c>
      <c r="G1553" s="4">
        <v>20459.2421875</v>
      </c>
      <c r="H1553" s="4">
        <v>17705.9921875</v>
      </c>
      <c r="I1553" s="3">
        <v>86.542800900000003</v>
      </c>
    </row>
    <row r="1554" spans="1:9" customFormat="1" x14ac:dyDescent="0.3">
      <c r="A1554" s="1" t="s">
        <v>6</v>
      </c>
      <c r="B1554" s="1" t="s">
        <v>7</v>
      </c>
      <c r="C1554" s="2">
        <v>44950</v>
      </c>
      <c r="D1554">
        <f t="shared" si="72"/>
        <v>24</v>
      </c>
      <c r="E1554">
        <f t="shared" si="73"/>
        <v>1</v>
      </c>
      <c r="F1554">
        <f t="shared" si="74"/>
        <v>2023</v>
      </c>
      <c r="G1554" s="4">
        <v>51691.2265625</v>
      </c>
      <c r="H1554" s="4">
        <v>38626.41015625</v>
      </c>
      <c r="I1554" s="3">
        <v>74.725303650000001</v>
      </c>
    </row>
    <row r="1555" spans="1:9" customFormat="1" x14ac:dyDescent="0.3">
      <c r="A1555" s="1" t="s">
        <v>8</v>
      </c>
      <c r="B1555" s="1" t="s">
        <v>9</v>
      </c>
      <c r="C1555" s="2">
        <v>44950</v>
      </c>
      <c r="D1555">
        <f t="shared" si="72"/>
        <v>24</v>
      </c>
      <c r="E1555">
        <f t="shared" si="73"/>
        <v>1</v>
      </c>
      <c r="F1555">
        <f t="shared" si="74"/>
        <v>2023</v>
      </c>
      <c r="G1555" s="4">
        <v>15302.39648438</v>
      </c>
      <c r="H1555" s="4">
        <v>13209.547851560001</v>
      </c>
      <c r="I1555" s="3">
        <v>86.323402400000006</v>
      </c>
    </row>
    <row r="1556" spans="1:9" customFormat="1" x14ac:dyDescent="0.3">
      <c r="A1556" s="1" t="s">
        <v>10</v>
      </c>
      <c r="B1556" s="1" t="s">
        <v>11</v>
      </c>
      <c r="C1556" s="2">
        <v>44950</v>
      </c>
      <c r="D1556">
        <f t="shared" si="72"/>
        <v>24</v>
      </c>
      <c r="E1556">
        <f t="shared" si="73"/>
        <v>1</v>
      </c>
      <c r="F1556">
        <f t="shared" si="74"/>
        <v>2023</v>
      </c>
      <c r="G1556" s="4">
        <v>204615.328125</v>
      </c>
      <c r="H1556" s="4">
        <v>137633.625</v>
      </c>
      <c r="I1556" s="3">
        <v>67.264602659999994</v>
      </c>
    </row>
    <row r="1557" spans="1:9" customFormat="1" x14ac:dyDescent="0.3">
      <c r="A1557" s="1" t="s">
        <v>12</v>
      </c>
      <c r="B1557" s="1" t="s">
        <v>13</v>
      </c>
      <c r="C1557" s="2">
        <v>44950</v>
      </c>
      <c r="D1557">
        <f t="shared" si="72"/>
        <v>24</v>
      </c>
      <c r="E1557">
        <f t="shared" si="73"/>
        <v>1</v>
      </c>
      <c r="F1557">
        <f t="shared" si="74"/>
        <v>2023</v>
      </c>
      <c r="G1557" s="4">
        <v>20459.2421875</v>
      </c>
      <c r="H1557" s="4">
        <v>17739.4296875</v>
      </c>
      <c r="I1557" s="3">
        <v>86.706199650000002</v>
      </c>
    </row>
    <row r="1558" spans="1:9" customFormat="1" x14ac:dyDescent="0.3">
      <c r="A1558" s="1" t="s">
        <v>6</v>
      </c>
      <c r="B1558" s="1" t="s">
        <v>7</v>
      </c>
      <c r="C1558" s="2">
        <v>44951</v>
      </c>
      <c r="D1558">
        <f t="shared" si="72"/>
        <v>25</v>
      </c>
      <c r="E1558">
        <f t="shared" si="73"/>
        <v>1</v>
      </c>
      <c r="F1558">
        <f t="shared" si="74"/>
        <v>2023</v>
      </c>
      <c r="G1558" s="4">
        <v>51691.2265625</v>
      </c>
      <c r="H1558" s="4">
        <v>38701.796875</v>
      </c>
      <c r="I1558" s="3">
        <v>74.871101379999999</v>
      </c>
    </row>
    <row r="1559" spans="1:9" customFormat="1" x14ac:dyDescent="0.3">
      <c r="A1559" s="1" t="s">
        <v>8</v>
      </c>
      <c r="B1559" s="1" t="s">
        <v>9</v>
      </c>
      <c r="C1559" s="2">
        <v>44951</v>
      </c>
      <c r="D1559">
        <f t="shared" si="72"/>
        <v>25</v>
      </c>
      <c r="E1559">
        <f t="shared" si="73"/>
        <v>1</v>
      </c>
      <c r="F1559">
        <f t="shared" si="74"/>
        <v>2023</v>
      </c>
      <c r="G1559" s="4">
        <v>15302.39648438</v>
      </c>
      <c r="H1559" s="4">
        <v>13262.920898439999</v>
      </c>
      <c r="I1559" s="3">
        <v>86.672203060000001</v>
      </c>
    </row>
    <row r="1560" spans="1:9" customFormat="1" x14ac:dyDescent="0.3">
      <c r="A1560" s="1" t="s">
        <v>10</v>
      </c>
      <c r="B1560" s="1" t="s">
        <v>11</v>
      </c>
      <c r="C1560" s="2">
        <v>44951</v>
      </c>
      <c r="D1560">
        <f t="shared" si="72"/>
        <v>25</v>
      </c>
      <c r="E1560">
        <f t="shared" si="73"/>
        <v>1</v>
      </c>
      <c r="F1560">
        <f t="shared" si="74"/>
        <v>2023</v>
      </c>
      <c r="G1560" s="4">
        <v>204615.328125</v>
      </c>
      <c r="H1560" s="4">
        <v>138420.546875</v>
      </c>
      <c r="I1560" s="3">
        <v>67.649200440000001</v>
      </c>
    </row>
    <row r="1561" spans="1:9" customFormat="1" x14ac:dyDescent="0.3">
      <c r="A1561" s="1" t="s">
        <v>12</v>
      </c>
      <c r="B1561" s="1" t="s">
        <v>13</v>
      </c>
      <c r="C1561" s="2">
        <v>44951</v>
      </c>
      <c r="D1561">
        <f t="shared" si="72"/>
        <v>25</v>
      </c>
      <c r="E1561">
        <f t="shared" si="73"/>
        <v>1</v>
      </c>
      <c r="F1561">
        <f t="shared" si="74"/>
        <v>2023</v>
      </c>
      <c r="G1561" s="4">
        <v>20459.2421875</v>
      </c>
      <c r="H1561" s="4">
        <v>17787.087890629999</v>
      </c>
      <c r="I1561" s="3">
        <v>86.939102169999998</v>
      </c>
    </row>
    <row r="1562" spans="1:9" customFormat="1" x14ac:dyDescent="0.3">
      <c r="A1562" s="1" t="s">
        <v>6</v>
      </c>
      <c r="B1562" s="1" t="s">
        <v>7</v>
      </c>
      <c r="C1562" s="2">
        <v>44952</v>
      </c>
      <c r="D1562">
        <f t="shared" si="72"/>
        <v>26</v>
      </c>
      <c r="E1562">
        <f t="shared" si="73"/>
        <v>1</v>
      </c>
      <c r="F1562">
        <f t="shared" si="74"/>
        <v>2023</v>
      </c>
      <c r="G1562" s="4">
        <v>51691.2265625</v>
      </c>
      <c r="H1562" s="4">
        <v>38778.64453125</v>
      </c>
      <c r="I1562" s="3">
        <v>75.019798280000003</v>
      </c>
    </row>
    <row r="1563" spans="1:9" customFormat="1" x14ac:dyDescent="0.3">
      <c r="A1563" s="1" t="s">
        <v>8</v>
      </c>
      <c r="B1563" s="1" t="s">
        <v>9</v>
      </c>
      <c r="C1563" s="2">
        <v>44952</v>
      </c>
      <c r="D1563">
        <f t="shared" si="72"/>
        <v>26</v>
      </c>
      <c r="E1563">
        <f t="shared" si="73"/>
        <v>1</v>
      </c>
      <c r="F1563">
        <f t="shared" si="74"/>
        <v>2023</v>
      </c>
      <c r="G1563" s="4">
        <v>15302.39648438</v>
      </c>
      <c r="H1563" s="4">
        <v>13288.45117188</v>
      </c>
      <c r="I1563" s="3">
        <v>86.838996890000004</v>
      </c>
    </row>
    <row r="1564" spans="1:9" customFormat="1" x14ac:dyDescent="0.3">
      <c r="A1564" s="1" t="s">
        <v>10</v>
      </c>
      <c r="B1564" s="1" t="s">
        <v>11</v>
      </c>
      <c r="C1564" s="2">
        <v>44952</v>
      </c>
      <c r="D1564">
        <f t="shared" si="72"/>
        <v>26</v>
      </c>
      <c r="E1564">
        <f t="shared" si="73"/>
        <v>1</v>
      </c>
      <c r="F1564">
        <f t="shared" si="74"/>
        <v>2023</v>
      </c>
      <c r="G1564" s="4">
        <v>204615.328125</v>
      </c>
      <c r="H1564" s="4">
        <v>138941.4375</v>
      </c>
      <c r="I1564" s="3">
        <v>67.903701780000006</v>
      </c>
    </row>
    <row r="1565" spans="1:9" customFormat="1" x14ac:dyDescent="0.3">
      <c r="A1565" s="1" t="s">
        <v>12</v>
      </c>
      <c r="B1565" s="1" t="s">
        <v>13</v>
      </c>
      <c r="C1565" s="2">
        <v>44952</v>
      </c>
      <c r="D1565">
        <f t="shared" si="72"/>
        <v>26</v>
      </c>
      <c r="E1565">
        <f t="shared" si="73"/>
        <v>1</v>
      </c>
      <c r="F1565">
        <f t="shared" si="74"/>
        <v>2023</v>
      </c>
      <c r="G1565" s="4">
        <v>20459.2421875</v>
      </c>
      <c r="H1565" s="4">
        <v>17784.87109375</v>
      </c>
      <c r="I1565" s="3">
        <v>86.928298949999999</v>
      </c>
    </row>
    <row r="1566" spans="1:9" customFormat="1" x14ac:dyDescent="0.3">
      <c r="A1566" s="1" t="s">
        <v>6</v>
      </c>
      <c r="B1566" s="1" t="s">
        <v>7</v>
      </c>
      <c r="C1566" s="2">
        <v>44953</v>
      </c>
      <c r="D1566">
        <f t="shared" si="72"/>
        <v>27</v>
      </c>
      <c r="E1566">
        <f t="shared" si="73"/>
        <v>1</v>
      </c>
      <c r="F1566">
        <f t="shared" si="74"/>
        <v>2023</v>
      </c>
      <c r="G1566" s="4">
        <v>51691.2265625</v>
      </c>
      <c r="H1566" s="4">
        <v>38864.484375</v>
      </c>
      <c r="I1566" s="3">
        <v>75.185798649999995</v>
      </c>
    </row>
    <row r="1567" spans="1:9" customFormat="1" x14ac:dyDescent="0.3">
      <c r="A1567" s="1" t="s">
        <v>8</v>
      </c>
      <c r="B1567" s="1" t="s">
        <v>9</v>
      </c>
      <c r="C1567" s="2">
        <v>44953</v>
      </c>
      <c r="D1567">
        <f t="shared" si="72"/>
        <v>27</v>
      </c>
      <c r="E1567">
        <f t="shared" si="73"/>
        <v>1</v>
      </c>
      <c r="F1567">
        <f t="shared" si="74"/>
        <v>2023</v>
      </c>
      <c r="G1567" s="4">
        <v>15302.39648438</v>
      </c>
      <c r="H1567" s="4">
        <v>13328.359375</v>
      </c>
      <c r="I1567" s="3">
        <v>87.099800110000004</v>
      </c>
    </row>
    <row r="1568" spans="1:9" customFormat="1" x14ac:dyDescent="0.3">
      <c r="A1568" s="1" t="s">
        <v>10</v>
      </c>
      <c r="B1568" s="1" t="s">
        <v>11</v>
      </c>
      <c r="C1568" s="2">
        <v>44953</v>
      </c>
      <c r="D1568">
        <f t="shared" si="72"/>
        <v>27</v>
      </c>
      <c r="E1568">
        <f t="shared" si="73"/>
        <v>1</v>
      </c>
      <c r="F1568">
        <f t="shared" si="74"/>
        <v>2023</v>
      </c>
      <c r="G1568" s="4">
        <v>204615.328125</v>
      </c>
      <c r="H1568" s="4">
        <v>139495.96875</v>
      </c>
      <c r="I1568" s="3">
        <v>68.174697879999997</v>
      </c>
    </row>
    <row r="1569" spans="1:9" customFormat="1" x14ac:dyDescent="0.3">
      <c r="A1569" s="1" t="s">
        <v>12</v>
      </c>
      <c r="B1569" s="1" t="s">
        <v>13</v>
      </c>
      <c r="C1569" s="2">
        <v>44953</v>
      </c>
      <c r="D1569">
        <f t="shared" si="72"/>
        <v>27</v>
      </c>
      <c r="E1569">
        <f t="shared" si="73"/>
        <v>1</v>
      </c>
      <c r="F1569">
        <f t="shared" si="74"/>
        <v>2023</v>
      </c>
      <c r="G1569" s="4">
        <v>20459.2421875</v>
      </c>
      <c r="H1569" s="4">
        <v>17792.490234379999</v>
      </c>
      <c r="I1569" s="3">
        <v>86.965499879999996</v>
      </c>
    </row>
    <row r="1570" spans="1:9" customFormat="1" x14ac:dyDescent="0.3">
      <c r="A1570" s="1" t="s">
        <v>6</v>
      </c>
      <c r="B1570" s="1" t="s">
        <v>7</v>
      </c>
      <c r="C1570" s="2">
        <v>44954</v>
      </c>
      <c r="D1570">
        <f t="shared" si="72"/>
        <v>28</v>
      </c>
      <c r="E1570">
        <f t="shared" si="73"/>
        <v>1</v>
      </c>
      <c r="F1570">
        <f t="shared" si="74"/>
        <v>2023</v>
      </c>
      <c r="G1570" s="4">
        <v>51691.2265625</v>
      </c>
      <c r="H1570" s="4">
        <v>38937.08203125</v>
      </c>
      <c r="I1570" s="3">
        <v>75.326301569999998</v>
      </c>
    </row>
    <row r="1571" spans="1:9" customFormat="1" x14ac:dyDescent="0.3">
      <c r="A1571" s="1" t="s">
        <v>8</v>
      </c>
      <c r="B1571" s="1" t="s">
        <v>9</v>
      </c>
      <c r="C1571" s="2">
        <v>44954</v>
      </c>
      <c r="D1571">
        <f t="shared" si="72"/>
        <v>28</v>
      </c>
      <c r="E1571">
        <f t="shared" si="73"/>
        <v>1</v>
      </c>
      <c r="F1571">
        <f t="shared" si="74"/>
        <v>2023</v>
      </c>
      <c r="G1571" s="4">
        <v>15302.39648438</v>
      </c>
      <c r="H1571" s="4">
        <v>13406.252929689999</v>
      </c>
      <c r="I1571" s="3">
        <v>87.608802800000007</v>
      </c>
    </row>
    <row r="1572" spans="1:9" customFormat="1" x14ac:dyDescent="0.3">
      <c r="A1572" s="1" t="s">
        <v>10</v>
      </c>
      <c r="B1572" s="1" t="s">
        <v>11</v>
      </c>
      <c r="C1572" s="2">
        <v>44954</v>
      </c>
      <c r="D1572">
        <f t="shared" si="72"/>
        <v>28</v>
      </c>
      <c r="E1572">
        <f t="shared" si="73"/>
        <v>1</v>
      </c>
      <c r="F1572">
        <f t="shared" si="74"/>
        <v>2023</v>
      </c>
      <c r="G1572" s="4">
        <v>204615.328125</v>
      </c>
      <c r="H1572" s="4">
        <v>140257.359375</v>
      </c>
      <c r="I1572" s="3">
        <v>68.546798710000004</v>
      </c>
    </row>
    <row r="1573" spans="1:9" customFormat="1" x14ac:dyDescent="0.3">
      <c r="A1573" s="1" t="s">
        <v>12</v>
      </c>
      <c r="B1573" s="1" t="s">
        <v>13</v>
      </c>
      <c r="C1573" s="2">
        <v>44954</v>
      </c>
      <c r="D1573">
        <f t="shared" si="72"/>
        <v>28</v>
      </c>
      <c r="E1573">
        <f t="shared" si="73"/>
        <v>1</v>
      </c>
      <c r="F1573">
        <f t="shared" si="74"/>
        <v>2023</v>
      </c>
      <c r="G1573" s="4">
        <v>20459.2421875</v>
      </c>
      <c r="H1573" s="4">
        <v>17808.099609379999</v>
      </c>
      <c r="I1573" s="3">
        <v>87.041801449999994</v>
      </c>
    </row>
    <row r="1574" spans="1:9" customFormat="1" x14ac:dyDescent="0.3">
      <c r="A1574" s="1" t="s">
        <v>6</v>
      </c>
      <c r="B1574" s="1" t="s">
        <v>7</v>
      </c>
      <c r="C1574" s="2">
        <v>44955</v>
      </c>
      <c r="D1574">
        <f t="shared" si="72"/>
        <v>29</v>
      </c>
      <c r="E1574">
        <f t="shared" si="73"/>
        <v>1</v>
      </c>
      <c r="F1574">
        <f t="shared" si="74"/>
        <v>2023</v>
      </c>
      <c r="G1574" s="4">
        <v>51691.2265625</v>
      </c>
      <c r="H1574" s="4">
        <v>39000.7578125</v>
      </c>
      <c r="I1574" s="3">
        <v>75.449501040000001</v>
      </c>
    </row>
    <row r="1575" spans="1:9" customFormat="1" x14ac:dyDescent="0.3">
      <c r="A1575" s="1" t="s">
        <v>8</v>
      </c>
      <c r="B1575" s="1" t="s">
        <v>9</v>
      </c>
      <c r="C1575" s="2">
        <v>44955</v>
      </c>
      <c r="D1575">
        <f t="shared" si="72"/>
        <v>29</v>
      </c>
      <c r="E1575">
        <f t="shared" si="73"/>
        <v>1</v>
      </c>
      <c r="F1575">
        <f t="shared" si="74"/>
        <v>2023</v>
      </c>
      <c r="G1575" s="4">
        <v>15302.39648438</v>
      </c>
      <c r="H1575" s="4">
        <v>13509.499023439999</v>
      </c>
      <c r="I1575" s="3">
        <v>88.283599850000002</v>
      </c>
    </row>
    <row r="1576" spans="1:9" customFormat="1" x14ac:dyDescent="0.3">
      <c r="A1576" s="1" t="s">
        <v>10</v>
      </c>
      <c r="B1576" s="1" t="s">
        <v>11</v>
      </c>
      <c r="C1576" s="2">
        <v>44955</v>
      </c>
      <c r="D1576">
        <f t="shared" si="72"/>
        <v>29</v>
      </c>
      <c r="E1576">
        <f t="shared" si="73"/>
        <v>1</v>
      </c>
      <c r="F1576">
        <f t="shared" si="74"/>
        <v>2023</v>
      </c>
      <c r="G1576" s="4">
        <v>204615.328125</v>
      </c>
      <c r="H1576" s="4">
        <v>141149.578125</v>
      </c>
      <c r="I1576" s="3">
        <v>68.982902530000004</v>
      </c>
    </row>
    <row r="1577" spans="1:9" customFormat="1" x14ac:dyDescent="0.3">
      <c r="A1577" s="1" t="s">
        <v>12</v>
      </c>
      <c r="B1577" s="1" t="s">
        <v>13</v>
      </c>
      <c r="C1577" s="2">
        <v>44955</v>
      </c>
      <c r="D1577">
        <f t="shared" si="72"/>
        <v>29</v>
      </c>
      <c r="E1577">
        <f t="shared" si="73"/>
        <v>1</v>
      </c>
      <c r="F1577">
        <f t="shared" si="74"/>
        <v>2023</v>
      </c>
      <c r="G1577" s="4">
        <v>20459.2421875</v>
      </c>
      <c r="H1577" s="4">
        <v>17806.939453129999</v>
      </c>
      <c r="I1577" s="3">
        <v>87.036201480000003</v>
      </c>
    </row>
    <row r="1578" spans="1:9" customFormat="1" x14ac:dyDescent="0.3">
      <c r="A1578" s="1" t="s">
        <v>6</v>
      </c>
      <c r="B1578" s="1" t="s">
        <v>7</v>
      </c>
      <c r="C1578" s="2">
        <v>44956</v>
      </c>
      <c r="D1578">
        <f t="shared" si="72"/>
        <v>30</v>
      </c>
      <c r="E1578">
        <f t="shared" si="73"/>
        <v>1</v>
      </c>
      <c r="F1578">
        <f t="shared" si="74"/>
        <v>2023</v>
      </c>
      <c r="G1578" s="4">
        <v>51691.2265625</v>
      </c>
      <c r="H1578" s="4">
        <v>39055.4453125</v>
      </c>
      <c r="I1578" s="3">
        <v>75.555297850000002</v>
      </c>
    </row>
    <row r="1579" spans="1:9" customFormat="1" x14ac:dyDescent="0.3">
      <c r="A1579" s="1" t="s">
        <v>8</v>
      </c>
      <c r="B1579" s="1" t="s">
        <v>9</v>
      </c>
      <c r="C1579" s="2">
        <v>44956</v>
      </c>
      <c r="D1579">
        <f t="shared" si="72"/>
        <v>30</v>
      </c>
      <c r="E1579">
        <f t="shared" si="73"/>
        <v>1</v>
      </c>
      <c r="F1579">
        <f t="shared" si="74"/>
        <v>2023</v>
      </c>
      <c r="G1579" s="4">
        <v>15302.39648438</v>
      </c>
      <c r="H1579" s="4">
        <v>13601.903320310001</v>
      </c>
      <c r="I1579" s="3">
        <v>88.887397770000007</v>
      </c>
    </row>
    <row r="1580" spans="1:9" customFormat="1" x14ac:dyDescent="0.3">
      <c r="A1580" s="1" t="s">
        <v>10</v>
      </c>
      <c r="B1580" s="1" t="s">
        <v>11</v>
      </c>
      <c r="C1580" s="2">
        <v>44956</v>
      </c>
      <c r="D1580">
        <f t="shared" si="72"/>
        <v>30</v>
      </c>
      <c r="E1580">
        <f t="shared" si="73"/>
        <v>1</v>
      </c>
      <c r="F1580">
        <f t="shared" si="74"/>
        <v>2023</v>
      </c>
      <c r="G1580" s="4">
        <v>204615.328125</v>
      </c>
      <c r="H1580" s="4">
        <v>141960.375</v>
      </c>
      <c r="I1580" s="3">
        <v>69.379203799999999</v>
      </c>
    </row>
    <row r="1581" spans="1:9" customFormat="1" x14ac:dyDescent="0.3">
      <c r="A1581" s="1" t="s">
        <v>12</v>
      </c>
      <c r="B1581" s="1" t="s">
        <v>13</v>
      </c>
      <c r="C1581" s="2">
        <v>44956</v>
      </c>
      <c r="D1581">
        <f t="shared" si="72"/>
        <v>30</v>
      </c>
      <c r="E1581">
        <f t="shared" si="73"/>
        <v>1</v>
      </c>
      <c r="F1581">
        <f t="shared" si="74"/>
        <v>2023</v>
      </c>
      <c r="G1581" s="4">
        <v>20459.2421875</v>
      </c>
      <c r="H1581" s="4">
        <v>17757.05859375</v>
      </c>
      <c r="I1581" s="3">
        <v>86.792396550000007</v>
      </c>
    </row>
    <row r="1582" spans="1:9" customFormat="1" x14ac:dyDescent="0.3">
      <c r="A1582" s="1" t="s">
        <v>6</v>
      </c>
      <c r="B1582" s="1" t="s">
        <v>7</v>
      </c>
      <c r="C1582" s="2">
        <v>44957</v>
      </c>
      <c r="D1582">
        <f t="shared" si="72"/>
        <v>31</v>
      </c>
      <c r="E1582">
        <f t="shared" si="73"/>
        <v>1</v>
      </c>
      <c r="F1582">
        <f t="shared" si="74"/>
        <v>2023</v>
      </c>
      <c r="G1582" s="4">
        <v>51691.2265625</v>
      </c>
      <c r="H1582" s="4">
        <v>39102.26171875</v>
      </c>
      <c r="I1582" s="3">
        <v>75.645797729999998</v>
      </c>
    </row>
    <row r="1583" spans="1:9" customFormat="1" x14ac:dyDescent="0.3">
      <c r="A1583" s="1" t="s">
        <v>8</v>
      </c>
      <c r="B1583" s="1" t="s">
        <v>9</v>
      </c>
      <c r="C1583" s="2">
        <v>44957</v>
      </c>
      <c r="D1583">
        <f t="shared" si="72"/>
        <v>31</v>
      </c>
      <c r="E1583">
        <f t="shared" si="73"/>
        <v>1</v>
      </c>
      <c r="F1583">
        <f t="shared" si="74"/>
        <v>2023</v>
      </c>
      <c r="G1583" s="4">
        <v>15302.39648438</v>
      </c>
      <c r="H1583" s="4">
        <v>13676.272460939999</v>
      </c>
      <c r="I1583" s="3">
        <v>89.373397830000002</v>
      </c>
    </row>
    <row r="1584" spans="1:9" customFormat="1" x14ac:dyDescent="0.3">
      <c r="A1584" s="1" t="s">
        <v>10</v>
      </c>
      <c r="B1584" s="1" t="s">
        <v>11</v>
      </c>
      <c r="C1584" s="2">
        <v>44957</v>
      </c>
      <c r="D1584">
        <f t="shared" si="72"/>
        <v>31</v>
      </c>
      <c r="E1584">
        <f t="shared" si="73"/>
        <v>1</v>
      </c>
      <c r="F1584">
        <f t="shared" si="74"/>
        <v>2023</v>
      </c>
      <c r="G1584" s="4">
        <v>204615.328125</v>
      </c>
      <c r="H1584" s="4">
        <v>142834.875</v>
      </c>
      <c r="I1584" s="3">
        <v>69.806503300000003</v>
      </c>
    </row>
    <row r="1585" spans="1:9" customFormat="1" x14ac:dyDescent="0.3">
      <c r="A1585" s="1" t="s">
        <v>12</v>
      </c>
      <c r="B1585" s="1" t="s">
        <v>13</v>
      </c>
      <c r="C1585" s="2">
        <v>44957</v>
      </c>
      <c r="D1585">
        <f t="shared" si="72"/>
        <v>31</v>
      </c>
      <c r="E1585">
        <f t="shared" si="73"/>
        <v>1</v>
      </c>
      <c r="F1585">
        <f t="shared" si="74"/>
        <v>2023</v>
      </c>
      <c r="G1585" s="4">
        <v>20459.2421875</v>
      </c>
      <c r="H1585" s="4">
        <v>17770.71484375</v>
      </c>
      <c r="I1585" s="3">
        <v>86.859100339999998</v>
      </c>
    </row>
    <row r="1586" spans="1:9" customFormat="1" x14ac:dyDescent="0.3">
      <c r="A1586" s="1" t="s">
        <v>6</v>
      </c>
      <c r="B1586" s="1" t="s">
        <v>7</v>
      </c>
      <c r="C1586" s="2">
        <v>44958</v>
      </c>
      <c r="D1586">
        <f t="shared" si="72"/>
        <v>1</v>
      </c>
      <c r="E1586">
        <f t="shared" si="73"/>
        <v>2</v>
      </c>
      <c r="F1586">
        <f t="shared" si="74"/>
        <v>2023</v>
      </c>
      <c r="G1586" s="4">
        <v>51691.2265625</v>
      </c>
      <c r="H1586" s="4">
        <v>39152.6171875</v>
      </c>
      <c r="I1586" s="3">
        <v>75.743301389999999</v>
      </c>
    </row>
    <row r="1587" spans="1:9" customFormat="1" x14ac:dyDescent="0.3">
      <c r="A1587" s="1" t="s">
        <v>8</v>
      </c>
      <c r="B1587" s="1" t="s">
        <v>9</v>
      </c>
      <c r="C1587" s="2">
        <v>44958</v>
      </c>
      <c r="D1587">
        <f t="shared" si="72"/>
        <v>1</v>
      </c>
      <c r="E1587">
        <f t="shared" si="73"/>
        <v>2</v>
      </c>
      <c r="F1587">
        <f t="shared" si="74"/>
        <v>2023</v>
      </c>
      <c r="G1587" s="4">
        <v>15302.39648438</v>
      </c>
      <c r="H1587" s="4">
        <v>13758.3046875</v>
      </c>
      <c r="I1587" s="3">
        <v>89.909500120000004</v>
      </c>
    </row>
    <row r="1588" spans="1:9" customFormat="1" x14ac:dyDescent="0.3">
      <c r="A1588" s="1" t="s">
        <v>10</v>
      </c>
      <c r="B1588" s="1" t="s">
        <v>11</v>
      </c>
      <c r="C1588" s="2">
        <v>44958</v>
      </c>
      <c r="D1588">
        <f t="shared" si="72"/>
        <v>1</v>
      </c>
      <c r="E1588">
        <f t="shared" si="73"/>
        <v>2</v>
      </c>
      <c r="F1588">
        <f t="shared" si="74"/>
        <v>2023</v>
      </c>
      <c r="G1588" s="4">
        <v>204615.328125</v>
      </c>
      <c r="H1588" s="4">
        <v>143631.671875</v>
      </c>
      <c r="I1588" s="3">
        <v>70.195899960000006</v>
      </c>
    </row>
    <row r="1589" spans="1:9" customFormat="1" x14ac:dyDescent="0.3">
      <c r="A1589" s="1" t="s">
        <v>12</v>
      </c>
      <c r="B1589" s="1" t="s">
        <v>13</v>
      </c>
      <c r="C1589" s="2">
        <v>44958</v>
      </c>
      <c r="D1589">
        <f t="shared" si="72"/>
        <v>1</v>
      </c>
      <c r="E1589">
        <f t="shared" si="73"/>
        <v>2</v>
      </c>
      <c r="F1589">
        <f t="shared" si="74"/>
        <v>2023</v>
      </c>
      <c r="G1589" s="4">
        <v>20459.2421875</v>
      </c>
      <c r="H1589" s="4">
        <v>17753.7578125</v>
      </c>
      <c r="I1589" s="3">
        <v>86.776199340000005</v>
      </c>
    </row>
    <row r="1590" spans="1:9" customFormat="1" x14ac:dyDescent="0.3">
      <c r="A1590" s="1" t="s">
        <v>6</v>
      </c>
      <c r="B1590" s="1" t="s">
        <v>7</v>
      </c>
      <c r="C1590" s="2">
        <v>44959</v>
      </c>
      <c r="D1590">
        <f t="shared" si="72"/>
        <v>2</v>
      </c>
      <c r="E1590">
        <f t="shared" si="73"/>
        <v>2</v>
      </c>
      <c r="F1590">
        <f t="shared" si="74"/>
        <v>2023</v>
      </c>
      <c r="G1590" s="4">
        <v>51691.2265625</v>
      </c>
      <c r="H1590" s="4">
        <v>39157.09765625</v>
      </c>
      <c r="I1590" s="3">
        <v>75.751899719999997</v>
      </c>
    </row>
    <row r="1591" spans="1:9" customFormat="1" x14ac:dyDescent="0.3">
      <c r="A1591" s="1" t="s">
        <v>8</v>
      </c>
      <c r="B1591" s="1" t="s">
        <v>9</v>
      </c>
      <c r="C1591" s="2">
        <v>44959</v>
      </c>
      <c r="D1591">
        <f t="shared" si="72"/>
        <v>2</v>
      </c>
      <c r="E1591">
        <f t="shared" si="73"/>
        <v>2</v>
      </c>
      <c r="F1591">
        <f t="shared" si="74"/>
        <v>2023</v>
      </c>
      <c r="G1591" s="4">
        <v>15302.39648438</v>
      </c>
      <c r="H1591" s="4">
        <v>13813.2421875</v>
      </c>
      <c r="I1591" s="3">
        <v>90.268501279999995</v>
      </c>
    </row>
    <row r="1592" spans="1:9" customFormat="1" x14ac:dyDescent="0.3">
      <c r="A1592" s="1" t="s">
        <v>10</v>
      </c>
      <c r="B1592" s="1" t="s">
        <v>11</v>
      </c>
      <c r="C1592" s="2">
        <v>44959</v>
      </c>
      <c r="D1592">
        <f t="shared" si="72"/>
        <v>2</v>
      </c>
      <c r="E1592">
        <f t="shared" si="73"/>
        <v>2</v>
      </c>
      <c r="F1592">
        <f t="shared" si="74"/>
        <v>2023</v>
      </c>
      <c r="G1592" s="4">
        <v>204615.328125</v>
      </c>
      <c r="H1592" s="4">
        <v>144342.484375</v>
      </c>
      <c r="I1592" s="3">
        <v>70.543296810000001</v>
      </c>
    </row>
    <row r="1593" spans="1:9" customFormat="1" x14ac:dyDescent="0.3">
      <c r="A1593" s="1" t="s">
        <v>12</v>
      </c>
      <c r="B1593" s="1" t="s">
        <v>13</v>
      </c>
      <c r="C1593" s="2">
        <v>44959</v>
      </c>
      <c r="D1593">
        <f t="shared" si="72"/>
        <v>2</v>
      </c>
      <c r="E1593">
        <f t="shared" si="73"/>
        <v>2</v>
      </c>
      <c r="F1593">
        <f t="shared" si="74"/>
        <v>2023</v>
      </c>
      <c r="G1593" s="4">
        <v>20459.2421875</v>
      </c>
      <c r="H1593" s="4">
        <v>17730.076171879999</v>
      </c>
      <c r="I1593" s="3">
        <v>86.660499569999999</v>
      </c>
    </row>
    <row r="1594" spans="1:9" customFormat="1" x14ac:dyDescent="0.3">
      <c r="A1594" s="1" t="s">
        <v>6</v>
      </c>
      <c r="B1594" s="1" t="s">
        <v>7</v>
      </c>
      <c r="C1594" s="2">
        <v>44960</v>
      </c>
      <c r="D1594">
        <f t="shared" si="72"/>
        <v>3</v>
      </c>
      <c r="E1594">
        <f t="shared" si="73"/>
        <v>2</v>
      </c>
      <c r="F1594">
        <f t="shared" si="74"/>
        <v>2023</v>
      </c>
      <c r="G1594" s="4">
        <v>51691.2265625</v>
      </c>
      <c r="H1594" s="4">
        <v>39241.671875</v>
      </c>
      <c r="I1594" s="3">
        <v>75.915496829999995</v>
      </c>
    </row>
    <row r="1595" spans="1:9" customFormat="1" x14ac:dyDescent="0.3">
      <c r="A1595" s="1" t="s">
        <v>8</v>
      </c>
      <c r="B1595" s="1" t="s">
        <v>9</v>
      </c>
      <c r="C1595" s="2">
        <v>44960</v>
      </c>
      <c r="D1595">
        <f t="shared" si="72"/>
        <v>3</v>
      </c>
      <c r="E1595">
        <f t="shared" si="73"/>
        <v>2</v>
      </c>
      <c r="F1595">
        <f t="shared" si="74"/>
        <v>2023</v>
      </c>
      <c r="G1595" s="4">
        <v>15302.39648438</v>
      </c>
      <c r="H1595" s="4">
        <v>13849.31835938</v>
      </c>
      <c r="I1595" s="3">
        <v>90.504203799999999</v>
      </c>
    </row>
    <row r="1596" spans="1:9" customFormat="1" x14ac:dyDescent="0.3">
      <c r="A1596" s="1" t="s">
        <v>10</v>
      </c>
      <c r="B1596" s="1" t="s">
        <v>11</v>
      </c>
      <c r="C1596" s="2">
        <v>44960</v>
      </c>
      <c r="D1596">
        <f t="shared" si="72"/>
        <v>3</v>
      </c>
      <c r="E1596">
        <f t="shared" si="73"/>
        <v>2</v>
      </c>
      <c r="F1596">
        <f t="shared" si="74"/>
        <v>2023</v>
      </c>
      <c r="G1596" s="4">
        <v>204615.328125</v>
      </c>
      <c r="H1596" s="4">
        <v>145062.625</v>
      </c>
      <c r="I1596" s="3">
        <v>70.89530182</v>
      </c>
    </row>
    <row r="1597" spans="1:9" customFormat="1" x14ac:dyDescent="0.3">
      <c r="A1597" s="1" t="s">
        <v>12</v>
      </c>
      <c r="B1597" s="1" t="s">
        <v>13</v>
      </c>
      <c r="C1597" s="2">
        <v>44960</v>
      </c>
      <c r="D1597">
        <f t="shared" si="72"/>
        <v>3</v>
      </c>
      <c r="E1597">
        <f t="shared" si="73"/>
        <v>2</v>
      </c>
      <c r="F1597">
        <f t="shared" si="74"/>
        <v>2023</v>
      </c>
      <c r="G1597" s="4">
        <v>20459.2421875</v>
      </c>
      <c r="H1597" s="4">
        <v>17718.3671875</v>
      </c>
      <c r="I1597" s="3">
        <v>86.603202820000007</v>
      </c>
    </row>
    <row r="1598" spans="1:9" customFormat="1" x14ac:dyDescent="0.3">
      <c r="A1598" s="1" t="s">
        <v>6</v>
      </c>
      <c r="B1598" s="1" t="s">
        <v>7</v>
      </c>
      <c r="C1598" s="2">
        <v>44961</v>
      </c>
      <c r="D1598">
        <f t="shared" si="72"/>
        <v>4</v>
      </c>
      <c r="E1598">
        <f t="shared" si="73"/>
        <v>2</v>
      </c>
      <c r="F1598">
        <f t="shared" si="74"/>
        <v>2023</v>
      </c>
      <c r="G1598" s="4">
        <v>51691.2265625</v>
      </c>
      <c r="H1598" s="4">
        <v>39361.94140625</v>
      </c>
      <c r="I1598" s="3">
        <v>76.148200990000007</v>
      </c>
    </row>
    <row r="1599" spans="1:9" customFormat="1" x14ac:dyDescent="0.3">
      <c r="A1599" s="1" t="s">
        <v>8</v>
      </c>
      <c r="B1599" s="1" t="s">
        <v>9</v>
      </c>
      <c r="C1599" s="2">
        <v>44961</v>
      </c>
      <c r="D1599">
        <f t="shared" si="72"/>
        <v>4</v>
      </c>
      <c r="E1599">
        <f t="shared" si="73"/>
        <v>2</v>
      </c>
      <c r="F1599">
        <f t="shared" si="74"/>
        <v>2023</v>
      </c>
      <c r="G1599" s="4">
        <v>15302.39648438</v>
      </c>
      <c r="H1599" s="4">
        <v>13883.81445313</v>
      </c>
      <c r="I1599" s="3">
        <v>90.72969818</v>
      </c>
    </row>
    <row r="1600" spans="1:9" customFormat="1" x14ac:dyDescent="0.3">
      <c r="A1600" s="1" t="s">
        <v>10</v>
      </c>
      <c r="B1600" s="1" t="s">
        <v>11</v>
      </c>
      <c r="C1600" s="2">
        <v>44961</v>
      </c>
      <c r="D1600">
        <f t="shared" si="72"/>
        <v>4</v>
      </c>
      <c r="E1600">
        <f t="shared" si="73"/>
        <v>2</v>
      </c>
      <c r="F1600">
        <f t="shared" si="74"/>
        <v>2023</v>
      </c>
      <c r="G1600" s="4">
        <v>204615.328125</v>
      </c>
      <c r="H1600" s="4">
        <v>145903.4375</v>
      </c>
      <c r="I1600" s="3">
        <v>71.306198120000005</v>
      </c>
    </row>
    <row r="1601" spans="1:9" customFormat="1" x14ac:dyDescent="0.3">
      <c r="A1601" s="1" t="s">
        <v>12</v>
      </c>
      <c r="B1601" s="1" t="s">
        <v>13</v>
      </c>
      <c r="C1601" s="2">
        <v>44961</v>
      </c>
      <c r="D1601">
        <f t="shared" si="72"/>
        <v>4</v>
      </c>
      <c r="E1601">
        <f t="shared" si="73"/>
        <v>2</v>
      </c>
      <c r="F1601">
        <f t="shared" si="74"/>
        <v>2023</v>
      </c>
      <c r="G1601" s="4">
        <v>20459.2421875</v>
      </c>
      <c r="H1601" s="4">
        <v>17796.736328129999</v>
      </c>
      <c r="I1601" s="3">
        <v>86.986297609999994</v>
      </c>
    </row>
    <row r="1602" spans="1:9" customFormat="1" x14ac:dyDescent="0.3">
      <c r="A1602" s="1" t="s">
        <v>6</v>
      </c>
      <c r="B1602" s="1" t="s">
        <v>7</v>
      </c>
      <c r="C1602" s="2">
        <v>44962</v>
      </c>
      <c r="D1602">
        <f t="shared" si="72"/>
        <v>5</v>
      </c>
      <c r="E1602">
        <f t="shared" si="73"/>
        <v>2</v>
      </c>
      <c r="F1602">
        <f t="shared" si="74"/>
        <v>2023</v>
      </c>
      <c r="G1602" s="4">
        <v>51691.2265625</v>
      </c>
      <c r="H1602" s="4">
        <v>39514.1484375</v>
      </c>
      <c r="I1602" s="3">
        <v>76.442703249999994</v>
      </c>
    </row>
    <row r="1603" spans="1:9" customFormat="1" x14ac:dyDescent="0.3">
      <c r="A1603" s="1" t="s">
        <v>8</v>
      </c>
      <c r="B1603" s="1" t="s">
        <v>9</v>
      </c>
      <c r="C1603" s="2">
        <v>44962</v>
      </c>
      <c r="D1603">
        <f t="shared" ref="D1603:D1666" si="75">DAY(C1603)</f>
        <v>5</v>
      </c>
      <c r="E1603">
        <f t="shared" ref="E1603:E1666" si="76">MONTH(C1603)</f>
        <v>2</v>
      </c>
      <c r="F1603">
        <f t="shared" ref="F1603:F1666" si="77">YEAR(C1603)</f>
        <v>2023</v>
      </c>
      <c r="G1603" s="4">
        <v>15302.39648438</v>
      </c>
      <c r="H1603" s="4">
        <v>13919.77929688</v>
      </c>
      <c r="I1603" s="3">
        <v>90.96469879</v>
      </c>
    </row>
    <row r="1604" spans="1:9" customFormat="1" x14ac:dyDescent="0.3">
      <c r="A1604" s="1" t="s">
        <v>10</v>
      </c>
      <c r="B1604" s="1" t="s">
        <v>11</v>
      </c>
      <c r="C1604" s="2">
        <v>44962</v>
      </c>
      <c r="D1604">
        <f t="shared" si="75"/>
        <v>5</v>
      </c>
      <c r="E1604">
        <f t="shared" si="76"/>
        <v>2</v>
      </c>
      <c r="F1604">
        <f t="shared" si="77"/>
        <v>2023</v>
      </c>
      <c r="G1604" s="4">
        <v>204615.328125</v>
      </c>
      <c r="H1604" s="4">
        <v>146645.671875</v>
      </c>
      <c r="I1604" s="3">
        <v>71.668998720000005</v>
      </c>
    </row>
    <row r="1605" spans="1:9" customFormat="1" x14ac:dyDescent="0.3">
      <c r="A1605" s="1" t="s">
        <v>12</v>
      </c>
      <c r="B1605" s="1" t="s">
        <v>13</v>
      </c>
      <c r="C1605" s="2">
        <v>44962</v>
      </c>
      <c r="D1605">
        <f t="shared" si="75"/>
        <v>5</v>
      </c>
      <c r="E1605">
        <f t="shared" si="76"/>
        <v>2</v>
      </c>
      <c r="F1605">
        <f t="shared" si="77"/>
        <v>2023</v>
      </c>
      <c r="G1605" s="4">
        <v>20459.2421875</v>
      </c>
      <c r="H1605" s="4">
        <v>17838.904296879999</v>
      </c>
      <c r="I1605" s="3">
        <v>87.192398069999996</v>
      </c>
    </row>
    <row r="1606" spans="1:9" customFormat="1" x14ac:dyDescent="0.3">
      <c r="A1606" s="1" t="s">
        <v>6</v>
      </c>
      <c r="B1606" s="1" t="s">
        <v>7</v>
      </c>
      <c r="C1606" s="2">
        <v>44963</v>
      </c>
      <c r="D1606">
        <f t="shared" si="75"/>
        <v>6</v>
      </c>
      <c r="E1606">
        <f t="shared" si="76"/>
        <v>2</v>
      </c>
      <c r="F1606">
        <f t="shared" si="77"/>
        <v>2023</v>
      </c>
      <c r="G1606" s="4">
        <v>51691.2265625</v>
      </c>
      <c r="H1606" s="4">
        <v>39677.7265625</v>
      </c>
      <c r="I1606" s="3">
        <v>76.759101869999995</v>
      </c>
    </row>
    <row r="1607" spans="1:9" customFormat="1" x14ac:dyDescent="0.3">
      <c r="A1607" s="1" t="s">
        <v>8</v>
      </c>
      <c r="B1607" s="1" t="s">
        <v>9</v>
      </c>
      <c r="C1607" s="2">
        <v>44963</v>
      </c>
      <c r="D1607">
        <f t="shared" si="75"/>
        <v>6</v>
      </c>
      <c r="E1607">
        <f t="shared" si="76"/>
        <v>2</v>
      </c>
      <c r="F1607">
        <f t="shared" si="77"/>
        <v>2023</v>
      </c>
      <c r="G1607" s="4">
        <v>15302.39648438</v>
      </c>
      <c r="H1607" s="4">
        <v>13918.633789060001</v>
      </c>
      <c r="I1607" s="3">
        <v>90.957199099999997</v>
      </c>
    </row>
    <row r="1608" spans="1:9" customFormat="1" x14ac:dyDescent="0.3">
      <c r="A1608" s="1" t="s">
        <v>10</v>
      </c>
      <c r="B1608" s="1" t="s">
        <v>11</v>
      </c>
      <c r="C1608" s="2">
        <v>44963</v>
      </c>
      <c r="D1608">
        <f t="shared" si="75"/>
        <v>6</v>
      </c>
      <c r="E1608">
        <f t="shared" si="76"/>
        <v>2</v>
      </c>
      <c r="F1608">
        <f t="shared" si="77"/>
        <v>2023</v>
      </c>
      <c r="G1608" s="4">
        <v>204615.328125</v>
      </c>
      <c r="H1608" s="4">
        <v>147147.21875</v>
      </c>
      <c r="I1608" s="3">
        <v>71.914100649999995</v>
      </c>
    </row>
    <row r="1609" spans="1:9" customFormat="1" x14ac:dyDescent="0.3">
      <c r="A1609" s="1" t="s">
        <v>12</v>
      </c>
      <c r="B1609" s="1" t="s">
        <v>13</v>
      </c>
      <c r="C1609" s="2">
        <v>44963</v>
      </c>
      <c r="D1609">
        <f t="shared" si="75"/>
        <v>6</v>
      </c>
      <c r="E1609">
        <f t="shared" si="76"/>
        <v>2</v>
      </c>
      <c r="F1609">
        <f t="shared" si="77"/>
        <v>2023</v>
      </c>
      <c r="G1609" s="4">
        <v>20459.2421875</v>
      </c>
      <c r="H1609" s="4">
        <v>17817.900390629999</v>
      </c>
      <c r="I1609" s="3">
        <v>87.08969879</v>
      </c>
    </row>
    <row r="1610" spans="1:9" customFormat="1" x14ac:dyDescent="0.3">
      <c r="A1610" s="1" t="s">
        <v>6</v>
      </c>
      <c r="B1610" s="1" t="s">
        <v>7</v>
      </c>
      <c r="C1610" s="2">
        <v>44964</v>
      </c>
      <c r="D1610">
        <f t="shared" si="75"/>
        <v>7</v>
      </c>
      <c r="E1610">
        <f t="shared" si="76"/>
        <v>2</v>
      </c>
      <c r="F1610">
        <f t="shared" si="77"/>
        <v>2023</v>
      </c>
      <c r="G1610" s="4">
        <v>51691.2265625</v>
      </c>
      <c r="H1610" s="4">
        <v>39843.4140625</v>
      </c>
      <c r="I1610" s="3">
        <v>77.079597469999996</v>
      </c>
    </row>
    <row r="1611" spans="1:9" customFormat="1" x14ac:dyDescent="0.3">
      <c r="A1611" s="1" t="s">
        <v>8</v>
      </c>
      <c r="B1611" s="1" t="s">
        <v>9</v>
      </c>
      <c r="C1611" s="2">
        <v>44964</v>
      </c>
      <c r="D1611">
        <f t="shared" si="75"/>
        <v>7</v>
      </c>
      <c r="E1611">
        <f t="shared" si="76"/>
        <v>2</v>
      </c>
      <c r="F1611">
        <f t="shared" si="77"/>
        <v>2023</v>
      </c>
      <c r="G1611" s="4">
        <v>15302.39648438</v>
      </c>
      <c r="H1611" s="4">
        <v>13947.56640625</v>
      </c>
      <c r="I1611" s="3">
        <v>91.146301269999995</v>
      </c>
    </row>
    <row r="1612" spans="1:9" customFormat="1" x14ac:dyDescent="0.3">
      <c r="A1612" s="1" t="s">
        <v>10</v>
      </c>
      <c r="B1612" s="1" t="s">
        <v>11</v>
      </c>
      <c r="C1612" s="2">
        <v>44964</v>
      </c>
      <c r="D1612">
        <f t="shared" si="75"/>
        <v>7</v>
      </c>
      <c r="E1612">
        <f t="shared" si="76"/>
        <v>2</v>
      </c>
      <c r="F1612">
        <f t="shared" si="77"/>
        <v>2023</v>
      </c>
      <c r="G1612" s="4">
        <v>204615.328125</v>
      </c>
      <c r="H1612" s="4">
        <v>147706.984375</v>
      </c>
      <c r="I1612" s="3">
        <v>72.187599180000007</v>
      </c>
    </row>
    <row r="1613" spans="1:9" customFormat="1" x14ac:dyDescent="0.3">
      <c r="A1613" s="1" t="s">
        <v>12</v>
      </c>
      <c r="B1613" s="1" t="s">
        <v>13</v>
      </c>
      <c r="C1613" s="2">
        <v>44964</v>
      </c>
      <c r="D1613">
        <f t="shared" si="75"/>
        <v>7</v>
      </c>
      <c r="E1613">
        <f t="shared" si="76"/>
        <v>2</v>
      </c>
      <c r="F1613">
        <f t="shared" si="77"/>
        <v>2023</v>
      </c>
      <c r="G1613" s="4">
        <v>20459.2421875</v>
      </c>
      <c r="H1613" s="4">
        <v>17819.896484379999</v>
      </c>
      <c r="I1613" s="3">
        <v>87.099502560000005</v>
      </c>
    </row>
    <row r="1614" spans="1:9" customFormat="1" x14ac:dyDescent="0.3">
      <c r="A1614" s="1" t="s">
        <v>6</v>
      </c>
      <c r="B1614" s="1" t="s">
        <v>7</v>
      </c>
      <c r="C1614" s="2">
        <v>44965</v>
      </c>
      <c r="D1614">
        <f t="shared" si="75"/>
        <v>8</v>
      </c>
      <c r="E1614">
        <f t="shared" si="76"/>
        <v>2</v>
      </c>
      <c r="F1614">
        <f t="shared" si="77"/>
        <v>2023</v>
      </c>
      <c r="G1614" s="4">
        <v>51691.2265625</v>
      </c>
      <c r="H1614" s="4">
        <v>39982.72265625</v>
      </c>
      <c r="I1614" s="3">
        <v>77.349098209999994</v>
      </c>
    </row>
    <row r="1615" spans="1:9" customFormat="1" x14ac:dyDescent="0.3">
      <c r="A1615" s="1" t="s">
        <v>8</v>
      </c>
      <c r="B1615" s="1" t="s">
        <v>9</v>
      </c>
      <c r="C1615" s="2">
        <v>44965</v>
      </c>
      <c r="D1615">
        <f t="shared" si="75"/>
        <v>8</v>
      </c>
      <c r="E1615">
        <f t="shared" si="76"/>
        <v>2</v>
      </c>
      <c r="F1615">
        <f t="shared" si="77"/>
        <v>2023</v>
      </c>
      <c r="G1615" s="4">
        <v>15302.39648438</v>
      </c>
      <c r="H1615" s="4">
        <v>13977.063476560001</v>
      </c>
      <c r="I1615" s="3">
        <v>91.338996890000004</v>
      </c>
    </row>
    <row r="1616" spans="1:9" customFormat="1" x14ac:dyDescent="0.3">
      <c r="A1616" s="1" t="s">
        <v>10</v>
      </c>
      <c r="B1616" s="1" t="s">
        <v>11</v>
      </c>
      <c r="C1616" s="2">
        <v>44965</v>
      </c>
      <c r="D1616">
        <f t="shared" si="75"/>
        <v>8</v>
      </c>
      <c r="E1616">
        <f t="shared" si="76"/>
        <v>2</v>
      </c>
      <c r="F1616">
        <f t="shared" si="77"/>
        <v>2023</v>
      </c>
      <c r="G1616" s="4">
        <v>204615.328125</v>
      </c>
      <c r="H1616" s="4">
        <v>148186.25</v>
      </c>
      <c r="I1616" s="3">
        <v>72.421897889999997</v>
      </c>
    </row>
    <row r="1617" spans="1:9" customFormat="1" x14ac:dyDescent="0.3">
      <c r="A1617" s="1" t="s">
        <v>12</v>
      </c>
      <c r="B1617" s="1" t="s">
        <v>13</v>
      </c>
      <c r="C1617" s="2">
        <v>44965</v>
      </c>
      <c r="D1617">
        <f t="shared" si="75"/>
        <v>8</v>
      </c>
      <c r="E1617">
        <f t="shared" si="76"/>
        <v>2</v>
      </c>
      <c r="F1617">
        <f t="shared" si="77"/>
        <v>2023</v>
      </c>
      <c r="G1617" s="4">
        <v>20459.2421875</v>
      </c>
      <c r="H1617" s="4">
        <v>17824.4609375</v>
      </c>
      <c r="I1617" s="3">
        <v>87.121803279999995</v>
      </c>
    </row>
    <row r="1618" spans="1:9" customFormat="1" x14ac:dyDescent="0.3">
      <c r="A1618" s="1" t="s">
        <v>6</v>
      </c>
      <c r="B1618" s="1" t="s">
        <v>7</v>
      </c>
      <c r="C1618" s="2">
        <v>44966</v>
      </c>
      <c r="D1618">
        <f t="shared" si="75"/>
        <v>9</v>
      </c>
      <c r="E1618">
        <f t="shared" si="76"/>
        <v>2</v>
      </c>
      <c r="F1618">
        <f t="shared" si="77"/>
        <v>2023</v>
      </c>
      <c r="G1618" s="4">
        <v>51691.2265625</v>
      </c>
      <c r="H1618" s="4">
        <v>40167.67578125</v>
      </c>
      <c r="I1618" s="3">
        <v>77.707000730000004</v>
      </c>
    </row>
    <row r="1619" spans="1:9" customFormat="1" x14ac:dyDescent="0.3">
      <c r="A1619" s="1" t="s">
        <v>8</v>
      </c>
      <c r="B1619" s="1" t="s">
        <v>9</v>
      </c>
      <c r="C1619" s="2">
        <v>44966</v>
      </c>
      <c r="D1619">
        <f t="shared" si="75"/>
        <v>9</v>
      </c>
      <c r="E1619">
        <f t="shared" si="76"/>
        <v>2</v>
      </c>
      <c r="F1619">
        <f t="shared" si="77"/>
        <v>2023</v>
      </c>
      <c r="G1619" s="4">
        <v>15302.39648438</v>
      </c>
      <c r="H1619" s="4">
        <v>14012.448242189999</v>
      </c>
      <c r="I1619" s="3">
        <v>91.570297240000002</v>
      </c>
    </row>
    <row r="1620" spans="1:9" customFormat="1" x14ac:dyDescent="0.3">
      <c r="A1620" s="1" t="s">
        <v>10</v>
      </c>
      <c r="B1620" s="1" t="s">
        <v>11</v>
      </c>
      <c r="C1620" s="2">
        <v>44966</v>
      </c>
      <c r="D1620">
        <f t="shared" si="75"/>
        <v>9</v>
      </c>
      <c r="E1620">
        <f t="shared" si="76"/>
        <v>2</v>
      </c>
      <c r="F1620">
        <f t="shared" si="77"/>
        <v>2023</v>
      </c>
      <c r="G1620" s="4">
        <v>204615.328125</v>
      </c>
      <c r="H1620" s="4">
        <v>148735.015625</v>
      </c>
      <c r="I1620" s="3">
        <v>72.690101619999993</v>
      </c>
    </row>
    <row r="1621" spans="1:9" customFormat="1" x14ac:dyDescent="0.3">
      <c r="A1621" s="1" t="s">
        <v>12</v>
      </c>
      <c r="B1621" s="1" t="s">
        <v>13</v>
      </c>
      <c r="C1621" s="2">
        <v>44966</v>
      </c>
      <c r="D1621">
        <f t="shared" si="75"/>
        <v>9</v>
      </c>
      <c r="E1621">
        <f t="shared" si="76"/>
        <v>2</v>
      </c>
      <c r="F1621">
        <f t="shared" si="77"/>
        <v>2023</v>
      </c>
      <c r="G1621" s="4">
        <v>20459.2421875</v>
      </c>
      <c r="H1621" s="4">
        <v>17790.537109379999</v>
      </c>
      <c r="I1621" s="3">
        <v>86.956001279999995</v>
      </c>
    </row>
    <row r="1622" spans="1:9" customFormat="1" x14ac:dyDescent="0.3">
      <c r="A1622" s="1" t="s">
        <v>6</v>
      </c>
      <c r="B1622" s="1" t="s">
        <v>7</v>
      </c>
      <c r="C1622" s="2">
        <v>44967</v>
      </c>
      <c r="D1622">
        <f t="shared" si="75"/>
        <v>10</v>
      </c>
      <c r="E1622">
        <f t="shared" si="76"/>
        <v>2</v>
      </c>
      <c r="F1622">
        <f t="shared" si="77"/>
        <v>2023</v>
      </c>
      <c r="G1622" s="4">
        <v>51691.2265625</v>
      </c>
      <c r="H1622" s="4">
        <v>40362.63671875</v>
      </c>
      <c r="I1622" s="3">
        <v>78.084098819999994</v>
      </c>
    </row>
    <row r="1623" spans="1:9" customFormat="1" x14ac:dyDescent="0.3">
      <c r="A1623" s="1" t="s">
        <v>8</v>
      </c>
      <c r="B1623" s="1" t="s">
        <v>9</v>
      </c>
      <c r="C1623" s="2">
        <v>44967</v>
      </c>
      <c r="D1623">
        <f t="shared" si="75"/>
        <v>10</v>
      </c>
      <c r="E1623">
        <f t="shared" si="76"/>
        <v>2</v>
      </c>
      <c r="F1623">
        <f t="shared" si="77"/>
        <v>2023</v>
      </c>
      <c r="G1623" s="4">
        <v>15302.39648438</v>
      </c>
      <c r="H1623" s="4">
        <v>14045.33984375</v>
      </c>
      <c r="I1623" s="3">
        <v>91.785202029999994</v>
      </c>
    </row>
    <row r="1624" spans="1:9" customFormat="1" x14ac:dyDescent="0.3">
      <c r="A1624" s="1" t="s">
        <v>10</v>
      </c>
      <c r="B1624" s="1" t="s">
        <v>11</v>
      </c>
      <c r="C1624" s="2">
        <v>44967</v>
      </c>
      <c r="D1624">
        <f t="shared" si="75"/>
        <v>10</v>
      </c>
      <c r="E1624">
        <f t="shared" si="76"/>
        <v>2</v>
      </c>
      <c r="F1624">
        <f t="shared" si="77"/>
        <v>2023</v>
      </c>
      <c r="G1624" s="4">
        <v>204615.328125</v>
      </c>
      <c r="H1624" s="4">
        <v>149185.203125</v>
      </c>
      <c r="I1624" s="3">
        <v>72.910102839999993</v>
      </c>
    </row>
    <row r="1625" spans="1:9" customFormat="1" x14ac:dyDescent="0.3">
      <c r="A1625" s="1" t="s">
        <v>12</v>
      </c>
      <c r="B1625" s="1" t="s">
        <v>13</v>
      </c>
      <c r="C1625" s="2">
        <v>44967</v>
      </c>
      <c r="D1625">
        <f t="shared" si="75"/>
        <v>10</v>
      </c>
      <c r="E1625">
        <f t="shared" si="76"/>
        <v>2</v>
      </c>
      <c r="F1625">
        <f t="shared" si="77"/>
        <v>2023</v>
      </c>
      <c r="G1625" s="4">
        <v>20459.2421875</v>
      </c>
      <c r="H1625" s="4">
        <v>17748.615234379999</v>
      </c>
      <c r="I1625" s="3">
        <v>86.751098630000001</v>
      </c>
    </row>
    <row r="1626" spans="1:9" customFormat="1" x14ac:dyDescent="0.3">
      <c r="A1626" s="1" t="s">
        <v>6</v>
      </c>
      <c r="B1626" s="1" t="s">
        <v>7</v>
      </c>
      <c r="C1626" s="2">
        <v>44968</v>
      </c>
      <c r="D1626">
        <f t="shared" si="75"/>
        <v>11</v>
      </c>
      <c r="E1626">
        <f t="shared" si="76"/>
        <v>2</v>
      </c>
      <c r="F1626">
        <f t="shared" si="77"/>
        <v>2023</v>
      </c>
      <c r="G1626" s="4">
        <v>51691.2265625</v>
      </c>
      <c r="H1626" s="4">
        <v>40610.12890625</v>
      </c>
      <c r="I1626" s="3">
        <v>78.562896730000006</v>
      </c>
    </row>
    <row r="1627" spans="1:9" customFormat="1" x14ac:dyDescent="0.3">
      <c r="A1627" s="1" t="s">
        <v>8</v>
      </c>
      <c r="B1627" s="1" t="s">
        <v>9</v>
      </c>
      <c r="C1627" s="2">
        <v>44968</v>
      </c>
      <c r="D1627">
        <f t="shared" si="75"/>
        <v>11</v>
      </c>
      <c r="E1627">
        <f t="shared" si="76"/>
        <v>2</v>
      </c>
      <c r="F1627">
        <f t="shared" si="77"/>
        <v>2023</v>
      </c>
      <c r="G1627" s="4">
        <v>15302.39648438</v>
      </c>
      <c r="H1627" s="4">
        <v>14090.94921875</v>
      </c>
      <c r="I1627" s="3">
        <v>92.083297729999998</v>
      </c>
    </row>
    <row r="1628" spans="1:9" customFormat="1" x14ac:dyDescent="0.3">
      <c r="A1628" s="1" t="s">
        <v>10</v>
      </c>
      <c r="B1628" s="1" t="s">
        <v>11</v>
      </c>
      <c r="C1628" s="2">
        <v>44968</v>
      </c>
      <c r="D1628">
        <f t="shared" si="75"/>
        <v>11</v>
      </c>
      <c r="E1628">
        <f t="shared" si="76"/>
        <v>2</v>
      </c>
      <c r="F1628">
        <f t="shared" si="77"/>
        <v>2023</v>
      </c>
      <c r="G1628" s="4">
        <v>204615.328125</v>
      </c>
      <c r="H1628" s="4">
        <v>149917.6875</v>
      </c>
      <c r="I1628" s="3">
        <v>73.268096920000005</v>
      </c>
    </row>
    <row r="1629" spans="1:9" customFormat="1" x14ac:dyDescent="0.3">
      <c r="A1629" s="1" t="s">
        <v>12</v>
      </c>
      <c r="B1629" s="1" t="s">
        <v>13</v>
      </c>
      <c r="C1629" s="2">
        <v>44968</v>
      </c>
      <c r="D1629">
        <f t="shared" si="75"/>
        <v>11</v>
      </c>
      <c r="E1629">
        <f t="shared" si="76"/>
        <v>2</v>
      </c>
      <c r="F1629">
        <f t="shared" si="77"/>
        <v>2023</v>
      </c>
      <c r="G1629" s="4">
        <v>20459.2421875</v>
      </c>
      <c r="H1629" s="4">
        <v>17771.095703129999</v>
      </c>
      <c r="I1629" s="3">
        <v>86.861000059999995</v>
      </c>
    </row>
    <row r="1630" spans="1:9" customFormat="1" x14ac:dyDescent="0.3">
      <c r="A1630" s="1" t="s">
        <v>6</v>
      </c>
      <c r="B1630" s="1" t="s">
        <v>7</v>
      </c>
      <c r="C1630" s="2">
        <v>44969</v>
      </c>
      <c r="D1630">
        <f t="shared" si="75"/>
        <v>12</v>
      </c>
      <c r="E1630">
        <f t="shared" si="76"/>
        <v>2</v>
      </c>
      <c r="F1630">
        <f t="shared" si="77"/>
        <v>2023</v>
      </c>
      <c r="G1630" s="4">
        <v>51691.2265625</v>
      </c>
      <c r="H1630" s="4">
        <v>40869.4765625</v>
      </c>
      <c r="I1630" s="3">
        <v>79.064598079999996</v>
      </c>
    </row>
    <row r="1631" spans="1:9" customFormat="1" x14ac:dyDescent="0.3">
      <c r="A1631" s="1" t="s">
        <v>8</v>
      </c>
      <c r="B1631" s="1" t="s">
        <v>9</v>
      </c>
      <c r="C1631" s="2">
        <v>44969</v>
      </c>
      <c r="D1631">
        <f t="shared" si="75"/>
        <v>12</v>
      </c>
      <c r="E1631">
        <f t="shared" si="76"/>
        <v>2</v>
      </c>
      <c r="F1631">
        <f t="shared" si="77"/>
        <v>2023</v>
      </c>
      <c r="G1631" s="4">
        <v>15302.39648438</v>
      </c>
      <c r="H1631" s="4">
        <v>14138.9921875</v>
      </c>
      <c r="I1631" s="3">
        <v>92.397201539999998</v>
      </c>
    </row>
    <row r="1632" spans="1:9" customFormat="1" x14ac:dyDescent="0.3">
      <c r="A1632" s="1" t="s">
        <v>10</v>
      </c>
      <c r="B1632" s="1" t="s">
        <v>11</v>
      </c>
      <c r="C1632" s="2">
        <v>44969</v>
      </c>
      <c r="D1632">
        <f t="shared" si="75"/>
        <v>12</v>
      </c>
      <c r="E1632">
        <f t="shared" si="76"/>
        <v>2</v>
      </c>
      <c r="F1632">
        <f t="shared" si="77"/>
        <v>2023</v>
      </c>
      <c r="G1632" s="4">
        <v>204615.328125</v>
      </c>
      <c r="H1632" s="4">
        <v>150604.453125</v>
      </c>
      <c r="I1632" s="3">
        <v>73.603698730000005</v>
      </c>
    </row>
    <row r="1633" spans="1:9" customFormat="1" x14ac:dyDescent="0.3">
      <c r="A1633" s="1" t="s">
        <v>12</v>
      </c>
      <c r="B1633" s="1" t="s">
        <v>13</v>
      </c>
      <c r="C1633" s="2">
        <v>44969</v>
      </c>
      <c r="D1633">
        <f t="shared" si="75"/>
        <v>12</v>
      </c>
      <c r="E1633">
        <f t="shared" si="76"/>
        <v>2</v>
      </c>
      <c r="F1633">
        <f t="shared" si="77"/>
        <v>2023</v>
      </c>
      <c r="G1633" s="4">
        <v>20459.2421875</v>
      </c>
      <c r="H1633" s="4">
        <v>17778.443359379999</v>
      </c>
      <c r="I1633" s="3">
        <v>86.89689636</v>
      </c>
    </row>
    <row r="1634" spans="1:9" customFormat="1" x14ac:dyDescent="0.3">
      <c r="A1634" s="1" t="s">
        <v>6</v>
      </c>
      <c r="B1634" s="1" t="s">
        <v>7</v>
      </c>
      <c r="C1634" s="2">
        <v>44970</v>
      </c>
      <c r="D1634">
        <f t="shared" si="75"/>
        <v>13</v>
      </c>
      <c r="E1634">
        <f t="shared" si="76"/>
        <v>2</v>
      </c>
      <c r="F1634">
        <f t="shared" si="77"/>
        <v>2023</v>
      </c>
      <c r="G1634" s="4">
        <v>51691.2265625</v>
      </c>
      <c r="H1634" s="4">
        <v>41139.234375</v>
      </c>
      <c r="I1634" s="3">
        <v>79.586502080000002</v>
      </c>
    </row>
    <row r="1635" spans="1:9" customFormat="1" x14ac:dyDescent="0.3">
      <c r="A1635" s="1" t="s">
        <v>8</v>
      </c>
      <c r="B1635" s="1" t="s">
        <v>9</v>
      </c>
      <c r="C1635" s="2">
        <v>44970</v>
      </c>
      <c r="D1635">
        <f t="shared" si="75"/>
        <v>13</v>
      </c>
      <c r="E1635">
        <f t="shared" si="76"/>
        <v>2</v>
      </c>
      <c r="F1635">
        <f t="shared" si="77"/>
        <v>2023</v>
      </c>
      <c r="G1635" s="4">
        <v>15302.39648438</v>
      </c>
      <c r="H1635" s="4">
        <v>14187.327148439999</v>
      </c>
      <c r="I1635" s="3">
        <v>92.713096620000002</v>
      </c>
    </row>
    <row r="1636" spans="1:9" customFormat="1" x14ac:dyDescent="0.3">
      <c r="A1636" s="1" t="s">
        <v>10</v>
      </c>
      <c r="B1636" s="1" t="s">
        <v>11</v>
      </c>
      <c r="C1636" s="2">
        <v>44970</v>
      </c>
      <c r="D1636">
        <f t="shared" si="75"/>
        <v>13</v>
      </c>
      <c r="E1636">
        <f t="shared" si="76"/>
        <v>2</v>
      </c>
      <c r="F1636">
        <f t="shared" si="77"/>
        <v>2023</v>
      </c>
      <c r="G1636" s="4">
        <v>204615.328125</v>
      </c>
      <c r="H1636" s="4">
        <v>151054.453125</v>
      </c>
      <c r="I1636" s="3">
        <v>73.823600769999999</v>
      </c>
    </row>
    <row r="1637" spans="1:9" x14ac:dyDescent="0.3">
      <c r="A1637" s="25" t="s">
        <v>12</v>
      </c>
      <c r="B1637" s="25" t="s">
        <v>13</v>
      </c>
      <c r="C1637" s="26">
        <v>44970</v>
      </c>
      <c r="D1637" s="27">
        <f t="shared" si="75"/>
        <v>13</v>
      </c>
      <c r="E1637" s="27">
        <f t="shared" si="76"/>
        <v>2</v>
      </c>
      <c r="F1637" s="27">
        <f t="shared" si="77"/>
        <v>2023</v>
      </c>
      <c r="G1637" s="28">
        <v>20459.2421875</v>
      </c>
      <c r="H1637" s="28">
        <v>17701.576171879999</v>
      </c>
      <c r="I1637" s="29">
        <v>86.521202090000003</v>
      </c>
    </row>
    <row r="1638" spans="1:9" customFormat="1" x14ac:dyDescent="0.3">
      <c r="A1638" s="1" t="s">
        <v>6</v>
      </c>
      <c r="B1638" s="1" t="s">
        <v>7</v>
      </c>
      <c r="C1638" s="2">
        <v>44971</v>
      </c>
      <c r="D1638">
        <f t="shared" si="75"/>
        <v>14</v>
      </c>
      <c r="E1638">
        <f t="shared" si="76"/>
        <v>2</v>
      </c>
      <c r="F1638">
        <f t="shared" si="77"/>
        <v>2023</v>
      </c>
      <c r="G1638" s="4">
        <v>51691.2265625</v>
      </c>
      <c r="H1638" s="4">
        <v>41383.24609375</v>
      </c>
      <c r="I1638" s="3">
        <v>80.058502200000007</v>
      </c>
    </row>
    <row r="1639" spans="1:9" customFormat="1" x14ac:dyDescent="0.3">
      <c r="A1639" s="1" t="s">
        <v>8</v>
      </c>
      <c r="B1639" s="1" t="s">
        <v>9</v>
      </c>
      <c r="C1639" s="2">
        <v>44971</v>
      </c>
      <c r="D1639">
        <f t="shared" si="75"/>
        <v>14</v>
      </c>
      <c r="E1639">
        <f t="shared" si="76"/>
        <v>2</v>
      </c>
      <c r="F1639">
        <f t="shared" si="77"/>
        <v>2023</v>
      </c>
      <c r="G1639" s="4">
        <v>15302.39648438</v>
      </c>
      <c r="H1639" s="4">
        <v>14205.702148439999</v>
      </c>
      <c r="I1639" s="3">
        <v>92.833198550000006</v>
      </c>
    </row>
    <row r="1640" spans="1:9" customFormat="1" x14ac:dyDescent="0.3">
      <c r="A1640" s="1" t="s">
        <v>10</v>
      </c>
      <c r="B1640" s="1" t="s">
        <v>11</v>
      </c>
      <c r="C1640" s="2">
        <v>44971</v>
      </c>
      <c r="D1640">
        <f t="shared" si="75"/>
        <v>14</v>
      </c>
      <c r="E1640">
        <f t="shared" si="76"/>
        <v>2</v>
      </c>
      <c r="F1640">
        <f t="shared" si="77"/>
        <v>2023</v>
      </c>
      <c r="G1640" s="4">
        <v>204615.328125</v>
      </c>
      <c r="H1640" s="4">
        <v>151644.5</v>
      </c>
      <c r="I1640" s="3">
        <v>74.111999510000004</v>
      </c>
    </row>
    <row r="1641" spans="1:9" x14ac:dyDescent="0.3">
      <c r="A1641" s="25" t="s">
        <v>12</v>
      </c>
      <c r="B1641" s="25" t="s">
        <v>13</v>
      </c>
      <c r="C1641" s="26">
        <v>44971</v>
      </c>
      <c r="D1641" s="27">
        <f t="shared" si="75"/>
        <v>14</v>
      </c>
      <c r="E1641" s="27">
        <f t="shared" si="76"/>
        <v>2</v>
      </c>
      <c r="F1641" s="27">
        <f t="shared" si="77"/>
        <v>2023</v>
      </c>
      <c r="G1641" s="28">
        <v>20459.2421875</v>
      </c>
      <c r="H1641" s="28">
        <v>17608.6171875</v>
      </c>
      <c r="I1641" s="29">
        <v>86.066802980000006</v>
      </c>
    </row>
    <row r="1642" spans="1:9" customFormat="1" x14ac:dyDescent="0.3">
      <c r="A1642" s="1" t="s">
        <v>6</v>
      </c>
      <c r="B1642" s="1" t="s">
        <v>7</v>
      </c>
      <c r="C1642" s="2">
        <v>44972</v>
      </c>
      <c r="D1642">
        <f t="shared" si="75"/>
        <v>15</v>
      </c>
      <c r="E1642">
        <f t="shared" si="76"/>
        <v>2</v>
      </c>
      <c r="F1642">
        <f t="shared" si="77"/>
        <v>2023</v>
      </c>
      <c r="G1642" s="4">
        <v>51691.2265625</v>
      </c>
      <c r="H1642" s="4">
        <v>41611.1796875</v>
      </c>
      <c r="I1642" s="3">
        <v>80.499496460000003</v>
      </c>
    </row>
    <row r="1643" spans="1:9" customFormat="1" x14ac:dyDescent="0.3">
      <c r="A1643" s="1" t="s">
        <v>8</v>
      </c>
      <c r="B1643" s="1" t="s">
        <v>9</v>
      </c>
      <c r="C1643" s="2">
        <v>44972</v>
      </c>
      <c r="D1643">
        <f t="shared" si="75"/>
        <v>15</v>
      </c>
      <c r="E1643">
        <f t="shared" si="76"/>
        <v>2</v>
      </c>
      <c r="F1643">
        <f t="shared" si="77"/>
        <v>2023</v>
      </c>
      <c r="G1643" s="4">
        <v>15302.39648438</v>
      </c>
      <c r="H1643" s="4">
        <v>14185.041992189999</v>
      </c>
      <c r="I1643" s="3">
        <v>92.698196409999994</v>
      </c>
    </row>
    <row r="1644" spans="1:9" customFormat="1" x14ac:dyDescent="0.3">
      <c r="A1644" s="1" t="s">
        <v>10</v>
      </c>
      <c r="B1644" s="1" t="s">
        <v>11</v>
      </c>
      <c r="C1644" s="2">
        <v>44972</v>
      </c>
      <c r="D1644">
        <f t="shared" si="75"/>
        <v>15</v>
      </c>
      <c r="E1644">
        <f t="shared" si="76"/>
        <v>2</v>
      </c>
      <c r="F1644">
        <f t="shared" si="77"/>
        <v>2023</v>
      </c>
      <c r="G1644" s="4">
        <v>204615.328125</v>
      </c>
      <c r="H1644" s="4">
        <v>152089.78125</v>
      </c>
      <c r="I1644" s="3">
        <v>74.329597469999996</v>
      </c>
    </row>
    <row r="1645" spans="1:9" x14ac:dyDescent="0.3">
      <c r="A1645" s="25" t="s">
        <v>12</v>
      </c>
      <c r="B1645" s="25" t="s">
        <v>13</v>
      </c>
      <c r="C1645" s="26">
        <v>44972</v>
      </c>
      <c r="D1645" s="27">
        <f t="shared" si="75"/>
        <v>15</v>
      </c>
      <c r="E1645" s="27">
        <f t="shared" si="76"/>
        <v>2</v>
      </c>
      <c r="F1645" s="27">
        <f t="shared" si="77"/>
        <v>2023</v>
      </c>
      <c r="G1645" s="28">
        <v>20459.2421875</v>
      </c>
      <c r="H1645" s="28">
        <v>17551.037109379999</v>
      </c>
      <c r="I1645" s="29">
        <v>85.785400390000007</v>
      </c>
    </row>
    <row r="1646" spans="1:9" customFormat="1" x14ac:dyDescent="0.3">
      <c r="A1646" s="1" t="s">
        <v>6</v>
      </c>
      <c r="B1646" s="1" t="s">
        <v>7</v>
      </c>
      <c r="C1646" s="2">
        <v>44973</v>
      </c>
      <c r="D1646">
        <f t="shared" si="75"/>
        <v>16</v>
      </c>
      <c r="E1646">
        <f t="shared" si="76"/>
        <v>2</v>
      </c>
      <c r="F1646">
        <f t="shared" si="77"/>
        <v>2023</v>
      </c>
      <c r="G1646" s="4">
        <v>51691.2265625</v>
      </c>
      <c r="H1646" s="4">
        <v>41897.72265625</v>
      </c>
      <c r="I1646" s="3">
        <v>81.053802489999995</v>
      </c>
    </row>
    <row r="1647" spans="1:9" customFormat="1" x14ac:dyDescent="0.3">
      <c r="A1647" s="1" t="s">
        <v>8</v>
      </c>
      <c r="B1647" s="1" t="s">
        <v>9</v>
      </c>
      <c r="C1647" s="2">
        <v>44973</v>
      </c>
      <c r="D1647">
        <f t="shared" si="75"/>
        <v>16</v>
      </c>
      <c r="E1647">
        <f t="shared" si="76"/>
        <v>2</v>
      </c>
      <c r="F1647">
        <f t="shared" si="77"/>
        <v>2023</v>
      </c>
      <c r="G1647" s="4">
        <v>15302.39648438</v>
      </c>
      <c r="H1647" s="4">
        <v>14128.08398438</v>
      </c>
      <c r="I1647" s="3">
        <v>92.325996399999994</v>
      </c>
    </row>
    <row r="1648" spans="1:9" customFormat="1" x14ac:dyDescent="0.3">
      <c r="A1648" s="1" t="s">
        <v>10</v>
      </c>
      <c r="B1648" s="1" t="s">
        <v>11</v>
      </c>
      <c r="C1648" s="2">
        <v>44973</v>
      </c>
      <c r="D1648">
        <f t="shared" si="75"/>
        <v>16</v>
      </c>
      <c r="E1648">
        <f t="shared" si="76"/>
        <v>2</v>
      </c>
      <c r="F1648">
        <f t="shared" si="77"/>
        <v>2023</v>
      </c>
      <c r="G1648" s="4">
        <v>204615.328125</v>
      </c>
      <c r="H1648" s="4">
        <v>152271.078125</v>
      </c>
      <c r="I1648" s="3">
        <v>74.418197629999995</v>
      </c>
    </row>
    <row r="1649" spans="1:9" x14ac:dyDescent="0.3">
      <c r="A1649" s="25" t="s">
        <v>12</v>
      </c>
      <c r="B1649" s="25" t="s">
        <v>13</v>
      </c>
      <c r="C1649" s="26">
        <v>44973</v>
      </c>
      <c r="D1649" s="27">
        <f t="shared" si="75"/>
        <v>16</v>
      </c>
      <c r="E1649" s="27">
        <f t="shared" si="76"/>
        <v>2</v>
      </c>
      <c r="F1649" s="27">
        <f t="shared" si="77"/>
        <v>2023</v>
      </c>
      <c r="G1649" s="28">
        <v>20459.2421875</v>
      </c>
      <c r="H1649" s="28">
        <v>17535.44921875</v>
      </c>
      <c r="I1649" s="29">
        <v>85.709198000000001</v>
      </c>
    </row>
    <row r="1650" spans="1:9" customFormat="1" x14ac:dyDescent="0.3">
      <c r="A1650" s="1" t="s">
        <v>6</v>
      </c>
      <c r="B1650" s="1" t="s">
        <v>7</v>
      </c>
      <c r="C1650" s="2">
        <v>44974</v>
      </c>
      <c r="D1650">
        <f t="shared" si="75"/>
        <v>17</v>
      </c>
      <c r="E1650">
        <f t="shared" si="76"/>
        <v>2</v>
      </c>
      <c r="F1650">
        <f t="shared" si="77"/>
        <v>2023</v>
      </c>
      <c r="G1650" s="4">
        <v>51691.2265625</v>
      </c>
      <c r="H1650" s="4">
        <v>42152.7734375</v>
      </c>
      <c r="I1650" s="3">
        <v>81.547302250000001</v>
      </c>
    </row>
    <row r="1651" spans="1:9" customFormat="1" x14ac:dyDescent="0.3">
      <c r="A1651" s="1" t="s">
        <v>8</v>
      </c>
      <c r="B1651" s="1" t="s">
        <v>9</v>
      </c>
      <c r="C1651" s="2">
        <v>44974</v>
      </c>
      <c r="D1651">
        <f t="shared" si="75"/>
        <v>17</v>
      </c>
      <c r="E1651">
        <f t="shared" si="76"/>
        <v>2</v>
      </c>
      <c r="F1651">
        <f t="shared" si="77"/>
        <v>2023</v>
      </c>
      <c r="G1651" s="4">
        <v>15302.39648438</v>
      </c>
      <c r="H1651" s="4">
        <v>14081.46875</v>
      </c>
      <c r="I1651" s="3">
        <v>92.021301269999995</v>
      </c>
    </row>
    <row r="1652" spans="1:9" customFormat="1" x14ac:dyDescent="0.3">
      <c r="A1652" s="1" t="s">
        <v>10</v>
      </c>
      <c r="B1652" s="1" t="s">
        <v>11</v>
      </c>
      <c r="C1652" s="2">
        <v>44974</v>
      </c>
      <c r="D1652">
        <f t="shared" si="75"/>
        <v>17</v>
      </c>
      <c r="E1652">
        <f t="shared" si="76"/>
        <v>2</v>
      </c>
      <c r="F1652">
        <f t="shared" si="77"/>
        <v>2023</v>
      </c>
      <c r="G1652" s="4">
        <v>204615.328125</v>
      </c>
      <c r="H1652" s="4">
        <v>152751.46875</v>
      </c>
      <c r="I1652" s="3">
        <v>74.652999879999996</v>
      </c>
    </row>
    <row r="1653" spans="1:9" x14ac:dyDescent="0.3">
      <c r="A1653" s="25" t="s">
        <v>12</v>
      </c>
      <c r="B1653" s="25" t="s">
        <v>13</v>
      </c>
      <c r="C1653" s="26">
        <v>44974</v>
      </c>
      <c r="D1653" s="27">
        <f t="shared" si="75"/>
        <v>17</v>
      </c>
      <c r="E1653" s="27">
        <f t="shared" si="76"/>
        <v>2</v>
      </c>
      <c r="F1653" s="27">
        <f t="shared" si="77"/>
        <v>2023</v>
      </c>
      <c r="G1653" s="28">
        <v>20459.2421875</v>
      </c>
      <c r="H1653" s="28">
        <v>17519.009765629999</v>
      </c>
      <c r="I1653" s="29">
        <v>85.628799439999995</v>
      </c>
    </row>
    <row r="1654" spans="1:9" customFormat="1" x14ac:dyDescent="0.3">
      <c r="A1654" s="1" t="s">
        <v>6</v>
      </c>
      <c r="B1654" s="1" t="s">
        <v>7</v>
      </c>
      <c r="C1654" s="2">
        <v>44975</v>
      </c>
      <c r="D1654">
        <f t="shared" si="75"/>
        <v>18</v>
      </c>
      <c r="E1654">
        <f t="shared" si="76"/>
        <v>2</v>
      </c>
      <c r="F1654">
        <f t="shared" si="77"/>
        <v>2023</v>
      </c>
      <c r="G1654" s="4">
        <v>51691.2265625</v>
      </c>
      <c r="H1654" s="4">
        <v>42433.21484375</v>
      </c>
      <c r="I1654" s="3">
        <v>82.089797970000006</v>
      </c>
    </row>
    <row r="1655" spans="1:9" customFormat="1" x14ac:dyDescent="0.3">
      <c r="A1655" s="1" t="s">
        <v>8</v>
      </c>
      <c r="B1655" s="1" t="s">
        <v>9</v>
      </c>
      <c r="C1655" s="2">
        <v>44975</v>
      </c>
      <c r="D1655">
        <f t="shared" si="75"/>
        <v>18</v>
      </c>
      <c r="E1655">
        <f t="shared" si="76"/>
        <v>2</v>
      </c>
      <c r="F1655">
        <f t="shared" si="77"/>
        <v>2023</v>
      </c>
      <c r="G1655" s="4">
        <v>15302.39648438</v>
      </c>
      <c r="H1655" s="4">
        <v>14092</v>
      </c>
      <c r="I1655" s="3">
        <v>92.090202329999997</v>
      </c>
    </row>
    <row r="1656" spans="1:9" customFormat="1" x14ac:dyDescent="0.3">
      <c r="A1656" s="1" t="s">
        <v>10</v>
      </c>
      <c r="B1656" s="1" t="s">
        <v>11</v>
      </c>
      <c r="C1656" s="2">
        <v>44975</v>
      </c>
      <c r="D1656">
        <f t="shared" si="75"/>
        <v>18</v>
      </c>
      <c r="E1656">
        <f t="shared" si="76"/>
        <v>2</v>
      </c>
      <c r="F1656">
        <f t="shared" si="77"/>
        <v>2023</v>
      </c>
      <c r="G1656" s="4">
        <v>204615.328125</v>
      </c>
      <c r="H1656" s="4">
        <v>153371.546875</v>
      </c>
      <c r="I1656" s="3">
        <v>74.956001279999995</v>
      </c>
    </row>
    <row r="1657" spans="1:9" x14ac:dyDescent="0.3">
      <c r="A1657" s="25" t="s">
        <v>12</v>
      </c>
      <c r="B1657" s="25" t="s">
        <v>13</v>
      </c>
      <c r="C1657" s="26">
        <v>44975</v>
      </c>
      <c r="D1657" s="27">
        <f t="shared" si="75"/>
        <v>18</v>
      </c>
      <c r="E1657" s="27">
        <f t="shared" si="76"/>
        <v>2</v>
      </c>
      <c r="F1657" s="27">
        <f t="shared" si="77"/>
        <v>2023</v>
      </c>
      <c r="G1657" s="28">
        <v>20459.2421875</v>
      </c>
      <c r="H1657" s="28">
        <v>17576.0390625</v>
      </c>
      <c r="I1657" s="29">
        <v>85.907600400000007</v>
      </c>
    </row>
    <row r="1658" spans="1:9" customFormat="1" x14ac:dyDescent="0.3">
      <c r="A1658" s="1" t="s">
        <v>6</v>
      </c>
      <c r="B1658" s="1" t="s">
        <v>7</v>
      </c>
      <c r="C1658" s="2">
        <v>44976</v>
      </c>
      <c r="D1658">
        <f t="shared" si="75"/>
        <v>19</v>
      </c>
      <c r="E1658">
        <f t="shared" si="76"/>
        <v>2</v>
      </c>
      <c r="F1658">
        <f t="shared" si="77"/>
        <v>2023</v>
      </c>
      <c r="G1658" s="4">
        <v>51691.2265625</v>
      </c>
      <c r="H1658" s="4">
        <v>42678.765625</v>
      </c>
      <c r="I1658" s="3">
        <v>82.564796450000003</v>
      </c>
    </row>
    <row r="1659" spans="1:9" customFormat="1" x14ac:dyDescent="0.3">
      <c r="A1659" s="1" t="s">
        <v>8</v>
      </c>
      <c r="B1659" s="1" t="s">
        <v>9</v>
      </c>
      <c r="C1659" s="2">
        <v>44976</v>
      </c>
      <c r="D1659">
        <f t="shared" si="75"/>
        <v>19</v>
      </c>
      <c r="E1659">
        <f t="shared" si="76"/>
        <v>2</v>
      </c>
      <c r="F1659">
        <f t="shared" si="77"/>
        <v>2023</v>
      </c>
      <c r="G1659" s="4">
        <v>15302.39648438</v>
      </c>
      <c r="H1659" s="4">
        <v>14168.72070313</v>
      </c>
      <c r="I1659" s="3">
        <v>92.591499330000005</v>
      </c>
    </row>
    <row r="1660" spans="1:9" customFormat="1" x14ac:dyDescent="0.3">
      <c r="A1660" s="1" t="s">
        <v>10</v>
      </c>
      <c r="B1660" s="1" t="s">
        <v>11</v>
      </c>
      <c r="C1660" s="2">
        <v>44976</v>
      </c>
      <c r="D1660">
        <f t="shared" si="75"/>
        <v>19</v>
      </c>
      <c r="E1660">
        <f t="shared" si="76"/>
        <v>2</v>
      </c>
      <c r="F1660">
        <f t="shared" si="77"/>
        <v>2023</v>
      </c>
      <c r="G1660" s="4">
        <v>204615.328125</v>
      </c>
      <c r="H1660" s="4">
        <v>154024.40625</v>
      </c>
      <c r="I1660" s="3">
        <v>75.275100710000004</v>
      </c>
    </row>
    <row r="1661" spans="1:9" x14ac:dyDescent="0.3">
      <c r="A1661" s="25" t="s">
        <v>12</v>
      </c>
      <c r="B1661" s="25" t="s">
        <v>13</v>
      </c>
      <c r="C1661" s="26">
        <v>44976</v>
      </c>
      <c r="D1661" s="27">
        <f t="shared" si="75"/>
        <v>19</v>
      </c>
      <c r="E1661" s="27">
        <f t="shared" si="76"/>
        <v>2</v>
      </c>
      <c r="F1661" s="27">
        <f t="shared" si="77"/>
        <v>2023</v>
      </c>
      <c r="G1661" s="28">
        <v>20459.2421875</v>
      </c>
      <c r="H1661" s="28">
        <v>17641.8203125</v>
      </c>
      <c r="I1661" s="29">
        <v>86.229103089999995</v>
      </c>
    </row>
    <row r="1662" spans="1:9" customFormat="1" x14ac:dyDescent="0.3">
      <c r="A1662" s="1" t="s">
        <v>6</v>
      </c>
      <c r="B1662" s="1" t="s">
        <v>7</v>
      </c>
      <c r="C1662" s="2">
        <v>44977</v>
      </c>
      <c r="D1662">
        <f t="shared" si="75"/>
        <v>20</v>
      </c>
      <c r="E1662">
        <f t="shared" si="76"/>
        <v>2</v>
      </c>
      <c r="F1662">
        <f t="shared" si="77"/>
        <v>2023</v>
      </c>
      <c r="G1662" s="4">
        <v>51691.2265625</v>
      </c>
      <c r="H1662" s="4">
        <v>42949.75390625</v>
      </c>
      <c r="I1662" s="3">
        <v>83.089103699999995</v>
      </c>
    </row>
    <row r="1663" spans="1:9" customFormat="1" x14ac:dyDescent="0.3">
      <c r="A1663" s="1" t="s">
        <v>8</v>
      </c>
      <c r="B1663" s="1" t="s">
        <v>9</v>
      </c>
      <c r="C1663" s="2">
        <v>44977</v>
      </c>
      <c r="D1663">
        <f t="shared" si="75"/>
        <v>20</v>
      </c>
      <c r="E1663">
        <f t="shared" si="76"/>
        <v>2</v>
      </c>
      <c r="F1663">
        <f t="shared" si="77"/>
        <v>2023</v>
      </c>
      <c r="G1663" s="4">
        <v>15302.39648438</v>
      </c>
      <c r="H1663" s="4">
        <v>14243.63476563</v>
      </c>
      <c r="I1663" s="3">
        <v>93.081100460000002</v>
      </c>
    </row>
    <row r="1664" spans="1:9" customFormat="1" x14ac:dyDescent="0.3">
      <c r="A1664" s="1" t="s">
        <v>10</v>
      </c>
      <c r="B1664" s="1" t="s">
        <v>11</v>
      </c>
      <c r="C1664" s="2">
        <v>44977</v>
      </c>
      <c r="D1664">
        <f t="shared" si="75"/>
        <v>20</v>
      </c>
      <c r="E1664">
        <f t="shared" si="76"/>
        <v>2</v>
      </c>
      <c r="F1664">
        <f t="shared" si="77"/>
        <v>2023</v>
      </c>
      <c r="G1664" s="4">
        <v>204615.328125</v>
      </c>
      <c r="H1664" s="4">
        <v>154374.171875</v>
      </c>
      <c r="I1664" s="3">
        <v>75.445999150000006</v>
      </c>
    </row>
    <row r="1665" spans="1:9" x14ac:dyDescent="0.3">
      <c r="A1665" s="25" t="s">
        <v>12</v>
      </c>
      <c r="B1665" s="25" t="s">
        <v>13</v>
      </c>
      <c r="C1665" s="26">
        <v>44977</v>
      </c>
      <c r="D1665" s="27">
        <f t="shared" si="75"/>
        <v>20</v>
      </c>
      <c r="E1665" s="27">
        <f t="shared" si="76"/>
        <v>2</v>
      </c>
      <c r="F1665" s="27">
        <f t="shared" si="77"/>
        <v>2023</v>
      </c>
      <c r="G1665" s="28">
        <v>20459.2421875</v>
      </c>
      <c r="H1665" s="28">
        <v>17659.0078125</v>
      </c>
      <c r="I1665" s="29">
        <v>86.313102720000003</v>
      </c>
    </row>
    <row r="1666" spans="1:9" customFormat="1" x14ac:dyDescent="0.3">
      <c r="A1666" s="1" t="s">
        <v>6</v>
      </c>
      <c r="B1666" s="1" t="s">
        <v>7</v>
      </c>
      <c r="C1666" s="2">
        <v>44978</v>
      </c>
      <c r="D1666">
        <f t="shared" si="75"/>
        <v>21</v>
      </c>
      <c r="E1666">
        <f t="shared" si="76"/>
        <v>2</v>
      </c>
      <c r="F1666">
        <f t="shared" si="77"/>
        <v>2023</v>
      </c>
      <c r="G1666" s="4">
        <v>51691.2265625</v>
      </c>
      <c r="H1666" s="4">
        <v>43138.640625</v>
      </c>
      <c r="I1666" s="3">
        <v>83.454498290000004</v>
      </c>
    </row>
    <row r="1667" spans="1:9" customFormat="1" x14ac:dyDescent="0.3">
      <c r="A1667" s="1" t="s">
        <v>8</v>
      </c>
      <c r="B1667" s="1" t="s">
        <v>9</v>
      </c>
      <c r="C1667" s="2">
        <v>44978</v>
      </c>
      <c r="D1667">
        <f t="shared" ref="D1667:D1730" si="78">DAY(C1667)</f>
        <v>21</v>
      </c>
      <c r="E1667">
        <f t="shared" ref="E1667:E1730" si="79">MONTH(C1667)</f>
        <v>2</v>
      </c>
      <c r="F1667">
        <f t="shared" ref="F1667:F1730" si="80">YEAR(C1667)</f>
        <v>2023</v>
      </c>
      <c r="G1667" s="4">
        <v>15302.39648438</v>
      </c>
      <c r="H1667" s="4">
        <v>14357.11523438</v>
      </c>
      <c r="I1667" s="3">
        <v>93.822700499999996</v>
      </c>
    </row>
    <row r="1668" spans="1:9" customFormat="1" x14ac:dyDescent="0.3">
      <c r="A1668" s="1" t="s">
        <v>10</v>
      </c>
      <c r="B1668" s="1" t="s">
        <v>11</v>
      </c>
      <c r="C1668" s="2">
        <v>44978</v>
      </c>
      <c r="D1668">
        <f t="shared" si="78"/>
        <v>21</v>
      </c>
      <c r="E1668">
        <f t="shared" si="79"/>
        <v>2</v>
      </c>
      <c r="F1668">
        <f t="shared" si="80"/>
        <v>2023</v>
      </c>
      <c r="G1668" s="4">
        <v>204615.328125</v>
      </c>
      <c r="H1668" s="4">
        <v>154878.078125</v>
      </c>
      <c r="I1668" s="3">
        <v>75.692298890000004</v>
      </c>
    </row>
    <row r="1669" spans="1:9" x14ac:dyDescent="0.3">
      <c r="A1669" s="25" t="s">
        <v>12</v>
      </c>
      <c r="B1669" s="25" t="s">
        <v>13</v>
      </c>
      <c r="C1669" s="26">
        <v>44978</v>
      </c>
      <c r="D1669" s="27">
        <f t="shared" si="78"/>
        <v>21</v>
      </c>
      <c r="E1669" s="27">
        <f t="shared" si="79"/>
        <v>2</v>
      </c>
      <c r="F1669" s="27">
        <f t="shared" si="80"/>
        <v>2023</v>
      </c>
      <c r="G1669" s="28">
        <v>20459.2421875</v>
      </c>
      <c r="H1669" s="28">
        <v>17651.1640625</v>
      </c>
      <c r="I1669" s="29">
        <v>86.274803160000005</v>
      </c>
    </row>
    <row r="1670" spans="1:9" customFormat="1" x14ac:dyDescent="0.3">
      <c r="A1670" s="1" t="s">
        <v>6</v>
      </c>
      <c r="B1670" s="1" t="s">
        <v>7</v>
      </c>
      <c r="C1670" s="2">
        <v>44979</v>
      </c>
      <c r="D1670">
        <f t="shared" si="78"/>
        <v>22</v>
      </c>
      <c r="E1670">
        <f t="shared" si="79"/>
        <v>2</v>
      </c>
      <c r="F1670">
        <f t="shared" si="80"/>
        <v>2023</v>
      </c>
      <c r="G1670" s="4">
        <v>51691.2265625</v>
      </c>
      <c r="H1670" s="4">
        <v>43333.24609375</v>
      </c>
      <c r="I1670" s="3">
        <v>83.831001279999995</v>
      </c>
    </row>
    <row r="1671" spans="1:9" customFormat="1" x14ac:dyDescent="0.3">
      <c r="A1671" s="1" t="s">
        <v>8</v>
      </c>
      <c r="B1671" s="1" t="s">
        <v>9</v>
      </c>
      <c r="C1671" s="2">
        <v>44979</v>
      </c>
      <c r="D1671">
        <f t="shared" si="78"/>
        <v>22</v>
      </c>
      <c r="E1671">
        <f t="shared" si="79"/>
        <v>2</v>
      </c>
      <c r="F1671">
        <f t="shared" si="80"/>
        <v>2023</v>
      </c>
      <c r="G1671" s="4">
        <v>15302.39648438</v>
      </c>
      <c r="H1671" s="4">
        <v>14437.061523439999</v>
      </c>
      <c r="I1671" s="3">
        <v>94.345100400000007</v>
      </c>
    </row>
    <row r="1672" spans="1:9" customFormat="1" x14ac:dyDescent="0.3">
      <c r="A1672" s="1" t="s">
        <v>10</v>
      </c>
      <c r="B1672" s="1" t="s">
        <v>11</v>
      </c>
      <c r="C1672" s="2">
        <v>44979</v>
      </c>
      <c r="D1672">
        <f t="shared" si="78"/>
        <v>22</v>
      </c>
      <c r="E1672">
        <f t="shared" si="79"/>
        <v>2</v>
      </c>
      <c r="F1672">
        <f t="shared" si="80"/>
        <v>2023</v>
      </c>
      <c r="G1672" s="4">
        <v>204615.328125</v>
      </c>
      <c r="H1672" s="4">
        <v>155243.34375</v>
      </c>
      <c r="I1672" s="3">
        <v>75.870796200000001</v>
      </c>
    </row>
    <row r="1673" spans="1:9" x14ac:dyDescent="0.3">
      <c r="A1673" s="25" t="s">
        <v>12</v>
      </c>
      <c r="B1673" s="25" t="s">
        <v>13</v>
      </c>
      <c r="C1673" s="26">
        <v>44979</v>
      </c>
      <c r="D1673" s="27">
        <f t="shared" si="78"/>
        <v>22</v>
      </c>
      <c r="E1673" s="27">
        <f t="shared" si="79"/>
        <v>2</v>
      </c>
      <c r="F1673" s="27">
        <f t="shared" si="80"/>
        <v>2023</v>
      </c>
      <c r="G1673" s="28">
        <v>20459.2421875</v>
      </c>
      <c r="H1673" s="28">
        <v>17639.775390629999</v>
      </c>
      <c r="I1673" s="29">
        <v>86.219100949999998</v>
      </c>
    </row>
    <row r="1674" spans="1:9" customFormat="1" x14ac:dyDescent="0.3">
      <c r="A1674" s="1" t="s">
        <v>6</v>
      </c>
      <c r="B1674" s="1" t="s">
        <v>7</v>
      </c>
      <c r="C1674" s="2">
        <v>44980</v>
      </c>
      <c r="D1674">
        <f t="shared" si="78"/>
        <v>23</v>
      </c>
      <c r="E1674">
        <f t="shared" si="79"/>
        <v>2</v>
      </c>
      <c r="F1674">
        <f t="shared" si="80"/>
        <v>2023</v>
      </c>
      <c r="G1674" s="4">
        <v>51691.2265625</v>
      </c>
      <c r="H1674" s="4">
        <v>43484.5546875</v>
      </c>
      <c r="I1674" s="3">
        <v>84.123703000000006</v>
      </c>
    </row>
    <row r="1675" spans="1:9" customFormat="1" x14ac:dyDescent="0.3">
      <c r="A1675" s="1" t="s">
        <v>8</v>
      </c>
      <c r="B1675" s="1" t="s">
        <v>9</v>
      </c>
      <c r="C1675" s="2">
        <v>44980</v>
      </c>
      <c r="D1675">
        <f t="shared" si="78"/>
        <v>23</v>
      </c>
      <c r="E1675">
        <f t="shared" si="79"/>
        <v>2</v>
      </c>
      <c r="F1675">
        <f t="shared" si="80"/>
        <v>2023</v>
      </c>
      <c r="G1675" s="4">
        <v>15302.39648438</v>
      </c>
      <c r="H1675" s="4">
        <v>14520.846679689999</v>
      </c>
      <c r="I1675" s="3">
        <v>94.892601010000007</v>
      </c>
    </row>
    <row r="1676" spans="1:9" customFormat="1" x14ac:dyDescent="0.3">
      <c r="A1676" s="1" t="s">
        <v>10</v>
      </c>
      <c r="B1676" s="1" t="s">
        <v>11</v>
      </c>
      <c r="C1676" s="2">
        <v>44980</v>
      </c>
      <c r="D1676">
        <f t="shared" si="78"/>
        <v>23</v>
      </c>
      <c r="E1676">
        <f t="shared" si="79"/>
        <v>2</v>
      </c>
      <c r="F1676">
        <f t="shared" si="80"/>
        <v>2023</v>
      </c>
      <c r="G1676" s="4">
        <v>204615.328125</v>
      </c>
      <c r="H1676" s="4">
        <v>155878.34375</v>
      </c>
      <c r="I1676" s="3">
        <v>76.181198120000005</v>
      </c>
    </row>
    <row r="1677" spans="1:9" x14ac:dyDescent="0.3">
      <c r="A1677" s="25" t="s">
        <v>12</v>
      </c>
      <c r="B1677" s="25" t="s">
        <v>13</v>
      </c>
      <c r="C1677" s="26">
        <v>44980</v>
      </c>
      <c r="D1677" s="27">
        <f t="shared" si="78"/>
        <v>23</v>
      </c>
      <c r="E1677" s="27">
        <f t="shared" si="79"/>
        <v>2</v>
      </c>
      <c r="F1677" s="27">
        <f t="shared" si="80"/>
        <v>2023</v>
      </c>
      <c r="G1677" s="28">
        <v>20459.2421875</v>
      </c>
      <c r="H1677" s="28">
        <v>17643.34765625</v>
      </c>
      <c r="I1677" s="29">
        <v>86.236602779999998</v>
      </c>
    </row>
    <row r="1678" spans="1:9" customFormat="1" x14ac:dyDescent="0.3">
      <c r="A1678" s="1" t="s">
        <v>6</v>
      </c>
      <c r="B1678" s="1" t="s">
        <v>7</v>
      </c>
      <c r="C1678" s="2">
        <v>44981</v>
      </c>
      <c r="D1678">
        <f t="shared" si="78"/>
        <v>24</v>
      </c>
      <c r="E1678">
        <f t="shared" si="79"/>
        <v>2</v>
      </c>
      <c r="F1678">
        <f t="shared" si="80"/>
        <v>2023</v>
      </c>
      <c r="G1678" s="4">
        <v>51691.2265625</v>
      </c>
      <c r="H1678" s="4">
        <v>43586.94140625</v>
      </c>
      <c r="I1678" s="3">
        <v>84.321701050000001</v>
      </c>
    </row>
    <row r="1679" spans="1:9" customFormat="1" x14ac:dyDescent="0.3">
      <c r="A1679" s="1" t="s">
        <v>8</v>
      </c>
      <c r="B1679" s="1" t="s">
        <v>9</v>
      </c>
      <c r="C1679" s="2">
        <v>44981</v>
      </c>
      <c r="D1679">
        <f t="shared" si="78"/>
        <v>24</v>
      </c>
      <c r="E1679">
        <f t="shared" si="79"/>
        <v>2</v>
      </c>
      <c r="F1679">
        <f t="shared" si="80"/>
        <v>2023</v>
      </c>
      <c r="G1679" s="4">
        <v>15302.39648438</v>
      </c>
      <c r="H1679" s="4">
        <v>14552.706054689999</v>
      </c>
      <c r="I1679" s="3">
        <v>95.100799559999999</v>
      </c>
    </row>
    <row r="1680" spans="1:9" customFormat="1" x14ac:dyDescent="0.3">
      <c r="A1680" s="1" t="s">
        <v>10</v>
      </c>
      <c r="B1680" s="1" t="s">
        <v>11</v>
      </c>
      <c r="C1680" s="2">
        <v>44981</v>
      </c>
      <c r="D1680">
        <f t="shared" si="78"/>
        <v>24</v>
      </c>
      <c r="E1680">
        <f t="shared" si="79"/>
        <v>2</v>
      </c>
      <c r="F1680">
        <f t="shared" si="80"/>
        <v>2023</v>
      </c>
      <c r="G1680" s="4">
        <v>204615.328125</v>
      </c>
      <c r="H1680" s="4">
        <v>156630.578125</v>
      </c>
      <c r="I1680" s="3">
        <v>76.548797609999994</v>
      </c>
    </row>
    <row r="1681" spans="1:9" x14ac:dyDescent="0.3">
      <c r="A1681" s="25" t="s">
        <v>12</v>
      </c>
      <c r="B1681" s="25" t="s">
        <v>13</v>
      </c>
      <c r="C1681" s="26">
        <v>44981</v>
      </c>
      <c r="D1681" s="27">
        <f t="shared" si="78"/>
        <v>24</v>
      </c>
      <c r="E1681" s="27">
        <f t="shared" si="79"/>
        <v>2</v>
      </c>
      <c r="F1681" s="27">
        <f t="shared" si="80"/>
        <v>2023</v>
      </c>
      <c r="G1681" s="28">
        <v>20459.2421875</v>
      </c>
      <c r="H1681" s="28">
        <v>17690.833984379999</v>
      </c>
      <c r="I1681" s="29">
        <v>86.468696589999993</v>
      </c>
    </row>
    <row r="1682" spans="1:9" customFormat="1" x14ac:dyDescent="0.3">
      <c r="A1682" s="1" t="s">
        <v>6</v>
      </c>
      <c r="B1682" s="1" t="s">
        <v>7</v>
      </c>
      <c r="C1682" s="2">
        <v>44982</v>
      </c>
      <c r="D1682">
        <f t="shared" si="78"/>
        <v>25</v>
      </c>
      <c r="E1682">
        <f t="shared" si="79"/>
        <v>2</v>
      </c>
      <c r="F1682">
        <f t="shared" si="80"/>
        <v>2023</v>
      </c>
      <c r="G1682" s="4">
        <v>51691.2265625</v>
      </c>
      <c r="H1682" s="4">
        <v>43704.0234375</v>
      </c>
      <c r="I1682" s="3">
        <v>84.548202509999996</v>
      </c>
    </row>
    <row r="1683" spans="1:9" customFormat="1" x14ac:dyDescent="0.3">
      <c r="A1683" s="1" t="s">
        <v>8</v>
      </c>
      <c r="B1683" s="1" t="s">
        <v>9</v>
      </c>
      <c r="C1683" s="2">
        <v>44982</v>
      </c>
      <c r="D1683">
        <f t="shared" si="78"/>
        <v>25</v>
      </c>
      <c r="E1683">
        <f t="shared" si="79"/>
        <v>2</v>
      </c>
      <c r="F1683">
        <f t="shared" si="80"/>
        <v>2023</v>
      </c>
      <c r="G1683" s="4">
        <v>15302.39648438</v>
      </c>
      <c r="H1683" s="4">
        <v>14596.583007810001</v>
      </c>
      <c r="I1683" s="3">
        <v>95.387603760000005</v>
      </c>
    </row>
    <row r="1684" spans="1:9" customFormat="1" x14ac:dyDescent="0.3">
      <c r="A1684" s="1" t="s">
        <v>10</v>
      </c>
      <c r="B1684" s="1" t="s">
        <v>11</v>
      </c>
      <c r="C1684" s="2">
        <v>44982</v>
      </c>
      <c r="D1684">
        <f t="shared" si="78"/>
        <v>25</v>
      </c>
      <c r="E1684">
        <f t="shared" si="79"/>
        <v>2</v>
      </c>
      <c r="F1684">
        <f t="shared" si="80"/>
        <v>2023</v>
      </c>
      <c r="G1684" s="4">
        <v>204615.328125</v>
      </c>
      <c r="H1684" s="4">
        <v>157090.890625</v>
      </c>
      <c r="I1684" s="3">
        <v>76.773803709999996</v>
      </c>
    </row>
    <row r="1685" spans="1:9" x14ac:dyDescent="0.3">
      <c r="A1685" s="25" t="s">
        <v>12</v>
      </c>
      <c r="B1685" s="25" t="s">
        <v>13</v>
      </c>
      <c r="C1685" s="26">
        <v>44982</v>
      </c>
      <c r="D1685" s="27">
        <f t="shared" si="78"/>
        <v>25</v>
      </c>
      <c r="E1685" s="27">
        <f t="shared" si="79"/>
        <v>2</v>
      </c>
      <c r="F1685" s="27">
        <f t="shared" si="80"/>
        <v>2023</v>
      </c>
      <c r="G1685" s="28">
        <v>20459.2421875</v>
      </c>
      <c r="H1685" s="28">
        <v>17656.88671875</v>
      </c>
      <c r="I1685" s="29">
        <v>86.302696229999995</v>
      </c>
    </row>
    <row r="1686" spans="1:9" customFormat="1" x14ac:dyDescent="0.3">
      <c r="A1686" s="1" t="s">
        <v>6</v>
      </c>
      <c r="B1686" s="1" t="s">
        <v>7</v>
      </c>
      <c r="C1686" s="2">
        <v>44983</v>
      </c>
      <c r="D1686">
        <f t="shared" si="78"/>
        <v>26</v>
      </c>
      <c r="E1686">
        <f t="shared" si="79"/>
        <v>2</v>
      </c>
      <c r="F1686">
        <f t="shared" si="80"/>
        <v>2023</v>
      </c>
      <c r="G1686" s="4">
        <v>51691.2265625</v>
      </c>
      <c r="H1686" s="4">
        <v>43836.88671875</v>
      </c>
      <c r="I1686" s="3">
        <v>84.805297850000002</v>
      </c>
    </row>
    <row r="1687" spans="1:9" customFormat="1" x14ac:dyDescent="0.3">
      <c r="A1687" s="1" t="s">
        <v>8</v>
      </c>
      <c r="B1687" s="1" t="s">
        <v>9</v>
      </c>
      <c r="C1687" s="2">
        <v>44983</v>
      </c>
      <c r="D1687">
        <f t="shared" si="78"/>
        <v>26</v>
      </c>
      <c r="E1687">
        <f t="shared" si="79"/>
        <v>2</v>
      </c>
      <c r="F1687">
        <f t="shared" si="80"/>
        <v>2023</v>
      </c>
      <c r="G1687" s="4">
        <v>15302.39648438</v>
      </c>
      <c r="H1687" s="4">
        <v>14661.868164060001</v>
      </c>
      <c r="I1687" s="3">
        <v>95.814201350000005</v>
      </c>
    </row>
    <row r="1688" spans="1:9" customFormat="1" x14ac:dyDescent="0.3">
      <c r="A1688" s="1" t="s">
        <v>10</v>
      </c>
      <c r="B1688" s="1" t="s">
        <v>11</v>
      </c>
      <c r="C1688" s="2">
        <v>44983</v>
      </c>
      <c r="D1688">
        <f t="shared" si="78"/>
        <v>26</v>
      </c>
      <c r="E1688">
        <f t="shared" si="79"/>
        <v>2</v>
      </c>
      <c r="F1688">
        <f t="shared" si="80"/>
        <v>2023</v>
      </c>
      <c r="G1688" s="4">
        <v>204615.328125</v>
      </c>
      <c r="H1688" s="4">
        <v>157312.234375</v>
      </c>
      <c r="I1688" s="3">
        <v>76.88189697</v>
      </c>
    </row>
    <row r="1689" spans="1:9" x14ac:dyDescent="0.3">
      <c r="A1689" s="25" t="s">
        <v>12</v>
      </c>
      <c r="B1689" s="25" t="s">
        <v>13</v>
      </c>
      <c r="C1689" s="26">
        <v>44983</v>
      </c>
      <c r="D1689" s="27">
        <f t="shared" si="78"/>
        <v>26</v>
      </c>
      <c r="E1689" s="27">
        <f t="shared" si="79"/>
        <v>2</v>
      </c>
      <c r="F1689" s="27">
        <f t="shared" si="80"/>
        <v>2023</v>
      </c>
      <c r="G1689" s="28">
        <v>20459.2421875</v>
      </c>
      <c r="H1689" s="28">
        <v>17634.662109379999</v>
      </c>
      <c r="I1689" s="29">
        <v>86.194099429999994</v>
      </c>
    </row>
    <row r="1690" spans="1:9" customFormat="1" x14ac:dyDescent="0.3">
      <c r="A1690" s="1" t="s">
        <v>6</v>
      </c>
      <c r="B1690" s="1" t="s">
        <v>7</v>
      </c>
      <c r="C1690" s="2">
        <v>44984</v>
      </c>
      <c r="D1690">
        <f t="shared" si="78"/>
        <v>27</v>
      </c>
      <c r="E1690">
        <f t="shared" si="79"/>
        <v>2</v>
      </c>
      <c r="F1690">
        <f t="shared" si="80"/>
        <v>2023</v>
      </c>
      <c r="G1690" s="4">
        <v>51691.2265625</v>
      </c>
      <c r="H1690" s="4">
        <v>43983.81640625</v>
      </c>
      <c r="I1690" s="3">
        <v>85.089500430000001</v>
      </c>
    </row>
    <row r="1691" spans="1:9" customFormat="1" x14ac:dyDescent="0.3">
      <c r="A1691" s="1" t="s">
        <v>8</v>
      </c>
      <c r="B1691" s="1" t="s">
        <v>9</v>
      </c>
      <c r="C1691" s="2">
        <v>44984</v>
      </c>
      <c r="D1691">
        <f t="shared" si="78"/>
        <v>27</v>
      </c>
      <c r="E1691">
        <f t="shared" si="79"/>
        <v>2</v>
      </c>
      <c r="F1691">
        <f t="shared" si="80"/>
        <v>2023</v>
      </c>
      <c r="G1691" s="4">
        <v>15302.39648438</v>
      </c>
      <c r="H1691" s="4">
        <v>14729.63085938</v>
      </c>
      <c r="I1691" s="3">
        <v>96.257003780000005</v>
      </c>
    </row>
    <row r="1692" spans="1:9" customFormat="1" x14ac:dyDescent="0.3">
      <c r="A1692" s="1" t="s">
        <v>10</v>
      </c>
      <c r="B1692" s="1" t="s">
        <v>11</v>
      </c>
      <c r="C1692" s="2">
        <v>44984</v>
      </c>
      <c r="D1692">
        <f t="shared" si="78"/>
        <v>27</v>
      </c>
      <c r="E1692">
        <f t="shared" si="79"/>
        <v>2</v>
      </c>
      <c r="F1692">
        <f t="shared" si="80"/>
        <v>2023</v>
      </c>
      <c r="G1692" s="4">
        <v>204615.328125</v>
      </c>
      <c r="H1692" s="4">
        <v>157290.8125</v>
      </c>
      <c r="I1692" s="3">
        <v>76.871498110000005</v>
      </c>
    </row>
    <row r="1693" spans="1:9" x14ac:dyDescent="0.3">
      <c r="A1693" s="25" t="s">
        <v>12</v>
      </c>
      <c r="B1693" s="25" t="s">
        <v>13</v>
      </c>
      <c r="C1693" s="26">
        <v>44984</v>
      </c>
      <c r="D1693" s="27">
        <f t="shared" si="78"/>
        <v>27</v>
      </c>
      <c r="E1693" s="27">
        <f t="shared" si="79"/>
        <v>2</v>
      </c>
      <c r="F1693" s="27">
        <f t="shared" si="80"/>
        <v>2023</v>
      </c>
      <c r="G1693" s="28">
        <v>20459.2421875</v>
      </c>
      <c r="H1693" s="28">
        <v>17622.783203129999</v>
      </c>
      <c r="I1693" s="29">
        <v>86.136100769999999</v>
      </c>
    </row>
    <row r="1694" spans="1:9" customFormat="1" x14ac:dyDescent="0.3">
      <c r="A1694" s="1" t="s">
        <v>6</v>
      </c>
      <c r="B1694" s="1" t="s">
        <v>7</v>
      </c>
      <c r="C1694" s="2">
        <v>44985</v>
      </c>
      <c r="D1694">
        <f t="shared" si="78"/>
        <v>28</v>
      </c>
      <c r="E1694">
        <f t="shared" si="79"/>
        <v>2</v>
      </c>
      <c r="F1694">
        <f t="shared" si="80"/>
        <v>2023</v>
      </c>
      <c r="G1694" s="4">
        <v>51691.2265625</v>
      </c>
      <c r="H1694" s="4">
        <v>44088.42578125</v>
      </c>
      <c r="I1694" s="3">
        <v>85.291900630000001</v>
      </c>
    </row>
    <row r="1695" spans="1:9" customFormat="1" x14ac:dyDescent="0.3">
      <c r="A1695" s="1" t="s">
        <v>8</v>
      </c>
      <c r="B1695" s="1" t="s">
        <v>9</v>
      </c>
      <c r="C1695" s="2">
        <v>44985</v>
      </c>
      <c r="D1695">
        <f t="shared" si="78"/>
        <v>28</v>
      </c>
      <c r="E1695">
        <f t="shared" si="79"/>
        <v>2</v>
      </c>
      <c r="F1695">
        <f t="shared" si="80"/>
        <v>2023</v>
      </c>
      <c r="G1695" s="4">
        <v>15302.39648438</v>
      </c>
      <c r="H1695" s="4">
        <v>14814.61132813</v>
      </c>
      <c r="I1695" s="3">
        <v>96.812400819999993</v>
      </c>
    </row>
    <row r="1696" spans="1:9" customFormat="1" x14ac:dyDescent="0.3">
      <c r="A1696" s="1" t="s">
        <v>10</v>
      </c>
      <c r="B1696" s="1" t="s">
        <v>11</v>
      </c>
      <c r="C1696" s="2">
        <v>44985</v>
      </c>
      <c r="D1696">
        <f t="shared" si="78"/>
        <v>28</v>
      </c>
      <c r="E1696">
        <f t="shared" si="79"/>
        <v>2</v>
      </c>
      <c r="F1696">
        <f t="shared" si="80"/>
        <v>2023</v>
      </c>
      <c r="G1696" s="4">
        <v>204615.328125</v>
      </c>
      <c r="H1696" s="4">
        <v>157466.28125</v>
      </c>
      <c r="I1696" s="3">
        <v>76.957199099999997</v>
      </c>
    </row>
    <row r="1697" spans="1:9" x14ac:dyDescent="0.3">
      <c r="A1697" s="25" t="s">
        <v>12</v>
      </c>
      <c r="B1697" s="25" t="s">
        <v>13</v>
      </c>
      <c r="C1697" s="26">
        <v>44985</v>
      </c>
      <c r="D1697" s="27">
        <f t="shared" si="78"/>
        <v>28</v>
      </c>
      <c r="E1697" s="27">
        <f t="shared" si="79"/>
        <v>2</v>
      </c>
      <c r="F1697" s="27">
        <f t="shared" si="80"/>
        <v>2023</v>
      </c>
      <c r="G1697" s="28">
        <v>20459.2421875</v>
      </c>
      <c r="H1697" s="28">
        <v>17586.857421879999</v>
      </c>
      <c r="I1697" s="29">
        <v>85.96050262</v>
      </c>
    </row>
    <row r="1698" spans="1:9" customFormat="1" x14ac:dyDescent="0.3">
      <c r="A1698" s="1" t="s">
        <v>6</v>
      </c>
      <c r="B1698" s="1" t="s">
        <v>7</v>
      </c>
      <c r="C1698" s="2">
        <v>44986</v>
      </c>
      <c r="D1698">
        <f t="shared" si="78"/>
        <v>1</v>
      </c>
      <c r="E1698">
        <f t="shared" si="79"/>
        <v>3</v>
      </c>
      <c r="F1698">
        <f t="shared" si="80"/>
        <v>2023</v>
      </c>
      <c r="G1698" s="4">
        <v>51691.2265625</v>
      </c>
      <c r="H1698" s="4">
        <v>44229.48046875</v>
      </c>
      <c r="I1698" s="3">
        <v>85.564796450000003</v>
      </c>
    </row>
    <row r="1699" spans="1:9" customFormat="1" x14ac:dyDescent="0.3">
      <c r="A1699" s="1" t="s">
        <v>8</v>
      </c>
      <c r="B1699" s="1" t="s">
        <v>9</v>
      </c>
      <c r="C1699" s="2">
        <v>44986</v>
      </c>
      <c r="D1699">
        <f t="shared" si="78"/>
        <v>1</v>
      </c>
      <c r="E1699">
        <f t="shared" si="79"/>
        <v>3</v>
      </c>
      <c r="F1699">
        <f t="shared" si="80"/>
        <v>2023</v>
      </c>
      <c r="G1699" s="4">
        <v>15302.39648438</v>
      </c>
      <c r="H1699" s="4">
        <v>14950.569335939999</v>
      </c>
      <c r="I1699" s="3">
        <v>97.700798030000001</v>
      </c>
    </row>
    <row r="1700" spans="1:9" customFormat="1" x14ac:dyDescent="0.3">
      <c r="A1700" s="1" t="s">
        <v>10</v>
      </c>
      <c r="B1700" s="1" t="s">
        <v>11</v>
      </c>
      <c r="C1700" s="2">
        <v>44986</v>
      </c>
      <c r="D1700">
        <f t="shared" si="78"/>
        <v>1</v>
      </c>
      <c r="E1700">
        <f t="shared" si="79"/>
        <v>3</v>
      </c>
      <c r="F1700">
        <f t="shared" si="80"/>
        <v>2023</v>
      </c>
      <c r="G1700" s="4">
        <v>204615.328125</v>
      </c>
      <c r="H1700" s="4">
        <v>157646.515625</v>
      </c>
      <c r="I1700" s="3">
        <v>77.045303340000004</v>
      </c>
    </row>
    <row r="1701" spans="1:9" x14ac:dyDescent="0.3">
      <c r="A1701" s="25" t="s">
        <v>12</v>
      </c>
      <c r="B1701" s="25" t="s">
        <v>13</v>
      </c>
      <c r="C1701" s="26">
        <v>44986</v>
      </c>
      <c r="D1701" s="27">
        <f t="shared" si="78"/>
        <v>1</v>
      </c>
      <c r="E1701" s="27">
        <f t="shared" si="79"/>
        <v>3</v>
      </c>
      <c r="F1701" s="27">
        <f t="shared" si="80"/>
        <v>2023</v>
      </c>
      <c r="G1701" s="28">
        <v>20459.2421875</v>
      </c>
      <c r="H1701" s="28">
        <v>17571.669921879999</v>
      </c>
      <c r="I1701" s="29">
        <v>85.886199950000005</v>
      </c>
    </row>
    <row r="1702" spans="1:9" customFormat="1" x14ac:dyDescent="0.3">
      <c r="A1702" s="1" t="s">
        <v>6</v>
      </c>
      <c r="B1702" s="1" t="s">
        <v>7</v>
      </c>
      <c r="C1702" s="2">
        <v>44987</v>
      </c>
      <c r="D1702">
        <f t="shared" si="78"/>
        <v>2</v>
      </c>
      <c r="E1702">
        <f t="shared" si="79"/>
        <v>3</v>
      </c>
      <c r="F1702">
        <f t="shared" si="80"/>
        <v>2023</v>
      </c>
      <c r="G1702" s="4">
        <v>51691.2265625</v>
      </c>
      <c r="H1702" s="4">
        <v>44370.94921875</v>
      </c>
      <c r="I1702" s="3">
        <v>85.838500980000006</v>
      </c>
    </row>
    <row r="1703" spans="1:9" customFormat="1" x14ac:dyDescent="0.3">
      <c r="A1703" s="1" t="s">
        <v>8</v>
      </c>
      <c r="B1703" s="1" t="s">
        <v>9</v>
      </c>
      <c r="C1703" s="2">
        <v>44987</v>
      </c>
      <c r="D1703">
        <f t="shared" si="78"/>
        <v>2</v>
      </c>
      <c r="E1703">
        <f t="shared" si="79"/>
        <v>3</v>
      </c>
      <c r="F1703">
        <f t="shared" si="80"/>
        <v>2023</v>
      </c>
      <c r="G1703" s="4">
        <v>15302.39648438</v>
      </c>
      <c r="H1703" s="4">
        <v>15005.78125</v>
      </c>
      <c r="I1703" s="3">
        <v>98.061599729999998</v>
      </c>
    </row>
    <row r="1704" spans="1:9" customFormat="1" x14ac:dyDescent="0.3">
      <c r="A1704" s="1" t="s">
        <v>10</v>
      </c>
      <c r="B1704" s="1" t="s">
        <v>11</v>
      </c>
      <c r="C1704" s="2">
        <v>44987</v>
      </c>
      <c r="D1704">
        <f t="shared" si="78"/>
        <v>2</v>
      </c>
      <c r="E1704">
        <f t="shared" si="79"/>
        <v>3</v>
      </c>
      <c r="F1704">
        <f t="shared" si="80"/>
        <v>2023</v>
      </c>
      <c r="G1704" s="4">
        <v>204615.328125</v>
      </c>
      <c r="H1704" s="4">
        <v>158154.375</v>
      </c>
      <c r="I1704" s="3">
        <v>77.293502810000007</v>
      </c>
    </row>
    <row r="1705" spans="1:9" x14ac:dyDescent="0.3">
      <c r="A1705" s="25" t="s">
        <v>12</v>
      </c>
      <c r="B1705" s="25" t="s">
        <v>13</v>
      </c>
      <c r="C1705" s="26">
        <v>44987</v>
      </c>
      <c r="D1705" s="27">
        <f t="shared" si="78"/>
        <v>2</v>
      </c>
      <c r="E1705" s="27">
        <f t="shared" si="79"/>
        <v>3</v>
      </c>
      <c r="F1705" s="27">
        <f t="shared" si="80"/>
        <v>2023</v>
      </c>
      <c r="G1705" s="28">
        <v>20459.2421875</v>
      </c>
      <c r="H1705" s="28">
        <v>17504.109375</v>
      </c>
      <c r="I1705" s="29">
        <v>85.555999760000006</v>
      </c>
    </row>
    <row r="1706" spans="1:9" customFormat="1" x14ac:dyDescent="0.3">
      <c r="A1706" s="1" t="s">
        <v>6</v>
      </c>
      <c r="B1706" s="1" t="s">
        <v>7</v>
      </c>
      <c r="C1706" s="2">
        <v>44988</v>
      </c>
      <c r="D1706">
        <f t="shared" si="78"/>
        <v>3</v>
      </c>
      <c r="E1706">
        <f t="shared" si="79"/>
        <v>3</v>
      </c>
      <c r="F1706">
        <f t="shared" si="80"/>
        <v>2023</v>
      </c>
      <c r="G1706" s="4">
        <v>51691.2265625</v>
      </c>
      <c r="H1706" s="4">
        <v>44489.69140625</v>
      </c>
      <c r="I1706" s="3">
        <v>86.068199160000006</v>
      </c>
    </row>
    <row r="1707" spans="1:9" customFormat="1" x14ac:dyDescent="0.3">
      <c r="A1707" s="1" t="s">
        <v>8</v>
      </c>
      <c r="B1707" s="1" t="s">
        <v>9</v>
      </c>
      <c r="C1707" s="2">
        <v>44988</v>
      </c>
      <c r="D1707">
        <f t="shared" si="78"/>
        <v>3</v>
      </c>
      <c r="E1707">
        <f t="shared" si="79"/>
        <v>3</v>
      </c>
      <c r="F1707">
        <f t="shared" si="80"/>
        <v>2023</v>
      </c>
      <c r="G1707" s="4">
        <v>15302.39648438</v>
      </c>
      <c r="H1707" s="4">
        <v>15002.56640625</v>
      </c>
      <c r="I1707" s="3">
        <v>98.04060364</v>
      </c>
    </row>
    <row r="1708" spans="1:9" customFormat="1" x14ac:dyDescent="0.3">
      <c r="A1708" s="1" t="s">
        <v>10</v>
      </c>
      <c r="B1708" s="1" t="s">
        <v>11</v>
      </c>
      <c r="C1708" s="2">
        <v>44988</v>
      </c>
      <c r="D1708">
        <f t="shared" si="78"/>
        <v>3</v>
      </c>
      <c r="E1708">
        <f t="shared" si="79"/>
        <v>3</v>
      </c>
      <c r="F1708">
        <f t="shared" si="80"/>
        <v>2023</v>
      </c>
      <c r="G1708" s="4">
        <v>204615.328125</v>
      </c>
      <c r="H1708" s="4">
        <v>158637.875</v>
      </c>
      <c r="I1708" s="3">
        <v>77.529800420000001</v>
      </c>
    </row>
    <row r="1709" spans="1:9" x14ac:dyDescent="0.3">
      <c r="A1709" s="25" t="s">
        <v>12</v>
      </c>
      <c r="B1709" s="25" t="s">
        <v>13</v>
      </c>
      <c r="C1709" s="26">
        <v>44988</v>
      </c>
      <c r="D1709" s="27">
        <f t="shared" si="78"/>
        <v>3</v>
      </c>
      <c r="E1709" s="27">
        <f t="shared" si="79"/>
        <v>3</v>
      </c>
      <c r="F1709" s="27">
        <f t="shared" si="80"/>
        <v>2023</v>
      </c>
      <c r="G1709" s="28">
        <v>20459.2421875</v>
      </c>
      <c r="H1709" s="28">
        <v>17444.859375</v>
      </c>
      <c r="I1709" s="29">
        <v>85.266403199999999</v>
      </c>
    </row>
    <row r="1710" spans="1:9" customFormat="1" x14ac:dyDescent="0.3">
      <c r="A1710" s="1" t="s">
        <v>6</v>
      </c>
      <c r="B1710" s="1" t="s">
        <v>7</v>
      </c>
      <c r="C1710" s="2">
        <v>44989</v>
      </c>
      <c r="D1710">
        <f t="shared" si="78"/>
        <v>4</v>
      </c>
      <c r="E1710">
        <f t="shared" si="79"/>
        <v>3</v>
      </c>
      <c r="F1710">
        <f t="shared" si="80"/>
        <v>2023</v>
      </c>
      <c r="G1710" s="4">
        <v>51691.2265625</v>
      </c>
      <c r="H1710" s="4">
        <v>44573.796875</v>
      </c>
      <c r="I1710" s="3">
        <v>86.23090363</v>
      </c>
    </row>
    <row r="1711" spans="1:9" customFormat="1" x14ac:dyDescent="0.3">
      <c r="A1711" s="1" t="s">
        <v>8</v>
      </c>
      <c r="B1711" s="1" t="s">
        <v>9</v>
      </c>
      <c r="C1711" s="2">
        <v>44989</v>
      </c>
      <c r="D1711">
        <f t="shared" si="78"/>
        <v>4</v>
      </c>
      <c r="E1711">
        <f t="shared" si="79"/>
        <v>3</v>
      </c>
      <c r="F1711">
        <f t="shared" si="80"/>
        <v>2023</v>
      </c>
      <c r="G1711" s="4">
        <v>15302.39648438</v>
      </c>
      <c r="H1711" s="4">
        <v>15050.890625</v>
      </c>
      <c r="I1711" s="3">
        <v>98.356399539999998</v>
      </c>
    </row>
    <row r="1712" spans="1:9" customFormat="1" x14ac:dyDescent="0.3">
      <c r="A1712" s="1" t="s">
        <v>10</v>
      </c>
      <c r="B1712" s="1" t="s">
        <v>11</v>
      </c>
      <c r="C1712" s="2">
        <v>44989</v>
      </c>
      <c r="D1712">
        <f t="shared" si="78"/>
        <v>4</v>
      </c>
      <c r="E1712">
        <f t="shared" si="79"/>
        <v>3</v>
      </c>
      <c r="F1712">
        <f t="shared" si="80"/>
        <v>2023</v>
      </c>
      <c r="G1712" s="4">
        <v>204615.328125</v>
      </c>
      <c r="H1712" s="4">
        <v>159402.5</v>
      </c>
      <c r="I1712" s="3">
        <v>77.903503420000007</v>
      </c>
    </row>
    <row r="1713" spans="1:9" x14ac:dyDescent="0.3">
      <c r="A1713" s="25" t="s">
        <v>12</v>
      </c>
      <c r="B1713" s="25" t="s">
        <v>13</v>
      </c>
      <c r="C1713" s="26">
        <v>44989</v>
      </c>
      <c r="D1713" s="27">
        <f t="shared" si="78"/>
        <v>4</v>
      </c>
      <c r="E1713" s="27">
        <f t="shared" si="79"/>
        <v>3</v>
      </c>
      <c r="F1713" s="27">
        <f t="shared" si="80"/>
        <v>2023</v>
      </c>
      <c r="G1713" s="28">
        <v>20459.2421875</v>
      </c>
      <c r="H1713" s="28">
        <v>17440.376953129999</v>
      </c>
      <c r="I1713" s="29">
        <v>85.244499210000001</v>
      </c>
    </row>
    <row r="1714" spans="1:9" customFormat="1" x14ac:dyDescent="0.3">
      <c r="A1714" s="1" t="s">
        <v>6</v>
      </c>
      <c r="B1714" s="1" t="s">
        <v>7</v>
      </c>
      <c r="C1714" s="2">
        <v>44990</v>
      </c>
      <c r="D1714">
        <f t="shared" si="78"/>
        <v>5</v>
      </c>
      <c r="E1714">
        <f t="shared" si="79"/>
        <v>3</v>
      </c>
      <c r="F1714">
        <f t="shared" si="80"/>
        <v>2023</v>
      </c>
      <c r="G1714" s="4">
        <v>51691.2265625</v>
      </c>
      <c r="H1714" s="4">
        <v>44691.1484375</v>
      </c>
      <c r="I1714" s="3">
        <v>86.457901000000007</v>
      </c>
    </row>
    <row r="1715" spans="1:9" customFormat="1" x14ac:dyDescent="0.3">
      <c r="A1715" s="1" t="s">
        <v>8</v>
      </c>
      <c r="B1715" s="1" t="s">
        <v>9</v>
      </c>
      <c r="C1715" s="2">
        <v>44990</v>
      </c>
      <c r="D1715">
        <f t="shared" si="78"/>
        <v>5</v>
      </c>
      <c r="E1715">
        <f t="shared" si="79"/>
        <v>3</v>
      </c>
      <c r="F1715">
        <f t="shared" si="80"/>
        <v>2023</v>
      </c>
      <c r="G1715" s="4">
        <v>15302.39648438</v>
      </c>
      <c r="H1715" s="4">
        <v>15041.6796875</v>
      </c>
      <c r="I1715" s="3">
        <v>98.296203610000006</v>
      </c>
    </row>
    <row r="1716" spans="1:9" customFormat="1" x14ac:dyDescent="0.3">
      <c r="A1716" s="1" t="s">
        <v>10</v>
      </c>
      <c r="B1716" s="1" t="s">
        <v>11</v>
      </c>
      <c r="C1716" s="2">
        <v>44990</v>
      </c>
      <c r="D1716">
        <f t="shared" si="78"/>
        <v>5</v>
      </c>
      <c r="E1716">
        <f t="shared" si="79"/>
        <v>3</v>
      </c>
      <c r="F1716">
        <f t="shared" si="80"/>
        <v>2023</v>
      </c>
      <c r="G1716" s="4">
        <v>204615.328125</v>
      </c>
      <c r="H1716" s="4">
        <v>160457.28125</v>
      </c>
      <c r="I1716" s="3">
        <v>78.418998720000005</v>
      </c>
    </row>
    <row r="1717" spans="1:9" x14ac:dyDescent="0.3">
      <c r="A1717" s="25" t="s">
        <v>12</v>
      </c>
      <c r="B1717" s="25" t="s">
        <v>13</v>
      </c>
      <c r="C1717" s="26">
        <v>44990</v>
      </c>
      <c r="D1717" s="27">
        <f t="shared" si="78"/>
        <v>5</v>
      </c>
      <c r="E1717" s="27">
        <f t="shared" si="79"/>
        <v>3</v>
      </c>
      <c r="F1717" s="27">
        <f t="shared" si="80"/>
        <v>2023</v>
      </c>
      <c r="G1717" s="28">
        <v>20459.2421875</v>
      </c>
      <c r="H1717" s="28">
        <v>17458.96875</v>
      </c>
      <c r="I1717" s="29">
        <v>85.335403439999993</v>
      </c>
    </row>
    <row r="1718" spans="1:9" customFormat="1" x14ac:dyDescent="0.3">
      <c r="A1718" s="1" t="s">
        <v>6</v>
      </c>
      <c r="B1718" s="1" t="s">
        <v>7</v>
      </c>
      <c r="C1718" s="2">
        <v>44991</v>
      </c>
      <c r="D1718">
        <f t="shared" si="78"/>
        <v>6</v>
      </c>
      <c r="E1718">
        <f t="shared" si="79"/>
        <v>3</v>
      </c>
      <c r="F1718">
        <f t="shared" si="80"/>
        <v>2023</v>
      </c>
      <c r="G1718" s="4">
        <v>51691.2265625</v>
      </c>
      <c r="H1718" s="4">
        <v>44807.84375</v>
      </c>
      <c r="I1718" s="3">
        <v>86.683700560000005</v>
      </c>
    </row>
    <row r="1719" spans="1:9" customFormat="1" x14ac:dyDescent="0.3">
      <c r="A1719" s="1" t="s">
        <v>8</v>
      </c>
      <c r="B1719" s="1" t="s">
        <v>9</v>
      </c>
      <c r="C1719" s="2">
        <v>44991</v>
      </c>
      <c r="D1719">
        <f t="shared" si="78"/>
        <v>6</v>
      </c>
      <c r="E1719">
        <f t="shared" si="79"/>
        <v>3</v>
      </c>
      <c r="F1719">
        <f t="shared" si="80"/>
        <v>2023</v>
      </c>
      <c r="G1719" s="4">
        <v>15302.39648438</v>
      </c>
      <c r="H1719" s="4">
        <v>15041.161132810001</v>
      </c>
      <c r="I1719" s="3">
        <v>98.292800900000003</v>
      </c>
    </row>
    <row r="1720" spans="1:9" customFormat="1" x14ac:dyDescent="0.3">
      <c r="A1720" s="1" t="s">
        <v>10</v>
      </c>
      <c r="B1720" s="1" t="s">
        <v>11</v>
      </c>
      <c r="C1720" s="2">
        <v>44991</v>
      </c>
      <c r="D1720">
        <f t="shared" si="78"/>
        <v>6</v>
      </c>
      <c r="E1720">
        <f t="shared" si="79"/>
        <v>3</v>
      </c>
      <c r="F1720">
        <f t="shared" si="80"/>
        <v>2023</v>
      </c>
      <c r="G1720" s="4">
        <v>204615.328125</v>
      </c>
      <c r="H1720" s="4">
        <v>161125.84375</v>
      </c>
      <c r="I1720" s="3">
        <v>78.745697019999994</v>
      </c>
    </row>
    <row r="1721" spans="1:9" x14ac:dyDescent="0.3">
      <c r="A1721" s="25" t="s">
        <v>12</v>
      </c>
      <c r="B1721" s="25" t="s">
        <v>13</v>
      </c>
      <c r="C1721" s="26">
        <v>44991</v>
      </c>
      <c r="D1721" s="27">
        <f t="shared" si="78"/>
        <v>6</v>
      </c>
      <c r="E1721" s="27">
        <f t="shared" si="79"/>
        <v>3</v>
      </c>
      <c r="F1721" s="27">
        <f t="shared" si="80"/>
        <v>2023</v>
      </c>
      <c r="G1721" s="28">
        <v>20459.2421875</v>
      </c>
      <c r="H1721" s="28">
        <v>17500.34765625</v>
      </c>
      <c r="I1721" s="29">
        <v>85.537597660000003</v>
      </c>
    </row>
    <row r="1722" spans="1:9" customFormat="1" x14ac:dyDescent="0.3">
      <c r="A1722" s="1" t="s">
        <v>6</v>
      </c>
      <c r="B1722" s="1" t="s">
        <v>7</v>
      </c>
      <c r="C1722" s="2">
        <v>44992</v>
      </c>
      <c r="D1722">
        <f t="shared" si="78"/>
        <v>7</v>
      </c>
      <c r="E1722">
        <f t="shared" si="79"/>
        <v>3</v>
      </c>
      <c r="F1722">
        <f t="shared" si="80"/>
        <v>2023</v>
      </c>
      <c r="G1722" s="4">
        <v>51691.2265625</v>
      </c>
      <c r="H1722" s="4">
        <v>44897.70703125</v>
      </c>
      <c r="I1722" s="3">
        <v>86.85749817</v>
      </c>
    </row>
    <row r="1723" spans="1:9" customFormat="1" x14ac:dyDescent="0.3">
      <c r="A1723" s="1" t="s">
        <v>8</v>
      </c>
      <c r="B1723" s="1" t="s">
        <v>9</v>
      </c>
      <c r="C1723" s="2">
        <v>44992</v>
      </c>
      <c r="D1723">
        <f t="shared" si="78"/>
        <v>7</v>
      </c>
      <c r="E1723">
        <f t="shared" si="79"/>
        <v>3</v>
      </c>
      <c r="F1723">
        <f t="shared" si="80"/>
        <v>2023</v>
      </c>
      <c r="G1723" s="4">
        <v>15302.39648438</v>
      </c>
      <c r="H1723" s="4">
        <v>15066.27734375</v>
      </c>
      <c r="I1723" s="3">
        <v>98.457000730000004</v>
      </c>
    </row>
    <row r="1724" spans="1:9" customFormat="1" x14ac:dyDescent="0.3">
      <c r="A1724" s="1" t="s">
        <v>10</v>
      </c>
      <c r="B1724" s="1" t="s">
        <v>11</v>
      </c>
      <c r="C1724" s="2">
        <v>44992</v>
      </c>
      <c r="D1724">
        <f t="shared" si="78"/>
        <v>7</v>
      </c>
      <c r="E1724">
        <f t="shared" si="79"/>
        <v>3</v>
      </c>
      <c r="F1724">
        <f t="shared" si="80"/>
        <v>2023</v>
      </c>
      <c r="G1724" s="4">
        <v>204615.328125</v>
      </c>
      <c r="H1724" s="4">
        <v>161879.203125</v>
      </c>
      <c r="I1724" s="3">
        <v>79.113899230000001</v>
      </c>
    </row>
    <row r="1725" spans="1:9" x14ac:dyDescent="0.3">
      <c r="A1725" s="25" t="s">
        <v>12</v>
      </c>
      <c r="B1725" s="25" t="s">
        <v>13</v>
      </c>
      <c r="C1725" s="26">
        <v>44992</v>
      </c>
      <c r="D1725" s="27">
        <f t="shared" si="78"/>
        <v>7</v>
      </c>
      <c r="E1725" s="27">
        <f t="shared" si="79"/>
        <v>3</v>
      </c>
      <c r="F1725" s="27">
        <f t="shared" si="80"/>
        <v>2023</v>
      </c>
      <c r="G1725" s="28">
        <v>20459.2421875</v>
      </c>
      <c r="H1725" s="28">
        <v>17482.044921879999</v>
      </c>
      <c r="I1725" s="29">
        <v>85.448196409999994</v>
      </c>
    </row>
    <row r="1726" spans="1:9" customFormat="1" x14ac:dyDescent="0.3">
      <c r="A1726" s="1" t="s">
        <v>6</v>
      </c>
      <c r="B1726" s="1" t="s">
        <v>7</v>
      </c>
      <c r="C1726" s="2">
        <v>44993</v>
      </c>
      <c r="D1726">
        <f t="shared" si="78"/>
        <v>8</v>
      </c>
      <c r="E1726">
        <f t="shared" si="79"/>
        <v>3</v>
      </c>
      <c r="F1726">
        <f t="shared" si="80"/>
        <v>2023</v>
      </c>
      <c r="G1726" s="4">
        <v>51691.2265625</v>
      </c>
      <c r="H1726" s="4">
        <v>44972.23046875</v>
      </c>
      <c r="I1726" s="3">
        <v>87.001701350000005</v>
      </c>
    </row>
    <row r="1727" spans="1:9" customFormat="1" x14ac:dyDescent="0.3">
      <c r="A1727" s="1" t="s">
        <v>8</v>
      </c>
      <c r="B1727" s="1" t="s">
        <v>9</v>
      </c>
      <c r="C1727" s="2">
        <v>44993</v>
      </c>
      <c r="D1727">
        <f t="shared" si="78"/>
        <v>8</v>
      </c>
      <c r="E1727">
        <f t="shared" si="79"/>
        <v>3</v>
      </c>
      <c r="F1727">
        <f t="shared" si="80"/>
        <v>2023</v>
      </c>
      <c r="G1727" s="4">
        <v>15302.39648438</v>
      </c>
      <c r="H1727" s="4">
        <v>15017.684570310001</v>
      </c>
      <c r="I1727" s="3">
        <v>98.139396669999996</v>
      </c>
    </row>
    <row r="1728" spans="1:9" customFormat="1" x14ac:dyDescent="0.3">
      <c r="A1728" s="1" t="s">
        <v>10</v>
      </c>
      <c r="B1728" s="1" t="s">
        <v>11</v>
      </c>
      <c r="C1728" s="2">
        <v>44993</v>
      </c>
      <c r="D1728">
        <f t="shared" si="78"/>
        <v>8</v>
      </c>
      <c r="E1728">
        <f t="shared" si="79"/>
        <v>3</v>
      </c>
      <c r="F1728">
        <f t="shared" si="80"/>
        <v>2023</v>
      </c>
      <c r="G1728" s="4">
        <v>204615.328125</v>
      </c>
      <c r="H1728" s="4">
        <v>162658.25</v>
      </c>
      <c r="I1728" s="3">
        <v>79.49469757</v>
      </c>
    </row>
    <row r="1729" spans="1:9" x14ac:dyDescent="0.3">
      <c r="A1729" s="25" t="s">
        <v>12</v>
      </c>
      <c r="B1729" s="25" t="s">
        <v>13</v>
      </c>
      <c r="C1729" s="26">
        <v>44993</v>
      </c>
      <c r="D1729" s="27">
        <f t="shared" si="78"/>
        <v>8</v>
      </c>
      <c r="E1729" s="27">
        <f t="shared" si="79"/>
        <v>3</v>
      </c>
      <c r="F1729" s="27">
        <f t="shared" si="80"/>
        <v>2023</v>
      </c>
      <c r="G1729" s="28">
        <v>20459.2421875</v>
      </c>
      <c r="H1729" s="28">
        <v>17451.18359375</v>
      </c>
      <c r="I1729" s="29">
        <v>85.297302250000001</v>
      </c>
    </row>
    <row r="1730" spans="1:9" customFormat="1" x14ac:dyDescent="0.3">
      <c r="A1730" s="1" t="s">
        <v>6</v>
      </c>
      <c r="B1730" s="1" t="s">
        <v>7</v>
      </c>
      <c r="C1730" s="2">
        <v>44994</v>
      </c>
      <c r="D1730">
        <f t="shared" si="78"/>
        <v>9</v>
      </c>
      <c r="E1730">
        <f t="shared" si="79"/>
        <v>3</v>
      </c>
      <c r="F1730">
        <f t="shared" si="80"/>
        <v>2023</v>
      </c>
      <c r="G1730" s="4">
        <v>51691.2265625</v>
      </c>
      <c r="H1730" s="4">
        <v>45057.3203125</v>
      </c>
      <c r="I1730" s="3">
        <v>87.166297909999997</v>
      </c>
    </row>
    <row r="1731" spans="1:9" customFormat="1" x14ac:dyDescent="0.3">
      <c r="A1731" s="1" t="s">
        <v>8</v>
      </c>
      <c r="B1731" s="1" t="s">
        <v>9</v>
      </c>
      <c r="C1731" s="2">
        <v>44994</v>
      </c>
      <c r="D1731">
        <f t="shared" ref="D1731:D1794" si="81">DAY(C1731)</f>
        <v>9</v>
      </c>
      <c r="E1731">
        <f t="shared" ref="E1731:E1794" si="82">MONTH(C1731)</f>
        <v>3</v>
      </c>
      <c r="F1731">
        <f t="shared" ref="F1731:F1794" si="83">YEAR(C1731)</f>
        <v>2023</v>
      </c>
      <c r="G1731" s="4">
        <v>15302.39648438</v>
      </c>
      <c r="H1731" s="4">
        <v>14955.041992189999</v>
      </c>
      <c r="I1731" s="3">
        <v>97.730102540000004</v>
      </c>
    </row>
    <row r="1732" spans="1:9" customFormat="1" x14ac:dyDescent="0.3">
      <c r="A1732" s="1" t="s">
        <v>10</v>
      </c>
      <c r="B1732" s="1" t="s">
        <v>11</v>
      </c>
      <c r="C1732" s="2">
        <v>44994</v>
      </c>
      <c r="D1732">
        <f t="shared" si="81"/>
        <v>9</v>
      </c>
      <c r="E1732">
        <f t="shared" si="82"/>
        <v>3</v>
      </c>
      <c r="F1732">
        <f t="shared" si="83"/>
        <v>2023</v>
      </c>
      <c r="G1732" s="4">
        <v>204615.328125</v>
      </c>
      <c r="H1732" s="4">
        <v>163462.09375</v>
      </c>
      <c r="I1732" s="3">
        <v>79.887496949999999</v>
      </c>
    </row>
    <row r="1733" spans="1:9" x14ac:dyDescent="0.3">
      <c r="A1733" s="25" t="s">
        <v>12</v>
      </c>
      <c r="B1733" s="25" t="s">
        <v>13</v>
      </c>
      <c r="C1733" s="26">
        <v>44994</v>
      </c>
      <c r="D1733" s="27">
        <f t="shared" si="81"/>
        <v>9</v>
      </c>
      <c r="E1733" s="27">
        <f t="shared" si="82"/>
        <v>3</v>
      </c>
      <c r="F1733" s="27">
        <f t="shared" si="83"/>
        <v>2023</v>
      </c>
      <c r="G1733" s="28">
        <v>20459.2421875</v>
      </c>
      <c r="H1733" s="28">
        <v>17476.052734379999</v>
      </c>
      <c r="I1733" s="29">
        <v>85.418899539999998</v>
      </c>
    </row>
    <row r="1734" spans="1:9" customFormat="1" x14ac:dyDescent="0.3">
      <c r="A1734" s="1" t="s">
        <v>6</v>
      </c>
      <c r="B1734" s="1" t="s">
        <v>7</v>
      </c>
      <c r="C1734" s="2">
        <v>44995</v>
      </c>
      <c r="D1734">
        <f t="shared" si="81"/>
        <v>10</v>
      </c>
      <c r="E1734">
        <f t="shared" si="82"/>
        <v>3</v>
      </c>
      <c r="F1734">
        <f t="shared" si="83"/>
        <v>2023</v>
      </c>
      <c r="G1734" s="4">
        <v>51691.2265625</v>
      </c>
      <c r="H1734" s="4">
        <v>45099.52734375</v>
      </c>
      <c r="I1734" s="3">
        <v>87.247901920000004</v>
      </c>
    </row>
    <row r="1735" spans="1:9" customFormat="1" x14ac:dyDescent="0.3">
      <c r="A1735" s="1" t="s">
        <v>8</v>
      </c>
      <c r="B1735" s="1" t="s">
        <v>9</v>
      </c>
      <c r="C1735" s="2">
        <v>44995</v>
      </c>
      <c r="D1735">
        <f t="shared" si="81"/>
        <v>10</v>
      </c>
      <c r="E1735">
        <f t="shared" si="82"/>
        <v>3</v>
      </c>
      <c r="F1735">
        <f t="shared" si="83"/>
        <v>2023</v>
      </c>
      <c r="G1735" s="4">
        <v>15302.39648438</v>
      </c>
      <c r="H1735" s="4">
        <v>14916.006835939999</v>
      </c>
      <c r="I1735" s="3">
        <v>97.474998470000003</v>
      </c>
    </row>
    <row r="1736" spans="1:9" customFormat="1" x14ac:dyDescent="0.3">
      <c r="A1736" s="1" t="s">
        <v>10</v>
      </c>
      <c r="B1736" s="1" t="s">
        <v>11</v>
      </c>
      <c r="C1736" s="2">
        <v>44995</v>
      </c>
      <c r="D1736">
        <f t="shared" si="81"/>
        <v>10</v>
      </c>
      <c r="E1736">
        <f t="shared" si="82"/>
        <v>3</v>
      </c>
      <c r="F1736">
        <f t="shared" si="83"/>
        <v>2023</v>
      </c>
      <c r="G1736" s="4">
        <v>204615.328125</v>
      </c>
      <c r="H1736" s="4">
        <v>164240.5</v>
      </c>
      <c r="I1736" s="3">
        <v>80.267898560000006</v>
      </c>
    </row>
    <row r="1737" spans="1:9" x14ac:dyDescent="0.3">
      <c r="A1737" s="25" t="s">
        <v>12</v>
      </c>
      <c r="B1737" s="25" t="s">
        <v>13</v>
      </c>
      <c r="C1737" s="26">
        <v>44995</v>
      </c>
      <c r="D1737" s="27">
        <f t="shared" si="81"/>
        <v>10</v>
      </c>
      <c r="E1737" s="27">
        <f t="shared" si="82"/>
        <v>3</v>
      </c>
      <c r="F1737" s="27">
        <f t="shared" si="83"/>
        <v>2023</v>
      </c>
      <c r="G1737" s="28">
        <v>20459.2421875</v>
      </c>
      <c r="H1737" s="28">
        <v>17424.466796879999</v>
      </c>
      <c r="I1737" s="29">
        <v>85.166702270000002</v>
      </c>
    </row>
    <row r="1738" spans="1:9" customFormat="1" x14ac:dyDescent="0.3">
      <c r="A1738" s="1" t="s">
        <v>6</v>
      </c>
      <c r="B1738" s="1" t="s">
        <v>7</v>
      </c>
      <c r="C1738" s="2">
        <v>44996</v>
      </c>
      <c r="D1738">
        <f t="shared" si="81"/>
        <v>11</v>
      </c>
      <c r="E1738">
        <f t="shared" si="82"/>
        <v>3</v>
      </c>
      <c r="F1738">
        <f t="shared" si="83"/>
        <v>2023</v>
      </c>
      <c r="G1738" s="4">
        <v>51691.2265625</v>
      </c>
      <c r="H1738" s="4">
        <v>45169.328125</v>
      </c>
      <c r="I1738" s="3">
        <v>87.38300323</v>
      </c>
    </row>
    <row r="1739" spans="1:9" customFormat="1" x14ac:dyDescent="0.3">
      <c r="A1739" s="1" t="s">
        <v>8</v>
      </c>
      <c r="B1739" s="1" t="s">
        <v>9</v>
      </c>
      <c r="C1739" s="2">
        <v>44996</v>
      </c>
      <c r="D1739">
        <f t="shared" si="81"/>
        <v>11</v>
      </c>
      <c r="E1739">
        <f t="shared" si="82"/>
        <v>3</v>
      </c>
      <c r="F1739">
        <f t="shared" si="83"/>
        <v>2023</v>
      </c>
      <c r="G1739" s="4">
        <v>15302.39648438</v>
      </c>
      <c r="H1739" s="4">
        <v>14933.065429689999</v>
      </c>
      <c r="I1739" s="3">
        <v>97.586402890000002</v>
      </c>
    </row>
    <row r="1740" spans="1:9" customFormat="1" x14ac:dyDescent="0.3">
      <c r="A1740" s="1" t="s">
        <v>10</v>
      </c>
      <c r="B1740" s="1" t="s">
        <v>11</v>
      </c>
      <c r="C1740" s="2">
        <v>44996</v>
      </c>
      <c r="D1740">
        <f t="shared" si="81"/>
        <v>11</v>
      </c>
      <c r="E1740">
        <f t="shared" si="82"/>
        <v>3</v>
      </c>
      <c r="F1740">
        <f t="shared" si="83"/>
        <v>2023</v>
      </c>
      <c r="G1740" s="4">
        <v>204615.328125</v>
      </c>
      <c r="H1740" s="4">
        <v>165168.109375</v>
      </c>
      <c r="I1740" s="3">
        <v>80.721298219999994</v>
      </c>
    </row>
    <row r="1741" spans="1:9" x14ac:dyDescent="0.3">
      <c r="A1741" s="25" t="s">
        <v>12</v>
      </c>
      <c r="B1741" s="25" t="s">
        <v>13</v>
      </c>
      <c r="C1741" s="26">
        <v>44996</v>
      </c>
      <c r="D1741" s="27">
        <f t="shared" si="81"/>
        <v>11</v>
      </c>
      <c r="E1741" s="27">
        <f t="shared" si="82"/>
        <v>3</v>
      </c>
      <c r="F1741" s="27">
        <f t="shared" si="83"/>
        <v>2023</v>
      </c>
      <c r="G1741" s="28">
        <v>20459.2421875</v>
      </c>
      <c r="H1741" s="28">
        <v>17417.576171879999</v>
      </c>
      <c r="I1741" s="29">
        <v>85.13300323</v>
      </c>
    </row>
    <row r="1742" spans="1:9" customFormat="1" x14ac:dyDescent="0.3">
      <c r="A1742" s="1" t="s">
        <v>6</v>
      </c>
      <c r="B1742" s="1" t="s">
        <v>7</v>
      </c>
      <c r="C1742" s="2">
        <v>44997</v>
      </c>
      <c r="D1742">
        <f t="shared" si="81"/>
        <v>12</v>
      </c>
      <c r="E1742">
        <f t="shared" si="82"/>
        <v>3</v>
      </c>
      <c r="F1742">
        <f t="shared" si="83"/>
        <v>2023</v>
      </c>
      <c r="G1742" s="4">
        <v>51691.2265625</v>
      </c>
      <c r="H1742" s="4">
        <v>45269.7734375</v>
      </c>
      <c r="I1742" s="3">
        <v>87.577301030000001</v>
      </c>
    </row>
    <row r="1743" spans="1:9" customFormat="1" x14ac:dyDescent="0.3">
      <c r="A1743" s="1" t="s">
        <v>8</v>
      </c>
      <c r="B1743" s="1" t="s">
        <v>9</v>
      </c>
      <c r="C1743" s="2">
        <v>44997</v>
      </c>
      <c r="D1743">
        <f t="shared" si="81"/>
        <v>12</v>
      </c>
      <c r="E1743">
        <f t="shared" si="82"/>
        <v>3</v>
      </c>
      <c r="F1743">
        <f t="shared" si="83"/>
        <v>2023</v>
      </c>
      <c r="G1743" s="4">
        <v>15302.39648438</v>
      </c>
      <c r="H1743" s="4">
        <v>15002.84179688</v>
      </c>
      <c r="I1743" s="3">
        <v>98.042396550000007</v>
      </c>
    </row>
    <row r="1744" spans="1:9" customFormat="1" x14ac:dyDescent="0.3">
      <c r="A1744" s="1" t="s">
        <v>10</v>
      </c>
      <c r="B1744" s="1" t="s">
        <v>11</v>
      </c>
      <c r="C1744" s="2">
        <v>44997</v>
      </c>
      <c r="D1744">
        <f t="shared" si="81"/>
        <v>12</v>
      </c>
      <c r="E1744">
        <f t="shared" si="82"/>
        <v>3</v>
      </c>
      <c r="F1744">
        <f t="shared" si="83"/>
        <v>2023</v>
      </c>
      <c r="G1744" s="4">
        <v>204615.328125</v>
      </c>
      <c r="H1744" s="4">
        <v>166020.234375</v>
      </c>
      <c r="I1744" s="3">
        <v>81.137702939999997</v>
      </c>
    </row>
    <row r="1745" spans="1:9" x14ac:dyDescent="0.3">
      <c r="A1745" s="25" t="s">
        <v>12</v>
      </c>
      <c r="B1745" s="25" t="s">
        <v>13</v>
      </c>
      <c r="C1745" s="26">
        <v>44997</v>
      </c>
      <c r="D1745" s="27">
        <f t="shared" si="81"/>
        <v>12</v>
      </c>
      <c r="E1745" s="27">
        <f t="shared" si="82"/>
        <v>3</v>
      </c>
      <c r="F1745" s="27">
        <f t="shared" si="83"/>
        <v>2023</v>
      </c>
      <c r="G1745" s="28">
        <v>20459.2421875</v>
      </c>
      <c r="H1745" s="28">
        <v>17445.021484379999</v>
      </c>
      <c r="I1745" s="29">
        <v>85.267196659999996</v>
      </c>
    </row>
    <row r="1746" spans="1:9" customFormat="1" x14ac:dyDescent="0.3">
      <c r="A1746" s="1" t="s">
        <v>6</v>
      </c>
      <c r="B1746" s="1" t="s">
        <v>7</v>
      </c>
      <c r="C1746" s="2">
        <v>44998</v>
      </c>
      <c r="D1746">
        <f t="shared" si="81"/>
        <v>13</v>
      </c>
      <c r="E1746">
        <f t="shared" si="82"/>
        <v>3</v>
      </c>
      <c r="F1746">
        <f t="shared" si="83"/>
        <v>2023</v>
      </c>
      <c r="G1746" s="4">
        <v>51691.2265625</v>
      </c>
      <c r="H1746" s="4">
        <v>45372.703125</v>
      </c>
      <c r="I1746" s="3">
        <v>87.776397709999998</v>
      </c>
    </row>
    <row r="1747" spans="1:9" customFormat="1" x14ac:dyDescent="0.3">
      <c r="A1747" s="1" t="s">
        <v>8</v>
      </c>
      <c r="B1747" s="1" t="s">
        <v>9</v>
      </c>
      <c r="C1747" s="2">
        <v>44998</v>
      </c>
      <c r="D1747">
        <f t="shared" si="81"/>
        <v>13</v>
      </c>
      <c r="E1747">
        <f t="shared" si="82"/>
        <v>3</v>
      </c>
      <c r="F1747">
        <f t="shared" si="83"/>
        <v>2023</v>
      </c>
      <c r="G1747" s="4">
        <v>15302.39648438</v>
      </c>
      <c r="H1747" s="4">
        <v>15063.293945310001</v>
      </c>
      <c r="I1747" s="3">
        <v>98.4375</v>
      </c>
    </row>
    <row r="1748" spans="1:9" customFormat="1" x14ac:dyDescent="0.3">
      <c r="A1748" s="1" t="s">
        <v>10</v>
      </c>
      <c r="B1748" s="1" t="s">
        <v>11</v>
      </c>
      <c r="C1748" s="2">
        <v>44998</v>
      </c>
      <c r="D1748">
        <f t="shared" si="81"/>
        <v>13</v>
      </c>
      <c r="E1748">
        <f t="shared" si="82"/>
        <v>3</v>
      </c>
      <c r="F1748">
        <f t="shared" si="83"/>
        <v>2023</v>
      </c>
      <c r="G1748" s="4">
        <v>204615.328125</v>
      </c>
      <c r="H1748" s="4">
        <v>166439.859375</v>
      </c>
      <c r="I1748" s="3">
        <v>81.342796329999999</v>
      </c>
    </row>
    <row r="1749" spans="1:9" x14ac:dyDescent="0.3">
      <c r="A1749" s="25" t="s">
        <v>12</v>
      </c>
      <c r="B1749" s="25" t="s">
        <v>13</v>
      </c>
      <c r="C1749" s="26">
        <v>44998</v>
      </c>
      <c r="D1749" s="27">
        <f t="shared" si="81"/>
        <v>13</v>
      </c>
      <c r="E1749" s="27">
        <f t="shared" si="82"/>
        <v>3</v>
      </c>
      <c r="F1749" s="27">
        <f t="shared" si="83"/>
        <v>2023</v>
      </c>
      <c r="G1749" s="28">
        <v>20459.2421875</v>
      </c>
      <c r="H1749" s="28">
        <v>17405.091796879999</v>
      </c>
      <c r="I1749" s="29">
        <v>85.071998600000001</v>
      </c>
    </row>
    <row r="1750" spans="1:9" customFormat="1" x14ac:dyDescent="0.3">
      <c r="A1750" s="1" t="s">
        <v>6</v>
      </c>
      <c r="B1750" s="1" t="s">
        <v>7</v>
      </c>
      <c r="C1750" s="2">
        <v>44999</v>
      </c>
      <c r="D1750">
        <f t="shared" si="81"/>
        <v>14</v>
      </c>
      <c r="E1750">
        <f t="shared" si="82"/>
        <v>3</v>
      </c>
      <c r="F1750">
        <f t="shared" si="83"/>
        <v>2023</v>
      </c>
      <c r="G1750" s="4">
        <v>51691.2265625</v>
      </c>
      <c r="H1750" s="4">
        <v>45480.43359375</v>
      </c>
      <c r="I1750" s="3">
        <v>87.984802250000001</v>
      </c>
    </row>
    <row r="1751" spans="1:9" customFormat="1" x14ac:dyDescent="0.3">
      <c r="A1751" s="1" t="s">
        <v>8</v>
      </c>
      <c r="B1751" s="1" t="s">
        <v>9</v>
      </c>
      <c r="C1751" s="2">
        <v>44999</v>
      </c>
      <c r="D1751">
        <f t="shared" si="81"/>
        <v>14</v>
      </c>
      <c r="E1751">
        <f t="shared" si="82"/>
        <v>3</v>
      </c>
      <c r="F1751">
        <f t="shared" si="83"/>
        <v>2023</v>
      </c>
      <c r="G1751" s="4">
        <v>15302.39648438</v>
      </c>
      <c r="H1751" s="4">
        <v>15040.151367189999</v>
      </c>
      <c r="I1751" s="3">
        <v>98.286201480000003</v>
      </c>
    </row>
    <row r="1752" spans="1:9" customFormat="1" x14ac:dyDescent="0.3">
      <c r="A1752" s="1" t="s">
        <v>10</v>
      </c>
      <c r="B1752" s="1" t="s">
        <v>11</v>
      </c>
      <c r="C1752" s="2">
        <v>44999</v>
      </c>
      <c r="D1752">
        <f t="shared" si="81"/>
        <v>14</v>
      </c>
      <c r="E1752">
        <f t="shared" si="82"/>
        <v>3</v>
      </c>
      <c r="F1752">
        <f t="shared" si="83"/>
        <v>2023</v>
      </c>
      <c r="G1752" s="4">
        <v>204615.328125</v>
      </c>
      <c r="H1752" s="4">
        <v>166590.09375</v>
      </c>
      <c r="I1752" s="3">
        <v>81.416198730000005</v>
      </c>
    </row>
    <row r="1753" spans="1:9" x14ac:dyDescent="0.3">
      <c r="A1753" s="25" t="s">
        <v>12</v>
      </c>
      <c r="B1753" s="25" t="s">
        <v>13</v>
      </c>
      <c r="C1753" s="26">
        <v>44999</v>
      </c>
      <c r="D1753" s="27">
        <f t="shared" si="81"/>
        <v>14</v>
      </c>
      <c r="E1753" s="27">
        <f t="shared" si="82"/>
        <v>3</v>
      </c>
      <c r="F1753" s="27">
        <f t="shared" si="83"/>
        <v>2023</v>
      </c>
      <c r="G1753" s="28">
        <v>20459.2421875</v>
      </c>
      <c r="H1753" s="28">
        <v>17333.630859379999</v>
      </c>
      <c r="I1753" s="29">
        <v>84.722702029999994</v>
      </c>
    </row>
    <row r="1754" spans="1:9" customFormat="1" x14ac:dyDescent="0.3">
      <c r="A1754" s="1" t="s">
        <v>6</v>
      </c>
      <c r="B1754" s="1" t="s">
        <v>7</v>
      </c>
      <c r="C1754" s="2">
        <v>45000</v>
      </c>
      <c r="D1754">
        <f t="shared" si="81"/>
        <v>15</v>
      </c>
      <c r="E1754">
        <f t="shared" si="82"/>
        <v>3</v>
      </c>
      <c r="F1754">
        <f t="shared" si="83"/>
        <v>2023</v>
      </c>
      <c r="G1754" s="4">
        <v>51691.2265625</v>
      </c>
      <c r="H1754" s="4">
        <v>45554.1796875</v>
      </c>
      <c r="I1754" s="3">
        <v>88.127502440000001</v>
      </c>
    </row>
    <row r="1755" spans="1:9" customFormat="1" x14ac:dyDescent="0.3">
      <c r="A1755" s="1" t="s">
        <v>8</v>
      </c>
      <c r="B1755" s="1" t="s">
        <v>9</v>
      </c>
      <c r="C1755" s="2">
        <v>45000</v>
      </c>
      <c r="D1755">
        <f t="shared" si="81"/>
        <v>15</v>
      </c>
      <c r="E1755">
        <f t="shared" si="82"/>
        <v>3</v>
      </c>
      <c r="F1755">
        <f t="shared" si="83"/>
        <v>2023</v>
      </c>
      <c r="G1755" s="4">
        <v>15302.39648438</v>
      </c>
      <c r="H1755" s="4">
        <v>15044.206054689999</v>
      </c>
      <c r="I1755" s="3">
        <v>98.312698359999999</v>
      </c>
    </row>
    <row r="1756" spans="1:9" customFormat="1" x14ac:dyDescent="0.3">
      <c r="A1756" s="1" t="s">
        <v>10</v>
      </c>
      <c r="B1756" s="1" t="s">
        <v>11</v>
      </c>
      <c r="C1756" s="2">
        <v>45000</v>
      </c>
      <c r="D1756">
        <f t="shared" si="81"/>
        <v>15</v>
      </c>
      <c r="E1756">
        <f t="shared" si="82"/>
        <v>3</v>
      </c>
      <c r="F1756">
        <f t="shared" si="83"/>
        <v>2023</v>
      </c>
      <c r="G1756" s="4">
        <v>204615.328125</v>
      </c>
      <c r="H1756" s="4">
        <v>166470</v>
      </c>
      <c r="I1756" s="3">
        <v>81.35749817</v>
      </c>
    </row>
    <row r="1757" spans="1:9" x14ac:dyDescent="0.3">
      <c r="A1757" s="25" t="s">
        <v>12</v>
      </c>
      <c r="B1757" s="25" t="s">
        <v>13</v>
      </c>
      <c r="C1757" s="26">
        <v>45000</v>
      </c>
      <c r="D1757" s="27">
        <f t="shared" si="81"/>
        <v>15</v>
      </c>
      <c r="E1757" s="27">
        <f t="shared" si="82"/>
        <v>3</v>
      </c>
      <c r="F1757" s="27">
        <f t="shared" si="83"/>
        <v>2023</v>
      </c>
      <c r="G1757" s="28">
        <v>20459.2421875</v>
      </c>
      <c r="H1757" s="28">
        <v>17294.115234379999</v>
      </c>
      <c r="I1757" s="29">
        <v>84.529602049999994</v>
      </c>
    </row>
    <row r="1758" spans="1:9" customFormat="1" x14ac:dyDescent="0.3">
      <c r="A1758" s="1" t="s">
        <v>6</v>
      </c>
      <c r="B1758" s="1" t="s">
        <v>7</v>
      </c>
      <c r="C1758" s="2">
        <v>45001</v>
      </c>
      <c r="D1758">
        <f t="shared" si="81"/>
        <v>16</v>
      </c>
      <c r="E1758">
        <f t="shared" si="82"/>
        <v>3</v>
      </c>
      <c r="F1758">
        <f t="shared" si="83"/>
        <v>2023</v>
      </c>
      <c r="G1758" s="4">
        <v>51691.2265625</v>
      </c>
      <c r="H1758" s="4">
        <v>45663.7109375</v>
      </c>
      <c r="I1758" s="3">
        <v>88.339401249999995</v>
      </c>
    </row>
    <row r="1759" spans="1:9" customFormat="1" x14ac:dyDescent="0.3">
      <c r="A1759" s="1" t="s">
        <v>8</v>
      </c>
      <c r="B1759" s="1" t="s">
        <v>9</v>
      </c>
      <c r="C1759" s="2">
        <v>45001</v>
      </c>
      <c r="D1759">
        <f t="shared" si="81"/>
        <v>16</v>
      </c>
      <c r="E1759">
        <f t="shared" si="82"/>
        <v>3</v>
      </c>
      <c r="F1759">
        <f t="shared" si="83"/>
        <v>2023</v>
      </c>
      <c r="G1759" s="4">
        <v>15302.39648438</v>
      </c>
      <c r="H1759" s="4">
        <v>15019.266601560001</v>
      </c>
      <c r="I1759" s="3">
        <v>98.149803160000005</v>
      </c>
    </row>
    <row r="1760" spans="1:9" customFormat="1" x14ac:dyDescent="0.3">
      <c r="A1760" s="1" t="s">
        <v>10</v>
      </c>
      <c r="B1760" s="1" t="s">
        <v>11</v>
      </c>
      <c r="C1760" s="2">
        <v>45001</v>
      </c>
      <c r="D1760">
        <f t="shared" si="81"/>
        <v>16</v>
      </c>
      <c r="E1760">
        <f t="shared" si="82"/>
        <v>3</v>
      </c>
      <c r="F1760">
        <f t="shared" si="83"/>
        <v>2023</v>
      </c>
      <c r="G1760" s="4">
        <v>204615.328125</v>
      </c>
      <c r="H1760" s="4">
        <v>166622.765625</v>
      </c>
      <c r="I1760" s="3">
        <v>81.43219757</v>
      </c>
    </row>
    <row r="1761" spans="1:9" x14ac:dyDescent="0.3">
      <c r="A1761" s="25" t="s">
        <v>12</v>
      </c>
      <c r="B1761" s="25" t="s">
        <v>13</v>
      </c>
      <c r="C1761" s="26">
        <v>45001</v>
      </c>
      <c r="D1761" s="27">
        <f t="shared" si="81"/>
        <v>16</v>
      </c>
      <c r="E1761" s="27">
        <f t="shared" si="82"/>
        <v>3</v>
      </c>
      <c r="F1761" s="27">
        <f t="shared" si="83"/>
        <v>2023</v>
      </c>
      <c r="G1761" s="28">
        <v>20459.2421875</v>
      </c>
      <c r="H1761" s="28">
        <v>17278.638671879999</v>
      </c>
      <c r="I1761" s="29">
        <v>84.454002380000006</v>
      </c>
    </row>
    <row r="1762" spans="1:9" customFormat="1" x14ac:dyDescent="0.3">
      <c r="A1762" s="1" t="s">
        <v>6</v>
      </c>
      <c r="B1762" s="1" t="s">
        <v>7</v>
      </c>
      <c r="C1762" s="2">
        <v>45002</v>
      </c>
      <c r="D1762">
        <f t="shared" si="81"/>
        <v>17</v>
      </c>
      <c r="E1762">
        <f t="shared" si="82"/>
        <v>3</v>
      </c>
      <c r="F1762">
        <f t="shared" si="83"/>
        <v>2023</v>
      </c>
      <c r="G1762" s="4">
        <v>51691.2265625</v>
      </c>
      <c r="H1762" s="4">
        <v>45770.4140625</v>
      </c>
      <c r="I1762" s="3">
        <v>88.545799259999995</v>
      </c>
    </row>
    <row r="1763" spans="1:9" customFormat="1" x14ac:dyDescent="0.3">
      <c r="A1763" s="1" t="s">
        <v>8</v>
      </c>
      <c r="B1763" s="1" t="s">
        <v>9</v>
      </c>
      <c r="C1763" s="2">
        <v>45002</v>
      </c>
      <c r="D1763">
        <f t="shared" si="81"/>
        <v>17</v>
      </c>
      <c r="E1763">
        <f t="shared" si="82"/>
        <v>3</v>
      </c>
      <c r="F1763">
        <f t="shared" si="83"/>
        <v>2023</v>
      </c>
      <c r="G1763" s="4">
        <v>15302.39648438</v>
      </c>
      <c r="H1763" s="4">
        <v>15078.00195313</v>
      </c>
      <c r="I1763" s="3">
        <v>98.533599850000002</v>
      </c>
    </row>
    <row r="1764" spans="1:9" customFormat="1" x14ac:dyDescent="0.3">
      <c r="A1764" s="1" t="s">
        <v>10</v>
      </c>
      <c r="B1764" s="1" t="s">
        <v>11</v>
      </c>
      <c r="C1764" s="2">
        <v>45002</v>
      </c>
      <c r="D1764">
        <f t="shared" si="81"/>
        <v>17</v>
      </c>
      <c r="E1764">
        <f t="shared" si="82"/>
        <v>3</v>
      </c>
      <c r="F1764">
        <f t="shared" si="83"/>
        <v>2023</v>
      </c>
      <c r="G1764" s="4">
        <v>204615.328125</v>
      </c>
      <c r="H1764" s="4">
        <v>166841.921875</v>
      </c>
      <c r="I1764" s="3">
        <v>81.539299009999993</v>
      </c>
    </row>
    <row r="1765" spans="1:9" x14ac:dyDescent="0.3">
      <c r="A1765" s="25" t="s">
        <v>12</v>
      </c>
      <c r="B1765" s="25" t="s">
        <v>13</v>
      </c>
      <c r="C1765" s="26">
        <v>45002</v>
      </c>
      <c r="D1765" s="27">
        <f t="shared" si="81"/>
        <v>17</v>
      </c>
      <c r="E1765" s="27">
        <f t="shared" si="82"/>
        <v>3</v>
      </c>
      <c r="F1765" s="27">
        <f t="shared" si="83"/>
        <v>2023</v>
      </c>
      <c r="G1765" s="28">
        <v>20459.2421875</v>
      </c>
      <c r="H1765" s="28">
        <v>17217.064453129999</v>
      </c>
      <c r="I1765" s="29">
        <v>84.152999879999996</v>
      </c>
    </row>
    <row r="1766" spans="1:9" customFormat="1" x14ac:dyDescent="0.3">
      <c r="A1766" s="1" t="s">
        <v>6</v>
      </c>
      <c r="B1766" s="1" t="s">
        <v>7</v>
      </c>
      <c r="C1766" s="2">
        <v>45003</v>
      </c>
      <c r="D1766">
        <f t="shared" si="81"/>
        <v>18</v>
      </c>
      <c r="E1766">
        <f t="shared" si="82"/>
        <v>3</v>
      </c>
      <c r="F1766">
        <f t="shared" si="83"/>
        <v>2023</v>
      </c>
      <c r="G1766" s="4">
        <v>51691.2265625</v>
      </c>
      <c r="H1766" s="4">
        <v>45888.203125</v>
      </c>
      <c r="I1766" s="3">
        <v>88.773696900000004</v>
      </c>
    </row>
    <row r="1767" spans="1:9" customFormat="1" x14ac:dyDescent="0.3">
      <c r="A1767" s="1" t="s">
        <v>8</v>
      </c>
      <c r="B1767" s="1" t="s">
        <v>9</v>
      </c>
      <c r="C1767" s="2">
        <v>45003</v>
      </c>
      <c r="D1767">
        <f t="shared" si="81"/>
        <v>18</v>
      </c>
      <c r="E1767">
        <f t="shared" si="82"/>
        <v>3</v>
      </c>
      <c r="F1767">
        <f t="shared" si="83"/>
        <v>2023</v>
      </c>
      <c r="G1767" s="4">
        <v>15302.39648438</v>
      </c>
      <c r="H1767" s="4">
        <v>15029.088867189999</v>
      </c>
      <c r="I1767" s="3">
        <v>98.213996890000004</v>
      </c>
    </row>
    <row r="1768" spans="1:9" customFormat="1" x14ac:dyDescent="0.3">
      <c r="A1768" s="1" t="s">
        <v>10</v>
      </c>
      <c r="B1768" s="1" t="s">
        <v>11</v>
      </c>
      <c r="C1768" s="2">
        <v>45003</v>
      </c>
      <c r="D1768">
        <f t="shared" si="81"/>
        <v>18</v>
      </c>
      <c r="E1768">
        <f t="shared" si="82"/>
        <v>3</v>
      </c>
      <c r="F1768">
        <f t="shared" si="83"/>
        <v>2023</v>
      </c>
      <c r="G1768" s="4">
        <v>204615.328125</v>
      </c>
      <c r="H1768" s="4">
        <v>167099.515625</v>
      </c>
      <c r="I1768" s="3">
        <v>81.665199279999996</v>
      </c>
    </row>
    <row r="1769" spans="1:9" x14ac:dyDescent="0.3">
      <c r="A1769" s="25" t="s">
        <v>12</v>
      </c>
      <c r="B1769" s="25" t="s">
        <v>13</v>
      </c>
      <c r="C1769" s="26">
        <v>45003</v>
      </c>
      <c r="D1769" s="27">
        <f t="shared" si="81"/>
        <v>18</v>
      </c>
      <c r="E1769" s="27">
        <f t="shared" si="82"/>
        <v>3</v>
      </c>
      <c r="F1769" s="27">
        <f t="shared" si="83"/>
        <v>2023</v>
      </c>
      <c r="G1769" s="28">
        <v>20459.2421875</v>
      </c>
      <c r="H1769" s="28">
        <v>17213.05078125</v>
      </c>
      <c r="I1769" s="29">
        <v>84.133399960000006</v>
      </c>
    </row>
    <row r="1770" spans="1:9" customFormat="1" x14ac:dyDescent="0.3">
      <c r="A1770" s="1" t="s">
        <v>6</v>
      </c>
      <c r="B1770" s="1" t="s">
        <v>7</v>
      </c>
      <c r="C1770" s="2">
        <v>45004</v>
      </c>
      <c r="D1770">
        <f t="shared" si="81"/>
        <v>19</v>
      </c>
      <c r="E1770">
        <f t="shared" si="82"/>
        <v>3</v>
      </c>
      <c r="F1770">
        <f t="shared" si="83"/>
        <v>2023</v>
      </c>
      <c r="G1770" s="4">
        <v>51691.2265625</v>
      </c>
      <c r="H1770" s="4">
        <v>45999.01953125</v>
      </c>
      <c r="I1770" s="3">
        <v>88.988098140000005</v>
      </c>
    </row>
    <row r="1771" spans="1:9" customFormat="1" x14ac:dyDescent="0.3">
      <c r="A1771" s="1" t="s">
        <v>8</v>
      </c>
      <c r="B1771" s="1" t="s">
        <v>9</v>
      </c>
      <c r="C1771" s="2">
        <v>45004</v>
      </c>
      <c r="D1771">
        <f t="shared" si="81"/>
        <v>19</v>
      </c>
      <c r="E1771">
        <f t="shared" si="82"/>
        <v>3</v>
      </c>
      <c r="F1771">
        <f t="shared" si="83"/>
        <v>2023</v>
      </c>
      <c r="G1771" s="4">
        <v>15302.39648438</v>
      </c>
      <c r="H1771" s="4">
        <v>15085.909179689999</v>
      </c>
      <c r="I1771" s="3">
        <v>98.585296630000002</v>
      </c>
    </row>
    <row r="1772" spans="1:9" customFormat="1" x14ac:dyDescent="0.3">
      <c r="A1772" s="1" t="s">
        <v>10</v>
      </c>
      <c r="B1772" s="1" t="s">
        <v>11</v>
      </c>
      <c r="C1772" s="2">
        <v>45004</v>
      </c>
      <c r="D1772">
        <f t="shared" si="81"/>
        <v>19</v>
      </c>
      <c r="E1772">
        <f t="shared" si="82"/>
        <v>3</v>
      </c>
      <c r="F1772">
        <f t="shared" si="83"/>
        <v>2023</v>
      </c>
      <c r="G1772" s="4">
        <v>204615.328125</v>
      </c>
      <c r="H1772" s="4">
        <v>167510.484375</v>
      </c>
      <c r="I1772" s="3">
        <v>81.865997309999997</v>
      </c>
    </row>
    <row r="1773" spans="1:9" x14ac:dyDescent="0.3">
      <c r="A1773" s="25" t="s">
        <v>12</v>
      </c>
      <c r="B1773" s="25" t="s">
        <v>13</v>
      </c>
      <c r="C1773" s="26">
        <v>45004</v>
      </c>
      <c r="D1773" s="27">
        <f t="shared" si="81"/>
        <v>19</v>
      </c>
      <c r="E1773" s="27">
        <f t="shared" si="82"/>
        <v>3</v>
      </c>
      <c r="F1773" s="27">
        <f t="shared" si="83"/>
        <v>2023</v>
      </c>
      <c r="G1773" s="28">
        <v>20459.2421875</v>
      </c>
      <c r="H1773" s="28">
        <v>17216.009765629999</v>
      </c>
      <c r="I1773" s="29">
        <v>84.147796630000002</v>
      </c>
    </row>
    <row r="1774" spans="1:9" customFormat="1" x14ac:dyDescent="0.3">
      <c r="A1774" s="1" t="s">
        <v>6</v>
      </c>
      <c r="B1774" s="1" t="s">
        <v>7</v>
      </c>
      <c r="C1774" s="2">
        <v>45005</v>
      </c>
      <c r="D1774">
        <f t="shared" si="81"/>
        <v>20</v>
      </c>
      <c r="E1774">
        <f t="shared" si="82"/>
        <v>3</v>
      </c>
      <c r="F1774">
        <f t="shared" si="83"/>
        <v>2023</v>
      </c>
      <c r="G1774" s="4">
        <v>51691.2265625</v>
      </c>
      <c r="H1774" s="4">
        <v>46209.37890625</v>
      </c>
      <c r="I1774" s="3">
        <v>89.394996640000002</v>
      </c>
    </row>
    <row r="1775" spans="1:9" customFormat="1" x14ac:dyDescent="0.3">
      <c r="A1775" s="1" t="s">
        <v>8</v>
      </c>
      <c r="B1775" s="1" t="s">
        <v>9</v>
      </c>
      <c r="C1775" s="2">
        <v>45005</v>
      </c>
      <c r="D1775">
        <f t="shared" si="81"/>
        <v>20</v>
      </c>
      <c r="E1775">
        <f t="shared" si="82"/>
        <v>3</v>
      </c>
      <c r="F1775">
        <f t="shared" si="83"/>
        <v>2023</v>
      </c>
      <c r="G1775" s="4">
        <v>15302.39648438</v>
      </c>
      <c r="H1775" s="4">
        <v>15089.12109375</v>
      </c>
      <c r="I1775" s="3">
        <v>98.606300349999998</v>
      </c>
    </row>
    <row r="1776" spans="1:9" customFormat="1" x14ac:dyDescent="0.3">
      <c r="A1776" s="1" t="s">
        <v>10</v>
      </c>
      <c r="B1776" s="1" t="s">
        <v>11</v>
      </c>
      <c r="C1776" s="2">
        <v>45005</v>
      </c>
      <c r="D1776">
        <f t="shared" si="81"/>
        <v>20</v>
      </c>
      <c r="E1776">
        <f t="shared" si="82"/>
        <v>3</v>
      </c>
      <c r="F1776">
        <f t="shared" si="83"/>
        <v>2023</v>
      </c>
      <c r="G1776" s="4">
        <v>204615.328125</v>
      </c>
      <c r="H1776" s="4">
        <v>167451.640625</v>
      </c>
      <c r="I1776" s="3">
        <v>81.837303160000005</v>
      </c>
    </row>
    <row r="1777" spans="1:9" x14ac:dyDescent="0.3">
      <c r="A1777" s="25" t="s">
        <v>12</v>
      </c>
      <c r="B1777" s="25" t="s">
        <v>13</v>
      </c>
      <c r="C1777" s="26">
        <v>45005</v>
      </c>
      <c r="D1777" s="27">
        <f t="shared" si="81"/>
        <v>20</v>
      </c>
      <c r="E1777" s="27">
        <f t="shared" si="82"/>
        <v>3</v>
      </c>
      <c r="F1777" s="27">
        <f t="shared" si="83"/>
        <v>2023</v>
      </c>
      <c r="G1777" s="28">
        <v>20459.2421875</v>
      </c>
      <c r="H1777" s="28">
        <v>17162.482421879999</v>
      </c>
      <c r="I1777" s="29">
        <v>83.886199950000005</v>
      </c>
    </row>
    <row r="1778" spans="1:9" customFormat="1" x14ac:dyDescent="0.3">
      <c r="A1778" s="1" t="s">
        <v>6</v>
      </c>
      <c r="B1778" s="1" t="s">
        <v>7</v>
      </c>
      <c r="C1778" s="2">
        <v>45006</v>
      </c>
      <c r="D1778">
        <f t="shared" si="81"/>
        <v>21</v>
      </c>
      <c r="E1778">
        <f t="shared" si="82"/>
        <v>3</v>
      </c>
      <c r="F1778">
        <f t="shared" si="83"/>
        <v>2023</v>
      </c>
      <c r="G1778" s="4">
        <v>51691.2265625</v>
      </c>
      <c r="H1778" s="4">
        <v>46418.55078125</v>
      </c>
      <c r="I1778" s="3">
        <v>89.799697879999997</v>
      </c>
    </row>
    <row r="1779" spans="1:9" customFormat="1" x14ac:dyDescent="0.3">
      <c r="A1779" s="1" t="s">
        <v>8</v>
      </c>
      <c r="B1779" s="1" t="s">
        <v>9</v>
      </c>
      <c r="C1779" s="2">
        <v>45006</v>
      </c>
      <c r="D1779">
        <f t="shared" si="81"/>
        <v>21</v>
      </c>
      <c r="E1779">
        <f t="shared" si="82"/>
        <v>3</v>
      </c>
      <c r="F1779">
        <f t="shared" si="83"/>
        <v>2023</v>
      </c>
      <c r="G1779" s="4">
        <v>15302.39648438</v>
      </c>
      <c r="H1779" s="4">
        <v>15090.00390625</v>
      </c>
      <c r="I1779" s="3">
        <v>98.611999510000004</v>
      </c>
    </row>
    <row r="1780" spans="1:9" customFormat="1" x14ac:dyDescent="0.3">
      <c r="A1780" s="1" t="s">
        <v>10</v>
      </c>
      <c r="B1780" s="1" t="s">
        <v>11</v>
      </c>
      <c r="C1780" s="2">
        <v>45006</v>
      </c>
      <c r="D1780">
        <f t="shared" si="81"/>
        <v>21</v>
      </c>
      <c r="E1780">
        <f t="shared" si="82"/>
        <v>3</v>
      </c>
      <c r="F1780">
        <f t="shared" si="83"/>
        <v>2023</v>
      </c>
      <c r="G1780" s="4">
        <v>204615.328125</v>
      </c>
      <c r="H1780" s="4">
        <v>167508.671875</v>
      </c>
      <c r="I1780" s="3">
        <v>81.865196229999995</v>
      </c>
    </row>
    <row r="1781" spans="1:9" x14ac:dyDescent="0.3">
      <c r="A1781" s="25" t="s">
        <v>12</v>
      </c>
      <c r="B1781" s="25" t="s">
        <v>13</v>
      </c>
      <c r="C1781" s="26">
        <v>45006</v>
      </c>
      <c r="D1781" s="27">
        <f t="shared" si="81"/>
        <v>21</v>
      </c>
      <c r="E1781" s="27">
        <f t="shared" si="82"/>
        <v>3</v>
      </c>
      <c r="F1781" s="27">
        <f t="shared" si="83"/>
        <v>2023</v>
      </c>
      <c r="G1781" s="28">
        <v>20459.2421875</v>
      </c>
      <c r="H1781" s="28">
        <v>17092.8125</v>
      </c>
      <c r="I1781" s="29">
        <v>83.545700069999995</v>
      </c>
    </row>
    <row r="1782" spans="1:9" customFormat="1" x14ac:dyDescent="0.3">
      <c r="A1782" s="1" t="s">
        <v>6</v>
      </c>
      <c r="B1782" s="1" t="s">
        <v>7</v>
      </c>
      <c r="C1782" s="2">
        <v>45007</v>
      </c>
      <c r="D1782">
        <f t="shared" si="81"/>
        <v>22</v>
      </c>
      <c r="E1782">
        <f t="shared" si="82"/>
        <v>3</v>
      </c>
      <c r="F1782">
        <f t="shared" si="83"/>
        <v>2023</v>
      </c>
      <c r="G1782" s="4">
        <v>51691.2265625</v>
      </c>
      <c r="H1782" s="4">
        <v>46639.515625</v>
      </c>
      <c r="I1782" s="3">
        <v>90.227096560000007</v>
      </c>
    </row>
    <row r="1783" spans="1:9" customFormat="1" x14ac:dyDescent="0.3">
      <c r="A1783" s="1" t="s">
        <v>8</v>
      </c>
      <c r="B1783" s="1" t="s">
        <v>9</v>
      </c>
      <c r="C1783" s="2">
        <v>45007</v>
      </c>
      <c r="D1783">
        <f t="shared" si="81"/>
        <v>22</v>
      </c>
      <c r="E1783">
        <f t="shared" si="82"/>
        <v>3</v>
      </c>
      <c r="F1783">
        <f t="shared" si="83"/>
        <v>2023</v>
      </c>
      <c r="G1783" s="4">
        <v>15302.39648438</v>
      </c>
      <c r="H1783" s="4">
        <v>15056.07421875</v>
      </c>
      <c r="I1783" s="3">
        <v>98.390296939999999</v>
      </c>
    </row>
    <row r="1784" spans="1:9" customFormat="1" x14ac:dyDescent="0.3">
      <c r="A1784" s="1" t="s">
        <v>10</v>
      </c>
      <c r="B1784" s="1" t="s">
        <v>11</v>
      </c>
      <c r="C1784" s="2">
        <v>45007</v>
      </c>
      <c r="D1784">
        <f t="shared" si="81"/>
        <v>22</v>
      </c>
      <c r="E1784">
        <f t="shared" si="82"/>
        <v>3</v>
      </c>
      <c r="F1784">
        <f t="shared" si="83"/>
        <v>2023</v>
      </c>
      <c r="G1784" s="4">
        <v>204615.328125</v>
      </c>
      <c r="H1784" s="4">
        <v>167763.484375</v>
      </c>
      <c r="I1784" s="3">
        <v>81.989700319999997</v>
      </c>
    </row>
    <row r="1785" spans="1:9" x14ac:dyDescent="0.3">
      <c r="A1785" s="25" t="s">
        <v>12</v>
      </c>
      <c r="B1785" s="25" t="s">
        <v>13</v>
      </c>
      <c r="C1785" s="26">
        <v>45007</v>
      </c>
      <c r="D1785" s="27">
        <f t="shared" si="81"/>
        <v>22</v>
      </c>
      <c r="E1785" s="27">
        <f t="shared" si="82"/>
        <v>3</v>
      </c>
      <c r="F1785" s="27">
        <f t="shared" si="83"/>
        <v>2023</v>
      </c>
      <c r="G1785" s="28">
        <v>20459.2421875</v>
      </c>
      <c r="H1785" s="28">
        <v>17092.841796879999</v>
      </c>
      <c r="I1785" s="29">
        <v>83.545799259999995</v>
      </c>
    </row>
    <row r="1786" spans="1:9" customFormat="1" x14ac:dyDescent="0.3">
      <c r="A1786" s="1" t="s">
        <v>6</v>
      </c>
      <c r="B1786" s="1" t="s">
        <v>7</v>
      </c>
      <c r="C1786" s="2">
        <v>45008</v>
      </c>
      <c r="D1786">
        <f t="shared" si="81"/>
        <v>23</v>
      </c>
      <c r="E1786">
        <f t="shared" si="82"/>
        <v>3</v>
      </c>
      <c r="F1786">
        <f t="shared" si="83"/>
        <v>2023</v>
      </c>
      <c r="G1786" s="4">
        <v>51691.2265625</v>
      </c>
      <c r="H1786" s="4">
        <v>46810.36328125</v>
      </c>
      <c r="I1786" s="3">
        <v>90.557701109999996</v>
      </c>
    </row>
    <row r="1787" spans="1:9" customFormat="1" x14ac:dyDescent="0.3">
      <c r="A1787" s="1" t="s">
        <v>8</v>
      </c>
      <c r="B1787" s="1" t="s">
        <v>9</v>
      </c>
      <c r="C1787" s="2">
        <v>45008</v>
      </c>
      <c r="D1787">
        <f t="shared" si="81"/>
        <v>23</v>
      </c>
      <c r="E1787">
        <f t="shared" si="82"/>
        <v>3</v>
      </c>
      <c r="F1787">
        <f t="shared" si="83"/>
        <v>2023</v>
      </c>
      <c r="G1787" s="4">
        <v>15302.39648438</v>
      </c>
      <c r="H1787" s="4">
        <v>15049</v>
      </c>
      <c r="I1787" s="3">
        <v>98.344100949999998</v>
      </c>
    </row>
    <row r="1788" spans="1:9" customFormat="1" x14ac:dyDescent="0.3">
      <c r="A1788" s="1" t="s">
        <v>10</v>
      </c>
      <c r="B1788" s="1" t="s">
        <v>11</v>
      </c>
      <c r="C1788" s="2">
        <v>45008</v>
      </c>
      <c r="D1788">
        <f t="shared" si="81"/>
        <v>23</v>
      </c>
      <c r="E1788">
        <f t="shared" si="82"/>
        <v>3</v>
      </c>
      <c r="F1788">
        <f t="shared" si="83"/>
        <v>2023</v>
      </c>
      <c r="G1788" s="4">
        <v>204615.328125</v>
      </c>
      <c r="H1788" s="4">
        <v>168003.015625</v>
      </c>
      <c r="I1788" s="3">
        <v>82.106796259999996</v>
      </c>
    </row>
    <row r="1789" spans="1:9" x14ac:dyDescent="0.3">
      <c r="A1789" s="25" t="s">
        <v>12</v>
      </c>
      <c r="B1789" s="25" t="s">
        <v>13</v>
      </c>
      <c r="C1789" s="26">
        <v>45008</v>
      </c>
      <c r="D1789" s="27">
        <f t="shared" si="81"/>
        <v>23</v>
      </c>
      <c r="E1789" s="27">
        <f t="shared" si="82"/>
        <v>3</v>
      </c>
      <c r="F1789" s="27">
        <f t="shared" si="83"/>
        <v>2023</v>
      </c>
      <c r="G1789" s="28">
        <v>20459.2421875</v>
      </c>
      <c r="H1789" s="28">
        <v>17083.6875</v>
      </c>
      <c r="I1789" s="29">
        <v>83.501098630000001</v>
      </c>
    </row>
    <row r="1790" spans="1:9" customFormat="1" x14ac:dyDescent="0.3">
      <c r="A1790" s="1" t="s">
        <v>6</v>
      </c>
      <c r="B1790" s="1" t="s">
        <v>7</v>
      </c>
      <c r="C1790" s="2">
        <v>45009</v>
      </c>
      <c r="D1790">
        <f t="shared" si="81"/>
        <v>24</v>
      </c>
      <c r="E1790">
        <f t="shared" si="82"/>
        <v>3</v>
      </c>
      <c r="F1790">
        <f t="shared" si="83"/>
        <v>2023</v>
      </c>
      <c r="G1790" s="4">
        <v>51691.2265625</v>
      </c>
      <c r="H1790" s="4">
        <v>46930.34765625</v>
      </c>
      <c r="I1790" s="3">
        <v>90.789802550000005</v>
      </c>
    </row>
    <row r="1791" spans="1:9" customFormat="1" x14ac:dyDescent="0.3">
      <c r="A1791" s="1" t="s">
        <v>8</v>
      </c>
      <c r="B1791" s="1" t="s">
        <v>9</v>
      </c>
      <c r="C1791" s="2">
        <v>45009</v>
      </c>
      <c r="D1791">
        <f t="shared" si="81"/>
        <v>24</v>
      </c>
      <c r="E1791">
        <f t="shared" si="82"/>
        <v>3</v>
      </c>
      <c r="F1791">
        <f t="shared" si="83"/>
        <v>2023</v>
      </c>
      <c r="G1791" s="4">
        <v>15302.39648438</v>
      </c>
      <c r="H1791" s="4">
        <v>15004.64257813</v>
      </c>
      <c r="I1791" s="3">
        <v>98.054199220000001</v>
      </c>
    </row>
    <row r="1792" spans="1:9" customFormat="1" x14ac:dyDescent="0.3">
      <c r="A1792" s="1" t="s">
        <v>10</v>
      </c>
      <c r="B1792" s="1" t="s">
        <v>11</v>
      </c>
      <c r="C1792" s="2">
        <v>45009</v>
      </c>
      <c r="D1792">
        <f t="shared" si="81"/>
        <v>24</v>
      </c>
      <c r="E1792">
        <f t="shared" si="82"/>
        <v>3</v>
      </c>
      <c r="F1792">
        <f t="shared" si="83"/>
        <v>2023</v>
      </c>
      <c r="G1792" s="4">
        <v>204615.328125</v>
      </c>
      <c r="H1792" s="4">
        <v>168106.609375</v>
      </c>
      <c r="I1792" s="3">
        <v>82.157402039999994</v>
      </c>
    </row>
    <row r="1793" spans="1:9" x14ac:dyDescent="0.3">
      <c r="A1793" s="25" t="s">
        <v>12</v>
      </c>
      <c r="B1793" s="25" t="s">
        <v>13</v>
      </c>
      <c r="C1793" s="26">
        <v>45009</v>
      </c>
      <c r="D1793" s="27">
        <f t="shared" si="81"/>
        <v>24</v>
      </c>
      <c r="E1793" s="27">
        <f t="shared" si="82"/>
        <v>3</v>
      </c>
      <c r="F1793" s="27">
        <f t="shared" si="83"/>
        <v>2023</v>
      </c>
      <c r="G1793" s="28">
        <v>20459.2421875</v>
      </c>
      <c r="H1793" s="28">
        <v>17071.107421879999</v>
      </c>
      <c r="I1793" s="29">
        <v>83.439598079999996</v>
      </c>
    </row>
    <row r="1794" spans="1:9" customFormat="1" x14ac:dyDescent="0.3">
      <c r="A1794" s="1" t="s">
        <v>6</v>
      </c>
      <c r="B1794" s="1" t="s">
        <v>7</v>
      </c>
      <c r="C1794" s="2">
        <v>45010</v>
      </c>
      <c r="D1794">
        <f t="shared" si="81"/>
        <v>25</v>
      </c>
      <c r="E1794">
        <f t="shared" si="82"/>
        <v>3</v>
      </c>
      <c r="F1794">
        <f t="shared" si="83"/>
        <v>2023</v>
      </c>
      <c r="G1794" s="4">
        <v>51691.2265625</v>
      </c>
      <c r="H1794" s="4">
        <v>47007.24609375</v>
      </c>
      <c r="I1794" s="3">
        <v>90.938499449999995</v>
      </c>
    </row>
    <row r="1795" spans="1:9" customFormat="1" x14ac:dyDescent="0.3">
      <c r="A1795" s="1" t="s">
        <v>8</v>
      </c>
      <c r="B1795" s="1" t="s">
        <v>9</v>
      </c>
      <c r="C1795" s="2">
        <v>45010</v>
      </c>
      <c r="D1795">
        <f t="shared" ref="D1795:D1858" si="84">DAY(C1795)</f>
        <v>25</v>
      </c>
      <c r="E1795">
        <f t="shared" ref="E1795:E1858" si="85">MONTH(C1795)</f>
        <v>3</v>
      </c>
      <c r="F1795">
        <f t="shared" ref="F1795:F1858" si="86">YEAR(C1795)</f>
        <v>2023</v>
      </c>
      <c r="G1795" s="4">
        <v>15302.39648438</v>
      </c>
      <c r="H1795" s="4">
        <v>14986.875976560001</v>
      </c>
      <c r="I1795" s="3">
        <v>97.938102720000003</v>
      </c>
    </row>
    <row r="1796" spans="1:9" customFormat="1" x14ac:dyDescent="0.3">
      <c r="A1796" s="1" t="s">
        <v>10</v>
      </c>
      <c r="B1796" s="1" t="s">
        <v>11</v>
      </c>
      <c r="C1796" s="2">
        <v>45010</v>
      </c>
      <c r="D1796">
        <f t="shared" si="84"/>
        <v>25</v>
      </c>
      <c r="E1796">
        <f t="shared" si="85"/>
        <v>3</v>
      </c>
      <c r="F1796">
        <f t="shared" si="86"/>
        <v>2023</v>
      </c>
      <c r="G1796" s="4">
        <v>204615.328125</v>
      </c>
      <c r="H1796" s="4">
        <v>168366.5</v>
      </c>
      <c r="I1796" s="3">
        <v>82.284400939999998</v>
      </c>
    </row>
    <row r="1797" spans="1:9" x14ac:dyDescent="0.3">
      <c r="A1797" s="25" t="s">
        <v>12</v>
      </c>
      <c r="B1797" s="25" t="s">
        <v>13</v>
      </c>
      <c r="C1797" s="26">
        <v>45010</v>
      </c>
      <c r="D1797" s="27">
        <f t="shared" si="84"/>
        <v>25</v>
      </c>
      <c r="E1797" s="27">
        <f t="shared" si="85"/>
        <v>3</v>
      </c>
      <c r="F1797" s="27">
        <f t="shared" si="86"/>
        <v>2023</v>
      </c>
      <c r="G1797" s="28">
        <v>20459.2421875</v>
      </c>
      <c r="H1797" s="28">
        <v>17046.056640629999</v>
      </c>
      <c r="I1797" s="29">
        <v>83.317100519999997</v>
      </c>
    </row>
    <row r="1798" spans="1:9" customFormat="1" x14ac:dyDescent="0.3">
      <c r="A1798" s="1" t="s">
        <v>6</v>
      </c>
      <c r="B1798" s="1" t="s">
        <v>7</v>
      </c>
      <c r="C1798" s="2">
        <v>45011</v>
      </c>
      <c r="D1798">
        <f t="shared" si="84"/>
        <v>26</v>
      </c>
      <c r="E1798">
        <f t="shared" si="85"/>
        <v>3</v>
      </c>
      <c r="F1798">
        <f t="shared" si="86"/>
        <v>2023</v>
      </c>
      <c r="G1798" s="4">
        <v>51691.2265625</v>
      </c>
      <c r="H1798" s="4">
        <v>47086.3125</v>
      </c>
      <c r="I1798" s="3">
        <v>91.091499330000005</v>
      </c>
    </row>
    <row r="1799" spans="1:9" customFormat="1" x14ac:dyDescent="0.3">
      <c r="A1799" s="1" t="s">
        <v>8</v>
      </c>
      <c r="B1799" s="1" t="s">
        <v>9</v>
      </c>
      <c r="C1799" s="2">
        <v>45011</v>
      </c>
      <c r="D1799">
        <f t="shared" si="84"/>
        <v>26</v>
      </c>
      <c r="E1799">
        <f t="shared" si="85"/>
        <v>3</v>
      </c>
      <c r="F1799">
        <f t="shared" si="86"/>
        <v>2023</v>
      </c>
      <c r="G1799" s="4">
        <v>15302.39648438</v>
      </c>
      <c r="H1799" s="4">
        <v>14983.83007813</v>
      </c>
      <c r="I1799" s="3">
        <v>97.918197629999995</v>
      </c>
    </row>
    <row r="1800" spans="1:9" customFormat="1" x14ac:dyDescent="0.3">
      <c r="A1800" s="1" t="s">
        <v>10</v>
      </c>
      <c r="B1800" s="1" t="s">
        <v>11</v>
      </c>
      <c r="C1800" s="2">
        <v>45011</v>
      </c>
      <c r="D1800">
        <f t="shared" si="84"/>
        <v>26</v>
      </c>
      <c r="E1800">
        <f t="shared" si="85"/>
        <v>3</v>
      </c>
      <c r="F1800">
        <f t="shared" si="86"/>
        <v>2023</v>
      </c>
      <c r="G1800" s="4">
        <v>204615.328125</v>
      </c>
      <c r="H1800" s="4">
        <v>168774.265625</v>
      </c>
      <c r="I1800" s="3">
        <v>82.483703610000006</v>
      </c>
    </row>
    <row r="1801" spans="1:9" x14ac:dyDescent="0.3">
      <c r="A1801" s="25" t="s">
        <v>12</v>
      </c>
      <c r="B1801" s="25" t="s">
        <v>13</v>
      </c>
      <c r="C1801" s="26">
        <v>45011</v>
      </c>
      <c r="D1801" s="27">
        <f t="shared" si="84"/>
        <v>26</v>
      </c>
      <c r="E1801" s="27">
        <f t="shared" si="85"/>
        <v>3</v>
      </c>
      <c r="F1801" s="27">
        <f t="shared" si="86"/>
        <v>2023</v>
      </c>
      <c r="G1801" s="28">
        <v>20459.2421875</v>
      </c>
      <c r="H1801" s="28">
        <v>17093.857421879999</v>
      </c>
      <c r="I1801" s="29">
        <v>83.550796509999998</v>
      </c>
    </row>
    <row r="1802" spans="1:9" customFormat="1" x14ac:dyDescent="0.3">
      <c r="A1802" s="1" t="s">
        <v>6</v>
      </c>
      <c r="B1802" s="1" t="s">
        <v>7</v>
      </c>
      <c r="C1802" s="2">
        <v>45012</v>
      </c>
      <c r="D1802">
        <f t="shared" si="84"/>
        <v>27</v>
      </c>
      <c r="E1802">
        <f t="shared" si="85"/>
        <v>3</v>
      </c>
      <c r="F1802">
        <f t="shared" si="86"/>
        <v>2023</v>
      </c>
      <c r="G1802" s="4">
        <v>51691.2265625</v>
      </c>
      <c r="H1802" s="4">
        <v>47128.68359375</v>
      </c>
      <c r="I1802" s="3">
        <v>91.173500059999995</v>
      </c>
    </row>
    <row r="1803" spans="1:9" customFormat="1" x14ac:dyDescent="0.3">
      <c r="A1803" s="1" t="s">
        <v>8</v>
      </c>
      <c r="B1803" s="1" t="s">
        <v>9</v>
      </c>
      <c r="C1803" s="2">
        <v>45012</v>
      </c>
      <c r="D1803">
        <f t="shared" si="84"/>
        <v>27</v>
      </c>
      <c r="E1803">
        <f t="shared" si="85"/>
        <v>3</v>
      </c>
      <c r="F1803">
        <f t="shared" si="86"/>
        <v>2023</v>
      </c>
      <c r="G1803" s="4">
        <v>15302.39648438</v>
      </c>
      <c r="H1803" s="4">
        <v>14947.88085938</v>
      </c>
      <c r="I1803" s="3">
        <v>97.683296200000001</v>
      </c>
    </row>
    <row r="1804" spans="1:9" customFormat="1" x14ac:dyDescent="0.3">
      <c r="A1804" s="1" t="s">
        <v>10</v>
      </c>
      <c r="B1804" s="1" t="s">
        <v>11</v>
      </c>
      <c r="C1804" s="2">
        <v>45012</v>
      </c>
      <c r="D1804">
        <f t="shared" si="84"/>
        <v>27</v>
      </c>
      <c r="E1804">
        <f t="shared" si="85"/>
        <v>3</v>
      </c>
      <c r="F1804">
        <f t="shared" si="86"/>
        <v>2023</v>
      </c>
      <c r="G1804" s="4">
        <v>204615.328125</v>
      </c>
      <c r="H1804" s="4">
        <v>168895.15625</v>
      </c>
      <c r="I1804" s="3">
        <v>82.542800900000003</v>
      </c>
    </row>
    <row r="1805" spans="1:9" x14ac:dyDescent="0.3">
      <c r="A1805" s="25" t="s">
        <v>12</v>
      </c>
      <c r="B1805" s="25" t="s">
        <v>13</v>
      </c>
      <c r="C1805" s="26">
        <v>45012</v>
      </c>
      <c r="D1805" s="27">
        <f t="shared" si="84"/>
        <v>27</v>
      </c>
      <c r="E1805" s="27">
        <f t="shared" si="85"/>
        <v>3</v>
      </c>
      <c r="F1805" s="27">
        <f t="shared" si="86"/>
        <v>2023</v>
      </c>
      <c r="G1805" s="28">
        <v>20459.2421875</v>
      </c>
      <c r="H1805" s="28">
        <v>17077.666015629999</v>
      </c>
      <c r="I1805" s="29">
        <v>83.471603389999999</v>
      </c>
    </row>
    <row r="1806" spans="1:9" customFormat="1" x14ac:dyDescent="0.3">
      <c r="A1806" s="1" t="s">
        <v>6</v>
      </c>
      <c r="B1806" s="1" t="s">
        <v>7</v>
      </c>
      <c r="C1806" s="2">
        <v>45013</v>
      </c>
      <c r="D1806">
        <f t="shared" si="84"/>
        <v>28</v>
      </c>
      <c r="E1806">
        <f t="shared" si="85"/>
        <v>3</v>
      </c>
      <c r="F1806">
        <f t="shared" si="86"/>
        <v>2023</v>
      </c>
      <c r="G1806" s="4">
        <v>51691.2265625</v>
      </c>
      <c r="H1806" s="4">
        <v>47132.34765625</v>
      </c>
      <c r="I1806" s="3">
        <v>91.18060303</v>
      </c>
    </row>
    <row r="1807" spans="1:9" customFormat="1" x14ac:dyDescent="0.3">
      <c r="A1807" s="1" t="s">
        <v>8</v>
      </c>
      <c r="B1807" s="1" t="s">
        <v>9</v>
      </c>
      <c r="C1807" s="2">
        <v>45013</v>
      </c>
      <c r="D1807">
        <f t="shared" si="84"/>
        <v>28</v>
      </c>
      <c r="E1807">
        <f t="shared" si="85"/>
        <v>3</v>
      </c>
      <c r="F1807">
        <f t="shared" si="86"/>
        <v>2023</v>
      </c>
      <c r="G1807" s="4">
        <v>15302.39648438</v>
      </c>
      <c r="H1807" s="4">
        <v>14949.85546875</v>
      </c>
      <c r="I1807" s="3">
        <v>97.696197510000005</v>
      </c>
    </row>
    <row r="1808" spans="1:9" customFormat="1" x14ac:dyDescent="0.3">
      <c r="A1808" s="1" t="s">
        <v>10</v>
      </c>
      <c r="B1808" s="1" t="s">
        <v>11</v>
      </c>
      <c r="C1808" s="2">
        <v>45013</v>
      </c>
      <c r="D1808">
        <f t="shared" si="84"/>
        <v>28</v>
      </c>
      <c r="E1808">
        <f t="shared" si="85"/>
        <v>3</v>
      </c>
      <c r="F1808">
        <f t="shared" si="86"/>
        <v>2023</v>
      </c>
      <c r="G1808" s="4">
        <v>204615.328125</v>
      </c>
      <c r="H1808" s="4">
        <v>169119.1875</v>
      </c>
      <c r="I1808" s="3">
        <v>82.652297970000006</v>
      </c>
    </row>
    <row r="1809" spans="1:9" x14ac:dyDescent="0.3">
      <c r="A1809" s="25" t="s">
        <v>12</v>
      </c>
      <c r="B1809" s="25" t="s">
        <v>13</v>
      </c>
      <c r="C1809" s="26">
        <v>45013</v>
      </c>
      <c r="D1809" s="27">
        <f t="shared" si="84"/>
        <v>28</v>
      </c>
      <c r="E1809" s="27">
        <f t="shared" si="85"/>
        <v>3</v>
      </c>
      <c r="F1809" s="27">
        <f t="shared" si="86"/>
        <v>2023</v>
      </c>
      <c r="G1809" s="28">
        <v>20459.2421875</v>
      </c>
      <c r="H1809" s="28">
        <v>17049.234375</v>
      </c>
      <c r="I1809" s="29">
        <v>83.332702639999994</v>
      </c>
    </row>
    <row r="1810" spans="1:9" customFormat="1" x14ac:dyDescent="0.3">
      <c r="A1810" s="1" t="s">
        <v>6</v>
      </c>
      <c r="B1810" s="1" t="s">
        <v>7</v>
      </c>
      <c r="C1810" s="2">
        <v>45014</v>
      </c>
      <c r="D1810">
        <f t="shared" si="84"/>
        <v>29</v>
      </c>
      <c r="E1810">
        <f t="shared" si="85"/>
        <v>3</v>
      </c>
      <c r="F1810">
        <f t="shared" si="86"/>
        <v>2023</v>
      </c>
      <c r="G1810" s="4">
        <v>51691.2265625</v>
      </c>
      <c r="H1810" s="4">
        <v>47137.59375</v>
      </c>
      <c r="I1810" s="3">
        <v>91.190696720000005</v>
      </c>
    </row>
    <row r="1811" spans="1:9" customFormat="1" x14ac:dyDescent="0.3">
      <c r="A1811" s="1" t="s">
        <v>8</v>
      </c>
      <c r="B1811" s="1" t="s">
        <v>9</v>
      </c>
      <c r="C1811" s="2">
        <v>45014</v>
      </c>
      <c r="D1811">
        <f t="shared" si="84"/>
        <v>29</v>
      </c>
      <c r="E1811">
        <f t="shared" si="85"/>
        <v>3</v>
      </c>
      <c r="F1811">
        <f t="shared" si="86"/>
        <v>2023</v>
      </c>
      <c r="G1811" s="4">
        <v>15302.39648438</v>
      </c>
      <c r="H1811" s="4">
        <v>14933.03515625</v>
      </c>
      <c r="I1811" s="3">
        <v>97.586303709999996</v>
      </c>
    </row>
    <row r="1812" spans="1:9" customFormat="1" x14ac:dyDescent="0.3">
      <c r="A1812" s="1" t="s">
        <v>10</v>
      </c>
      <c r="B1812" s="1" t="s">
        <v>11</v>
      </c>
      <c r="C1812" s="2">
        <v>45014</v>
      </c>
      <c r="D1812">
        <f t="shared" si="84"/>
        <v>29</v>
      </c>
      <c r="E1812">
        <f t="shared" si="85"/>
        <v>3</v>
      </c>
      <c r="F1812">
        <f t="shared" si="86"/>
        <v>2023</v>
      </c>
      <c r="G1812" s="4">
        <v>204615.328125</v>
      </c>
      <c r="H1812" s="4">
        <v>169378.921875</v>
      </c>
      <c r="I1812" s="3">
        <v>82.779197690000004</v>
      </c>
    </row>
    <row r="1813" spans="1:9" x14ac:dyDescent="0.3">
      <c r="A1813" s="25" t="s">
        <v>12</v>
      </c>
      <c r="B1813" s="25" t="s">
        <v>13</v>
      </c>
      <c r="C1813" s="26">
        <v>45014</v>
      </c>
      <c r="D1813" s="27">
        <f t="shared" si="84"/>
        <v>29</v>
      </c>
      <c r="E1813" s="27">
        <f t="shared" si="85"/>
        <v>3</v>
      </c>
      <c r="F1813" s="27">
        <f t="shared" si="86"/>
        <v>2023</v>
      </c>
      <c r="G1813" s="28">
        <v>20459.2421875</v>
      </c>
      <c r="H1813" s="28">
        <v>16989.609375</v>
      </c>
      <c r="I1813" s="29">
        <v>83.041198730000005</v>
      </c>
    </row>
    <row r="1814" spans="1:9" customFormat="1" x14ac:dyDescent="0.3">
      <c r="A1814" s="1" t="s">
        <v>6</v>
      </c>
      <c r="B1814" s="1" t="s">
        <v>7</v>
      </c>
      <c r="C1814" s="2">
        <v>45015</v>
      </c>
      <c r="D1814">
        <f t="shared" si="84"/>
        <v>30</v>
      </c>
      <c r="E1814">
        <f t="shared" si="85"/>
        <v>3</v>
      </c>
      <c r="F1814">
        <f t="shared" si="86"/>
        <v>2023</v>
      </c>
      <c r="G1814" s="4">
        <v>51691.2265625</v>
      </c>
      <c r="H1814" s="4">
        <v>47141.2265625</v>
      </c>
      <c r="I1814" s="3">
        <v>91.197700499999996</v>
      </c>
    </row>
    <row r="1815" spans="1:9" customFormat="1" x14ac:dyDescent="0.3">
      <c r="A1815" s="1" t="s">
        <v>8</v>
      </c>
      <c r="B1815" s="1" t="s">
        <v>9</v>
      </c>
      <c r="C1815" s="2">
        <v>45015</v>
      </c>
      <c r="D1815">
        <f t="shared" si="84"/>
        <v>30</v>
      </c>
      <c r="E1815">
        <f t="shared" si="85"/>
        <v>3</v>
      </c>
      <c r="F1815">
        <f t="shared" si="86"/>
        <v>2023</v>
      </c>
      <c r="G1815" s="4">
        <v>15302.39648438</v>
      </c>
      <c r="H1815" s="4">
        <v>14939.90039063</v>
      </c>
      <c r="I1815" s="3">
        <v>97.631103519999996</v>
      </c>
    </row>
    <row r="1816" spans="1:9" customFormat="1" x14ac:dyDescent="0.3">
      <c r="A1816" s="1" t="s">
        <v>10</v>
      </c>
      <c r="B1816" s="1" t="s">
        <v>11</v>
      </c>
      <c r="C1816" s="2">
        <v>45015</v>
      </c>
      <c r="D1816">
        <f t="shared" si="84"/>
        <v>30</v>
      </c>
      <c r="E1816">
        <f t="shared" si="85"/>
        <v>3</v>
      </c>
      <c r="F1816">
        <f t="shared" si="86"/>
        <v>2023</v>
      </c>
      <c r="G1816" s="4">
        <v>204615.328125</v>
      </c>
      <c r="H1816" s="4">
        <v>169791.953125</v>
      </c>
      <c r="I1816" s="3">
        <v>82.981101989999999</v>
      </c>
    </row>
    <row r="1817" spans="1:9" x14ac:dyDescent="0.3">
      <c r="A1817" s="25" t="s">
        <v>12</v>
      </c>
      <c r="B1817" s="25" t="s">
        <v>13</v>
      </c>
      <c r="C1817" s="26">
        <v>45015</v>
      </c>
      <c r="D1817" s="27">
        <f t="shared" si="84"/>
        <v>30</v>
      </c>
      <c r="E1817" s="27">
        <f t="shared" si="85"/>
        <v>3</v>
      </c>
      <c r="F1817" s="27">
        <f t="shared" si="86"/>
        <v>2023</v>
      </c>
      <c r="G1817" s="28">
        <v>20459.2421875</v>
      </c>
      <c r="H1817" s="28">
        <v>16978.314453129999</v>
      </c>
      <c r="I1817" s="29">
        <v>82.986000059999995</v>
      </c>
    </row>
    <row r="1818" spans="1:9" customFormat="1" x14ac:dyDescent="0.3">
      <c r="A1818" s="1" t="s">
        <v>6</v>
      </c>
      <c r="B1818" s="1" t="s">
        <v>7</v>
      </c>
      <c r="C1818" s="2">
        <v>45016</v>
      </c>
      <c r="D1818">
        <f t="shared" si="84"/>
        <v>31</v>
      </c>
      <c r="E1818">
        <f t="shared" si="85"/>
        <v>3</v>
      </c>
      <c r="F1818">
        <f t="shared" si="86"/>
        <v>2023</v>
      </c>
      <c r="G1818" s="4">
        <v>51691.2265625</v>
      </c>
      <c r="H1818" s="4">
        <v>47147.15625</v>
      </c>
      <c r="I1818" s="3">
        <v>91.209198000000001</v>
      </c>
    </row>
    <row r="1819" spans="1:9" customFormat="1" x14ac:dyDescent="0.3">
      <c r="A1819" s="1" t="s">
        <v>8</v>
      </c>
      <c r="B1819" s="1" t="s">
        <v>9</v>
      </c>
      <c r="C1819" s="2">
        <v>45016</v>
      </c>
      <c r="D1819">
        <f t="shared" si="84"/>
        <v>31</v>
      </c>
      <c r="E1819">
        <f t="shared" si="85"/>
        <v>3</v>
      </c>
      <c r="F1819">
        <f t="shared" si="86"/>
        <v>2023</v>
      </c>
      <c r="G1819" s="4">
        <v>15302.39648438</v>
      </c>
      <c r="H1819" s="4">
        <v>14950.805664060001</v>
      </c>
      <c r="I1819" s="3">
        <v>97.702400209999993</v>
      </c>
    </row>
    <row r="1820" spans="1:9" customFormat="1" x14ac:dyDescent="0.3">
      <c r="A1820" s="1" t="s">
        <v>10</v>
      </c>
      <c r="B1820" s="1" t="s">
        <v>11</v>
      </c>
      <c r="C1820" s="2">
        <v>45016</v>
      </c>
      <c r="D1820">
        <f t="shared" si="84"/>
        <v>31</v>
      </c>
      <c r="E1820">
        <f t="shared" si="85"/>
        <v>3</v>
      </c>
      <c r="F1820">
        <f t="shared" si="86"/>
        <v>2023</v>
      </c>
      <c r="G1820" s="4">
        <v>204615.328125</v>
      </c>
      <c r="H1820" s="4">
        <v>170136.03125</v>
      </c>
      <c r="I1820" s="3">
        <v>83.149200440000001</v>
      </c>
    </row>
    <row r="1821" spans="1:9" x14ac:dyDescent="0.3">
      <c r="A1821" s="25" t="s">
        <v>12</v>
      </c>
      <c r="B1821" s="25" t="s">
        <v>13</v>
      </c>
      <c r="C1821" s="26">
        <v>45016</v>
      </c>
      <c r="D1821" s="27">
        <f t="shared" si="84"/>
        <v>31</v>
      </c>
      <c r="E1821" s="27">
        <f t="shared" si="85"/>
        <v>3</v>
      </c>
      <c r="F1821" s="27">
        <f t="shared" si="86"/>
        <v>2023</v>
      </c>
      <c r="G1821" s="28">
        <v>20459.2421875</v>
      </c>
      <c r="H1821" s="28">
        <v>16967.662109379999</v>
      </c>
      <c r="I1821" s="29">
        <v>82.933998110000005</v>
      </c>
    </row>
    <row r="1822" spans="1:9" customFormat="1" x14ac:dyDescent="0.3">
      <c r="A1822" s="1" t="s">
        <v>6</v>
      </c>
      <c r="B1822" s="1" t="s">
        <v>7</v>
      </c>
      <c r="C1822" s="2">
        <v>45017</v>
      </c>
      <c r="D1822">
        <f t="shared" si="84"/>
        <v>1</v>
      </c>
      <c r="E1822">
        <f t="shared" si="85"/>
        <v>4</v>
      </c>
      <c r="F1822">
        <f t="shared" si="86"/>
        <v>2023</v>
      </c>
      <c r="G1822" s="4">
        <v>51691.2265625</v>
      </c>
      <c r="H1822" s="4">
        <v>47146.9140625</v>
      </c>
      <c r="I1822" s="3">
        <v>91.208702090000003</v>
      </c>
    </row>
    <row r="1823" spans="1:9" customFormat="1" x14ac:dyDescent="0.3">
      <c r="A1823" s="1" t="s">
        <v>8</v>
      </c>
      <c r="B1823" s="1" t="s">
        <v>9</v>
      </c>
      <c r="C1823" s="2">
        <v>45017</v>
      </c>
      <c r="D1823">
        <f t="shared" si="84"/>
        <v>1</v>
      </c>
      <c r="E1823">
        <f t="shared" si="85"/>
        <v>4</v>
      </c>
      <c r="F1823">
        <f t="shared" si="86"/>
        <v>2023</v>
      </c>
      <c r="G1823" s="4">
        <v>15302.39648438</v>
      </c>
      <c r="H1823" s="4">
        <v>14959.52734375</v>
      </c>
      <c r="I1823" s="3">
        <v>97.75939941</v>
      </c>
    </row>
    <row r="1824" spans="1:9" customFormat="1" x14ac:dyDescent="0.3">
      <c r="A1824" s="1" t="s">
        <v>10</v>
      </c>
      <c r="B1824" s="1" t="s">
        <v>11</v>
      </c>
      <c r="C1824" s="2">
        <v>45017</v>
      </c>
      <c r="D1824">
        <f t="shared" si="84"/>
        <v>1</v>
      </c>
      <c r="E1824">
        <f t="shared" si="85"/>
        <v>4</v>
      </c>
      <c r="F1824">
        <f t="shared" si="86"/>
        <v>2023</v>
      </c>
      <c r="G1824" s="4">
        <v>204615.328125</v>
      </c>
      <c r="H1824" s="4">
        <v>170570.84375</v>
      </c>
      <c r="I1824" s="3">
        <v>83.361701969999999</v>
      </c>
    </row>
    <row r="1825" spans="1:9" x14ac:dyDescent="0.3">
      <c r="A1825" s="25" t="s">
        <v>12</v>
      </c>
      <c r="B1825" s="25" t="s">
        <v>13</v>
      </c>
      <c r="C1825" s="26">
        <v>45017</v>
      </c>
      <c r="D1825" s="27">
        <f t="shared" si="84"/>
        <v>1</v>
      </c>
      <c r="E1825" s="27">
        <f t="shared" si="85"/>
        <v>4</v>
      </c>
      <c r="F1825" s="27">
        <f t="shared" si="86"/>
        <v>2023</v>
      </c>
      <c r="G1825" s="28">
        <v>20459.2421875</v>
      </c>
      <c r="H1825" s="28">
        <v>16984.943359379999</v>
      </c>
      <c r="I1825" s="29">
        <v>83.018402100000003</v>
      </c>
    </row>
    <row r="1826" spans="1:9" customFormat="1" x14ac:dyDescent="0.3">
      <c r="A1826" s="1" t="s">
        <v>6</v>
      </c>
      <c r="B1826" s="1" t="s">
        <v>7</v>
      </c>
      <c r="C1826" s="2">
        <v>45018</v>
      </c>
      <c r="D1826">
        <f t="shared" si="84"/>
        <v>2</v>
      </c>
      <c r="E1826">
        <f t="shared" si="85"/>
        <v>4</v>
      </c>
      <c r="F1826">
        <f t="shared" si="86"/>
        <v>2023</v>
      </c>
      <c r="G1826" s="4">
        <v>51691.2265625</v>
      </c>
      <c r="H1826" s="4">
        <v>47142.53125</v>
      </c>
      <c r="I1826" s="3">
        <v>91.200302120000003</v>
      </c>
    </row>
    <row r="1827" spans="1:9" customFormat="1" x14ac:dyDescent="0.3">
      <c r="A1827" s="1" t="s">
        <v>8</v>
      </c>
      <c r="B1827" s="1" t="s">
        <v>9</v>
      </c>
      <c r="C1827" s="2">
        <v>45018</v>
      </c>
      <c r="D1827">
        <f t="shared" si="84"/>
        <v>2</v>
      </c>
      <c r="E1827">
        <f t="shared" si="85"/>
        <v>4</v>
      </c>
      <c r="F1827">
        <f t="shared" si="86"/>
        <v>2023</v>
      </c>
      <c r="G1827" s="4">
        <v>15302.39648438</v>
      </c>
      <c r="H1827" s="4">
        <v>14953.313476560001</v>
      </c>
      <c r="I1827" s="3">
        <v>97.718803410000007</v>
      </c>
    </row>
    <row r="1828" spans="1:9" customFormat="1" x14ac:dyDescent="0.3">
      <c r="A1828" s="1" t="s">
        <v>10</v>
      </c>
      <c r="B1828" s="1" t="s">
        <v>11</v>
      </c>
      <c r="C1828" s="2">
        <v>45018</v>
      </c>
      <c r="D1828">
        <f t="shared" si="84"/>
        <v>2</v>
      </c>
      <c r="E1828">
        <f t="shared" si="85"/>
        <v>4</v>
      </c>
      <c r="F1828">
        <f t="shared" si="86"/>
        <v>2023</v>
      </c>
      <c r="G1828" s="4">
        <v>204615.328125</v>
      </c>
      <c r="H1828" s="4">
        <v>170967.203125</v>
      </c>
      <c r="I1828" s="3">
        <v>83.555397029999995</v>
      </c>
    </row>
    <row r="1829" spans="1:9" x14ac:dyDescent="0.3">
      <c r="A1829" s="25" t="s">
        <v>12</v>
      </c>
      <c r="B1829" s="25" t="s">
        <v>13</v>
      </c>
      <c r="C1829" s="26">
        <v>45018</v>
      </c>
      <c r="D1829" s="27">
        <f t="shared" si="84"/>
        <v>2</v>
      </c>
      <c r="E1829" s="27">
        <f t="shared" si="85"/>
        <v>4</v>
      </c>
      <c r="F1829" s="27">
        <f t="shared" si="86"/>
        <v>2023</v>
      </c>
      <c r="G1829" s="28">
        <v>20459.2421875</v>
      </c>
      <c r="H1829" s="28">
        <v>16993.861328129999</v>
      </c>
      <c r="I1829" s="29">
        <v>83.061996460000003</v>
      </c>
    </row>
    <row r="1830" spans="1:9" customFormat="1" x14ac:dyDescent="0.3">
      <c r="A1830" s="1" t="s">
        <v>6</v>
      </c>
      <c r="B1830" s="1" t="s">
        <v>7</v>
      </c>
      <c r="C1830" s="2">
        <v>45019</v>
      </c>
      <c r="D1830">
        <f t="shared" si="84"/>
        <v>3</v>
      </c>
      <c r="E1830">
        <f t="shared" si="85"/>
        <v>4</v>
      </c>
      <c r="F1830">
        <f t="shared" si="86"/>
        <v>2023</v>
      </c>
      <c r="G1830" s="4">
        <v>51691.2265625</v>
      </c>
      <c r="H1830" s="4">
        <v>47148.4453125</v>
      </c>
      <c r="I1830" s="3">
        <v>91.211700440000001</v>
      </c>
    </row>
    <row r="1831" spans="1:9" customFormat="1" x14ac:dyDescent="0.3">
      <c r="A1831" s="1" t="s">
        <v>8</v>
      </c>
      <c r="B1831" s="1" t="s">
        <v>9</v>
      </c>
      <c r="C1831" s="2">
        <v>45019</v>
      </c>
      <c r="D1831">
        <f t="shared" si="84"/>
        <v>3</v>
      </c>
      <c r="E1831">
        <f t="shared" si="85"/>
        <v>4</v>
      </c>
      <c r="F1831">
        <f t="shared" si="86"/>
        <v>2023</v>
      </c>
      <c r="G1831" s="4">
        <v>15302.39648438</v>
      </c>
      <c r="H1831" s="4">
        <v>14903.885742189999</v>
      </c>
      <c r="I1831" s="3">
        <v>97.395797729999998</v>
      </c>
    </row>
    <row r="1832" spans="1:9" customFormat="1" x14ac:dyDescent="0.3">
      <c r="A1832" s="1" t="s">
        <v>10</v>
      </c>
      <c r="B1832" s="1" t="s">
        <v>11</v>
      </c>
      <c r="C1832" s="2">
        <v>45019</v>
      </c>
      <c r="D1832">
        <f t="shared" si="84"/>
        <v>3</v>
      </c>
      <c r="E1832">
        <f t="shared" si="85"/>
        <v>4</v>
      </c>
      <c r="F1832">
        <f t="shared" si="86"/>
        <v>2023</v>
      </c>
      <c r="G1832" s="4">
        <v>204615.328125</v>
      </c>
      <c r="H1832" s="4">
        <v>171074.6875</v>
      </c>
      <c r="I1832" s="3">
        <v>83.608001709999996</v>
      </c>
    </row>
    <row r="1833" spans="1:9" x14ac:dyDescent="0.3">
      <c r="A1833" s="25" t="s">
        <v>12</v>
      </c>
      <c r="B1833" s="25" t="s">
        <v>13</v>
      </c>
      <c r="C1833" s="26">
        <v>45019</v>
      </c>
      <c r="D1833" s="27">
        <f t="shared" si="84"/>
        <v>3</v>
      </c>
      <c r="E1833" s="27">
        <f t="shared" si="85"/>
        <v>4</v>
      </c>
      <c r="F1833" s="27">
        <f t="shared" si="86"/>
        <v>2023</v>
      </c>
      <c r="G1833" s="28">
        <v>20459.2421875</v>
      </c>
      <c r="H1833" s="28">
        <v>16956.98046875</v>
      </c>
      <c r="I1833" s="29">
        <v>82.881797789999993</v>
      </c>
    </row>
    <row r="1834" spans="1:9" customFormat="1" x14ac:dyDescent="0.3">
      <c r="A1834" s="1" t="s">
        <v>6</v>
      </c>
      <c r="B1834" s="1" t="s">
        <v>7</v>
      </c>
      <c r="C1834" s="2">
        <v>45020</v>
      </c>
      <c r="D1834">
        <f t="shared" si="84"/>
        <v>4</v>
      </c>
      <c r="E1834">
        <f t="shared" si="85"/>
        <v>4</v>
      </c>
      <c r="F1834">
        <f t="shared" si="86"/>
        <v>2023</v>
      </c>
      <c r="G1834" s="4">
        <v>51691.2265625</v>
      </c>
      <c r="H1834" s="4">
        <v>47111</v>
      </c>
      <c r="I1834" s="3">
        <v>91.139297490000004</v>
      </c>
    </row>
    <row r="1835" spans="1:9" customFormat="1" x14ac:dyDescent="0.3">
      <c r="A1835" s="1" t="s">
        <v>8</v>
      </c>
      <c r="B1835" s="1" t="s">
        <v>9</v>
      </c>
      <c r="C1835" s="2">
        <v>45020</v>
      </c>
      <c r="D1835">
        <f t="shared" si="84"/>
        <v>4</v>
      </c>
      <c r="E1835">
        <f t="shared" si="85"/>
        <v>4</v>
      </c>
      <c r="F1835">
        <f t="shared" si="86"/>
        <v>2023</v>
      </c>
      <c r="G1835" s="4">
        <v>15302.39648438</v>
      </c>
      <c r="H1835" s="4">
        <v>14926.44140625</v>
      </c>
      <c r="I1835" s="3">
        <v>97.543197629999995</v>
      </c>
    </row>
    <row r="1836" spans="1:9" customFormat="1" x14ac:dyDescent="0.3">
      <c r="A1836" s="1" t="s">
        <v>10</v>
      </c>
      <c r="B1836" s="1" t="s">
        <v>11</v>
      </c>
      <c r="C1836" s="2">
        <v>45020</v>
      </c>
      <c r="D1836">
        <f t="shared" si="84"/>
        <v>4</v>
      </c>
      <c r="E1836">
        <f t="shared" si="85"/>
        <v>4</v>
      </c>
      <c r="F1836">
        <f t="shared" si="86"/>
        <v>2023</v>
      </c>
      <c r="G1836" s="4">
        <v>204615.328125</v>
      </c>
      <c r="H1836" s="4">
        <v>171338.828125</v>
      </c>
      <c r="I1836" s="3">
        <v>83.736999510000004</v>
      </c>
    </row>
    <row r="1837" spans="1:9" x14ac:dyDescent="0.3">
      <c r="A1837" s="25" t="s">
        <v>12</v>
      </c>
      <c r="B1837" s="25" t="s">
        <v>13</v>
      </c>
      <c r="C1837" s="26">
        <v>45020</v>
      </c>
      <c r="D1837" s="27">
        <f t="shared" si="84"/>
        <v>4</v>
      </c>
      <c r="E1837" s="27">
        <f t="shared" si="85"/>
        <v>4</v>
      </c>
      <c r="F1837" s="27">
        <f t="shared" si="86"/>
        <v>2023</v>
      </c>
      <c r="G1837" s="28">
        <v>20459.2421875</v>
      </c>
      <c r="H1837" s="28">
        <v>16964.181640629999</v>
      </c>
      <c r="I1837" s="29">
        <v>82.916999820000001</v>
      </c>
    </row>
    <row r="1838" spans="1:9" customFormat="1" x14ac:dyDescent="0.3">
      <c r="A1838" s="1" t="s">
        <v>6</v>
      </c>
      <c r="B1838" s="1" t="s">
        <v>7</v>
      </c>
      <c r="C1838" s="2">
        <v>45021</v>
      </c>
      <c r="D1838">
        <f t="shared" si="84"/>
        <v>5</v>
      </c>
      <c r="E1838">
        <f t="shared" si="85"/>
        <v>4</v>
      </c>
      <c r="F1838">
        <f t="shared" si="86"/>
        <v>2023</v>
      </c>
      <c r="G1838" s="4">
        <v>51691.2265625</v>
      </c>
      <c r="H1838" s="4">
        <v>47069.7265625</v>
      </c>
      <c r="I1838" s="3">
        <v>91.059402469999995</v>
      </c>
    </row>
    <row r="1839" spans="1:9" customFormat="1" x14ac:dyDescent="0.3">
      <c r="A1839" s="1" t="s">
        <v>8</v>
      </c>
      <c r="B1839" s="1" t="s">
        <v>9</v>
      </c>
      <c r="C1839" s="2">
        <v>45021</v>
      </c>
      <c r="D1839">
        <f t="shared" si="84"/>
        <v>5</v>
      </c>
      <c r="E1839">
        <f t="shared" si="85"/>
        <v>4</v>
      </c>
      <c r="F1839">
        <f t="shared" si="86"/>
        <v>2023</v>
      </c>
      <c r="G1839" s="4">
        <v>15302.39648438</v>
      </c>
      <c r="H1839" s="4">
        <v>14962.31640625</v>
      </c>
      <c r="I1839" s="3">
        <v>97.777603150000004</v>
      </c>
    </row>
    <row r="1840" spans="1:9" customFormat="1" x14ac:dyDescent="0.3">
      <c r="A1840" s="1" t="s">
        <v>10</v>
      </c>
      <c r="B1840" s="1" t="s">
        <v>11</v>
      </c>
      <c r="C1840" s="2">
        <v>45021</v>
      </c>
      <c r="D1840">
        <f t="shared" si="84"/>
        <v>5</v>
      </c>
      <c r="E1840">
        <f t="shared" si="85"/>
        <v>4</v>
      </c>
      <c r="F1840">
        <f t="shared" si="86"/>
        <v>2023</v>
      </c>
      <c r="G1840" s="4">
        <v>204615.328125</v>
      </c>
      <c r="H1840" s="4">
        <v>171709.21875</v>
      </c>
      <c r="I1840" s="3">
        <v>83.918098450000002</v>
      </c>
    </row>
    <row r="1841" spans="1:9" x14ac:dyDescent="0.3">
      <c r="A1841" s="25" t="s">
        <v>12</v>
      </c>
      <c r="B1841" s="25" t="s">
        <v>13</v>
      </c>
      <c r="C1841" s="26">
        <v>45021</v>
      </c>
      <c r="D1841" s="27">
        <f t="shared" si="84"/>
        <v>5</v>
      </c>
      <c r="E1841" s="27">
        <f t="shared" si="85"/>
        <v>4</v>
      </c>
      <c r="F1841" s="27">
        <f t="shared" si="86"/>
        <v>2023</v>
      </c>
      <c r="G1841" s="28">
        <v>20459.2421875</v>
      </c>
      <c r="H1841" s="28">
        <v>16937.98046875</v>
      </c>
      <c r="I1841" s="29">
        <v>82.788902280000002</v>
      </c>
    </row>
    <row r="1842" spans="1:9" customFormat="1" x14ac:dyDescent="0.3">
      <c r="A1842" s="1" t="s">
        <v>6</v>
      </c>
      <c r="B1842" s="1" t="s">
        <v>7</v>
      </c>
      <c r="C1842" s="2">
        <v>45022</v>
      </c>
      <c r="D1842">
        <f t="shared" si="84"/>
        <v>6</v>
      </c>
      <c r="E1842">
        <f t="shared" si="85"/>
        <v>4</v>
      </c>
      <c r="F1842">
        <f t="shared" si="86"/>
        <v>2023</v>
      </c>
      <c r="G1842" s="4">
        <v>51691.2265625</v>
      </c>
      <c r="H1842" s="4">
        <v>47047.83203125</v>
      </c>
      <c r="I1842" s="3">
        <v>91.017097469999996</v>
      </c>
    </row>
    <row r="1843" spans="1:9" customFormat="1" x14ac:dyDescent="0.3">
      <c r="A1843" s="1" t="s">
        <v>8</v>
      </c>
      <c r="B1843" s="1" t="s">
        <v>9</v>
      </c>
      <c r="C1843" s="2">
        <v>45022</v>
      </c>
      <c r="D1843">
        <f t="shared" si="84"/>
        <v>6</v>
      </c>
      <c r="E1843">
        <f t="shared" si="85"/>
        <v>4</v>
      </c>
      <c r="F1843">
        <f t="shared" si="86"/>
        <v>2023</v>
      </c>
      <c r="G1843" s="4">
        <v>15302.39648438</v>
      </c>
      <c r="H1843" s="4">
        <v>14979.10742188</v>
      </c>
      <c r="I1843" s="3">
        <v>97.887298580000007</v>
      </c>
    </row>
    <row r="1844" spans="1:9" customFormat="1" x14ac:dyDescent="0.3">
      <c r="A1844" s="1" t="s">
        <v>10</v>
      </c>
      <c r="B1844" s="1" t="s">
        <v>11</v>
      </c>
      <c r="C1844" s="2">
        <v>45022</v>
      </c>
      <c r="D1844">
        <f t="shared" si="84"/>
        <v>6</v>
      </c>
      <c r="E1844">
        <f t="shared" si="85"/>
        <v>4</v>
      </c>
      <c r="F1844">
        <f t="shared" si="86"/>
        <v>2023</v>
      </c>
      <c r="G1844" s="4">
        <v>204615.328125</v>
      </c>
      <c r="H1844" s="4">
        <v>172027.640625</v>
      </c>
      <c r="I1844" s="3">
        <v>84.073699950000005</v>
      </c>
    </row>
    <row r="1845" spans="1:9" x14ac:dyDescent="0.3">
      <c r="A1845" s="25" t="s">
        <v>12</v>
      </c>
      <c r="B1845" s="25" t="s">
        <v>13</v>
      </c>
      <c r="C1845" s="26">
        <v>45022</v>
      </c>
      <c r="D1845" s="27">
        <f t="shared" si="84"/>
        <v>6</v>
      </c>
      <c r="E1845" s="27">
        <f t="shared" si="85"/>
        <v>4</v>
      </c>
      <c r="F1845" s="27">
        <f t="shared" si="86"/>
        <v>2023</v>
      </c>
      <c r="G1845" s="28">
        <v>20459.2421875</v>
      </c>
      <c r="H1845" s="28">
        <v>16954.599609379999</v>
      </c>
      <c r="I1845" s="29">
        <v>82.870101930000004</v>
      </c>
    </row>
    <row r="1846" spans="1:9" customFormat="1" x14ac:dyDescent="0.3">
      <c r="A1846" s="1" t="s">
        <v>6</v>
      </c>
      <c r="B1846" s="1" t="s">
        <v>7</v>
      </c>
      <c r="C1846" s="2">
        <v>45023</v>
      </c>
      <c r="D1846">
        <f t="shared" si="84"/>
        <v>7</v>
      </c>
      <c r="E1846">
        <f t="shared" si="85"/>
        <v>4</v>
      </c>
      <c r="F1846">
        <f t="shared" si="86"/>
        <v>2023</v>
      </c>
      <c r="G1846" s="4">
        <v>51691.2265625</v>
      </c>
      <c r="H1846" s="4">
        <v>47079.93359375</v>
      </c>
      <c r="I1846" s="3">
        <v>91.079200740000005</v>
      </c>
    </row>
    <row r="1847" spans="1:9" customFormat="1" x14ac:dyDescent="0.3">
      <c r="A1847" s="1" t="s">
        <v>8</v>
      </c>
      <c r="B1847" s="1" t="s">
        <v>9</v>
      </c>
      <c r="C1847" s="2">
        <v>45023</v>
      </c>
      <c r="D1847">
        <f t="shared" si="84"/>
        <v>7</v>
      </c>
      <c r="E1847">
        <f t="shared" si="85"/>
        <v>4</v>
      </c>
      <c r="F1847">
        <f t="shared" si="86"/>
        <v>2023</v>
      </c>
      <c r="G1847" s="4">
        <v>15302.39648438</v>
      </c>
      <c r="H1847" s="4">
        <v>15047.54101563</v>
      </c>
      <c r="I1847" s="3">
        <v>98.334503170000005</v>
      </c>
    </row>
    <row r="1848" spans="1:9" customFormat="1" x14ac:dyDescent="0.3">
      <c r="A1848" s="1" t="s">
        <v>10</v>
      </c>
      <c r="B1848" s="1" t="s">
        <v>11</v>
      </c>
      <c r="C1848" s="2">
        <v>45023</v>
      </c>
      <c r="D1848">
        <f t="shared" si="84"/>
        <v>7</v>
      </c>
      <c r="E1848">
        <f t="shared" si="85"/>
        <v>4</v>
      </c>
      <c r="F1848">
        <f t="shared" si="86"/>
        <v>2023</v>
      </c>
      <c r="G1848" s="4">
        <v>204615.328125</v>
      </c>
      <c r="H1848" s="4">
        <v>172683.875</v>
      </c>
      <c r="I1848" s="3">
        <v>84.394401549999998</v>
      </c>
    </row>
    <row r="1849" spans="1:9" x14ac:dyDescent="0.3">
      <c r="A1849" s="25" t="s">
        <v>12</v>
      </c>
      <c r="B1849" s="25" t="s">
        <v>13</v>
      </c>
      <c r="C1849" s="26">
        <v>45023</v>
      </c>
      <c r="D1849" s="27">
        <f t="shared" si="84"/>
        <v>7</v>
      </c>
      <c r="E1849" s="27">
        <f t="shared" si="85"/>
        <v>4</v>
      </c>
      <c r="F1849" s="27">
        <f t="shared" si="86"/>
        <v>2023</v>
      </c>
      <c r="G1849" s="28">
        <v>20459.2421875</v>
      </c>
      <c r="H1849" s="28">
        <v>17044.697265629999</v>
      </c>
      <c r="I1849" s="29">
        <v>83.310501099999996</v>
      </c>
    </row>
    <row r="1850" spans="1:9" customFormat="1" x14ac:dyDescent="0.3">
      <c r="A1850" s="1" t="s">
        <v>6</v>
      </c>
      <c r="B1850" s="1" t="s">
        <v>7</v>
      </c>
      <c r="C1850" s="2">
        <v>45024</v>
      </c>
      <c r="D1850">
        <f t="shared" si="84"/>
        <v>8</v>
      </c>
      <c r="E1850">
        <f t="shared" si="85"/>
        <v>4</v>
      </c>
      <c r="F1850">
        <f t="shared" si="86"/>
        <v>2023</v>
      </c>
      <c r="G1850" s="4">
        <v>51691.2265625</v>
      </c>
      <c r="H1850" s="4">
        <v>47068.90625</v>
      </c>
      <c r="I1850" s="3">
        <v>91.057800290000003</v>
      </c>
    </row>
    <row r="1851" spans="1:9" customFormat="1" x14ac:dyDescent="0.3">
      <c r="A1851" s="1" t="s">
        <v>8</v>
      </c>
      <c r="B1851" s="1" t="s">
        <v>9</v>
      </c>
      <c r="C1851" s="2">
        <v>45024</v>
      </c>
      <c r="D1851">
        <f t="shared" si="84"/>
        <v>8</v>
      </c>
      <c r="E1851">
        <f t="shared" si="85"/>
        <v>4</v>
      </c>
      <c r="F1851">
        <f t="shared" si="86"/>
        <v>2023</v>
      </c>
      <c r="G1851" s="4">
        <v>15302.39648438</v>
      </c>
      <c r="H1851" s="4">
        <v>15046.727539060001</v>
      </c>
      <c r="I1851" s="3">
        <v>98.329200740000005</v>
      </c>
    </row>
    <row r="1852" spans="1:9" customFormat="1" x14ac:dyDescent="0.3">
      <c r="A1852" s="1" t="s">
        <v>10</v>
      </c>
      <c r="B1852" s="1" t="s">
        <v>11</v>
      </c>
      <c r="C1852" s="2">
        <v>45024</v>
      </c>
      <c r="D1852">
        <f t="shared" si="84"/>
        <v>8</v>
      </c>
      <c r="E1852">
        <f t="shared" si="85"/>
        <v>4</v>
      </c>
      <c r="F1852">
        <f t="shared" si="86"/>
        <v>2023</v>
      </c>
      <c r="G1852" s="4">
        <v>204615.328125</v>
      </c>
      <c r="H1852" s="4">
        <v>173191.515625</v>
      </c>
      <c r="I1852" s="3">
        <v>84.64250183</v>
      </c>
    </row>
    <row r="1853" spans="1:9" x14ac:dyDescent="0.3">
      <c r="A1853" s="25" t="s">
        <v>12</v>
      </c>
      <c r="B1853" s="25" t="s">
        <v>13</v>
      </c>
      <c r="C1853" s="26">
        <v>45024</v>
      </c>
      <c r="D1853" s="27">
        <f t="shared" si="84"/>
        <v>8</v>
      </c>
      <c r="E1853" s="27">
        <f t="shared" si="85"/>
        <v>4</v>
      </c>
      <c r="F1853" s="27">
        <f t="shared" si="86"/>
        <v>2023</v>
      </c>
      <c r="G1853" s="28">
        <v>20459.2421875</v>
      </c>
      <c r="H1853" s="28">
        <v>17159.86328125</v>
      </c>
      <c r="I1853" s="29">
        <v>83.873397830000002</v>
      </c>
    </row>
    <row r="1854" spans="1:9" customFormat="1" x14ac:dyDescent="0.3">
      <c r="A1854" s="1" t="s">
        <v>6</v>
      </c>
      <c r="B1854" s="1" t="s">
        <v>7</v>
      </c>
      <c r="C1854" s="2">
        <v>45025</v>
      </c>
      <c r="D1854">
        <f t="shared" si="84"/>
        <v>9</v>
      </c>
      <c r="E1854">
        <f t="shared" si="85"/>
        <v>4</v>
      </c>
      <c r="F1854">
        <f t="shared" si="86"/>
        <v>2023</v>
      </c>
      <c r="G1854" s="4">
        <v>51691.2265625</v>
      </c>
      <c r="H1854" s="4">
        <v>47075.953125</v>
      </c>
      <c r="I1854" s="3">
        <v>91.071502690000003</v>
      </c>
    </row>
    <row r="1855" spans="1:9" customFormat="1" x14ac:dyDescent="0.3">
      <c r="A1855" s="1" t="s">
        <v>8</v>
      </c>
      <c r="B1855" s="1" t="s">
        <v>9</v>
      </c>
      <c r="C1855" s="2">
        <v>45025</v>
      </c>
      <c r="D1855">
        <f t="shared" si="84"/>
        <v>9</v>
      </c>
      <c r="E1855">
        <f t="shared" si="85"/>
        <v>4</v>
      </c>
      <c r="F1855">
        <f t="shared" si="86"/>
        <v>2023</v>
      </c>
      <c r="G1855" s="4">
        <v>15302.39648438</v>
      </c>
      <c r="H1855" s="4">
        <v>15064.965820310001</v>
      </c>
      <c r="I1855" s="3">
        <v>98.448402400000006</v>
      </c>
    </row>
    <row r="1856" spans="1:9" customFormat="1" x14ac:dyDescent="0.3">
      <c r="A1856" s="1" t="s">
        <v>10</v>
      </c>
      <c r="B1856" s="1" t="s">
        <v>11</v>
      </c>
      <c r="C1856" s="2">
        <v>45025</v>
      </c>
      <c r="D1856">
        <f t="shared" si="84"/>
        <v>9</v>
      </c>
      <c r="E1856">
        <f t="shared" si="85"/>
        <v>4</v>
      </c>
      <c r="F1856">
        <f t="shared" si="86"/>
        <v>2023</v>
      </c>
      <c r="G1856" s="4">
        <v>204615.328125</v>
      </c>
      <c r="H1856" s="4">
        <v>173822.96875</v>
      </c>
      <c r="I1856" s="3">
        <v>84.951103209999999</v>
      </c>
    </row>
    <row r="1857" spans="1:9" x14ac:dyDescent="0.3">
      <c r="A1857" s="25" t="s">
        <v>12</v>
      </c>
      <c r="B1857" s="25" t="s">
        <v>13</v>
      </c>
      <c r="C1857" s="26">
        <v>45025</v>
      </c>
      <c r="D1857" s="27">
        <f t="shared" si="84"/>
        <v>9</v>
      </c>
      <c r="E1857" s="27">
        <f t="shared" si="85"/>
        <v>4</v>
      </c>
      <c r="F1857" s="27">
        <f t="shared" si="86"/>
        <v>2023</v>
      </c>
      <c r="G1857" s="28">
        <v>20459.2421875</v>
      </c>
      <c r="H1857" s="28">
        <v>17237.033203129999</v>
      </c>
      <c r="I1857" s="29">
        <v>84.250602720000003</v>
      </c>
    </row>
    <row r="1858" spans="1:9" customFormat="1" x14ac:dyDescent="0.3">
      <c r="A1858" s="1" t="s">
        <v>6</v>
      </c>
      <c r="B1858" s="1" t="s">
        <v>7</v>
      </c>
      <c r="C1858" s="2">
        <v>45026</v>
      </c>
      <c r="D1858">
        <f t="shared" si="84"/>
        <v>10</v>
      </c>
      <c r="E1858">
        <f t="shared" si="85"/>
        <v>4</v>
      </c>
      <c r="F1858">
        <f t="shared" si="86"/>
        <v>2023</v>
      </c>
      <c r="G1858" s="4">
        <v>51691.2265625</v>
      </c>
      <c r="H1858" s="4">
        <v>47092.9609375</v>
      </c>
      <c r="I1858" s="3">
        <v>91.104400630000001</v>
      </c>
    </row>
    <row r="1859" spans="1:9" customFormat="1" x14ac:dyDescent="0.3">
      <c r="A1859" s="1" t="s">
        <v>8</v>
      </c>
      <c r="B1859" s="1" t="s">
        <v>9</v>
      </c>
      <c r="C1859" s="2">
        <v>45026</v>
      </c>
      <c r="D1859">
        <f t="shared" ref="D1859:D1922" si="87">DAY(C1859)</f>
        <v>10</v>
      </c>
      <c r="E1859">
        <f t="shared" ref="E1859:E1922" si="88">MONTH(C1859)</f>
        <v>4</v>
      </c>
      <c r="F1859">
        <f t="shared" ref="F1859:F1922" si="89">YEAR(C1859)</f>
        <v>2023</v>
      </c>
      <c r="G1859" s="4">
        <v>15302.39648438</v>
      </c>
      <c r="H1859" s="4">
        <v>15037.325195310001</v>
      </c>
      <c r="I1859" s="3">
        <v>98.26779938</v>
      </c>
    </row>
    <row r="1860" spans="1:9" customFormat="1" x14ac:dyDescent="0.3">
      <c r="A1860" s="1" t="s">
        <v>10</v>
      </c>
      <c r="B1860" s="1" t="s">
        <v>11</v>
      </c>
      <c r="C1860" s="2">
        <v>45026</v>
      </c>
      <c r="D1860">
        <f t="shared" si="87"/>
        <v>10</v>
      </c>
      <c r="E1860">
        <f t="shared" si="88"/>
        <v>4</v>
      </c>
      <c r="F1860">
        <f t="shared" si="89"/>
        <v>2023</v>
      </c>
      <c r="G1860" s="4">
        <v>204615.328125</v>
      </c>
      <c r="H1860" s="4">
        <v>174082.953125</v>
      </c>
      <c r="I1860" s="3">
        <v>85.078201289999996</v>
      </c>
    </row>
    <row r="1861" spans="1:9" x14ac:dyDescent="0.3">
      <c r="A1861" s="25" t="s">
        <v>12</v>
      </c>
      <c r="B1861" s="25" t="s">
        <v>13</v>
      </c>
      <c r="C1861" s="26">
        <v>45026</v>
      </c>
      <c r="D1861" s="27">
        <f t="shared" si="87"/>
        <v>10</v>
      </c>
      <c r="E1861" s="27">
        <f t="shared" si="88"/>
        <v>4</v>
      </c>
      <c r="F1861" s="27">
        <f t="shared" si="89"/>
        <v>2023</v>
      </c>
      <c r="G1861" s="28">
        <v>20459.2421875</v>
      </c>
      <c r="H1861" s="28">
        <v>17220.533203129999</v>
      </c>
      <c r="I1861" s="29">
        <v>84.169898989999993</v>
      </c>
    </row>
    <row r="1862" spans="1:9" customFormat="1" x14ac:dyDescent="0.3">
      <c r="A1862" s="1" t="s">
        <v>6</v>
      </c>
      <c r="B1862" s="1" t="s">
        <v>7</v>
      </c>
      <c r="C1862" s="2">
        <v>45027</v>
      </c>
      <c r="D1862">
        <f t="shared" si="87"/>
        <v>11</v>
      </c>
      <c r="E1862">
        <f t="shared" si="88"/>
        <v>4</v>
      </c>
      <c r="F1862">
        <f t="shared" si="89"/>
        <v>2023</v>
      </c>
      <c r="G1862" s="4">
        <v>51691.2265625</v>
      </c>
      <c r="H1862" s="4">
        <v>47103.39453125</v>
      </c>
      <c r="I1862" s="3">
        <v>91.124496460000003</v>
      </c>
    </row>
    <row r="1863" spans="1:9" customFormat="1" x14ac:dyDescent="0.3">
      <c r="A1863" s="1" t="s">
        <v>8</v>
      </c>
      <c r="B1863" s="1" t="s">
        <v>9</v>
      </c>
      <c r="C1863" s="2">
        <v>45027</v>
      </c>
      <c r="D1863">
        <f t="shared" si="87"/>
        <v>11</v>
      </c>
      <c r="E1863">
        <f t="shared" si="88"/>
        <v>4</v>
      </c>
      <c r="F1863">
        <f t="shared" si="89"/>
        <v>2023</v>
      </c>
      <c r="G1863" s="4">
        <v>15302.39648438</v>
      </c>
      <c r="H1863" s="4">
        <v>15004.778320310001</v>
      </c>
      <c r="I1863" s="3">
        <v>98.055099490000003</v>
      </c>
    </row>
    <row r="1864" spans="1:9" customFormat="1" x14ac:dyDescent="0.3">
      <c r="A1864" s="1" t="s">
        <v>10</v>
      </c>
      <c r="B1864" s="1" t="s">
        <v>11</v>
      </c>
      <c r="C1864" s="2">
        <v>45027</v>
      </c>
      <c r="D1864">
        <f t="shared" si="87"/>
        <v>11</v>
      </c>
      <c r="E1864">
        <f t="shared" si="88"/>
        <v>4</v>
      </c>
      <c r="F1864">
        <f t="shared" si="89"/>
        <v>2023</v>
      </c>
      <c r="G1864" s="4">
        <v>204615.328125</v>
      </c>
      <c r="H1864" s="4">
        <v>174470.5625</v>
      </c>
      <c r="I1864" s="3">
        <v>85.267601010000007</v>
      </c>
    </row>
    <row r="1865" spans="1:9" x14ac:dyDescent="0.3">
      <c r="A1865" s="25" t="s">
        <v>12</v>
      </c>
      <c r="B1865" s="25" t="s">
        <v>13</v>
      </c>
      <c r="C1865" s="26">
        <v>45027</v>
      </c>
      <c r="D1865" s="27">
        <f t="shared" si="87"/>
        <v>11</v>
      </c>
      <c r="E1865" s="27">
        <f t="shared" si="88"/>
        <v>4</v>
      </c>
      <c r="F1865" s="27">
        <f t="shared" si="89"/>
        <v>2023</v>
      </c>
      <c r="G1865" s="28">
        <v>20459.2421875</v>
      </c>
      <c r="H1865" s="28">
        <v>17222.14453125</v>
      </c>
      <c r="I1865" s="29">
        <v>84.177803040000001</v>
      </c>
    </row>
    <row r="1866" spans="1:9" customFormat="1" x14ac:dyDescent="0.3">
      <c r="A1866" s="1" t="s">
        <v>6</v>
      </c>
      <c r="B1866" s="1" t="s">
        <v>7</v>
      </c>
      <c r="C1866" s="2">
        <v>45028</v>
      </c>
      <c r="D1866">
        <f t="shared" si="87"/>
        <v>12</v>
      </c>
      <c r="E1866">
        <f t="shared" si="88"/>
        <v>4</v>
      </c>
      <c r="F1866">
        <f t="shared" si="89"/>
        <v>2023</v>
      </c>
      <c r="G1866" s="4">
        <v>51691.2265625</v>
      </c>
      <c r="H1866" s="4">
        <v>47098.55078125</v>
      </c>
      <c r="I1866" s="3">
        <v>91.115196229999995</v>
      </c>
    </row>
    <row r="1867" spans="1:9" customFormat="1" x14ac:dyDescent="0.3">
      <c r="A1867" s="1" t="s">
        <v>8</v>
      </c>
      <c r="B1867" s="1" t="s">
        <v>9</v>
      </c>
      <c r="C1867" s="2">
        <v>45028</v>
      </c>
      <c r="D1867">
        <f t="shared" si="87"/>
        <v>12</v>
      </c>
      <c r="E1867">
        <f t="shared" si="88"/>
        <v>4</v>
      </c>
      <c r="F1867">
        <f t="shared" si="89"/>
        <v>2023</v>
      </c>
      <c r="G1867" s="4">
        <v>15302.39648438</v>
      </c>
      <c r="H1867" s="4">
        <v>14977.346679689999</v>
      </c>
      <c r="I1867" s="3">
        <v>97.875801089999996</v>
      </c>
    </row>
    <row r="1868" spans="1:9" customFormat="1" x14ac:dyDescent="0.3">
      <c r="A1868" s="1" t="s">
        <v>10</v>
      </c>
      <c r="B1868" s="1" t="s">
        <v>11</v>
      </c>
      <c r="C1868" s="2">
        <v>45028</v>
      </c>
      <c r="D1868">
        <f t="shared" si="87"/>
        <v>12</v>
      </c>
      <c r="E1868">
        <f t="shared" si="88"/>
        <v>4</v>
      </c>
      <c r="F1868">
        <f t="shared" si="89"/>
        <v>2023</v>
      </c>
      <c r="G1868" s="4">
        <v>204615.328125</v>
      </c>
      <c r="H1868" s="4">
        <v>174685.1875</v>
      </c>
      <c r="I1868" s="3">
        <v>85.372497559999999</v>
      </c>
    </row>
    <row r="1869" spans="1:9" x14ac:dyDescent="0.3">
      <c r="A1869" s="25" t="s">
        <v>12</v>
      </c>
      <c r="B1869" s="25" t="s">
        <v>13</v>
      </c>
      <c r="C1869" s="26">
        <v>45028</v>
      </c>
      <c r="D1869" s="27">
        <f t="shared" si="87"/>
        <v>12</v>
      </c>
      <c r="E1869" s="27">
        <f t="shared" si="88"/>
        <v>4</v>
      </c>
      <c r="F1869" s="27">
        <f t="shared" si="89"/>
        <v>2023</v>
      </c>
      <c r="G1869" s="28">
        <v>20459.2421875</v>
      </c>
      <c r="H1869" s="28">
        <v>17210.09765625</v>
      </c>
      <c r="I1869" s="29">
        <v>84.118896480000004</v>
      </c>
    </row>
    <row r="1870" spans="1:9" customFormat="1" x14ac:dyDescent="0.3">
      <c r="A1870" s="1" t="s">
        <v>6</v>
      </c>
      <c r="B1870" s="1" t="s">
        <v>7</v>
      </c>
      <c r="C1870" s="2">
        <v>45029</v>
      </c>
      <c r="D1870">
        <f t="shared" si="87"/>
        <v>13</v>
      </c>
      <c r="E1870">
        <f t="shared" si="88"/>
        <v>4</v>
      </c>
      <c r="F1870">
        <f t="shared" si="89"/>
        <v>2023</v>
      </c>
      <c r="G1870" s="4">
        <v>51691.2265625</v>
      </c>
      <c r="H1870" s="4">
        <v>47094.9140625</v>
      </c>
      <c r="I1870" s="3">
        <v>91.108100890000003</v>
      </c>
    </row>
    <row r="1871" spans="1:9" customFormat="1" x14ac:dyDescent="0.3">
      <c r="A1871" s="1" t="s">
        <v>8</v>
      </c>
      <c r="B1871" s="1" t="s">
        <v>9</v>
      </c>
      <c r="C1871" s="2">
        <v>45029</v>
      </c>
      <c r="D1871">
        <f t="shared" si="87"/>
        <v>13</v>
      </c>
      <c r="E1871">
        <f t="shared" si="88"/>
        <v>4</v>
      </c>
      <c r="F1871">
        <f t="shared" si="89"/>
        <v>2023</v>
      </c>
      <c r="G1871" s="4">
        <v>15302.39648438</v>
      </c>
      <c r="H1871" s="4">
        <v>15000.436523439999</v>
      </c>
      <c r="I1871" s="3">
        <v>98.026702880000002</v>
      </c>
    </row>
    <row r="1872" spans="1:9" customFormat="1" x14ac:dyDescent="0.3">
      <c r="A1872" s="1" t="s">
        <v>10</v>
      </c>
      <c r="B1872" s="1" t="s">
        <v>11</v>
      </c>
      <c r="C1872" s="2">
        <v>45029</v>
      </c>
      <c r="D1872">
        <f t="shared" si="87"/>
        <v>13</v>
      </c>
      <c r="E1872">
        <f t="shared" si="88"/>
        <v>4</v>
      </c>
      <c r="F1872">
        <f t="shared" si="89"/>
        <v>2023</v>
      </c>
      <c r="G1872" s="4">
        <v>204615.328125</v>
      </c>
      <c r="H1872" s="4">
        <v>174866.234375</v>
      </c>
      <c r="I1872" s="3">
        <v>85.460998540000006</v>
      </c>
    </row>
    <row r="1873" spans="1:9" x14ac:dyDescent="0.3">
      <c r="A1873" s="25" t="s">
        <v>12</v>
      </c>
      <c r="B1873" s="25" t="s">
        <v>13</v>
      </c>
      <c r="C1873" s="26">
        <v>45029</v>
      </c>
      <c r="D1873" s="27">
        <f t="shared" si="87"/>
        <v>13</v>
      </c>
      <c r="E1873" s="27">
        <f t="shared" si="88"/>
        <v>4</v>
      </c>
      <c r="F1873" s="27">
        <f t="shared" si="89"/>
        <v>2023</v>
      </c>
      <c r="G1873" s="28">
        <v>20459.2421875</v>
      </c>
      <c r="H1873" s="28">
        <v>17193.736328129999</v>
      </c>
      <c r="I1873" s="29">
        <v>84.039001459999994</v>
      </c>
    </row>
    <row r="1874" spans="1:9" customFormat="1" x14ac:dyDescent="0.3">
      <c r="A1874" s="1" t="s">
        <v>6</v>
      </c>
      <c r="B1874" s="1" t="s">
        <v>7</v>
      </c>
      <c r="C1874" s="2">
        <v>45030</v>
      </c>
      <c r="D1874">
        <f t="shared" si="87"/>
        <v>14</v>
      </c>
      <c r="E1874">
        <f t="shared" si="88"/>
        <v>4</v>
      </c>
      <c r="F1874">
        <f t="shared" si="89"/>
        <v>2023</v>
      </c>
      <c r="G1874" s="4">
        <v>51691.2265625</v>
      </c>
      <c r="H1874" s="4">
        <v>47051.1640625</v>
      </c>
      <c r="I1874" s="3">
        <v>91.023498540000006</v>
      </c>
    </row>
    <row r="1875" spans="1:9" customFormat="1" x14ac:dyDescent="0.3">
      <c r="A1875" s="1" t="s">
        <v>8</v>
      </c>
      <c r="B1875" s="1" t="s">
        <v>9</v>
      </c>
      <c r="C1875" s="2">
        <v>45030</v>
      </c>
      <c r="D1875">
        <f t="shared" si="87"/>
        <v>14</v>
      </c>
      <c r="E1875">
        <f t="shared" si="88"/>
        <v>4</v>
      </c>
      <c r="F1875">
        <f t="shared" si="89"/>
        <v>2023</v>
      </c>
      <c r="G1875" s="4">
        <v>15302.39648438</v>
      </c>
      <c r="H1875" s="4">
        <v>15005.63476563</v>
      </c>
      <c r="I1875" s="3">
        <v>98.060699459999995</v>
      </c>
    </row>
    <row r="1876" spans="1:9" customFormat="1" x14ac:dyDescent="0.3">
      <c r="A1876" s="1" t="s">
        <v>10</v>
      </c>
      <c r="B1876" s="1" t="s">
        <v>11</v>
      </c>
      <c r="C1876" s="2">
        <v>45030</v>
      </c>
      <c r="D1876">
        <f t="shared" si="87"/>
        <v>14</v>
      </c>
      <c r="E1876">
        <f t="shared" si="88"/>
        <v>4</v>
      </c>
      <c r="F1876">
        <f t="shared" si="89"/>
        <v>2023</v>
      </c>
      <c r="G1876" s="4">
        <v>204615.328125</v>
      </c>
      <c r="H1876" s="4">
        <v>174991.109375</v>
      </c>
      <c r="I1876" s="3">
        <v>85.522003170000005</v>
      </c>
    </row>
    <row r="1877" spans="1:9" x14ac:dyDescent="0.3">
      <c r="A1877" s="25" t="s">
        <v>12</v>
      </c>
      <c r="B1877" s="25" t="s">
        <v>13</v>
      </c>
      <c r="C1877" s="26">
        <v>45030</v>
      </c>
      <c r="D1877" s="27">
        <f t="shared" si="87"/>
        <v>14</v>
      </c>
      <c r="E1877" s="27">
        <f t="shared" si="88"/>
        <v>4</v>
      </c>
      <c r="F1877" s="27">
        <f t="shared" si="89"/>
        <v>2023</v>
      </c>
      <c r="G1877" s="28">
        <v>20459.2421875</v>
      </c>
      <c r="H1877" s="28">
        <v>17169.189453129999</v>
      </c>
      <c r="I1877" s="29">
        <v>83.918998720000005</v>
      </c>
    </row>
    <row r="1878" spans="1:9" customFormat="1" x14ac:dyDescent="0.3">
      <c r="A1878" s="1" t="s">
        <v>6</v>
      </c>
      <c r="B1878" s="1" t="s">
        <v>7</v>
      </c>
      <c r="C1878" s="2">
        <v>45031</v>
      </c>
      <c r="D1878">
        <f t="shared" si="87"/>
        <v>15</v>
      </c>
      <c r="E1878">
        <f t="shared" si="88"/>
        <v>4</v>
      </c>
      <c r="F1878">
        <f t="shared" si="89"/>
        <v>2023</v>
      </c>
      <c r="G1878" s="4">
        <v>51691.2265625</v>
      </c>
      <c r="H1878" s="4">
        <v>47068.2890625</v>
      </c>
      <c r="I1878" s="3">
        <v>91.056602479999995</v>
      </c>
    </row>
    <row r="1879" spans="1:9" customFormat="1" x14ac:dyDescent="0.3">
      <c r="A1879" s="1" t="s">
        <v>8</v>
      </c>
      <c r="B1879" s="1" t="s">
        <v>9</v>
      </c>
      <c r="C1879" s="2">
        <v>45031</v>
      </c>
      <c r="D1879">
        <f t="shared" si="87"/>
        <v>15</v>
      </c>
      <c r="E1879">
        <f t="shared" si="88"/>
        <v>4</v>
      </c>
      <c r="F1879">
        <f t="shared" si="89"/>
        <v>2023</v>
      </c>
      <c r="G1879" s="4">
        <v>15302.39648438</v>
      </c>
      <c r="H1879" s="4">
        <v>15027.52734375</v>
      </c>
      <c r="I1879" s="3">
        <v>98.203796389999994</v>
      </c>
    </row>
    <row r="1880" spans="1:9" customFormat="1" x14ac:dyDescent="0.3">
      <c r="A1880" s="1" t="s">
        <v>10</v>
      </c>
      <c r="B1880" s="1" t="s">
        <v>11</v>
      </c>
      <c r="C1880" s="2">
        <v>45031</v>
      </c>
      <c r="D1880">
        <f t="shared" si="87"/>
        <v>15</v>
      </c>
      <c r="E1880">
        <f t="shared" si="88"/>
        <v>4</v>
      </c>
      <c r="F1880">
        <f t="shared" si="89"/>
        <v>2023</v>
      </c>
      <c r="G1880" s="4">
        <v>204615.328125</v>
      </c>
      <c r="H1880" s="4">
        <v>175296.5625</v>
      </c>
      <c r="I1880" s="3">
        <v>85.671302800000007</v>
      </c>
    </row>
    <row r="1881" spans="1:9" x14ac:dyDescent="0.3">
      <c r="A1881" s="25" t="s">
        <v>12</v>
      </c>
      <c r="B1881" s="25" t="s">
        <v>13</v>
      </c>
      <c r="C1881" s="26">
        <v>45031</v>
      </c>
      <c r="D1881" s="27">
        <f t="shared" si="87"/>
        <v>15</v>
      </c>
      <c r="E1881" s="27">
        <f t="shared" si="88"/>
        <v>4</v>
      </c>
      <c r="F1881" s="27">
        <f t="shared" si="89"/>
        <v>2023</v>
      </c>
      <c r="G1881" s="28">
        <v>20459.2421875</v>
      </c>
      <c r="H1881" s="28">
        <v>17197.73828125</v>
      </c>
      <c r="I1881" s="29">
        <v>84.058502200000007</v>
      </c>
    </row>
    <row r="1882" spans="1:9" customFormat="1" x14ac:dyDescent="0.3">
      <c r="A1882" s="1" t="s">
        <v>6</v>
      </c>
      <c r="B1882" s="1" t="s">
        <v>7</v>
      </c>
      <c r="C1882" s="2">
        <v>45032</v>
      </c>
      <c r="D1882">
        <f t="shared" si="87"/>
        <v>16</v>
      </c>
      <c r="E1882">
        <f t="shared" si="88"/>
        <v>4</v>
      </c>
      <c r="F1882">
        <f t="shared" si="89"/>
        <v>2023</v>
      </c>
      <c r="G1882" s="4">
        <v>51691.2265625</v>
      </c>
      <c r="H1882" s="4">
        <v>47078.7265625</v>
      </c>
      <c r="I1882" s="3">
        <v>91.076797490000004</v>
      </c>
    </row>
    <row r="1883" spans="1:9" customFormat="1" x14ac:dyDescent="0.3">
      <c r="A1883" s="1" t="s">
        <v>8</v>
      </c>
      <c r="B1883" s="1" t="s">
        <v>9</v>
      </c>
      <c r="C1883" s="2">
        <v>45032</v>
      </c>
      <c r="D1883">
        <f t="shared" si="87"/>
        <v>16</v>
      </c>
      <c r="E1883">
        <f t="shared" si="88"/>
        <v>4</v>
      </c>
      <c r="F1883">
        <f t="shared" si="89"/>
        <v>2023</v>
      </c>
      <c r="G1883" s="4">
        <v>15302.39648438</v>
      </c>
      <c r="H1883" s="4">
        <v>15045.109375</v>
      </c>
      <c r="I1883" s="3">
        <v>98.318603519999996</v>
      </c>
    </row>
    <row r="1884" spans="1:9" customFormat="1" x14ac:dyDescent="0.3">
      <c r="A1884" s="1" t="s">
        <v>10</v>
      </c>
      <c r="B1884" s="1" t="s">
        <v>11</v>
      </c>
      <c r="C1884" s="2">
        <v>45032</v>
      </c>
      <c r="D1884">
        <f t="shared" si="87"/>
        <v>16</v>
      </c>
      <c r="E1884">
        <f t="shared" si="88"/>
        <v>4</v>
      </c>
      <c r="F1884">
        <f t="shared" si="89"/>
        <v>2023</v>
      </c>
      <c r="G1884" s="4">
        <v>204615.328125</v>
      </c>
      <c r="H1884" s="4">
        <v>175543.953125</v>
      </c>
      <c r="I1884" s="3">
        <v>85.79219818</v>
      </c>
    </row>
    <row r="1885" spans="1:9" x14ac:dyDescent="0.3">
      <c r="A1885" s="25" t="s">
        <v>12</v>
      </c>
      <c r="B1885" s="25" t="s">
        <v>13</v>
      </c>
      <c r="C1885" s="26">
        <v>45032</v>
      </c>
      <c r="D1885" s="27">
        <f t="shared" si="87"/>
        <v>16</v>
      </c>
      <c r="E1885" s="27">
        <f t="shared" si="88"/>
        <v>4</v>
      </c>
      <c r="F1885" s="27">
        <f t="shared" si="89"/>
        <v>2023</v>
      </c>
      <c r="G1885" s="28">
        <v>20459.2421875</v>
      </c>
      <c r="H1885" s="28">
        <v>17255.453125</v>
      </c>
      <c r="I1885" s="29">
        <v>84.340599060000002</v>
      </c>
    </row>
    <row r="1886" spans="1:9" customFormat="1" x14ac:dyDescent="0.3">
      <c r="A1886" s="1" t="s">
        <v>6</v>
      </c>
      <c r="B1886" s="1" t="s">
        <v>7</v>
      </c>
      <c r="C1886" s="2">
        <v>45033</v>
      </c>
      <c r="D1886">
        <f t="shared" si="87"/>
        <v>17</v>
      </c>
      <c r="E1886">
        <f t="shared" si="88"/>
        <v>4</v>
      </c>
      <c r="F1886">
        <f t="shared" si="89"/>
        <v>2023</v>
      </c>
      <c r="G1886" s="4">
        <v>51691.2265625</v>
      </c>
      <c r="H1886" s="4">
        <v>47079.18359375</v>
      </c>
      <c r="I1886" s="3">
        <v>91.077697749999999</v>
      </c>
    </row>
    <row r="1887" spans="1:9" customFormat="1" x14ac:dyDescent="0.3">
      <c r="A1887" s="1" t="s">
        <v>8</v>
      </c>
      <c r="B1887" s="1" t="s">
        <v>9</v>
      </c>
      <c r="C1887" s="2">
        <v>45033</v>
      </c>
      <c r="D1887">
        <f t="shared" si="87"/>
        <v>17</v>
      </c>
      <c r="E1887">
        <f t="shared" si="88"/>
        <v>4</v>
      </c>
      <c r="F1887">
        <f t="shared" si="89"/>
        <v>2023</v>
      </c>
      <c r="G1887" s="4">
        <v>15302.39648438</v>
      </c>
      <c r="H1887" s="4">
        <v>15049.26953125</v>
      </c>
      <c r="I1887" s="3">
        <v>98.345802309999996</v>
      </c>
    </row>
    <row r="1888" spans="1:9" customFormat="1" x14ac:dyDescent="0.3">
      <c r="A1888" s="1" t="s">
        <v>10</v>
      </c>
      <c r="B1888" s="1" t="s">
        <v>11</v>
      </c>
      <c r="C1888" s="2">
        <v>45033</v>
      </c>
      <c r="D1888">
        <f t="shared" si="87"/>
        <v>17</v>
      </c>
      <c r="E1888">
        <f t="shared" si="88"/>
        <v>4</v>
      </c>
      <c r="F1888">
        <f t="shared" si="89"/>
        <v>2023</v>
      </c>
      <c r="G1888" s="4">
        <v>204615.328125</v>
      </c>
      <c r="H1888" s="4">
        <v>175647.9375</v>
      </c>
      <c r="I1888" s="3">
        <v>85.843002319999997</v>
      </c>
    </row>
    <row r="1889" spans="1:9" x14ac:dyDescent="0.3">
      <c r="A1889" s="25" t="s">
        <v>12</v>
      </c>
      <c r="B1889" s="25" t="s">
        <v>13</v>
      </c>
      <c r="C1889" s="26">
        <v>45033</v>
      </c>
      <c r="D1889" s="27">
        <f t="shared" si="87"/>
        <v>17</v>
      </c>
      <c r="E1889" s="27">
        <f t="shared" si="88"/>
        <v>4</v>
      </c>
      <c r="F1889" s="27">
        <f t="shared" si="89"/>
        <v>2023</v>
      </c>
      <c r="G1889" s="28">
        <v>20459.2421875</v>
      </c>
      <c r="H1889" s="28">
        <v>17343.197265629999</v>
      </c>
      <c r="I1889" s="29">
        <v>84.769500730000004</v>
      </c>
    </row>
    <row r="1890" spans="1:9" customFormat="1" x14ac:dyDescent="0.3">
      <c r="A1890" s="1" t="s">
        <v>6</v>
      </c>
      <c r="B1890" s="1" t="s">
        <v>7</v>
      </c>
      <c r="C1890" s="2">
        <v>45034</v>
      </c>
      <c r="D1890">
        <f t="shared" si="87"/>
        <v>18</v>
      </c>
      <c r="E1890">
        <f t="shared" si="88"/>
        <v>4</v>
      </c>
      <c r="F1890">
        <f t="shared" si="89"/>
        <v>2023</v>
      </c>
      <c r="G1890" s="4">
        <v>51691.2265625</v>
      </c>
      <c r="H1890" s="4">
        <v>47087.9765625</v>
      </c>
      <c r="I1890" s="3">
        <v>91.094703670000001</v>
      </c>
    </row>
    <row r="1891" spans="1:9" customFormat="1" x14ac:dyDescent="0.3">
      <c r="A1891" s="1" t="s">
        <v>8</v>
      </c>
      <c r="B1891" s="1" t="s">
        <v>9</v>
      </c>
      <c r="C1891" s="2">
        <v>45034</v>
      </c>
      <c r="D1891">
        <f t="shared" si="87"/>
        <v>18</v>
      </c>
      <c r="E1891">
        <f t="shared" si="88"/>
        <v>4</v>
      </c>
      <c r="F1891">
        <f t="shared" si="89"/>
        <v>2023</v>
      </c>
      <c r="G1891" s="4">
        <v>15302.39648438</v>
      </c>
      <c r="H1891" s="4">
        <v>15024.170898439999</v>
      </c>
      <c r="I1891" s="3">
        <v>98.181800839999994</v>
      </c>
    </row>
    <row r="1892" spans="1:9" customFormat="1" x14ac:dyDescent="0.3">
      <c r="A1892" s="1" t="s">
        <v>10</v>
      </c>
      <c r="B1892" s="1" t="s">
        <v>11</v>
      </c>
      <c r="C1892" s="2">
        <v>45034</v>
      </c>
      <c r="D1892">
        <f t="shared" si="87"/>
        <v>18</v>
      </c>
      <c r="E1892">
        <f t="shared" si="88"/>
        <v>4</v>
      </c>
      <c r="F1892">
        <f t="shared" si="89"/>
        <v>2023</v>
      </c>
      <c r="G1892" s="4">
        <v>204615.328125</v>
      </c>
      <c r="H1892" s="4">
        <v>175601.125</v>
      </c>
      <c r="I1892" s="3">
        <v>85.820098880000003</v>
      </c>
    </row>
    <row r="1893" spans="1:9" x14ac:dyDescent="0.3">
      <c r="A1893" s="25" t="s">
        <v>12</v>
      </c>
      <c r="B1893" s="25" t="s">
        <v>13</v>
      </c>
      <c r="C1893" s="26">
        <v>45034</v>
      </c>
      <c r="D1893" s="27">
        <f t="shared" si="87"/>
        <v>18</v>
      </c>
      <c r="E1893" s="27">
        <f t="shared" si="88"/>
        <v>4</v>
      </c>
      <c r="F1893" s="27">
        <f t="shared" si="89"/>
        <v>2023</v>
      </c>
      <c r="G1893" s="28">
        <v>20459.2421875</v>
      </c>
      <c r="H1893" s="28">
        <v>17352.810546879999</v>
      </c>
      <c r="I1893" s="29">
        <v>84.816497799999993</v>
      </c>
    </row>
    <row r="1894" spans="1:9" customFormat="1" x14ac:dyDescent="0.3">
      <c r="A1894" s="1" t="s">
        <v>6</v>
      </c>
      <c r="B1894" s="1" t="s">
        <v>7</v>
      </c>
      <c r="C1894" s="2">
        <v>45035</v>
      </c>
      <c r="D1894">
        <f t="shared" si="87"/>
        <v>19</v>
      </c>
      <c r="E1894">
        <f t="shared" si="88"/>
        <v>4</v>
      </c>
      <c r="F1894">
        <f t="shared" si="89"/>
        <v>2023</v>
      </c>
      <c r="G1894" s="4">
        <v>51691.2265625</v>
      </c>
      <c r="H1894" s="4">
        <v>47096.5546875</v>
      </c>
      <c r="I1894" s="3">
        <v>91.111297609999994</v>
      </c>
    </row>
    <row r="1895" spans="1:9" customFormat="1" x14ac:dyDescent="0.3">
      <c r="A1895" s="1" t="s">
        <v>8</v>
      </c>
      <c r="B1895" s="1" t="s">
        <v>9</v>
      </c>
      <c r="C1895" s="2">
        <v>45035</v>
      </c>
      <c r="D1895">
        <f t="shared" si="87"/>
        <v>19</v>
      </c>
      <c r="E1895">
        <f t="shared" si="88"/>
        <v>4</v>
      </c>
      <c r="F1895">
        <f t="shared" si="89"/>
        <v>2023</v>
      </c>
      <c r="G1895" s="4">
        <v>15302.39648438</v>
      </c>
      <c r="H1895" s="4">
        <v>15027.297851560001</v>
      </c>
      <c r="I1895" s="3">
        <v>98.202301030000001</v>
      </c>
    </row>
    <row r="1896" spans="1:9" customFormat="1" x14ac:dyDescent="0.3">
      <c r="A1896" s="1" t="s">
        <v>10</v>
      </c>
      <c r="B1896" s="1" t="s">
        <v>11</v>
      </c>
      <c r="C1896" s="2">
        <v>45035</v>
      </c>
      <c r="D1896">
        <f t="shared" si="87"/>
        <v>19</v>
      </c>
      <c r="E1896">
        <f t="shared" si="88"/>
        <v>4</v>
      </c>
      <c r="F1896">
        <f t="shared" si="89"/>
        <v>2023</v>
      </c>
      <c r="G1896" s="4">
        <v>204615.328125</v>
      </c>
      <c r="H1896" s="4">
        <v>175283.28125</v>
      </c>
      <c r="I1896" s="3">
        <v>85.664802550000005</v>
      </c>
    </row>
    <row r="1897" spans="1:9" x14ac:dyDescent="0.3">
      <c r="A1897" s="25" t="s">
        <v>12</v>
      </c>
      <c r="B1897" s="25" t="s">
        <v>13</v>
      </c>
      <c r="C1897" s="26">
        <v>45035</v>
      </c>
      <c r="D1897" s="27">
        <f t="shared" si="87"/>
        <v>19</v>
      </c>
      <c r="E1897" s="27">
        <f t="shared" si="88"/>
        <v>4</v>
      </c>
      <c r="F1897" s="27">
        <f t="shared" si="89"/>
        <v>2023</v>
      </c>
      <c r="G1897" s="28">
        <v>20459.2421875</v>
      </c>
      <c r="H1897" s="28">
        <v>17393.255859379999</v>
      </c>
      <c r="I1897" s="29">
        <v>85.014198300000004</v>
      </c>
    </row>
    <row r="1898" spans="1:9" customFormat="1" x14ac:dyDescent="0.3">
      <c r="A1898" s="1" t="s">
        <v>6</v>
      </c>
      <c r="B1898" s="1" t="s">
        <v>7</v>
      </c>
      <c r="C1898" s="2">
        <v>45036</v>
      </c>
      <c r="D1898">
        <f t="shared" si="87"/>
        <v>20</v>
      </c>
      <c r="E1898">
        <f t="shared" si="88"/>
        <v>4</v>
      </c>
      <c r="F1898">
        <f t="shared" si="89"/>
        <v>2023</v>
      </c>
      <c r="G1898" s="4">
        <v>51691.2265625</v>
      </c>
      <c r="H1898" s="4">
        <v>47098.82421875</v>
      </c>
      <c r="I1898" s="3">
        <v>91.115699770000006</v>
      </c>
    </row>
    <row r="1899" spans="1:9" customFormat="1" x14ac:dyDescent="0.3">
      <c r="A1899" s="1" t="s">
        <v>8</v>
      </c>
      <c r="B1899" s="1" t="s">
        <v>9</v>
      </c>
      <c r="C1899" s="2">
        <v>45036</v>
      </c>
      <c r="D1899">
        <f t="shared" si="87"/>
        <v>20</v>
      </c>
      <c r="E1899">
        <f t="shared" si="88"/>
        <v>4</v>
      </c>
      <c r="F1899">
        <f t="shared" si="89"/>
        <v>2023</v>
      </c>
      <c r="G1899" s="4">
        <v>15302.39648438</v>
      </c>
      <c r="H1899" s="4">
        <v>15012.50585938</v>
      </c>
      <c r="I1899" s="3">
        <v>98.105598450000002</v>
      </c>
    </row>
    <row r="1900" spans="1:9" customFormat="1" x14ac:dyDescent="0.3">
      <c r="A1900" s="1" t="s">
        <v>10</v>
      </c>
      <c r="B1900" s="1" t="s">
        <v>11</v>
      </c>
      <c r="C1900" s="2">
        <v>45036</v>
      </c>
      <c r="D1900">
        <f t="shared" si="87"/>
        <v>20</v>
      </c>
      <c r="E1900">
        <f t="shared" si="88"/>
        <v>4</v>
      </c>
      <c r="F1900">
        <f t="shared" si="89"/>
        <v>2023</v>
      </c>
      <c r="G1900" s="4">
        <v>204615.328125</v>
      </c>
      <c r="H1900" s="4">
        <v>175155.640625</v>
      </c>
      <c r="I1900" s="3">
        <v>85.602401729999997</v>
      </c>
    </row>
    <row r="1901" spans="1:9" x14ac:dyDescent="0.3">
      <c r="A1901" s="25" t="s">
        <v>12</v>
      </c>
      <c r="B1901" s="25" t="s">
        <v>13</v>
      </c>
      <c r="C1901" s="26">
        <v>45036</v>
      </c>
      <c r="D1901" s="27">
        <f t="shared" si="87"/>
        <v>20</v>
      </c>
      <c r="E1901" s="27">
        <f t="shared" si="88"/>
        <v>4</v>
      </c>
      <c r="F1901" s="27">
        <f t="shared" si="89"/>
        <v>2023</v>
      </c>
      <c r="G1901" s="28">
        <v>20459.2421875</v>
      </c>
      <c r="H1901" s="28">
        <v>17367.15625</v>
      </c>
      <c r="I1901" s="29">
        <v>84.886596679999997</v>
      </c>
    </row>
    <row r="1902" spans="1:9" customFormat="1" x14ac:dyDescent="0.3">
      <c r="A1902" s="1" t="s">
        <v>6</v>
      </c>
      <c r="B1902" s="1" t="s">
        <v>7</v>
      </c>
      <c r="C1902" s="2">
        <v>45037</v>
      </c>
      <c r="D1902">
        <f t="shared" si="87"/>
        <v>21</v>
      </c>
      <c r="E1902">
        <f t="shared" si="88"/>
        <v>4</v>
      </c>
      <c r="F1902">
        <f t="shared" si="89"/>
        <v>2023</v>
      </c>
      <c r="G1902" s="4">
        <v>51691.2265625</v>
      </c>
      <c r="H1902" s="4">
        <v>47100.46484375</v>
      </c>
      <c r="I1902" s="3">
        <v>91.118896480000004</v>
      </c>
    </row>
    <row r="1903" spans="1:9" customFormat="1" x14ac:dyDescent="0.3">
      <c r="A1903" s="1" t="s">
        <v>8</v>
      </c>
      <c r="B1903" s="1" t="s">
        <v>9</v>
      </c>
      <c r="C1903" s="2">
        <v>45037</v>
      </c>
      <c r="D1903">
        <f t="shared" si="87"/>
        <v>21</v>
      </c>
      <c r="E1903">
        <f t="shared" si="88"/>
        <v>4</v>
      </c>
      <c r="F1903">
        <f t="shared" si="89"/>
        <v>2023</v>
      </c>
      <c r="G1903" s="4">
        <v>15302.39648438</v>
      </c>
      <c r="H1903" s="4">
        <v>15026.25195313</v>
      </c>
      <c r="I1903" s="3">
        <v>98.195396419999994</v>
      </c>
    </row>
    <row r="1904" spans="1:9" customFormat="1" x14ac:dyDescent="0.3">
      <c r="A1904" s="1" t="s">
        <v>10</v>
      </c>
      <c r="B1904" s="1" t="s">
        <v>11</v>
      </c>
      <c r="C1904" s="2">
        <v>45037</v>
      </c>
      <c r="D1904">
        <f t="shared" si="87"/>
        <v>21</v>
      </c>
      <c r="E1904">
        <f t="shared" si="88"/>
        <v>4</v>
      </c>
      <c r="F1904">
        <f t="shared" si="89"/>
        <v>2023</v>
      </c>
      <c r="G1904" s="4">
        <v>204615.328125</v>
      </c>
      <c r="H1904" s="4">
        <v>175594.328125</v>
      </c>
      <c r="I1904" s="3">
        <v>85.816802980000006</v>
      </c>
    </row>
    <row r="1905" spans="1:9" x14ac:dyDescent="0.3">
      <c r="A1905" s="25" t="s">
        <v>12</v>
      </c>
      <c r="B1905" s="25" t="s">
        <v>13</v>
      </c>
      <c r="C1905" s="26">
        <v>45037</v>
      </c>
      <c r="D1905" s="27">
        <f t="shared" si="87"/>
        <v>21</v>
      </c>
      <c r="E1905" s="27">
        <f t="shared" si="88"/>
        <v>4</v>
      </c>
      <c r="F1905" s="27">
        <f t="shared" si="89"/>
        <v>2023</v>
      </c>
      <c r="G1905" s="28">
        <v>20459.2421875</v>
      </c>
      <c r="H1905" s="28">
        <v>17378.060546879999</v>
      </c>
      <c r="I1905" s="29">
        <v>84.939903259999994</v>
      </c>
    </row>
    <row r="1906" spans="1:9" customFormat="1" x14ac:dyDescent="0.3">
      <c r="A1906" s="1" t="s">
        <v>6</v>
      </c>
      <c r="B1906" s="1" t="s">
        <v>7</v>
      </c>
      <c r="C1906" s="2">
        <v>45038</v>
      </c>
      <c r="D1906">
        <f t="shared" si="87"/>
        <v>22</v>
      </c>
      <c r="E1906">
        <f t="shared" si="88"/>
        <v>4</v>
      </c>
      <c r="F1906">
        <f t="shared" si="89"/>
        <v>2023</v>
      </c>
      <c r="G1906" s="4">
        <v>51691.2265625</v>
      </c>
      <c r="H1906" s="4">
        <v>47062.59765625</v>
      </c>
      <c r="I1906" s="3">
        <v>91.045600890000003</v>
      </c>
    </row>
    <row r="1907" spans="1:9" customFormat="1" x14ac:dyDescent="0.3">
      <c r="A1907" s="1" t="s">
        <v>8</v>
      </c>
      <c r="B1907" s="1" t="s">
        <v>9</v>
      </c>
      <c r="C1907" s="2">
        <v>45038</v>
      </c>
      <c r="D1907">
        <f t="shared" si="87"/>
        <v>22</v>
      </c>
      <c r="E1907">
        <f t="shared" si="88"/>
        <v>4</v>
      </c>
      <c r="F1907">
        <f t="shared" si="89"/>
        <v>2023</v>
      </c>
      <c r="G1907" s="4">
        <v>15302.39648438</v>
      </c>
      <c r="H1907" s="4">
        <v>15040.959960939999</v>
      </c>
      <c r="I1907" s="3">
        <v>98.291496280000004</v>
      </c>
    </row>
    <row r="1908" spans="1:9" customFormat="1" x14ac:dyDescent="0.3">
      <c r="A1908" s="1" t="s">
        <v>10</v>
      </c>
      <c r="B1908" s="1" t="s">
        <v>11</v>
      </c>
      <c r="C1908" s="2">
        <v>45038</v>
      </c>
      <c r="D1908">
        <f t="shared" si="87"/>
        <v>22</v>
      </c>
      <c r="E1908">
        <f t="shared" si="88"/>
        <v>4</v>
      </c>
      <c r="F1908">
        <f t="shared" si="89"/>
        <v>2023</v>
      </c>
      <c r="G1908" s="4">
        <v>204615.328125</v>
      </c>
      <c r="H1908" s="4">
        <v>175829.90625</v>
      </c>
      <c r="I1908" s="3">
        <v>85.93190002</v>
      </c>
    </row>
    <row r="1909" spans="1:9" x14ac:dyDescent="0.3">
      <c r="A1909" s="25" t="s">
        <v>12</v>
      </c>
      <c r="B1909" s="25" t="s">
        <v>13</v>
      </c>
      <c r="C1909" s="26">
        <v>45038</v>
      </c>
      <c r="D1909" s="27">
        <f t="shared" si="87"/>
        <v>22</v>
      </c>
      <c r="E1909" s="27">
        <f t="shared" si="88"/>
        <v>4</v>
      </c>
      <c r="F1909" s="27">
        <f t="shared" si="89"/>
        <v>2023</v>
      </c>
      <c r="G1909" s="28">
        <v>20459.2421875</v>
      </c>
      <c r="H1909" s="28">
        <v>17381.1640625</v>
      </c>
      <c r="I1909" s="29">
        <v>84.955101010000007</v>
      </c>
    </row>
    <row r="1910" spans="1:9" customFormat="1" x14ac:dyDescent="0.3">
      <c r="A1910" s="1" t="s">
        <v>6</v>
      </c>
      <c r="B1910" s="1" t="s">
        <v>7</v>
      </c>
      <c r="C1910" s="2">
        <v>45039</v>
      </c>
      <c r="D1910">
        <f t="shared" si="87"/>
        <v>23</v>
      </c>
      <c r="E1910">
        <f t="shared" si="88"/>
        <v>4</v>
      </c>
      <c r="F1910">
        <f t="shared" si="89"/>
        <v>2023</v>
      </c>
      <c r="G1910" s="4">
        <v>51691.2265625</v>
      </c>
      <c r="H1910" s="4">
        <v>47070.74609375</v>
      </c>
      <c r="I1910" s="3">
        <v>91.061401369999999</v>
      </c>
    </row>
    <row r="1911" spans="1:9" customFormat="1" x14ac:dyDescent="0.3">
      <c r="A1911" s="1" t="s">
        <v>8</v>
      </c>
      <c r="B1911" s="1" t="s">
        <v>9</v>
      </c>
      <c r="C1911" s="2">
        <v>45039</v>
      </c>
      <c r="D1911">
        <f t="shared" si="87"/>
        <v>23</v>
      </c>
      <c r="E1911">
        <f t="shared" si="88"/>
        <v>4</v>
      </c>
      <c r="F1911">
        <f t="shared" si="89"/>
        <v>2023</v>
      </c>
      <c r="G1911" s="4">
        <v>15302.39648438</v>
      </c>
      <c r="H1911" s="4">
        <v>15078.102539060001</v>
      </c>
      <c r="I1911" s="3">
        <v>98.534301760000005</v>
      </c>
    </row>
    <row r="1912" spans="1:9" customFormat="1" x14ac:dyDescent="0.3">
      <c r="A1912" s="1" t="s">
        <v>10</v>
      </c>
      <c r="B1912" s="1" t="s">
        <v>11</v>
      </c>
      <c r="C1912" s="2">
        <v>45039</v>
      </c>
      <c r="D1912">
        <f t="shared" si="87"/>
        <v>23</v>
      </c>
      <c r="E1912">
        <f t="shared" si="88"/>
        <v>4</v>
      </c>
      <c r="F1912">
        <f t="shared" si="89"/>
        <v>2023</v>
      </c>
      <c r="G1912" s="4">
        <v>204615.328125</v>
      </c>
      <c r="H1912" s="4">
        <v>176106.34375</v>
      </c>
      <c r="I1912" s="3">
        <v>86.067001340000004</v>
      </c>
    </row>
    <row r="1913" spans="1:9" x14ac:dyDescent="0.3">
      <c r="A1913" s="25" t="s">
        <v>12</v>
      </c>
      <c r="B1913" s="25" t="s">
        <v>13</v>
      </c>
      <c r="C1913" s="26">
        <v>45039</v>
      </c>
      <c r="D1913" s="27">
        <f t="shared" si="87"/>
        <v>23</v>
      </c>
      <c r="E1913" s="27">
        <f t="shared" si="88"/>
        <v>4</v>
      </c>
      <c r="F1913" s="27">
        <f t="shared" si="89"/>
        <v>2023</v>
      </c>
      <c r="G1913" s="28">
        <v>20459.2421875</v>
      </c>
      <c r="H1913" s="28">
        <v>17355.072265629999</v>
      </c>
      <c r="I1913" s="29">
        <v>84.82749939</v>
      </c>
    </row>
    <row r="1914" spans="1:9" customFormat="1" x14ac:dyDescent="0.3">
      <c r="A1914" s="1" t="s">
        <v>6</v>
      </c>
      <c r="B1914" s="1" t="s">
        <v>7</v>
      </c>
      <c r="C1914" s="2">
        <v>45040</v>
      </c>
      <c r="D1914">
        <f t="shared" si="87"/>
        <v>24</v>
      </c>
      <c r="E1914">
        <f t="shared" si="88"/>
        <v>4</v>
      </c>
      <c r="F1914">
        <f t="shared" si="89"/>
        <v>2023</v>
      </c>
      <c r="G1914" s="4">
        <v>51691.2265625</v>
      </c>
      <c r="H1914" s="4">
        <v>47078.0625</v>
      </c>
      <c r="I1914" s="3">
        <v>91.075500489999996</v>
      </c>
    </row>
    <row r="1915" spans="1:9" customFormat="1" x14ac:dyDescent="0.3">
      <c r="A1915" s="1" t="s">
        <v>8</v>
      </c>
      <c r="B1915" s="1" t="s">
        <v>9</v>
      </c>
      <c r="C1915" s="2">
        <v>45040</v>
      </c>
      <c r="D1915">
        <f t="shared" si="87"/>
        <v>24</v>
      </c>
      <c r="E1915">
        <f t="shared" si="88"/>
        <v>4</v>
      </c>
      <c r="F1915">
        <f t="shared" si="89"/>
        <v>2023</v>
      </c>
      <c r="G1915" s="4">
        <v>15302.39648438</v>
      </c>
      <c r="H1915" s="4">
        <v>15049.47460938</v>
      </c>
      <c r="I1915" s="3">
        <v>98.347198489999997</v>
      </c>
    </row>
    <row r="1916" spans="1:9" customFormat="1" x14ac:dyDescent="0.3">
      <c r="A1916" s="1" t="s">
        <v>10</v>
      </c>
      <c r="B1916" s="1" t="s">
        <v>11</v>
      </c>
      <c r="C1916" s="2">
        <v>45040</v>
      </c>
      <c r="D1916">
        <f t="shared" si="87"/>
        <v>24</v>
      </c>
      <c r="E1916">
        <f t="shared" si="88"/>
        <v>4</v>
      </c>
      <c r="F1916">
        <f t="shared" si="89"/>
        <v>2023</v>
      </c>
      <c r="G1916" s="4">
        <v>204615.328125</v>
      </c>
      <c r="H1916" s="4">
        <v>176140.71875</v>
      </c>
      <c r="I1916" s="3">
        <v>86.083801269999995</v>
      </c>
    </row>
    <row r="1917" spans="1:9" x14ac:dyDescent="0.3">
      <c r="A1917" s="25" t="s">
        <v>12</v>
      </c>
      <c r="B1917" s="25" t="s">
        <v>13</v>
      </c>
      <c r="C1917" s="26">
        <v>45040</v>
      </c>
      <c r="D1917" s="27">
        <f t="shared" si="87"/>
        <v>24</v>
      </c>
      <c r="E1917" s="27">
        <f t="shared" si="88"/>
        <v>4</v>
      </c>
      <c r="F1917" s="27">
        <f t="shared" si="89"/>
        <v>2023</v>
      </c>
      <c r="G1917" s="28">
        <v>20459.2421875</v>
      </c>
      <c r="H1917" s="28">
        <v>17384.63671875</v>
      </c>
      <c r="I1917" s="29">
        <v>84.972000120000004</v>
      </c>
    </row>
    <row r="1918" spans="1:9" customFormat="1" x14ac:dyDescent="0.3">
      <c r="A1918" s="1" t="s">
        <v>6</v>
      </c>
      <c r="B1918" s="1" t="s">
        <v>7</v>
      </c>
      <c r="C1918" s="2">
        <v>45041</v>
      </c>
      <c r="D1918">
        <f t="shared" si="87"/>
        <v>25</v>
      </c>
      <c r="E1918">
        <f t="shared" si="88"/>
        <v>4</v>
      </c>
      <c r="F1918">
        <f t="shared" si="89"/>
        <v>2023</v>
      </c>
      <c r="G1918" s="4">
        <v>51691.2265625</v>
      </c>
      <c r="H1918" s="4">
        <v>47087.703125</v>
      </c>
      <c r="I1918" s="3">
        <v>91.094200130000004</v>
      </c>
    </row>
    <row r="1919" spans="1:9" customFormat="1" x14ac:dyDescent="0.3">
      <c r="A1919" s="1" t="s">
        <v>8</v>
      </c>
      <c r="B1919" s="1" t="s">
        <v>9</v>
      </c>
      <c r="C1919" s="2">
        <v>45041</v>
      </c>
      <c r="D1919">
        <f t="shared" si="87"/>
        <v>25</v>
      </c>
      <c r="E1919">
        <f t="shared" si="88"/>
        <v>4</v>
      </c>
      <c r="F1919">
        <f t="shared" si="89"/>
        <v>2023</v>
      </c>
      <c r="G1919" s="4">
        <v>15302.39648438</v>
      </c>
      <c r="H1919" s="4">
        <v>15012.682617189999</v>
      </c>
      <c r="I1919" s="3">
        <v>98.106697080000004</v>
      </c>
    </row>
    <row r="1920" spans="1:9" customFormat="1" x14ac:dyDescent="0.3">
      <c r="A1920" s="1" t="s">
        <v>10</v>
      </c>
      <c r="B1920" s="1" t="s">
        <v>11</v>
      </c>
      <c r="C1920" s="2">
        <v>45041</v>
      </c>
      <c r="D1920">
        <f t="shared" si="87"/>
        <v>25</v>
      </c>
      <c r="E1920">
        <f t="shared" si="88"/>
        <v>4</v>
      </c>
      <c r="F1920">
        <f t="shared" si="89"/>
        <v>2023</v>
      </c>
      <c r="G1920" s="4">
        <v>204615.328125</v>
      </c>
      <c r="H1920" s="4">
        <v>176404.765625</v>
      </c>
      <c r="I1920" s="3">
        <v>86.212898249999995</v>
      </c>
    </row>
    <row r="1921" spans="1:9" x14ac:dyDescent="0.3">
      <c r="A1921" s="25" t="s">
        <v>12</v>
      </c>
      <c r="B1921" s="25" t="s">
        <v>13</v>
      </c>
      <c r="C1921" s="26">
        <v>45041</v>
      </c>
      <c r="D1921" s="27">
        <f t="shared" si="87"/>
        <v>25</v>
      </c>
      <c r="E1921" s="27">
        <f t="shared" si="88"/>
        <v>4</v>
      </c>
      <c r="F1921" s="27">
        <f t="shared" si="89"/>
        <v>2023</v>
      </c>
      <c r="G1921" s="28">
        <v>20459.2421875</v>
      </c>
      <c r="H1921" s="28">
        <v>17333.73828125</v>
      </c>
      <c r="I1921" s="29">
        <v>84.723297119999998</v>
      </c>
    </row>
    <row r="1922" spans="1:9" customFormat="1" x14ac:dyDescent="0.3">
      <c r="A1922" s="1" t="s">
        <v>6</v>
      </c>
      <c r="B1922" s="1" t="s">
        <v>7</v>
      </c>
      <c r="C1922" s="2">
        <v>45042</v>
      </c>
      <c r="D1922">
        <f t="shared" si="87"/>
        <v>26</v>
      </c>
      <c r="E1922">
        <f t="shared" si="88"/>
        <v>4</v>
      </c>
      <c r="F1922">
        <f t="shared" si="89"/>
        <v>2023</v>
      </c>
      <c r="G1922" s="4">
        <v>51691.2265625</v>
      </c>
      <c r="H1922" s="4">
        <v>47097.33984375</v>
      </c>
      <c r="I1922" s="3">
        <v>91.1128006</v>
      </c>
    </row>
    <row r="1923" spans="1:9" customFormat="1" x14ac:dyDescent="0.3">
      <c r="A1923" s="1" t="s">
        <v>8</v>
      </c>
      <c r="B1923" s="1" t="s">
        <v>9</v>
      </c>
      <c r="C1923" s="2">
        <v>45042</v>
      </c>
      <c r="D1923">
        <f t="shared" ref="D1923:D1986" si="90">DAY(C1923)</f>
        <v>26</v>
      </c>
      <c r="E1923">
        <f t="shared" ref="E1923:E1986" si="91">MONTH(C1923)</f>
        <v>4</v>
      </c>
      <c r="F1923">
        <f t="shared" ref="F1923:F1986" si="92">YEAR(C1923)</f>
        <v>2023</v>
      </c>
      <c r="G1923" s="4">
        <v>15302.39648438</v>
      </c>
      <c r="H1923" s="4">
        <v>14983.366210939999</v>
      </c>
      <c r="I1923" s="3">
        <v>97.915199279999996</v>
      </c>
    </row>
    <row r="1924" spans="1:9" customFormat="1" x14ac:dyDescent="0.3">
      <c r="A1924" s="1" t="s">
        <v>10</v>
      </c>
      <c r="B1924" s="1" t="s">
        <v>11</v>
      </c>
      <c r="C1924" s="2">
        <v>45042</v>
      </c>
      <c r="D1924">
        <f t="shared" si="90"/>
        <v>26</v>
      </c>
      <c r="E1924">
        <f t="shared" si="91"/>
        <v>4</v>
      </c>
      <c r="F1924">
        <f t="shared" si="92"/>
        <v>2023</v>
      </c>
      <c r="G1924" s="4">
        <v>204615.328125</v>
      </c>
      <c r="H1924" s="4">
        <v>176578.390625</v>
      </c>
      <c r="I1924" s="3">
        <v>86.297698969999999</v>
      </c>
    </row>
    <row r="1925" spans="1:9" x14ac:dyDescent="0.3">
      <c r="A1925" s="25" t="s">
        <v>12</v>
      </c>
      <c r="B1925" s="25" t="s">
        <v>13</v>
      </c>
      <c r="C1925" s="26">
        <v>45042</v>
      </c>
      <c r="D1925" s="27">
        <f t="shared" si="90"/>
        <v>26</v>
      </c>
      <c r="E1925" s="27">
        <f t="shared" si="91"/>
        <v>4</v>
      </c>
      <c r="F1925" s="27">
        <f t="shared" si="92"/>
        <v>2023</v>
      </c>
      <c r="G1925" s="28">
        <v>20459.2421875</v>
      </c>
      <c r="H1925" s="28">
        <v>17293.439453129999</v>
      </c>
      <c r="I1925" s="29">
        <v>84.526298519999997</v>
      </c>
    </row>
    <row r="1926" spans="1:9" customFormat="1" x14ac:dyDescent="0.3">
      <c r="A1926" s="1" t="s">
        <v>6</v>
      </c>
      <c r="B1926" s="1" t="s">
        <v>7</v>
      </c>
      <c r="C1926" s="2">
        <v>45043</v>
      </c>
      <c r="D1926">
        <f t="shared" si="90"/>
        <v>27</v>
      </c>
      <c r="E1926">
        <f t="shared" si="91"/>
        <v>4</v>
      </c>
      <c r="F1926">
        <f t="shared" si="92"/>
        <v>2023</v>
      </c>
      <c r="G1926" s="4">
        <v>51691.2265625</v>
      </c>
      <c r="H1926" s="4">
        <v>47105.3203125</v>
      </c>
      <c r="I1926" s="3">
        <v>91.128303529999997</v>
      </c>
    </row>
    <row r="1927" spans="1:9" customFormat="1" x14ac:dyDescent="0.3">
      <c r="A1927" s="1" t="s">
        <v>8</v>
      </c>
      <c r="B1927" s="1" t="s">
        <v>9</v>
      </c>
      <c r="C1927" s="2">
        <v>45043</v>
      </c>
      <c r="D1927">
        <f t="shared" si="90"/>
        <v>27</v>
      </c>
      <c r="E1927">
        <f t="shared" si="91"/>
        <v>4</v>
      </c>
      <c r="F1927">
        <f t="shared" si="92"/>
        <v>2023</v>
      </c>
      <c r="G1927" s="4">
        <v>15302.39648438</v>
      </c>
      <c r="H1927" s="4">
        <v>14967.61132813</v>
      </c>
      <c r="I1927" s="3">
        <v>97.812202450000001</v>
      </c>
    </row>
    <row r="1928" spans="1:9" customFormat="1" x14ac:dyDescent="0.3">
      <c r="A1928" s="1" t="s">
        <v>10</v>
      </c>
      <c r="B1928" s="1" t="s">
        <v>11</v>
      </c>
      <c r="C1928" s="2">
        <v>45043</v>
      </c>
      <c r="D1928">
        <f t="shared" si="90"/>
        <v>27</v>
      </c>
      <c r="E1928">
        <f t="shared" si="91"/>
        <v>4</v>
      </c>
      <c r="F1928">
        <f t="shared" si="92"/>
        <v>2023</v>
      </c>
      <c r="G1928" s="4">
        <v>204615.328125</v>
      </c>
      <c r="H1928" s="4">
        <v>176644.421875</v>
      </c>
      <c r="I1928" s="3">
        <v>86.33000183</v>
      </c>
    </row>
    <row r="1929" spans="1:9" x14ac:dyDescent="0.3">
      <c r="A1929" s="25" t="s">
        <v>12</v>
      </c>
      <c r="B1929" s="25" t="s">
        <v>13</v>
      </c>
      <c r="C1929" s="26">
        <v>45043</v>
      </c>
      <c r="D1929" s="27">
        <f t="shared" si="90"/>
        <v>27</v>
      </c>
      <c r="E1929" s="27">
        <f t="shared" si="91"/>
        <v>4</v>
      </c>
      <c r="F1929" s="27">
        <f t="shared" si="92"/>
        <v>2023</v>
      </c>
      <c r="G1929" s="28">
        <v>20459.2421875</v>
      </c>
      <c r="H1929" s="28">
        <v>17239.390625</v>
      </c>
      <c r="I1929" s="29">
        <v>84.262100219999994</v>
      </c>
    </row>
    <row r="1930" spans="1:9" customFormat="1" x14ac:dyDescent="0.3">
      <c r="A1930" s="1" t="s">
        <v>6</v>
      </c>
      <c r="B1930" s="1" t="s">
        <v>7</v>
      </c>
      <c r="C1930" s="2">
        <v>45044</v>
      </c>
      <c r="D1930">
        <f t="shared" si="90"/>
        <v>28</v>
      </c>
      <c r="E1930">
        <f t="shared" si="91"/>
        <v>4</v>
      </c>
      <c r="F1930">
        <f t="shared" si="92"/>
        <v>2023</v>
      </c>
      <c r="G1930" s="4">
        <v>51691.2265625</v>
      </c>
      <c r="H1930" s="4">
        <v>47111.32421875</v>
      </c>
      <c r="I1930" s="3">
        <v>91.139900209999993</v>
      </c>
    </row>
    <row r="1931" spans="1:9" customFormat="1" x14ac:dyDescent="0.3">
      <c r="A1931" s="1" t="s">
        <v>8</v>
      </c>
      <c r="B1931" s="1" t="s">
        <v>9</v>
      </c>
      <c r="C1931" s="2">
        <v>45044</v>
      </c>
      <c r="D1931">
        <f t="shared" si="90"/>
        <v>28</v>
      </c>
      <c r="E1931">
        <f t="shared" si="91"/>
        <v>4</v>
      </c>
      <c r="F1931">
        <f t="shared" si="92"/>
        <v>2023</v>
      </c>
      <c r="G1931" s="4">
        <v>15302.39648438</v>
      </c>
      <c r="H1931" s="4">
        <v>14963.57226563</v>
      </c>
      <c r="I1931" s="3">
        <v>97.785797119999998</v>
      </c>
    </row>
    <row r="1932" spans="1:9" customFormat="1" x14ac:dyDescent="0.3">
      <c r="A1932" s="1" t="s">
        <v>10</v>
      </c>
      <c r="B1932" s="1" t="s">
        <v>11</v>
      </c>
      <c r="C1932" s="2">
        <v>45044</v>
      </c>
      <c r="D1932">
        <f t="shared" si="90"/>
        <v>28</v>
      </c>
      <c r="E1932">
        <f t="shared" si="91"/>
        <v>4</v>
      </c>
      <c r="F1932">
        <f t="shared" si="92"/>
        <v>2023</v>
      </c>
      <c r="G1932" s="4">
        <v>204615.328125</v>
      </c>
      <c r="H1932" s="4">
        <v>176423.1875</v>
      </c>
      <c r="I1932" s="3">
        <v>86.221900939999998</v>
      </c>
    </row>
    <row r="1933" spans="1:9" x14ac:dyDescent="0.3">
      <c r="A1933" s="25" t="s">
        <v>12</v>
      </c>
      <c r="B1933" s="25" t="s">
        <v>13</v>
      </c>
      <c r="C1933" s="26">
        <v>45044</v>
      </c>
      <c r="D1933" s="27">
        <f t="shared" si="90"/>
        <v>28</v>
      </c>
      <c r="E1933" s="27">
        <f t="shared" si="91"/>
        <v>4</v>
      </c>
      <c r="F1933" s="27">
        <f t="shared" si="92"/>
        <v>2023</v>
      </c>
      <c r="G1933" s="28">
        <v>20459.2421875</v>
      </c>
      <c r="H1933" s="28">
        <v>17184.626953129999</v>
      </c>
      <c r="I1933" s="29">
        <v>83.99440002</v>
      </c>
    </row>
    <row r="1934" spans="1:9" customFormat="1" x14ac:dyDescent="0.3">
      <c r="A1934" s="1" t="s">
        <v>6</v>
      </c>
      <c r="B1934" s="1" t="s">
        <v>7</v>
      </c>
      <c r="C1934" s="2">
        <v>45045</v>
      </c>
      <c r="D1934">
        <f t="shared" si="90"/>
        <v>29</v>
      </c>
      <c r="E1934">
        <f t="shared" si="91"/>
        <v>4</v>
      </c>
      <c r="F1934">
        <f t="shared" si="92"/>
        <v>2023</v>
      </c>
      <c r="G1934" s="4">
        <v>51691.2265625</v>
      </c>
      <c r="H1934" s="4">
        <v>47078.125</v>
      </c>
      <c r="I1934" s="3">
        <v>91.075698849999995</v>
      </c>
    </row>
    <row r="1935" spans="1:9" customFormat="1" x14ac:dyDescent="0.3">
      <c r="A1935" s="1" t="s">
        <v>8</v>
      </c>
      <c r="B1935" s="1" t="s">
        <v>9</v>
      </c>
      <c r="C1935" s="2">
        <v>45045</v>
      </c>
      <c r="D1935">
        <f t="shared" si="90"/>
        <v>29</v>
      </c>
      <c r="E1935">
        <f t="shared" si="91"/>
        <v>4</v>
      </c>
      <c r="F1935">
        <f t="shared" si="92"/>
        <v>2023</v>
      </c>
      <c r="G1935" s="4">
        <v>15302.39648438</v>
      </c>
      <c r="H1935" s="4">
        <v>14992.88085938</v>
      </c>
      <c r="I1935" s="3">
        <v>97.977302550000005</v>
      </c>
    </row>
    <row r="1936" spans="1:9" customFormat="1" x14ac:dyDescent="0.3">
      <c r="A1936" s="1" t="s">
        <v>10</v>
      </c>
      <c r="B1936" s="1" t="s">
        <v>11</v>
      </c>
      <c r="C1936" s="2">
        <v>45045</v>
      </c>
      <c r="D1936">
        <f t="shared" si="90"/>
        <v>29</v>
      </c>
      <c r="E1936">
        <f t="shared" si="91"/>
        <v>4</v>
      </c>
      <c r="F1936">
        <f t="shared" si="92"/>
        <v>2023</v>
      </c>
      <c r="G1936" s="4">
        <v>204615.328125</v>
      </c>
      <c r="H1936" s="4">
        <v>176327.234375</v>
      </c>
      <c r="I1936" s="3">
        <v>86.175003050000001</v>
      </c>
    </row>
    <row r="1937" spans="1:9" x14ac:dyDescent="0.3">
      <c r="A1937" s="25" t="s">
        <v>12</v>
      </c>
      <c r="B1937" s="25" t="s">
        <v>13</v>
      </c>
      <c r="C1937" s="26">
        <v>45045</v>
      </c>
      <c r="D1937" s="27">
        <f t="shared" si="90"/>
        <v>29</v>
      </c>
      <c r="E1937" s="27">
        <f t="shared" si="91"/>
        <v>4</v>
      </c>
      <c r="F1937" s="27">
        <f t="shared" si="92"/>
        <v>2023</v>
      </c>
      <c r="G1937" s="28">
        <v>20459.2421875</v>
      </c>
      <c r="H1937" s="28">
        <v>17185.201171879999</v>
      </c>
      <c r="I1937" s="29">
        <v>83.997299190000007</v>
      </c>
    </row>
    <row r="1938" spans="1:9" customFormat="1" x14ac:dyDescent="0.3">
      <c r="A1938" s="1" t="s">
        <v>6</v>
      </c>
      <c r="B1938" s="1" t="s">
        <v>7</v>
      </c>
      <c r="C1938" s="2">
        <v>45046</v>
      </c>
      <c r="D1938">
        <f t="shared" si="90"/>
        <v>30</v>
      </c>
      <c r="E1938">
        <f t="shared" si="91"/>
        <v>4</v>
      </c>
      <c r="F1938">
        <f t="shared" si="92"/>
        <v>2023</v>
      </c>
      <c r="G1938" s="4">
        <v>51691.2265625</v>
      </c>
      <c r="H1938" s="4">
        <v>47047.78515625</v>
      </c>
      <c r="I1938" s="3">
        <v>91.016998290000004</v>
      </c>
    </row>
    <row r="1939" spans="1:9" customFormat="1" x14ac:dyDescent="0.3">
      <c r="A1939" s="1" t="s">
        <v>8</v>
      </c>
      <c r="B1939" s="1" t="s">
        <v>9</v>
      </c>
      <c r="C1939" s="2">
        <v>45046</v>
      </c>
      <c r="D1939">
        <f t="shared" si="90"/>
        <v>30</v>
      </c>
      <c r="E1939">
        <f t="shared" si="91"/>
        <v>4</v>
      </c>
      <c r="F1939">
        <f t="shared" si="92"/>
        <v>2023</v>
      </c>
      <c r="G1939" s="4">
        <v>15302.39648438</v>
      </c>
      <c r="H1939" s="4">
        <v>15061.290039060001</v>
      </c>
      <c r="I1939" s="3">
        <v>98.424400329999997</v>
      </c>
    </row>
    <row r="1940" spans="1:9" customFormat="1" x14ac:dyDescent="0.3">
      <c r="A1940" s="1" t="s">
        <v>10</v>
      </c>
      <c r="B1940" s="1" t="s">
        <v>11</v>
      </c>
      <c r="C1940" s="2">
        <v>45046</v>
      </c>
      <c r="D1940">
        <f t="shared" si="90"/>
        <v>30</v>
      </c>
      <c r="E1940">
        <f t="shared" si="91"/>
        <v>4</v>
      </c>
      <c r="F1940">
        <f t="shared" si="92"/>
        <v>2023</v>
      </c>
      <c r="G1940" s="4">
        <v>204615.328125</v>
      </c>
      <c r="H1940" s="4">
        <v>176393.765625</v>
      </c>
      <c r="I1940" s="3">
        <v>86.207496640000002</v>
      </c>
    </row>
    <row r="1941" spans="1:9" x14ac:dyDescent="0.3">
      <c r="A1941" s="25" t="s">
        <v>12</v>
      </c>
      <c r="B1941" s="25" t="s">
        <v>13</v>
      </c>
      <c r="C1941" s="26">
        <v>45046</v>
      </c>
      <c r="D1941" s="27">
        <f t="shared" si="90"/>
        <v>30</v>
      </c>
      <c r="E1941" s="27">
        <f t="shared" si="91"/>
        <v>4</v>
      </c>
      <c r="F1941" s="27">
        <f t="shared" si="92"/>
        <v>2023</v>
      </c>
      <c r="G1941" s="28">
        <v>20459.2421875</v>
      </c>
      <c r="H1941" s="28">
        <v>17187.080078129999</v>
      </c>
      <c r="I1941" s="29">
        <v>84.006401060000002</v>
      </c>
    </row>
    <row r="1942" spans="1:9" customFormat="1" x14ac:dyDescent="0.3">
      <c r="A1942" s="1" t="s">
        <v>6</v>
      </c>
      <c r="B1942" s="1" t="s">
        <v>7</v>
      </c>
      <c r="C1942" s="2">
        <v>45047</v>
      </c>
      <c r="D1942">
        <f t="shared" si="90"/>
        <v>1</v>
      </c>
      <c r="E1942">
        <f t="shared" si="91"/>
        <v>5</v>
      </c>
      <c r="F1942">
        <f t="shared" si="92"/>
        <v>2023</v>
      </c>
      <c r="G1942" s="4">
        <v>51691.2265625</v>
      </c>
      <c r="H1942" s="4">
        <v>47018.3515625</v>
      </c>
      <c r="I1942" s="3">
        <v>90.959999080000003</v>
      </c>
    </row>
    <row r="1943" spans="1:9" customFormat="1" x14ac:dyDescent="0.3">
      <c r="A1943" s="1" t="s">
        <v>8</v>
      </c>
      <c r="B1943" s="1" t="s">
        <v>9</v>
      </c>
      <c r="C1943" s="2">
        <v>45047</v>
      </c>
      <c r="D1943">
        <f t="shared" si="90"/>
        <v>1</v>
      </c>
      <c r="E1943">
        <f t="shared" si="91"/>
        <v>5</v>
      </c>
      <c r="F1943">
        <f t="shared" si="92"/>
        <v>2023</v>
      </c>
      <c r="G1943" s="4">
        <v>15302.39648438</v>
      </c>
      <c r="H1943" s="4">
        <v>15101.4765625</v>
      </c>
      <c r="I1943" s="3">
        <v>98.686996460000003</v>
      </c>
    </row>
    <row r="1944" spans="1:9" customFormat="1" x14ac:dyDescent="0.3">
      <c r="A1944" s="1" t="s">
        <v>10</v>
      </c>
      <c r="B1944" s="1" t="s">
        <v>11</v>
      </c>
      <c r="C1944" s="2">
        <v>45047</v>
      </c>
      <c r="D1944">
        <f t="shared" si="90"/>
        <v>1</v>
      </c>
      <c r="E1944">
        <f t="shared" si="91"/>
        <v>5</v>
      </c>
      <c r="F1944">
        <f t="shared" si="92"/>
        <v>2023</v>
      </c>
      <c r="G1944" s="4">
        <v>204615.328125</v>
      </c>
      <c r="H1944" s="4">
        <v>176423.21875</v>
      </c>
      <c r="I1944" s="3">
        <v>86.221900939999998</v>
      </c>
    </row>
    <row r="1945" spans="1:9" x14ac:dyDescent="0.3">
      <c r="A1945" s="25" t="s">
        <v>12</v>
      </c>
      <c r="B1945" s="25" t="s">
        <v>13</v>
      </c>
      <c r="C1945" s="26">
        <v>45047</v>
      </c>
      <c r="D1945" s="27">
        <f t="shared" si="90"/>
        <v>1</v>
      </c>
      <c r="E1945" s="27">
        <f t="shared" si="91"/>
        <v>5</v>
      </c>
      <c r="F1945" s="27">
        <f t="shared" si="92"/>
        <v>2023</v>
      </c>
      <c r="G1945" s="28">
        <v>20459.2421875</v>
      </c>
      <c r="H1945" s="28">
        <v>17171.5078125</v>
      </c>
      <c r="I1945" s="29">
        <v>83.930297850000002</v>
      </c>
    </row>
    <row r="1946" spans="1:9" customFormat="1" x14ac:dyDescent="0.3">
      <c r="A1946" s="1" t="s">
        <v>6</v>
      </c>
      <c r="B1946" s="1" t="s">
        <v>7</v>
      </c>
      <c r="C1946" s="2">
        <v>45048</v>
      </c>
      <c r="D1946">
        <f t="shared" si="90"/>
        <v>2</v>
      </c>
      <c r="E1946">
        <f t="shared" si="91"/>
        <v>5</v>
      </c>
      <c r="F1946">
        <f t="shared" si="92"/>
        <v>2023</v>
      </c>
      <c r="G1946" s="4">
        <v>51691.2265625</v>
      </c>
      <c r="H1946" s="4">
        <v>46963.75390625</v>
      </c>
      <c r="I1946" s="3">
        <v>90.854400630000001</v>
      </c>
    </row>
    <row r="1947" spans="1:9" customFormat="1" x14ac:dyDescent="0.3">
      <c r="A1947" s="1" t="s">
        <v>8</v>
      </c>
      <c r="B1947" s="1" t="s">
        <v>9</v>
      </c>
      <c r="C1947" s="2">
        <v>45048</v>
      </c>
      <c r="D1947">
        <f t="shared" si="90"/>
        <v>2</v>
      </c>
      <c r="E1947">
        <f t="shared" si="91"/>
        <v>5</v>
      </c>
      <c r="F1947">
        <f t="shared" si="92"/>
        <v>2023</v>
      </c>
      <c r="G1947" s="4">
        <v>15302.39648438</v>
      </c>
      <c r="H1947" s="4">
        <v>15053.85742188</v>
      </c>
      <c r="I1947" s="3">
        <v>98.375801089999996</v>
      </c>
    </row>
    <row r="1948" spans="1:9" customFormat="1" x14ac:dyDescent="0.3">
      <c r="A1948" s="1" t="s">
        <v>10</v>
      </c>
      <c r="B1948" s="1" t="s">
        <v>11</v>
      </c>
      <c r="C1948" s="2">
        <v>45048</v>
      </c>
      <c r="D1948">
        <f t="shared" si="90"/>
        <v>2</v>
      </c>
      <c r="E1948">
        <f t="shared" si="91"/>
        <v>5</v>
      </c>
      <c r="F1948">
        <f t="shared" si="92"/>
        <v>2023</v>
      </c>
      <c r="G1948" s="4">
        <v>204615.328125</v>
      </c>
      <c r="H1948" s="4">
        <v>176272.59375</v>
      </c>
      <c r="I1948" s="3">
        <v>86.148300169999999</v>
      </c>
    </row>
    <row r="1949" spans="1:9" x14ac:dyDescent="0.3">
      <c r="A1949" s="25" t="s">
        <v>12</v>
      </c>
      <c r="B1949" s="25" t="s">
        <v>13</v>
      </c>
      <c r="C1949" s="26">
        <v>45048</v>
      </c>
      <c r="D1949" s="27">
        <f t="shared" si="90"/>
        <v>2</v>
      </c>
      <c r="E1949" s="27">
        <f t="shared" si="91"/>
        <v>5</v>
      </c>
      <c r="F1949" s="27">
        <f t="shared" si="92"/>
        <v>2023</v>
      </c>
      <c r="G1949" s="28">
        <v>20459.2421875</v>
      </c>
      <c r="H1949" s="28">
        <v>17109.986328129999</v>
      </c>
      <c r="I1949" s="29">
        <v>83.629600519999997</v>
      </c>
    </row>
    <row r="1950" spans="1:9" customFormat="1" x14ac:dyDescent="0.3">
      <c r="A1950" s="1" t="s">
        <v>6</v>
      </c>
      <c r="B1950" s="1" t="s">
        <v>7</v>
      </c>
      <c r="C1950" s="2">
        <v>45049</v>
      </c>
      <c r="D1950">
        <f t="shared" si="90"/>
        <v>3</v>
      </c>
      <c r="E1950">
        <f t="shared" si="91"/>
        <v>5</v>
      </c>
      <c r="F1950">
        <f t="shared" si="92"/>
        <v>2023</v>
      </c>
      <c r="G1950" s="4">
        <v>51691.2265625</v>
      </c>
      <c r="H1950" s="4">
        <v>46908.01171875</v>
      </c>
      <c r="I1950" s="3">
        <v>90.746597289999997</v>
      </c>
    </row>
    <row r="1951" spans="1:9" customFormat="1" x14ac:dyDescent="0.3">
      <c r="A1951" s="1" t="s">
        <v>8</v>
      </c>
      <c r="B1951" s="1" t="s">
        <v>9</v>
      </c>
      <c r="C1951" s="2">
        <v>45049</v>
      </c>
      <c r="D1951">
        <f t="shared" si="90"/>
        <v>3</v>
      </c>
      <c r="E1951">
        <f t="shared" si="91"/>
        <v>5</v>
      </c>
      <c r="F1951">
        <f t="shared" si="92"/>
        <v>2023</v>
      </c>
      <c r="G1951" s="4">
        <v>15302.39648438</v>
      </c>
      <c r="H1951" s="4">
        <v>15054.995117189999</v>
      </c>
      <c r="I1951" s="3">
        <v>98.383300779999999</v>
      </c>
    </row>
    <row r="1952" spans="1:9" customFormat="1" x14ac:dyDescent="0.3">
      <c r="A1952" s="1" t="s">
        <v>10</v>
      </c>
      <c r="B1952" s="1" t="s">
        <v>11</v>
      </c>
      <c r="C1952" s="2">
        <v>45049</v>
      </c>
      <c r="D1952">
        <f t="shared" si="90"/>
        <v>3</v>
      </c>
      <c r="E1952">
        <f t="shared" si="91"/>
        <v>5</v>
      </c>
      <c r="F1952">
        <f t="shared" si="92"/>
        <v>2023</v>
      </c>
      <c r="G1952" s="4">
        <v>204615.328125</v>
      </c>
      <c r="H1952" s="4">
        <v>176234.828125</v>
      </c>
      <c r="I1952" s="3">
        <v>86.129798890000004</v>
      </c>
    </row>
    <row r="1953" spans="1:9" x14ac:dyDescent="0.3">
      <c r="A1953" s="25" t="s">
        <v>12</v>
      </c>
      <c r="B1953" s="25" t="s">
        <v>13</v>
      </c>
      <c r="C1953" s="26">
        <v>45049</v>
      </c>
      <c r="D1953" s="27">
        <f t="shared" si="90"/>
        <v>3</v>
      </c>
      <c r="E1953" s="27">
        <f t="shared" si="91"/>
        <v>5</v>
      </c>
      <c r="F1953" s="27">
        <f t="shared" si="92"/>
        <v>2023</v>
      </c>
      <c r="G1953" s="28">
        <v>20459.2421875</v>
      </c>
      <c r="H1953" s="28">
        <v>17100.82421875</v>
      </c>
      <c r="I1953" s="29">
        <v>83.584800720000004</v>
      </c>
    </row>
    <row r="1954" spans="1:9" customFormat="1" x14ac:dyDescent="0.3">
      <c r="A1954" s="1" t="s">
        <v>6</v>
      </c>
      <c r="B1954" s="1" t="s">
        <v>7</v>
      </c>
      <c r="C1954" s="2">
        <v>45050</v>
      </c>
      <c r="D1954">
        <f t="shared" si="90"/>
        <v>4</v>
      </c>
      <c r="E1954">
        <f t="shared" si="91"/>
        <v>5</v>
      </c>
      <c r="F1954">
        <f t="shared" si="92"/>
        <v>2023</v>
      </c>
      <c r="G1954" s="4">
        <v>51691.2265625</v>
      </c>
      <c r="H1954" s="4">
        <v>46888.69921875</v>
      </c>
      <c r="I1954" s="3">
        <v>90.709198000000001</v>
      </c>
    </row>
    <row r="1955" spans="1:9" customFormat="1" x14ac:dyDescent="0.3">
      <c r="A1955" s="1" t="s">
        <v>8</v>
      </c>
      <c r="B1955" s="1" t="s">
        <v>9</v>
      </c>
      <c r="C1955" s="2">
        <v>45050</v>
      </c>
      <c r="D1955">
        <f t="shared" si="90"/>
        <v>4</v>
      </c>
      <c r="E1955">
        <f t="shared" si="91"/>
        <v>5</v>
      </c>
      <c r="F1955">
        <f t="shared" si="92"/>
        <v>2023</v>
      </c>
      <c r="G1955" s="4">
        <v>15302.39648438</v>
      </c>
      <c r="H1955" s="4">
        <v>15103.391601560001</v>
      </c>
      <c r="I1955" s="3">
        <v>98.699501040000001</v>
      </c>
    </row>
    <row r="1956" spans="1:9" customFormat="1" x14ac:dyDescent="0.3">
      <c r="A1956" s="1" t="s">
        <v>10</v>
      </c>
      <c r="B1956" s="1" t="s">
        <v>11</v>
      </c>
      <c r="C1956" s="2">
        <v>45050</v>
      </c>
      <c r="D1956">
        <f t="shared" si="90"/>
        <v>4</v>
      </c>
      <c r="E1956">
        <f t="shared" si="91"/>
        <v>5</v>
      </c>
      <c r="F1956">
        <f t="shared" si="92"/>
        <v>2023</v>
      </c>
      <c r="G1956" s="4">
        <v>204615.328125</v>
      </c>
      <c r="H1956" s="4">
        <v>176282.6875</v>
      </c>
      <c r="I1956" s="3">
        <v>86.153198239999995</v>
      </c>
    </row>
    <row r="1957" spans="1:9" x14ac:dyDescent="0.3">
      <c r="A1957" s="25" t="s">
        <v>12</v>
      </c>
      <c r="B1957" s="25" t="s">
        <v>13</v>
      </c>
      <c r="C1957" s="26">
        <v>45050</v>
      </c>
      <c r="D1957" s="27">
        <f t="shared" si="90"/>
        <v>4</v>
      </c>
      <c r="E1957" s="27">
        <f t="shared" si="91"/>
        <v>5</v>
      </c>
      <c r="F1957" s="27">
        <f t="shared" si="92"/>
        <v>2023</v>
      </c>
      <c r="G1957" s="28">
        <v>20459.2421875</v>
      </c>
      <c r="H1957" s="28">
        <v>17178.86328125</v>
      </c>
      <c r="I1957" s="29">
        <v>83.966300959999998</v>
      </c>
    </row>
    <row r="1958" spans="1:9" customFormat="1" x14ac:dyDescent="0.3">
      <c r="A1958" s="1" t="s">
        <v>6</v>
      </c>
      <c r="B1958" s="1" t="s">
        <v>7</v>
      </c>
      <c r="C1958" s="2">
        <v>45051</v>
      </c>
      <c r="D1958">
        <f t="shared" si="90"/>
        <v>5</v>
      </c>
      <c r="E1958">
        <f t="shared" si="91"/>
        <v>5</v>
      </c>
      <c r="F1958">
        <f t="shared" si="92"/>
        <v>2023</v>
      </c>
      <c r="G1958" s="4">
        <v>51691.2265625</v>
      </c>
      <c r="H1958" s="4">
        <v>46871</v>
      </c>
      <c r="I1958" s="3">
        <v>90.675003050000001</v>
      </c>
    </row>
    <row r="1959" spans="1:9" customFormat="1" x14ac:dyDescent="0.3">
      <c r="A1959" s="1" t="s">
        <v>8</v>
      </c>
      <c r="B1959" s="1" t="s">
        <v>9</v>
      </c>
      <c r="C1959" s="2">
        <v>45051</v>
      </c>
      <c r="D1959">
        <f t="shared" si="90"/>
        <v>5</v>
      </c>
      <c r="E1959">
        <f t="shared" si="91"/>
        <v>5</v>
      </c>
      <c r="F1959">
        <f t="shared" si="92"/>
        <v>2023</v>
      </c>
      <c r="G1959" s="4">
        <v>15302.39648438</v>
      </c>
      <c r="H1959" s="4">
        <v>15099.086914060001</v>
      </c>
      <c r="I1959" s="3">
        <v>98.671401979999999</v>
      </c>
    </row>
    <row r="1960" spans="1:9" customFormat="1" x14ac:dyDescent="0.3">
      <c r="A1960" s="1" t="s">
        <v>10</v>
      </c>
      <c r="B1960" s="1" t="s">
        <v>11</v>
      </c>
      <c r="C1960" s="2">
        <v>45051</v>
      </c>
      <c r="D1960">
        <f t="shared" si="90"/>
        <v>5</v>
      </c>
      <c r="E1960">
        <f t="shared" si="91"/>
        <v>5</v>
      </c>
      <c r="F1960">
        <f t="shared" si="92"/>
        <v>2023</v>
      </c>
      <c r="G1960" s="4">
        <v>204615.328125</v>
      </c>
      <c r="H1960" s="4">
        <v>176372.5625</v>
      </c>
      <c r="I1960" s="3">
        <v>86.197097779999993</v>
      </c>
    </row>
    <row r="1961" spans="1:9" x14ac:dyDescent="0.3">
      <c r="A1961" s="25" t="s">
        <v>12</v>
      </c>
      <c r="B1961" s="25" t="s">
        <v>13</v>
      </c>
      <c r="C1961" s="26">
        <v>45051</v>
      </c>
      <c r="D1961" s="27">
        <f t="shared" si="90"/>
        <v>5</v>
      </c>
      <c r="E1961" s="27">
        <f t="shared" si="91"/>
        <v>5</v>
      </c>
      <c r="F1961" s="27">
        <f t="shared" si="92"/>
        <v>2023</v>
      </c>
      <c r="G1961" s="28">
        <v>20459.2421875</v>
      </c>
      <c r="H1961" s="28">
        <v>17290.94921875</v>
      </c>
      <c r="I1961" s="29">
        <v>84.514099119999997</v>
      </c>
    </row>
    <row r="1962" spans="1:9" customFormat="1" x14ac:dyDescent="0.3">
      <c r="A1962" s="1" t="s">
        <v>6</v>
      </c>
      <c r="B1962" s="1" t="s">
        <v>7</v>
      </c>
      <c r="C1962" s="2">
        <v>45052</v>
      </c>
      <c r="D1962">
        <f t="shared" si="90"/>
        <v>6</v>
      </c>
      <c r="E1962">
        <f t="shared" si="91"/>
        <v>5</v>
      </c>
      <c r="F1962">
        <f t="shared" si="92"/>
        <v>2023</v>
      </c>
      <c r="G1962" s="4">
        <v>51691.2265625</v>
      </c>
      <c r="H1962" s="4">
        <v>46863.64453125</v>
      </c>
      <c r="I1962" s="3">
        <v>90.660697940000006</v>
      </c>
    </row>
    <row r="1963" spans="1:9" customFormat="1" x14ac:dyDescent="0.3">
      <c r="A1963" s="1" t="s">
        <v>8</v>
      </c>
      <c r="B1963" s="1" t="s">
        <v>9</v>
      </c>
      <c r="C1963" s="2">
        <v>45052</v>
      </c>
      <c r="D1963">
        <f t="shared" si="90"/>
        <v>6</v>
      </c>
      <c r="E1963">
        <f t="shared" si="91"/>
        <v>5</v>
      </c>
      <c r="F1963">
        <f t="shared" si="92"/>
        <v>2023</v>
      </c>
      <c r="G1963" s="4">
        <v>15302.39648438</v>
      </c>
      <c r="H1963" s="4">
        <v>15118.66992188</v>
      </c>
      <c r="I1963" s="3">
        <v>98.799400329999997</v>
      </c>
    </row>
    <row r="1964" spans="1:9" customFormat="1" x14ac:dyDescent="0.3">
      <c r="A1964" s="1" t="s">
        <v>10</v>
      </c>
      <c r="B1964" s="1" t="s">
        <v>11</v>
      </c>
      <c r="C1964" s="2">
        <v>45052</v>
      </c>
      <c r="D1964">
        <f t="shared" si="90"/>
        <v>6</v>
      </c>
      <c r="E1964">
        <f t="shared" si="91"/>
        <v>5</v>
      </c>
      <c r="F1964">
        <f t="shared" si="92"/>
        <v>2023</v>
      </c>
      <c r="G1964" s="4">
        <v>204615.328125</v>
      </c>
      <c r="H1964" s="4">
        <v>176555.125</v>
      </c>
      <c r="I1964" s="3">
        <v>86.286399840000001</v>
      </c>
    </row>
    <row r="1965" spans="1:9" x14ac:dyDescent="0.3">
      <c r="A1965" s="25" t="s">
        <v>12</v>
      </c>
      <c r="B1965" s="25" t="s">
        <v>13</v>
      </c>
      <c r="C1965" s="26">
        <v>45052</v>
      </c>
      <c r="D1965" s="27">
        <f t="shared" si="90"/>
        <v>6</v>
      </c>
      <c r="E1965" s="27">
        <f t="shared" si="91"/>
        <v>5</v>
      </c>
      <c r="F1965" s="27">
        <f t="shared" si="92"/>
        <v>2023</v>
      </c>
      <c r="G1965" s="28">
        <v>20459.2421875</v>
      </c>
      <c r="H1965" s="28">
        <v>17407.87109375</v>
      </c>
      <c r="I1965" s="29">
        <v>85.08560181</v>
      </c>
    </row>
    <row r="1966" spans="1:9" customFormat="1" x14ac:dyDescent="0.3">
      <c r="A1966" s="1" t="s">
        <v>6</v>
      </c>
      <c r="B1966" s="1" t="s">
        <v>7</v>
      </c>
      <c r="C1966" s="2">
        <v>45053</v>
      </c>
      <c r="D1966">
        <f t="shared" si="90"/>
        <v>7</v>
      </c>
      <c r="E1966">
        <f t="shared" si="91"/>
        <v>5</v>
      </c>
      <c r="F1966">
        <f t="shared" si="92"/>
        <v>2023</v>
      </c>
      <c r="G1966" s="4">
        <v>51691.2265625</v>
      </c>
      <c r="H1966" s="4">
        <v>46846.8125</v>
      </c>
      <c r="I1966" s="3">
        <v>90.628196720000005</v>
      </c>
    </row>
    <row r="1967" spans="1:9" customFormat="1" x14ac:dyDescent="0.3">
      <c r="A1967" s="1" t="s">
        <v>8</v>
      </c>
      <c r="B1967" s="1" t="s">
        <v>9</v>
      </c>
      <c r="C1967" s="2">
        <v>45053</v>
      </c>
      <c r="D1967">
        <f t="shared" si="90"/>
        <v>7</v>
      </c>
      <c r="E1967">
        <f t="shared" si="91"/>
        <v>5</v>
      </c>
      <c r="F1967">
        <f t="shared" si="92"/>
        <v>2023</v>
      </c>
      <c r="G1967" s="4">
        <v>15302.39648438</v>
      </c>
      <c r="H1967" s="4">
        <v>15126.811523439999</v>
      </c>
      <c r="I1967" s="3">
        <v>98.852600100000004</v>
      </c>
    </row>
    <row r="1968" spans="1:9" customFormat="1" x14ac:dyDescent="0.3">
      <c r="A1968" s="1" t="s">
        <v>10</v>
      </c>
      <c r="B1968" s="1" t="s">
        <v>11</v>
      </c>
      <c r="C1968" s="2">
        <v>45053</v>
      </c>
      <c r="D1968">
        <f t="shared" si="90"/>
        <v>7</v>
      </c>
      <c r="E1968">
        <f t="shared" si="91"/>
        <v>5</v>
      </c>
      <c r="F1968">
        <f t="shared" si="92"/>
        <v>2023</v>
      </c>
      <c r="G1968" s="4">
        <v>204615.328125</v>
      </c>
      <c r="H1968" s="4">
        <v>176720.734375</v>
      </c>
      <c r="I1968" s="3">
        <v>86.367301940000004</v>
      </c>
    </row>
    <row r="1969" spans="1:9" x14ac:dyDescent="0.3">
      <c r="A1969" s="25" t="s">
        <v>12</v>
      </c>
      <c r="B1969" s="25" t="s">
        <v>13</v>
      </c>
      <c r="C1969" s="26">
        <v>45053</v>
      </c>
      <c r="D1969" s="27">
        <f t="shared" si="90"/>
        <v>7</v>
      </c>
      <c r="E1969" s="27">
        <f t="shared" si="91"/>
        <v>5</v>
      </c>
      <c r="F1969" s="27">
        <f t="shared" si="92"/>
        <v>2023</v>
      </c>
      <c r="G1969" s="28">
        <v>20459.2421875</v>
      </c>
      <c r="H1969" s="28">
        <v>17468.59765625</v>
      </c>
      <c r="I1969" s="29">
        <v>85.382400509999997</v>
      </c>
    </row>
    <row r="1970" spans="1:9" customFormat="1" x14ac:dyDescent="0.3">
      <c r="A1970" s="1" t="s">
        <v>6</v>
      </c>
      <c r="B1970" s="1" t="s">
        <v>7</v>
      </c>
      <c r="C1970" s="2">
        <v>45054</v>
      </c>
      <c r="D1970">
        <f t="shared" si="90"/>
        <v>8</v>
      </c>
      <c r="E1970">
        <f t="shared" si="91"/>
        <v>5</v>
      </c>
      <c r="F1970">
        <f t="shared" si="92"/>
        <v>2023</v>
      </c>
      <c r="G1970" s="4">
        <v>51691.2265625</v>
      </c>
      <c r="H1970" s="4">
        <v>46846.92578125</v>
      </c>
      <c r="I1970" s="3">
        <v>90.628402710000003</v>
      </c>
    </row>
    <row r="1971" spans="1:9" customFormat="1" x14ac:dyDescent="0.3">
      <c r="A1971" s="1" t="s">
        <v>8</v>
      </c>
      <c r="B1971" s="1" t="s">
        <v>9</v>
      </c>
      <c r="C1971" s="2">
        <v>45054</v>
      </c>
      <c r="D1971">
        <f t="shared" si="90"/>
        <v>8</v>
      </c>
      <c r="E1971">
        <f t="shared" si="91"/>
        <v>5</v>
      </c>
      <c r="F1971">
        <f t="shared" si="92"/>
        <v>2023</v>
      </c>
      <c r="G1971" s="4">
        <v>15302.39648438</v>
      </c>
      <c r="H1971" s="4">
        <v>15091.36523438</v>
      </c>
      <c r="I1971" s="3">
        <v>98.62090302</v>
      </c>
    </row>
    <row r="1972" spans="1:9" customFormat="1" x14ac:dyDescent="0.3">
      <c r="A1972" s="1" t="s">
        <v>10</v>
      </c>
      <c r="B1972" s="1" t="s">
        <v>11</v>
      </c>
      <c r="C1972" s="2">
        <v>45054</v>
      </c>
      <c r="D1972">
        <f t="shared" si="90"/>
        <v>8</v>
      </c>
      <c r="E1972">
        <f t="shared" si="91"/>
        <v>5</v>
      </c>
      <c r="F1972">
        <f t="shared" si="92"/>
        <v>2023</v>
      </c>
      <c r="G1972" s="4">
        <v>204615.328125</v>
      </c>
      <c r="H1972" s="4">
        <v>176672.78125</v>
      </c>
      <c r="I1972" s="3">
        <v>86.343902589999999</v>
      </c>
    </row>
    <row r="1973" spans="1:9" x14ac:dyDescent="0.3">
      <c r="A1973" s="25" t="s">
        <v>12</v>
      </c>
      <c r="B1973" s="25" t="s">
        <v>13</v>
      </c>
      <c r="C1973" s="26">
        <v>45054</v>
      </c>
      <c r="D1973" s="27">
        <f t="shared" si="90"/>
        <v>8</v>
      </c>
      <c r="E1973" s="27">
        <f t="shared" si="91"/>
        <v>5</v>
      </c>
      <c r="F1973" s="27">
        <f t="shared" si="92"/>
        <v>2023</v>
      </c>
      <c r="G1973" s="28">
        <v>20459.2421875</v>
      </c>
      <c r="H1973" s="28">
        <v>17528.02734375</v>
      </c>
      <c r="I1973" s="29">
        <v>85.672897340000006</v>
      </c>
    </row>
    <row r="1974" spans="1:9" customFormat="1" x14ac:dyDescent="0.3">
      <c r="A1974" s="1" t="s">
        <v>6</v>
      </c>
      <c r="B1974" s="1" t="s">
        <v>7</v>
      </c>
      <c r="C1974" s="2">
        <v>45055</v>
      </c>
      <c r="D1974">
        <f t="shared" si="90"/>
        <v>9</v>
      </c>
      <c r="E1974">
        <f t="shared" si="91"/>
        <v>5</v>
      </c>
      <c r="F1974">
        <f t="shared" si="92"/>
        <v>2023</v>
      </c>
      <c r="G1974" s="4">
        <v>51691.2265625</v>
      </c>
      <c r="H1974" s="4">
        <v>46826.73046875</v>
      </c>
      <c r="I1974" s="3">
        <v>90.589302059999994</v>
      </c>
    </row>
    <row r="1975" spans="1:9" customFormat="1" x14ac:dyDescent="0.3">
      <c r="A1975" s="1" t="s">
        <v>8</v>
      </c>
      <c r="B1975" s="1" t="s">
        <v>9</v>
      </c>
      <c r="C1975" s="2">
        <v>45055</v>
      </c>
      <c r="D1975">
        <f t="shared" si="90"/>
        <v>9</v>
      </c>
      <c r="E1975">
        <f t="shared" si="91"/>
        <v>5</v>
      </c>
      <c r="F1975">
        <f t="shared" si="92"/>
        <v>2023</v>
      </c>
      <c r="G1975" s="4">
        <v>15302.39648438</v>
      </c>
      <c r="H1975" s="4">
        <v>15034.190429689999</v>
      </c>
      <c r="I1975" s="3">
        <v>98.247299190000007</v>
      </c>
    </row>
    <row r="1976" spans="1:9" customFormat="1" x14ac:dyDescent="0.3">
      <c r="A1976" s="1" t="s">
        <v>10</v>
      </c>
      <c r="B1976" s="1" t="s">
        <v>11</v>
      </c>
      <c r="C1976" s="2">
        <v>45055</v>
      </c>
      <c r="D1976">
        <f t="shared" si="90"/>
        <v>9</v>
      </c>
      <c r="E1976">
        <f t="shared" si="91"/>
        <v>5</v>
      </c>
      <c r="F1976">
        <f t="shared" si="92"/>
        <v>2023</v>
      </c>
      <c r="G1976" s="4">
        <v>204615.328125</v>
      </c>
      <c r="H1976" s="4">
        <v>176638.1875</v>
      </c>
      <c r="I1976" s="3">
        <v>86.327003480000002</v>
      </c>
    </row>
    <row r="1977" spans="1:9" x14ac:dyDescent="0.3">
      <c r="A1977" s="25" t="s">
        <v>12</v>
      </c>
      <c r="B1977" s="25" t="s">
        <v>13</v>
      </c>
      <c r="C1977" s="26">
        <v>45055</v>
      </c>
      <c r="D1977" s="27">
        <f t="shared" si="90"/>
        <v>9</v>
      </c>
      <c r="E1977" s="27">
        <f t="shared" si="91"/>
        <v>5</v>
      </c>
      <c r="F1977" s="27">
        <f t="shared" si="92"/>
        <v>2023</v>
      </c>
      <c r="G1977" s="28">
        <v>20459.2421875</v>
      </c>
      <c r="H1977" s="28">
        <v>17572.32421875</v>
      </c>
      <c r="I1977" s="29">
        <v>85.889396669999996</v>
      </c>
    </row>
    <row r="1978" spans="1:9" customFormat="1" x14ac:dyDescent="0.3">
      <c r="A1978" s="1" t="s">
        <v>6</v>
      </c>
      <c r="B1978" s="1" t="s">
        <v>7</v>
      </c>
      <c r="C1978" s="2">
        <v>45056</v>
      </c>
      <c r="D1978">
        <f t="shared" si="90"/>
        <v>10</v>
      </c>
      <c r="E1978">
        <f t="shared" si="91"/>
        <v>5</v>
      </c>
      <c r="F1978">
        <f t="shared" si="92"/>
        <v>2023</v>
      </c>
      <c r="G1978" s="4">
        <v>51691.2265625</v>
      </c>
      <c r="H1978" s="4">
        <v>46821.953125</v>
      </c>
      <c r="I1978" s="3">
        <v>90.580101010000007</v>
      </c>
    </row>
    <row r="1979" spans="1:9" customFormat="1" x14ac:dyDescent="0.3">
      <c r="A1979" s="1" t="s">
        <v>8</v>
      </c>
      <c r="B1979" s="1" t="s">
        <v>9</v>
      </c>
      <c r="C1979" s="2">
        <v>45056</v>
      </c>
      <c r="D1979">
        <f t="shared" si="90"/>
        <v>10</v>
      </c>
      <c r="E1979">
        <f t="shared" si="91"/>
        <v>5</v>
      </c>
      <c r="F1979">
        <f t="shared" si="92"/>
        <v>2023</v>
      </c>
      <c r="G1979" s="4">
        <v>15302.39648438</v>
      </c>
      <c r="H1979" s="4">
        <v>15034.59179688</v>
      </c>
      <c r="I1979" s="3">
        <v>98.249900819999993</v>
      </c>
    </row>
    <row r="1980" spans="1:9" customFormat="1" x14ac:dyDescent="0.3">
      <c r="A1980" s="1" t="s">
        <v>10</v>
      </c>
      <c r="B1980" s="1" t="s">
        <v>11</v>
      </c>
      <c r="C1980" s="2">
        <v>45056</v>
      </c>
      <c r="D1980">
        <f t="shared" si="90"/>
        <v>10</v>
      </c>
      <c r="E1980">
        <f t="shared" si="91"/>
        <v>5</v>
      </c>
      <c r="F1980">
        <f t="shared" si="92"/>
        <v>2023</v>
      </c>
      <c r="G1980" s="4">
        <v>204615.328125</v>
      </c>
      <c r="H1980" s="4">
        <v>176619.96875</v>
      </c>
      <c r="I1980" s="3">
        <v>86.318000789999999</v>
      </c>
    </row>
    <row r="1981" spans="1:9" x14ac:dyDescent="0.3">
      <c r="A1981" s="25" t="s">
        <v>12</v>
      </c>
      <c r="B1981" s="25" t="s">
        <v>13</v>
      </c>
      <c r="C1981" s="26">
        <v>45056</v>
      </c>
      <c r="D1981" s="27">
        <f t="shared" si="90"/>
        <v>10</v>
      </c>
      <c r="E1981" s="27">
        <f t="shared" si="91"/>
        <v>5</v>
      </c>
      <c r="F1981" s="27">
        <f t="shared" si="92"/>
        <v>2023</v>
      </c>
      <c r="G1981" s="28">
        <v>20459.2421875</v>
      </c>
      <c r="H1981" s="28">
        <v>17587.224609379999</v>
      </c>
      <c r="I1981" s="29">
        <v>85.962303160000005</v>
      </c>
    </row>
    <row r="1982" spans="1:9" customFormat="1" x14ac:dyDescent="0.3">
      <c r="A1982" s="1" t="s">
        <v>6</v>
      </c>
      <c r="B1982" s="1" t="s">
        <v>7</v>
      </c>
      <c r="C1982" s="2">
        <v>45057</v>
      </c>
      <c r="D1982">
        <f t="shared" si="90"/>
        <v>11</v>
      </c>
      <c r="E1982">
        <f t="shared" si="91"/>
        <v>5</v>
      </c>
      <c r="F1982">
        <f t="shared" si="92"/>
        <v>2023</v>
      </c>
      <c r="G1982" s="4">
        <v>51691.2265625</v>
      </c>
      <c r="H1982" s="4">
        <v>46795.71484375</v>
      </c>
      <c r="I1982" s="3">
        <v>90.529296880000004</v>
      </c>
    </row>
    <row r="1983" spans="1:9" customFormat="1" x14ac:dyDescent="0.3">
      <c r="A1983" s="1" t="s">
        <v>8</v>
      </c>
      <c r="B1983" s="1" t="s">
        <v>9</v>
      </c>
      <c r="C1983" s="2">
        <v>45057</v>
      </c>
      <c r="D1983">
        <f t="shared" si="90"/>
        <v>11</v>
      </c>
      <c r="E1983">
        <f t="shared" si="91"/>
        <v>5</v>
      </c>
      <c r="F1983">
        <f t="shared" si="92"/>
        <v>2023</v>
      </c>
      <c r="G1983" s="4">
        <v>15302.39648438</v>
      </c>
      <c r="H1983" s="4">
        <v>15054.545898439999</v>
      </c>
      <c r="I1983" s="3">
        <v>98.38030243</v>
      </c>
    </row>
    <row r="1984" spans="1:9" customFormat="1" x14ac:dyDescent="0.3">
      <c r="A1984" s="1" t="s">
        <v>10</v>
      </c>
      <c r="B1984" s="1" t="s">
        <v>11</v>
      </c>
      <c r="C1984" s="2">
        <v>45057</v>
      </c>
      <c r="D1984">
        <f t="shared" si="90"/>
        <v>11</v>
      </c>
      <c r="E1984">
        <f t="shared" si="91"/>
        <v>5</v>
      </c>
      <c r="F1984">
        <f t="shared" si="92"/>
        <v>2023</v>
      </c>
      <c r="G1984" s="4">
        <v>204615.328125</v>
      </c>
      <c r="H1984" s="4">
        <v>176490.34375</v>
      </c>
      <c r="I1984" s="3">
        <v>86.254699709999997</v>
      </c>
    </row>
    <row r="1985" spans="1:9" x14ac:dyDescent="0.3">
      <c r="A1985" s="25" t="s">
        <v>12</v>
      </c>
      <c r="B1985" s="25" t="s">
        <v>13</v>
      </c>
      <c r="C1985" s="26">
        <v>45057</v>
      </c>
      <c r="D1985" s="27">
        <f t="shared" si="90"/>
        <v>11</v>
      </c>
      <c r="E1985" s="27">
        <f t="shared" si="91"/>
        <v>5</v>
      </c>
      <c r="F1985" s="27">
        <f t="shared" si="92"/>
        <v>2023</v>
      </c>
      <c r="G1985" s="28">
        <v>20459.2421875</v>
      </c>
      <c r="H1985" s="28">
        <v>17543.482421879999</v>
      </c>
      <c r="I1985" s="29">
        <v>85.748497009999994</v>
      </c>
    </row>
    <row r="1986" spans="1:9" customFormat="1" x14ac:dyDescent="0.3">
      <c r="A1986" s="1" t="s">
        <v>6</v>
      </c>
      <c r="B1986" s="1" t="s">
        <v>7</v>
      </c>
      <c r="C1986" s="2">
        <v>45058</v>
      </c>
      <c r="D1986">
        <f t="shared" si="90"/>
        <v>12</v>
      </c>
      <c r="E1986">
        <f t="shared" si="91"/>
        <v>5</v>
      </c>
      <c r="F1986">
        <f t="shared" si="92"/>
        <v>2023</v>
      </c>
      <c r="G1986" s="4">
        <v>51691.2265625</v>
      </c>
      <c r="H1986" s="4">
        <v>46765.79296875</v>
      </c>
      <c r="I1986" s="3">
        <v>90.471397400000001</v>
      </c>
    </row>
    <row r="1987" spans="1:9" customFormat="1" x14ac:dyDescent="0.3">
      <c r="A1987" s="1" t="s">
        <v>8</v>
      </c>
      <c r="B1987" s="1" t="s">
        <v>9</v>
      </c>
      <c r="C1987" s="2">
        <v>45058</v>
      </c>
      <c r="D1987">
        <f t="shared" ref="D1987:D2050" si="93">DAY(C1987)</f>
        <v>12</v>
      </c>
      <c r="E1987">
        <f t="shared" ref="E1987:E2050" si="94">MONTH(C1987)</f>
        <v>5</v>
      </c>
      <c r="F1987">
        <f t="shared" ref="F1987:F2050" si="95">YEAR(C1987)</f>
        <v>2023</v>
      </c>
      <c r="G1987" s="4">
        <v>15302.39648438</v>
      </c>
      <c r="H1987" s="4">
        <v>15048.52734375</v>
      </c>
      <c r="I1987" s="3">
        <v>98.341003420000007</v>
      </c>
    </row>
    <row r="1988" spans="1:9" customFormat="1" x14ac:dyDescent="0.3">
      <c r="A1988" s="1" t="s">
        <v>10</v>
      </c>
      <c r="B1988" s="1" t="s">
        <v>11</v>
      </c>
      <c r="C1988" s="2">
        <v>45058</v>
      </c>
      <c r="D1988">
        <f t="shared" si="93"/>
        <v>12</v>
      </c>
      <c r="E1988">
        <f t="shared" si="94"/>
        <v>5</v>
      </c>
      <c r="F1988">
        <f t="shared" si="95"/>
        <v>2023</v>
      </c>
      <c r="G1988" s="4">
        <v>204615.328125</v>
      </c>
      <c r="H1988" s="4">
        <v>176403.921875</v>
      </c>
      <c r="I1988" s="3">
        <v>86.212501529999997</v>
      </c>
    </row>
    <row r="1989" spans="1:9" x14ac:dyDescent="0.3">
      <c r="A1989" s="25" t="s">
        <v>12</v>
      </c>
      <c r="B1989" s="25" t="s">
        <v>13</v>
      </c>
      <c r="C1989" s="26">
        <v>45058</v>
      </c>
      <c r="D1989" s="27">
        <f t="shared" si="93"/>
        <v>12</v>
      </c>
      <c r="E1989" s="27">
        <f t="shared" si="94"/>
        <v>5</v>
      </c>
      <c r="F1989" s="27">
        <f t="shared" si="95"/>
        <v>2023</v>
      </c>
      <c r="G1989" s="28">
        <v>20459.2421875</v>
      </c>
      <c r="H1989" s="28">
        <v>17463.267578129999</v>
      </c>
      <c r="I1989" s="29">
        <v>85.356399539999998</v>
      </c>
    </row>
    <row r="1990" spans="1:9" customFormat="1" x14ac:dyDescent="0.3">
      <c r="A1990" s="1" t="s">
        <v>6</v>
      </c>
      <c r="B1990" s="1" t="s">
        <v>7</v>
      </c>
      <c r="C1990" s="2">
        <v>45059</v>
      </c>
      <c r="D1990">
        <f t="shared" si="93"/>
        <v>13</v>
      </c>
      <c r="E1990">
        <f t="shared" si="94"/>
        <v>5</v>
      </c>
      <c r="F1990">
        <f t="shared" si="95"/>
        <v>2023</v>
      </c>
      <c r="G1990" s="4">
        <v>51691.2265625</v>
      </c>
      <c r="H1990" s="4">
        <v>46772.95703125</v>
      </c>
      <c r="I1990" s="3">
        <v>90.485298159999999</v>
      </c>
    </row>
    <row r="1991" spans="1:9" customFormat="1" x14ac:dyDescent="0.3">
      <c r="A1991" s="1" t="s">
        <v>8</v>
      </c>
      <c r="B1991" s="1" t="s">
        <v>9</v>
      </c>
      <c r="C1991" s="2">
        <v>45059</v>
      </c>
      <c r="D1991">
        <f t="shared" si="93"/>
        <v>13</v>
      </c>
      <c r="E1991">
        <f t="shared" si="94"/>
        <v>5</v>
      </c>
      <c r="F1991">
        <f t="shared" si="95"/>
        <v>2023</v>
      </c>
      <c r="G1991" s="4">
        <v>15302.39648438</v>
      </c>
      <c r="H1991" s="4">
        <v>15018.709960939999</v>
      </c>
      <c r="I1991" s="3">
        <v>98.146102909999996</v>
      </c>
    </row>
    <row r="1992" spans="1:9" customFormat="1" x14ac:dyDescent="0.3">
      <c r="A1992" s="1" t="s">
        <v>10</v>
      </c>
      <c r="B1992" s="1" t="s">
        <v>11</v>
      </c>
      <c r="C1992" s="2">
        <v>45059</v>
      </c>
      <c r="D1992">
        <f t="shared" si="93"/>
        <v>13</v>
      </c>
      <c r="E1992">
        <f t="shared" si="94"/>
        <v>5</v>
      </c>
      <c r="F1992">
        <f t="shared" si="95"/>
        <v>2023</v>
      </c>
      <c r="G1992" s="4">
        <v>204615.328125</v>
      </c>
      <c r="H1992" s="4">
        <v>176396.296875</v>
      </c>
      <c r="I1992" s="3">
        <v>86.208702090000003</v>
      </c>
    </row>
    <row r="1993" spans="1:9" x14ac:dyDescent="0.3">
      <c r="A1993" s="25" t="s">
        <v>12</v>
      </c>
      <c r="B1993" s="25" t="s">
        <v>13</v>
      </c>
      <c r="C1993" s="26">
        <v>45059</v>
      </c>
      <c r="D1993" s="27">
        <f t="shared" si="93"/>
        <v>13</v>
      </c>
      <c r="E1993" s="27">
        <f t="shared" si="94"/>
        <v>5</v>
      </c>
      <c r="F1993" s="27">
        <f t="shared" si="95"/>
        <v>2023</v>
      </c>
      <c r="G1993" s="28">
        <v>20459.2421875</v>
      </c>
      <c r="H1993" s="28">
        <v>17436.275390629999</v>
      </c>
      <c r="I1993" s="29">
        <v>85.224403379999998</v>
      </c>
    </row>
    <row r="1994" spans="1:9" customFormat="1" x14ac:dyDescent="0.3">
      <c r="A1994" s="1" t="s">
        <v>6</v>
      </c>
      <c r="B1994" s="1" t="s">
        <v>7</v>
      </c>
      <c r="C1994" s="2">
        <v>45060</v>
      </c>
      <c r="D1994">
        <f t="shared" si="93"/>
        <v>14</v>
      </c>
      <c r="E1994">
        <f t="shared" si="94"/>
        <v>5</v>
      </c>
      <c r="F1994">
        <f t="shared" si="95"/>
        <v>2023</v>
      </c>
      <c r="G1994" s="4">
        <v>51691.2265625</v>
      </c>
      <c r="H1994" s="4">
        <v>46769.21484375</v>
      </c>
      <c r="I1994" s="3">
        <v>90.47810364</v>
      </c>
    </row>
    <row r="1995" spans="1:9" customFormat="1" x14ac:dyDescent="0.3">
      <c r="A1995" s="1" t="s">
        <v>8</v>
      </c>
      <c r="B1995" s="1" t="s">
        <v>9</v>
      </c>
      <c r="C1995" s="2">
        <v>45060</v>
      </c>
      <c r="D1995">
        <f t="shared" si="93"/>
        <v>14</v>
      </c>
      <c r="E1995">
        <f t="shared" si="94"/>
        <v>5</v>
      </c>
      <c r="F1995">
        <f t="shared" si="95"/>
        <v>2023</v>
      </c>
      <c r="G1995" s="4">
        <v>15302.39648438</v>
      </c>
      <c r="H1995" s="4">
        <v>15068.20507813</v>
      </c>
      <c r="I1995" s="3">
        <v>98.469596859999996</v>
      </c>
    </row>
    <row r="1996" spans="1:9" customFormat="1" x14ac:dyDescent="0.3">
      <c r="A1996" s="1" t="s">
        <v>10</v>
      </c>
      <c r="B1996" s="1" t="s">
        <v>11</v>
      </c>
      <c r="C1996" s="2">
        <v>45060</v>
      </c>
      <c r="D1996">
        <f t="shared" si="93"/>
        <v>14</v>
      </c>
      <c r="E1996">
        <f t="shared" si="94"/>
        <v>5</v>
      </c>
      <c r="F1996">
        <f t="shared" si="95"/>
        <v>2023</v>
      </c>
      <c r="G1996" s="4">
        <v>204615.328125</v>
      </c>
      <c r="H1996" s="4">
        <v>176501.59375</v>
      </c>
      <c r="I1996" s="3">
        <v>86.260200499999996</v>
      </c>
    </row>
    <row r="1997" spans="1:9" x14ac:dyDescent="0.3">
      <c r="A1997" s="25" t="s">
        <v>12</v>
      </c>
      <c r="B1997" s="25" t="s">
        <v>13</v>
      </c>
      <c r="C1997" s="26">
        <v>45060</v>
      </c>
      <c r="D1997" s="27">
        <f t="shared" si="93"/>
        <v>14</v>
      </c>
      <c r="E1997" s="27">
        <f t="shared" si="94"/>
        <v>5</v>
      </c>
      <c r="F1997" s="27">
        <f t="shared" si="95"/>
        <v>2023</v>
      </c>
      <c r="G1997" s="28">
        <v>20459.2421875</v>
      </c>
      <c r="H1997" s="28">
        <v>17434.1640625</v>
      </c>
      <c r="I1997" s="29">
        <v>85.214103699999995</v>
      </c>
    </row>
    <row r="1998" spans="1:9" customFormat="1" x14ac:dyDescent="0.3">
      <c r="A1998" s="1" t="s">
        <v>6</v>
      </c>
      <c r="B1998" s="1" t="s">
        <v>7</v>
      </c>
      <c r="C1998" s="2">
        <v>45061</v>
      </c>
      <c r="D1998">
        <f t="shared" si="93"/>
        <v>15</v>
      </c>
      <c r="E1998">
        <f t="shared" si="94"/>
        <v>5</v>
      </c>
      <c r="F1998">
        <f t="shared" si="95"/>
        <v>2023</v>
      </c>
      <c r="G1998" s="4">
        <v>51691.2265625</v>
      </c>
      <c r="H1998" s="4">
        <v>46747.50390625</v>
      </c>
      <c r="I1998" s="3">
        <v>90.436096190000001</v>
      </c>
    </row>
    <row r="1999" spans="1:9" customFormat="1" x14ac:dyDescent="0.3">
      <c r="A1999" s="1" t="s">
        <v>8</v>
      </c>
      <c r="B1999" s="1" t="s">
        <v>9</v>
      </c>
      <c r="C1999" s="2">
        <v>45061</v>
      </c>
      <c r="D1999">
        <f t="shared" si="93"/>
        <v>15</v>
      </c>
      <c r="E1999">
        <f t="shared" si="94"/>
        <v>5</v>
      </c>
      <c r="F1999">
        <f t="shared" si="95"/>
        <v>2023</v>
      </c>
      <c r="G1999" s="4">
        <v>15302.39648438</v>
      </c>
      <c r="H1999" s="4">
        <v>15096.4296875</v>
      </c>
      <c r="I1999" s="3">
        <v>98.653999330000005</v>
      </c>
    </row>
    <row r="2000" spans="1:9" customFormat="1" x14ac:dyDescent="0.3">
      <c r="A2000" s="1" t="s">
        <v>10</v>
      </c>
      <c r="B2000" s="1" t="s">
        <v>11</v>
      </c>
      <c r="C2000" s="2">
        <v>45061</v>
      </c>
      <c r="D2000">
        <f t="shared" si="93"/>
        <v>15</v>
      </c>
      <c r="E2000">
        <f t="shared" si="94"/>
        <v>5</v>
      </c>
      <c r="F2000">
        <f t="shared" si="95"/>
        <v>2023</v>
      </c>
      <c r="G2000" s="4">
        <v>204615.328125</v>
      </c>
      <c r="H2000" s="4">
        <v>176351.359375</v>
      </c>
      <c r="I2000" s="3">
        <v>86.186798100000004</v>
      </c>
    </row>
    <row r="2001" spans="1:9" x14ac:dyDescent="0.3">
      <c r="A2001" s="25" t="s">
        <v>12</v>
      </c>
      <c r="B2001" s="25" t="s">
        <v>13</v>
      </c>
      <c r="C2001" s="26">
        <v>45061</v>
      </c>
      <c r="D2001" s="27">
        <f t="shared" si="93"/>
        <v>15</v>
      </c>
      <c r="E2001" s="27">
        <f t="shared" si="94"/>
        <v>5</v>
      </c>
      <c r="F2001" s="27">
        <f t="shared" si="95"/>
        <v>2023</v>
      </c>
      <c r="G2001" s="28">
        <v>20459.2421875</v>
      </c>
      <c r="H2001" s="28">
        <v>17402.580078129999</v>
      </c>
      <c r="I2001" s="29">
        <v>85.059799190000007</v>
      </c>
    </row>
    <row r="2002" spans="1:9" customFormat="1" x14ac:dyDescent="0.3">
      <c r="A2002" s="1" t="s">
        <v>6</v>
      </c>
      <c r="B2002" s="1" t="s">
        <v>7</v>
      </c>
      <c r="C2002" s="2">
        <v>45062</v>
      </c>
      <c r="D2002">
        <f t="shared" si="93"/>
        <v>16</v>
      </c>
      <c r="E2002">
        <f t="shared" si="94"/>
        <v>5</v>
      </c>
      <c r="F2002">
        <f t="shared" si="95"/>
        <v>2023</v>
      </c>
      <c r="G2002" s="4">
        <v>51691.2265625</v>
      </c>
      <c r="H2002" s="4">
        <v>46728.5546875</v>
      </c>
      <c r="I2002" s="3">
        <v>90.3993988</v>
      </c>
    </row>
    <row r="2003" spans="1:9" customFormat="1" x14ac:dyDescent="0.3">
      <c r="A2003" s="1" t="s">
        <v>8</v>
      </c>
      <c r="B2003" s="1" t="s">
        <v>9</v>
      </c>
      <c r="C2003" s="2">
        <v>45062</v>
      </c>
      <c r="D2003">
        <f t="shared" si="93"/>
        <v>16</v>
      </c>
      <c r="E2003">
        <f t="shared" si="94"/>
        <v>5</v>
      </c>
      <c r="F2003">
        <f t="shared" si="95"/>
        <v>2023</v>
      </c>
      <c r="G2003" s="4">
        <v>15302.39648438</v>
      </c>
      <c r="H2003" s="4">
        <v>15093.233398439999</v>
      </c>
      <c r="I2003" s="3">
        <v>98.63310242</v>
      </c>
    </row>
    <row r="2004" spans="1:9" customFormat="1" x14ac:dyDescent="0.3">
      <c r="A2004" s="1" t="s">
        <v>10</v>
      </c>
      <c r="B2004" s="1" t="s">
        <v>11</v>
      </c>
      <c r="C2004" s="2">
        <v>45062</v>
      </c>
      <c r="D2004">
        <f t="shared" si="93"/>
        <v>16</v>
      </c>
      <c r="E2004">
        <f t="shared" si="94"/>
        <v>5</v>
      </c>
      <c r="F2004">
        <f t="shared" si="95"/>
        <v>2023</v>
      </c>
      <c r="G2004" s="4">
        <v>204615.328125</v>
      </c>
      <c r="H2004" s="4">
        <v>176312.546875</v>
      </c>
      <c r="I2004" s="3">
        <v>86.167800900000003</v>
      </c>
    </row>
    <row r="2005" spans="1:9" x14ac:dyDescent="0.3">
      <c r="A2005" s="25" t="s">
        <v>12</v>
      </c>
      <c r="B2005" s="25" t="s">
        <v>13</v>
      </c>
      <c r="C2005" s="26">
        <v>45062</v>
      </c>
      <c r="D2005" s="27">
        <f t="shared" si="93"/>
        <v>16</v>
      </c>
      <c r="E2005" s="27">
        <f t="shared" si="94"/>
        <v>5</v>
      </c>
      <c r="F2005" s="27">
        <f t="shared" si="95"/>
        <v>2023</v>
      </c>
      <c r="G2005" s="28">
        <v>20459.2421875</v>
      </c>
      <c r="H2005" s="28">
        <v>17376.29296875</v>
      </c>
      <c r="I2005" s="29">
        <v>84.931297299999997</v>
      </c>
    </row>
    <row r="2006" spans="1:9" customFormat="1" x14ac:dyDescent="0.3">
      <c r="A2006" s="1" t="s">
        <v>6</v>
      </c>
      <c r="B2006" s="1" t="s">
        <v>7</v>
      </c>
      <c r="C2006" s="2">
        <v>45063</v>
      </c>
      <c r="D2006">
        <f t="shared" si="93"/>
        <v>17</v>
      </c>
      <c r="E2006">
        <f t="shared" si="94"/>
        <v>5</v>
      </c>
      <c r="F2006">
        <f t="shared" si="95"/>
        <v>2023</v>
      </c>
      <c r="G2006" s="4">
        <v>51691.2265625</v>
      </c>
      <c r="H2006" s="4">
        <v>46676.13671875</v>
      </c>
      <c r="I2006" s="3">
        <v>90.297996519999998</v>
      </c>
    </row>
    <row r="2007" spans="1:9" customFormat="1" x14ac:dyDescent="0.3">
      <c r="A2007" s="1" t="s">
        <v>8</v>
      </c>
      <c r="B2007" s="1" t="s">
        <v>9</v>
      </c>
      <c r="C2007" s="2">
        <v>45063</v>
      </c>
      <c r="D2007">
        <f t="shared" si="93"/>
        <v>17</v>
      </c>
      <c r="E2007">
        <f t="shared" si="94"/>
        <v>5</v>
      </c>
      <c r="F2007">
        <f t="shared" si="95"/>
        <v>2023</v>
      </c>
      <c r="G2007" s="4">
        <v>15302.39648438</v>
      </c>
      <c r="H2007" s="4">
        <v>15087.11523438</v>
      </c>
      <c r="I2007" s="3">
        <v>98.593200679999995</v>
      </c>
    </row>
    <row r="2008" spans="1:9" customFormat="1" x14ac:dyDescent="0.3">
      <c r="A2008" s="1" t="s">
        <v>10</v>
      </c>
      <c r="B2008" s="1" t="s">
        <v>11</v>
      </c>
      <c r="C2008" s="2">
        <v>45063</v>
      </c>
      <c r="D2008">
        <f t="shared" si="93"/>
        <v>17</v>
      </c>
      <c r="E2008">
        <f t="shared" si="94"/>
        <v>5</v>
      </c>
      <c r="F2008">
        <f t="shared" si="95"/>
        <v>2023</v>
      </c>
      <c r="G2008" s="4">
        <v>204615.328125</v>
      </c>
      <c r="H2008" s="4">
        <v>176272.984375</v>
      </c>
      <c r="I2008" s="3">
        <v>86.148498540000006</v>
      </c>
    </row>
    <row r="2009" spans="1:9" x14ac:dyDescent="0.3">
      <c r="A2009" s="25" t="s">
        <v>12</v>
      </c>
      <c r="B2009" s="25" t="s">
        <v>13</v>
      </c>
      <c r="C2009" s="26">
        <v>45063</v>
      </c>
      <c r="D2009" s="27">
        <f t="shared" si="93"/>
        <v>17</v>
      </c>
      <c r="E2009" s="27">
        <f t="shared" si="94"/>
        <v>5</v>
      </c>
      <c r="F2009" s="27">
        <f t="shared" si="95"/>
        <v>2023</v>
      </c>
      <c r="G2009" s="28">
        <v>20459.2421875</v>
      </c>
      <c r="H2009" s="28">
        <v>17283.275390629999</v>
      </c>
      <c r="I2009" s="29">
        <v>84.476600649999995</v>
      </c>
    </row>
    <row r="2010" spans="1:9" customFormat="1" x14ac:dyDescent="0.3">
      <c r="A2010" s="1" t="s">
        <v>6</v>
      </c>
      <c r="B2010" s="1" t="s">
        <v>7</v>
      </c>
      <c r="C2010" s="2">
        <v>45064</v>
      </c>
      <c r="D2010">
        <f t="shared" si="93"/>
        <v>18</v>
      </c>
      <c r="E2010">
        <f t="shared" si="94"/>
        <v>5</v>
      </c>
      <c r="F2010">
        <f t="shared" si="95"/>
        <v>2023</v>
      </c>
      <c r="G2010" s="4">
        <v>51691.2265625</v>
      </c>
      <c r="H2010" s="4">
        <v>46615.828125</v>
      </c>
      <c r="I2010" s="3">
        <v>90.181297299999997</v>
      </c>
    </row>
    <row r="2011" spans="1:9" customFormat="1" x14ac:dyDescent="0.3">
      <c r="A2011" s="1" t="s">
        <v>8</v>
      </c>
      <c r="B2011" s="1" t="s">
        <v>9</v>
      </c>
      <c r="C2011" s="2">
        <v>45064</v>
      </c>
      <c r="D2011">
        <f t="shared" si="93"/>
        <v>18</v>
      </c>
      <c r="E2011">
        <f t="shared" si="94"/>
        <v>5</v>
      </c>
      <c r="F2011">
        <f t="shared" si="95"/>
        <v>2023</v>
      </c>
      <c r="G2011" s="4">
        <v>15302.39648438</v>
      </c>
      <c r="H2011" s="4">
        <v>15089.637695310001</v>
      </c>
      <c r="I2011" s="3">
        <v>98.609596249999996</v>
      </c>
    </row>
    <row r="2012" spans="1:9" customFormat="1" x14ac:dyDescent="0.3">
      <c r="A2012" s="1" t="s">
        <v>10</v>
      </c>
      <c r="B2012" s="1" t="s">
        <v>11</v>
      </c>
      <c r="C2012" s="2">
        <v>45064</v>
      </c>
      <c r="D2012">
        <f t="shared" si="93"/>
        <v>18</v>
      </c>
      <c r="E2012">
        <f t="shared" si="94"/>
        <v>5</v>
      </c>
      <c r="F2012">
        <f t="shared" si="95"/>
        <v>2023</v>
      </c>
      <c r="G2012" s="4">
        <v>204615.328125</v>
      </c>
      <c r="H2012" s="4">
        <v>176237.328125</v>
      </c>
      <c r="I2012" s="3">
        <v>86.130996699999997</v>
      </c>
    </row>
    <row r="2013" spans="1:9" x14ac:dyDescent="0.3">
      <c r="A2013" s="25" t="s">
        <v>12</v>
      </c>
      <c r="B2013" s="25" t="s">
        <v>13</v>
      </c>
      <c r="C2013" s="26">
        <v>45064</v>
      </c>
      <c r="D2013" s="27">
        <f t="shared" si="93"/>
        <v>18</v>
      </c>
      <c r="E2013" s="27">
        <f t="shared" si="94"/>
        <v>5</v>
      </c>
      <c r="F2013" s="27">
        <f t="shared" si="95"/>
        <v>2023</v>
      </c>
      <c r="G2013" s="28">
        <v>20459.2421875</v>
      </c>
      <c r="H2013" s="28">
        <v>17222.865234379999</v>
      </c>
      <c r="I2013" s="29">
        <v>84.181297299999997</v>
      </c>
    </row>
    <row r="2014" spans="1:9" customFormat="1" x14ac:dyDescent="0.3">
      <c r="A2014" s="1" t="s">
        <v>6</v>
      </c>
      <c r="B2014" s="1" t="s">
        <v>7</v>
      </c>
      <c r="C2014" s="2">
        <v>45065</v>
      </c>
      <c r="D2014">
        <f t="shared" si="93"/>
        <v>19</v>
      </c>
      <c r="E2014">
        <f t="shared" si="94"/>
        <v>5</v>
      </c>
      <c r="F2014">
        <f t="shared" si="95"/>
        <v>2023</v>
      </c>
      <c r="G2014" s="4">
        <v>51691.2265625</v>
      </c>
      <c r="H2014" s="4">
        <v>46562.4453125</v>
      </c>
      <c r="I2014" s="3">
        <v>90.078002929999997</v>
      </c>
    </row>
    <row r="2015" spans="1:9" customFormat="1" x14ac:dyDescent="0.3">
      <c r="A2015" s="1" t="s">
        <v>8</v>
      </c>
      <c r="B2015" s="1" t="s">
        <v>9</v>
      </c>
      <c r="C2015" s="2">
        <v>45065</v>
      </c>
      <c r="D2015">
        <f t="shared" si="93"/>
        <v>19</v>
      </c>
      <c r="E2015">
        <f t="shared" si="94"/>
        <v>5</v>
      </c>
      <c r="F2015">
        <f t="shared" si="95"/>
        <v>2023</v>
      </c>
      <c r="G2015" s="4">
        <v>15302.39648438</v>
      </c>
      <c r="H2015" s="4">
        <v>15088.942382810001</v>
      </c>
      <c r="I2015" s="3">
        <v>98.605102540000004</v>
      </c>
    </row>
    <row r="2016" spans="1:9" customFormat="1" x14ac:dyDescent="0.3">
      <c r="A2016" s="1" t="s">
        <v>10</v>
      </c>
      <c r="B2016" s="1" t="s">
        <v>11</v>
      </c>
      <c r="C2016" s="2">
        <v>45065</v>
      </c>
      <c r="D2016">
        <f t="shared" si="93"/>
        <v>19</v>
      </c>
      <c r="E2016">
        <f t="shared" si="94"/>
        <v>5</v>
      </c>
      <c r="F2016">
        <f t="shared" si="95"/>
        <v>2023</v>
      </c>
      <c r="G2016" s="4">
        <v>204615.328125</v>
      </c>
      <c r="H2016" s="4">
        <v>176148.8125</v>
      </c>
      <c r="I2016" s="3">
        <v>86.087799070000003</v>
      </c>
    </row>
    <row r="2017" spans="1:9" x14ac:dyDescent="0.3">
      <c r="A2017" s="25" t="s">
        <v>12</v>
      </c>
      <c r="B2017" s="25" t="s">
        <v>13</v>
      </c>
      <c r="C2017" s="26">
        <v>45065</v>
      </c>
      <c r="D2017" s="27">
        <f t="shared" si="93"/>
        <v>19</v>
      </c>
      <c r="E2017" s="27">
        <f t="shared" si="94"/>
        <v>5</v>
      </c>
      <c r="F2017" s="27">
        <f t="shared" si="95"/>
        <v>2023</v>
      </c>
      <c r="G2017" s="28">
        <v>20459.2421875</v>
      </c>
      <c r="H2017" s="28">
        <v>17157.650390629999</v>
      </c>
      <c r="I2017" s="29">
        <v>83.862602229999993</v>
      </c>
    </row>
    <row r="2018" spans="1:9" customFormat="1" x14ac:dyDescent="0.3">
      <c r="A2018" s="1" t="s">
        <v>6</v>
      </c>
      <c r="B2018" s="1" t="s">
        <v>7</v>
      </c>
      <c r="C2018" s="2">
        <v>45066</v>
      </c>
      <c r="D2018">
        <f t="shared" si="93"/>
        <v>20</v>
      </c>
      <c r="E2018">
        <f t="shared" si="94"/>
        <v>5</v>
      </c>
      <c r="F2018">
        <f t="shared" si="95"/>
        <v>2023</v>
      </c>
      <c r="G2018" s="4">
        <v>51691.2265625</v>
      </c>
      <c r="H2018" s="4">
        <v>46507.78125</v>
      </c>
      <c r="I2018" s="3">
        <v>89.972297670000003</v>
      </c>
    </row>
    <row r="2019" spans="1:9" customFormat="1" x14ac:dyDescent="0.3">
      <c r="A2019" s="1" t="s">
        <v>8</v>
      </c>
      <c r="B2019" s="1" t="s">
        <v>9</v>
      </c>
      <c r="C2019" s="2">
        <v>45066</v>
      </c>
      <c r="D2019">
        <f t="shared" si="93"/>
        <v>20</v>
      </c>
      <c r="E2019">
        <f t="shared" si="94"/>
        <v>5</v>
      </c>
      <c r="F2019">
        <f t="shared" si="95"/>
        <v>2023</v>
      </c>
      <c r="G2019" s="4">
        <v>15302.39648438</v>
      </c>
      <c r="H2019" s="4">
        <v>15065.112304689999</v>
      </c>
      <c r="I2019" s="3">
        <v>98.449401859999995</v>
      </c>
    </row>
    <row r="2020" spans="1:9" customFormat="1" x14ac:dyDescent="0.3">
      <c r="A2020" s="1" t="s">
        <v>10</v>
      </c>
      <c r="B2020" s="1" t="s">
        <v>11</v>
      </c>
      <c r="C2020" s="2">
        <v>45066</v>
      </c>
      <c r="D2020">
        <f t="shared" si="93"/>
        <v>20</v>
      </c>
      <c r="E2020">
        <f t="shared" si="94"/>
        <v>5</v>
      </c>
      <c r="F2020">
        <f t="shared" si="95"/>
        <v>2023</v>
      </c>
      <c r="G2020" s="4">
        <v>204615.328125</v>
      </c>
      <c r="H2020" s="4">
        <v>176187.5</v>
      </c>
      <c r="I2020" s="3">
        <v>86.106697080000004</v>
      </c>
    </row>
    <row r="2021" spans="1:9" x14ac:dyDescent="0.3">
      <c r="A2021" s="25" t="s">
        <v>12</v>
      </c>
      <c r="B2021" s="25" t="s">
        <v>13</v>
      </c>
      <c r="C2021" s="26">
        <v>45066</v>
      </c>
      <c r="D2021" s="27">
        <f t="shared" si="93"/>
        <v>20</v>
      </c>
      <c r="E2021" s="27">
        <f t="shared" si="94"/>
        <v>5</v>
      </c>
      <c r="F2021" s="27">
        <f t="shared" si="95"/>
        <v>2023</v>
      </c>
      <c r="G2021" s="28">
        <v>20459.2421875</v>
      </c>
      <c r="H2021" s="28">
        <v>17157.345703129999</v>
      </c>
      <c r="I2021" s="29">
        <v>83.861099240000001</v>
      </c>
    </row>
    <row r="2022" spans="1:9" customFormat="1" x14ac:dyDescent="0.3">
      <c r="A2022" s="1" t="s">
        <v>6</v>
      </c>
      <c r="B2022" s="1" t="s">
        <v>7</v>
      </c>
      <c r="C2022" s="2">
        <v>45067</v>
      </c>
      <c r="D2022">
        <f t="shared" si="93"/>
        <v>21</v>
      </c>
      <c r="E2022">
        <f t="shared" si="94"/>
        <v>5</v>
      </c>
      <c r="F2022">
        <f t="shared" si="95"/>
        <v>2023</v>
      </c>
      <c r="G2022" s="4">
        <v>51691.2265625</v>
      </c>
      <c r="H2022" s="4">
        <v>46449.00390625</v>
      </c>
      <c r="I2022" s="3">
        <v>89.858596800000001</v>
      </c>
    </row>
    <row r="2023" spans="1:9" customFormat="1" x14ac:dyDescent="0.3">
      <c r="A2023" s="1" t="s">
        <v>8</v>
      </c>
      <c r="B2023" s="1" t="s">
        <v>9</v>
      </c>
      <c r="C2023" s="2">
        <v>45067</v>
      </c>
      <c r="D2023">
        <f t="shared" si="93"/>
        <v>21</v>
      </c>
      <c r="E2023">
        <f t="shared" si="94"/>
        <v>5</v>
      </c>
      <c r="F2023">
        <f t="shared" si="95"/>
        <v>2023</v>
      </c>
      <c r="G2023" s="4">
        <v>15302.39648438</v>
      </c>
      <c r="H2023" s="4">
        <v>15071.368164060001</v>
      </c>
      <c r="I2023" s="3">
        <v>98.490196229999995</v>
      </c>
    </row>
    <row r="2024" spans="1:9" customFormat="1" x14ac:dyDescent="0.3">
      <c r="A2024" s="1" t="s">
        <v>10</v>
      </c>
      <c r="B2024" s="1" t="s">
        <v>11</v>
      </c>
      <c r="C2024" s="2">
        <v>45067</v>
      </c>
      <c r="D2024">
        <f t="shared" si="93"/>
        <v>21</v>
      </c>
      <c r="E2024">
        <f t="shared" si="94"/>
        <v>5</v>
      </c>
      <c r="F2024">
        <f t="shared" si="95"/>
        <v>2023</v>
      </c>
      <c r="G2024" s="4">
        <v>204615.328125</v>
      </c>
      <c r="H2024" s="4">
        <v>176281.328125</v>
      </c>
      <c r="I2024" s="3">
        <v>86.152603150000004</v>
      </c>
    </row>
    <row r="2025" spans="1:9" x14ac:dyDescent="0.3">
      <c r="A2025" s="25" t="s">
        <v>12</v>
      </c>
      <c r="B2025" s="25" t="s">
        <v>13</v>
      </c>
      <c r="C2025" s="26">
        <v>45067</v>
      </c>
      <c r="D2025" s="27">
        <f t="shared" si="93"/>
        <v>21</v>
      </c>
      <c r="E2025" s="27">
        <f t="shared" si="94"/>
        <v>5</v>
      </c>
      <c r="F2025" s="27">
        <f t="shared" si="95"/>
        <v>2023</v>
      </c>
      <c r="G2025" s="28">
        <v>20459.2421875</v>
      </c>
      <c r="H2025" s="28">
        <v>17154.767578129999</v>
      </c>
      <c r="I2025" s="29">
        <v>83.848503109999996</v>
      </c>
    </row>
    <row r="2026" spans="1:9" customFormat="1" x14ac:dyDescent="0.3">
      <c r="A2026" s="1" t="s">
        <v>6</v>
      </c>
      <c r="B2026" s="1" t="s">
        <v>7</v>
      </c>
      <c r="C2026" s="2">
        <v>45068</v>
      </c>
      <c r="D2026">
        <f t="shared" si="93"/>
        <v>22</v>
      </c>
      <c r="E2026">
        <f t="shared" si="94"/>
        <v>5</v>
      </c>
      <c r="F2026">
        <f t="shared" si="95"/>
        <v>2023</v>
      </c>
      <c r="G2026" s="4">
        <v>51691.2265625</v>
      </c>
      <c r="H2026" s="4">
        <v>46377.05078125</v>
      </c>
      <c r="I2026" s="3">
        <v>89.719398499999997</v>
      </c>
    </row>
    <row r="2027" spans="1:9" customFormat="1" x14ac:dyDescent="0.3">
      <c r="A2027" s="1" t="s">
        <v>8</v>
      </c>
      <c r="B2027" s="1" t="s">
        <v>9</v>
      </c>
      <c r="C2027" s="2">
        <v>45068</v>
      </c>
      <c r="D2027">
        <f t="shared" si="93"/>
        <v>22</v>
      </c>
      <c r="E2027">
        <f t="shared" si="94"/>
        <v>5</v>
      </c>
      <c r="F2027">
        <f t="shared" si="95"/>
        <v>2023</v>
      </c>
      <c r="G2027" s="4">
        <v>15302.39648438</v>
      </c>
      <c r="H2027" s="4">
        <v>15039.930664060001</v>
      </c>
      <c r="I2027" s="3">
        <v>98.284797670000003</v>
      </c>
    </row>
    <row r="2028" spans="1:9" customFormat="1" x14ac:dyDescent="0.3">
      <c r="A2028" s="1" t="s">
        <v>10</v>
      </c>
      <c r="B2028" s="1" t="s">
        <v>11</v>
      </c>
      <c r="C2028" s="2">
        <v>45068</v>
      </c>
      <c r="D2028">
        <f t="shared" si="93"/>
        <v>22</v>
      </c>
      <c r="E2028">
        <f t="shared" si="94"/>
        <v>5</v>
      </c>
      <c r="F2028">
        <f t="shared" si="95"/>
        <v>2023</v>
      </c>
      <c r="G2028" s="4">
        <v>204615.328125</v>
      </c>
      <c r="H2028" s="4">
        <v>176140.296875</v>
      </c>
      <c r="I2028" s="3">
        <v>86.083602909999996</v>
      </c>
    </row>
    <row r="2029" spans="1:9" x14ac:dyDescent="0.3">
      <c r="A2029" s="25" t="s">
        <v>12</v>
      </c>
      <c r="B2029" s="25" t="s">
        <v>13</v>
      </c>
      <c r="C2029" s="26">
        <v>45068</v>
      </c>
      <c r="D2029" s="27">
        <f t="shared" si="93"/>
        <v>22</v>
      </c>
      <c r="E2029" s="27">
        <f t="shared" si="94"/>
        <v>5</v>
      </c>
      <c r="F2029" s="27">
        <f t="shared" si="95"/>
        <v>2023</v>
      </c>
      <c r="G2029" s="28">
        <v>20459.2421875</v>
      </c>
      <c r="H2029" s="28">
        <v>17106.435546879999</v>
      </c>
      <c r="I2029" s="29">
        <v>83.612297060000003</v>
      </c>
    </row>
    <row r="2030" spans="1:9" customFormat="1" x14ac:dyDescent="0.3">
      <c r="A2030" s="1" t="s">
        <v>6</v>
      </c>
      <c r="B2030" s="1" t="s">
        <v>7</v>
      </c>
      <c r="C2030" s="2">
        <v>45069</v>
      </c>
      <c r="D2030">
        <f t="shared" si="93"/>
        <v>23</v>
      </c>
      <c r="E2030">
        <f t="shared" si="94"/>
        <v>5</v>
      </c>
      <c r="F2030">
        <f t="shared" si="95"/>
        <v>2023</v>
      </c>
      <c r="G2030" s="4">
        <v>51691.2265625</v>
      </c>
      <c r="H2030" s="4">
        <v>46296.95703125</v>
      </c>
      <c r="I2030" s="3">
        <v>89.564399719999997</v>
      </c>
    </row>
    <row r="2031" spans="1:9" customFormat="1" x14ac:dyDescent="0.3">
      <c r="A2031" s="1" t="s">
        <v>8</v>
      </c>
      <c r="B2031" s="1" t="s">
        <v>9</v>
      </c>
      <c r="C2031" s="2">
        <v>45069</v>
      </c>
      <c r="D2031">
        <f t="shared" si="93"/>
        <v>23</v>
      </c>
      <c r="E2031">
        <f t="shared" si="94"/>
        <v>5</v>
      </c>
      <c r="F2031">
        <f t="shared" si="95"/>
        <v>2023</v>
      </c>
      <c r="G2031" s="4">
        <v>15302.39648438</v>
      </c>
      <c r="H2031" s="4">
        <v>15030.243164060001</v>
      </c>
      <c r="I2031" s="3">
        <v>98.221496579999993</v>
      </c>
    </row>
    <row r="2032" spans="1:9" customFormat="1" x14ac:dyDescent="0.3">
      <c r="A2032" s="1" t="s">
        <v>10</v>
      </c>
      <c r="B2032" s="1" t="s">
        <v>11</v>
      </c>
      <c r="C2032" s="2">
        <v>45069</v>
      </c>
      <c r="D2032">
        <f t="shared" si="93"/>
        <v>23</v>
      </c>
      <c r="E2032">
        <f t="shared" si="94"/>
        <v>5</v>
      </c>
      <c r="F2032">
        <f t="shared" si="95"/>
        <v>2023</v>
      </c>
      <c r="G2032" s="4">
        <v>204615.328125</v>
      </c>
      <c r="H2032" s="4">
        <v>176156.921875</v>
      </c>
      <c r="I2032" s="3">
        <v>86.091796880000004</v>
      </c>
    </row>
    <row r="2033" spans="1:9" x14ac:dyDescent="0.3">
      <c r="A2033" s="25" t="s">
        <v>12</v>
      </c>
      <c r="B2033" s="25" t="s">
        <v>13</v>
      </c>
      <c r="C2033" s="26">
        <v>45069</v>
      </c>
      <c r="D2033" s="27">
        <f t="shared" si="93"/>
        <v>23</v>
      </c>
      <c r="E2033" s="27">
        <f t="shared" si="94"/>
        <v>5</v>
      </c>
      <c r="F2033" s="27">
        <f t="shared" si="95"/>
        <v>2023</v>
      </c>
      <c r="G2033" s="28">
        <v>20459.2421875</v>
      </c>
      <c r="H2033" s="28">
        <v>17066.888671879999</v>
      </c>
      <c r="I2033" s="29">
        <v>83.418998720000005</v>
      </c>
    </row>
    <row r="2034" spans="1:9" customFormat="1" x14ac:dyDescent="0.3">
      <c r="A2034" s="1" t="s">
        <v>6</v>
      </c>
      <c r="B2034" s="1" t="s">
        <v>7</v>
      </c>
      <c r="C2034" s="2">
        <v>45070</v>
      </c>
      <c r="D2034">
        <f t="shared" si="93"/>
        <v>24</v>
      </c>
      <c r="E2034">
        <f t="shared" si="94"/>
        <v>5</v>
      </c>
      <c r="F2034">
        <f t="shared" si="95"/>
        <v>2023</v>
      </c>
      <c r="G2034" s="4">
        <v>51691.2265625</v>
      </c>
      <c r="H2034" s="4">
        <v>46271.234375</v>
      </c>
      <c r="I2034" s="3">
        <v>89.514701840000001</v>
      </c>
    </row>
    <row r="2035" spans="1:9" customFormat="1" x14ac:dyDescent="0.3">
      <c r="A2035" s="1" t="s">
        <v>8</v>
      </c>
      <c r="B2035" s="1" t="s">
        <v>9</v>
      </c>
      <c r="C2035" s="2">
        <v>45070</v>
      </c>
      <c r="D2035">
        <f t="shared" si="93"/>
        <v>24</v>
      </c>
      <c r="E2035">
        <f t="shared" si="94"/>
        <v>5</v>
      </c>
      <c r="F2035">
        <f t="shared" si="95"/>
        <v>2023</v>
      </c>
      <c r="G2035" s="4">
        <v>15302.39648438</v>
      </c>
      <c r="H2035" s="4">
        <v>15003.989257810001</v>
      </c>
      <c r="I2035" s="3">
        <v>98.049896239999995</v>
      </c>
    </row>
    <row r="2036" spans="1:9" customFormat="1" x14ac:dyDescent="0.3">
      <c r="A2036" s="1" t="s">
        <v>10</v>
      </c>
      <c r="B2036" s="1" t="s">
        <v>11</v>
      </c>
      <c r="C2036" s="2">
        <v>45070</v>
      </c>
      <c r="D2036">
        <f t="shared" si="93"/>
        <v>24</v>
      </c>
      <c r="E2036">
        <f t="shared" si="94"/>
        <v>5</v>
      </c>
      <c r="F2036">
        <f t="shared" si="95"/>
        <v>2023</v>
      </c>
      <c r="G2036" s="4">
        <v>204615.328125</v>
      </c>
      <c r="H2036" s="4">
        <v>176122.5625</v>
      </c>
      <c r="I2036" s="3">
        <v>86.074996949999999</v>
      </c>
    </row>
    <row r="2037" spans="1:9" x14ac:dyDescent="0.3">
      <c r="A2037" s="25" t="s">
        <v>12</v>
      </c>
      <c r="B2037" s="25" t="s">
        <v>13</v>
      </c>
      <c r="C2037" s="26">
        <v>45070</v>
      </c>
      <c r="D2037" s="27">
        <f t="shared" si="93"/>
        <v>24</v>
      </c>
      <c r="E2037" s="27">
        <f t="shared" si="94"/>
        <v>5</v>
      </c>
      <c r="F2037" s="27">
        <f t="shared" si="95"/>
        <v>2023</v>
      </c>
      <c r="G2037" s="28">
        <v>20459.2421875</v>
      </c>
      <c r="H2037" s="28">
        <v>17006.080078129999</v>
      </c>
      <c r="I2037" s="29">
        <v>83.121803279999995</v>
      </c>
    </row>
    <row r="2038" spans="1:9" customFormat="1" x14ac:dyDescent="0.3">
      <c r="A2038" s="1" t="s">
        <v>6</v>
      </c>
      <c r="B2038" s="1" t="s">
        <v>7</v>
      </c>
      <c r="C2038" s="2">
        <v>45071</v>
      </c>
      <c r="D2038">
        <f t="shared" si="93"/>
        <v>25</v>
      </c>
      <c r="E2038">
        <f t="shared" si="94"/>
        <v>5</v>
      </c>
      <c r="F2038">
        <f t="shared" si="95"/>
        <v>2023</v>
      </c>
      <c r="G2038" s="4">
        <v>51691.2265625</v>
      </c>
      <c r="H2038" s="4">
        <v>46253.4296875</v>
      </c>
      <c r="I2038" s="3">
        <v>89.480201719999997</v>
      </c>
    </row>
    <row r="2039" spans="1:9" customFormat="1" x14ac:dyDescent="0.3">
      <c r="A2039" s="1" t="s">
        <v>8</v>
      </c>
      <c r="B2039" s="1" t="s">
        <v>9</v>
      </c>
      <c r="C2039" s="2">
        <v>45071</v>
      </c>
      <c r="D2039">
        <f t="shared" si="93"/>
        <v>25</v>
      </c>
      <c r="E2039">
        <f t="shared" si="94"/>
        <v>5</v>
      </c>
      <c r="F2039">
        <f t="shared" si="95"/>
        <v>2023</v>
      </c>
      <c r="G2039" s="4">
        <v>15302.39648438</v>
      </c>
      <c r="H2039" s="4">
        <v>15007.014648439999</v>
      </c>
      <c r="I2039" s="3">
        <v>98.069702149999998</v>
      </c>
    </row>
    <row r="2040" spans="1:9" customFormat="1" x14ac:dyDescent="0.3">
      <c r="A2040" s="1" t="s">
        <v>10</v>
      </c>
      <c r="B2040" s="1" t="s">
        <v>11</v>
      </c>
      <c r="C2040" s="2">
        <v>45071</v>
      </c>
      <c r="D2040">
        <f t="shared" si="93"/>
        <v>25</v>
      </c>
      <c r="E2040">
        <f t="shared" si="94"/>
        <v>5</v>
      </c>
      <c r="F2040">
        <f t="shared" si="95"/>
        <v>2023</v>
      </c>
      <c r="G2040" s="4">
        <v>204615.328125</v>
      </c>
      <c r="H2040" s="4">
        <v>176158.28125</v>
      </c>
      <c r="I2040" s="3">
        <v>86.092399599999993</v>
      </c>
    </row>
    <row r="2041" spans="1:9" x14ac:dyDescent="0.3">
      <c r="A2041" s="25" t="s">
        <v>12</v>
      </c>
      <c r="B2041" s="25" t="s">
        <v>13</v>
      </c>
      <c r="C2041" s="26">
        <v>45071</v>
      </c>
      <c r="D2041" s="27">
        <f t="shared" si="93"/>
        <v>25</v>
      </c>
      <c r="E2041" s="27">
        <f t="shared" si="94"/>
        <v>5</v>
      </c>
      <c r="F2041" s="27">
        <f t="shared" si="95"/>
        <v>2023</v>
      </c>
      <c r="G2041" s="28">
        <v>20459.2421875</v>
      </c>
      <c r="H2041" s="28">
        <v>16945.82421875</v>
      </c>
      <c r="I2041" s="29">
        <v>82.827201840000001</v>
      </c>
    </row>
    <row r="2042" spans="1:9" customFormat="1" x14ac:dyDescent="0.3">
      <c r="A2042" s="1" t="s">
        <v>6</v>
      </c>
      <c r="B2042" s="1" t="s">
        <v>7</v>
      </c>
      <c r="C2042" s="2">
        <v>45072</v>
      </c>
      <c r="D2042">
        <f t="shared" si="93"/>
        <v>26</v>
      </c>
      <c r="E2042">
        <f t="shared" si="94"/>
        <v>5</v>
      </c>
      <c r="F2042">
        <f t="shared" si="95"/>
        <v>2023</v>
      </c>
      <c r="G2042" s="4">
        <v>51691.2265625</v>
      </c>
      <c r="H2042" s="4">
        <v>46263.6640625</v>
      </c>
      <c r="I2042" s="3">
        <v>89.5</v>
      </c>
    </row>
    <row r="2043" spans="1:9" customFormat="1" x14ac:dyDescent="0.3">
      <c r="A2043" s="1" t="s">
        <v>8</v>
      </c>
      <c r="B2043" s="1" t="s">
        <v>9</v>
      </c>
      <c r="C2043" s="2">
        <v>45072</v>
      </c>
      <c r="D2043">
        <f t="shared" si="93"/>
        <v>26</v>
      </c>
      <c r="E2043">
        <f t="shared" si="94"/>
        <v>5</v>
      </c>
      <c r="F2043">
        <f t="shared" si="95"/>
        <v>2023</v>
      </c>
      <c r="G2043" s="4">
        <v>15302.39648438</v>
      </c>
      <c r="H2043" s="4">
        <v>15025.385742189999</v>
      </c>
      <c r="I2043" s="3">
        <v>98.189796450000003</v>
      </c>
    </row>
    <row r="2044" spans="1:9" customFormat="1" x14ac:dyDescent="0.3">
      <c r="A2044" s="1" t="s">
        <v>10</v>
      </c>
      <c r="B2044" s="1" t="s">
        <v>11</v>
      </c>
      <c r="C2044" s="2">
        <v>45072</v>
      </c>
      <c r="D2044">
        <f t="shared" si="93"/>
        <v>26</v>
      </c>
      <c r="E2044">
        <f t="shared" si="94"/>
        <v>5</v>
      </c>
      <c r="F2044">
        <f t="shared" si="95"/>
        <v>2023</v>
      </c>
      <c r="G2044" s="4">
        <v>204615.328125</v>
      </c>
      <c r="H2044" s="4">
        <v>176184.4375</v>
      </c>
      <c r="I2044" s="3">
        <v>86.105201719999997</v>
      </c>
    </row>
    <row r="2045" spans="1:9" x14ac:dyDescent="0.3">
      <c r="A2045" s="25" t="s">
        <v>12</v>
      </c>
      <c r="B2045" s="25" t="s">
        <v>13</v>
      </c>
      <c r="C2045" s="26">
        <v>45072</v>
      </c>
      <c r="D2045" s="27">
        <f t="shared" si="93"/>
        <v>26</v>
      </c>
      <c r="E2045" s="27">
        <f t="shared" si="94"/>
        <v>5</v>
      </c>
      <c r="F2045" s="27">
        <f t="shared" si="95"/>
        <v>2023</v>
      </c>
      <c r="G2045" s="28">
        <v>20459.2421875</v>
      </c>
      <c r="H2045" s="28">
        <v>16888.5390625</v>
      </c>
      <c r="I2045" s="29">
        <v>82.547203060000001</v>
      </c>
    </row>
    <row r="2046" spans="1:9" customFormat="1" x14ac:dyDescent="0.3">
      <c r="A2046" s="1" t="s">
        <v>6</v>
      </c>
      <c r="B2046" s="1" t="s">
        <v>7</v>
      </c>
      <c r="C2046" s="2">
        <v>45073</v>
      </c>
      <c r="D2046">
        <f t="shared" si="93"/>
        <v>27</v>
      </c>
      <c r="E2046">
        <f t="shared" si="94"/>
        <v>5</v>
      </c>
      <c r="F2046">
        <f t="shared" si="95"/>
        <v>2023</v>
      </c>
      <c r="G2046" s="4">
        <v>51691.2265625</v>
      </c>
      <c r="H2046" s="4">
        <v>46272.82421875</v>
      </c>
      <c r="I2046" s="3">
        <v>89.51779938</v>
      </c>
    </row>
    <row r="2047" spans="1:9" customFormat="1" x14ac:dyDescent="0.3">
      <c r="A2047" s="1" t="s">
        <v>8</v>
      </c>
      <c r="B2047" s="1" t="s">
        <v>9</v>
      </c>
      <c r="C2047" s="2">
        <v>45073</v>
      </c>
      <c r="D2047">
        <f t="shared" si="93"/>
        <v>27</v>
      </c>
      <c r="E2047">
        <f t="shared" si="94"/>
        <v>5</v>
      </c>
      <c r="F2047">
        <f t="shared" si="95"/>
        <v>2023</v>
      </c>
      <c r="G2047" s="4">
        <v>15302.39648438</v>
      </c>
      <c r="H2047" s="4">
        <v>15026.76953125</v>
      </c>
      <c r="I2047" s="3">
        <v>98.198799129999998</v>
      </c>
    </row>
    <row r="2048" spans="1:9" customFormat="1" x14ac:dyDescent="0.3">
      <c r="A2048" s="1" t="s">
        <v>10</v>
      </c>
      <c r="B2048" s="1" t="s">
        <v>11</v>
      </c>
      <c r="C2048" s="2">
        <v>45073</v>
      </c>
      <c r="D2048">
        <f t="shared" si="93"/>
        <v>27</v>
      </c>
      <c r="E2048">
        <f t="shared" si="94"/>
        <v>5</v>
      </c>
      <c r="F2048">
        <f t="shared" si="95"/>
        <v>2023</v>
      </c>
      <c r="G2048" s="4">
        <v>204615.328125</v>
      </c>
      <c r="H2048" s="4">
        <v>176221.0625</v>
      </c>
      <c r="I2048" s="3">
        <v>86.123100280000003</v>
      </c>
    </row>
    <row r="2049" spans="1:9" x14ac:dyDescent="0.3">
      <c r="A2049" s="25" t="s">
        <v>12</v>
      </c>
      <c r="B2049" s="25" t="s">
        <v>13</v>
      </c>
      <c r="C2049" s="26">
        <v>45073</v>
      </c>
      <c r="D2049" s="27">
        <f t="shared" si="93"/>
        <v>27</v>
      </c>
      <c r="E2049" s="27">
        <f t="shared" si="94"/>
        <v>5</v>
      </c>
      <c r="F2049" s="27">
        <f t="shared" si="95"/>
        <v>2023</v>
      </c>
      <c r="G2049" s="28">
        <v>20459.2421875</v>
      </c>
      <c r="H2049" s="28">
        <v>16914.908203129999</v>
      </c>
      <c r="I2049" s="29">
        <v>82.676101680000002</v>
      </c>
    </row>
    <row r="2050" spans="1:9" customFormat="1" x14ac:dyDescent="0.3">
      <c r="A2050" s="1" t="s">
        <v>6</v>
      </c>
      <c r="B2050" s="1" t="s">
        <v>7</v>
      </c>
      <c r="C2050" s="2">
        <v>45074</v>
      </c>
      <c r="D2050">
        <f t="shared" si="93"/>
        <v>28</v>
      </c>
      <c r="E2050">
        <f t="shared" si="94"/>
        <v>5</v>
      </c>
      <c r="F2050">
        <f t="shared" si="95"/>
        <v>2023</v>
      </c>
      <c r="G2050" s="4">
        <v>51691.2265625</v>
      </c>
      <c r="H2050" s="4">
        <v>46257.125</v>
      </c>
      <c r="I2050" s="3">
        <v>89.487396239999995</v>
      </c>
    </row>
    <row r="2051" spans="1:9" customFormat="1" x14ac:dyDescent="0.3">
      <c r="A2051" s="1" t="s">
        <v>8</v>
      </c>
      <c r="B2051" s="1" t="s">
        <v>9</v>
      </c>
      <c r="C2051" s="2">
        <v>45074</v>
      </c>
      <c r="D2051">
        <f t="shared" ref="D2051:D2114" si="96">DAY(C2051)</f>
        <v>28</v>
      </c>
      <c r="E2051">
        <f t="shared" ref="E2051:E2114" si="97">MONTH(C2051)</f>
        <v>5</v>
      </c>
      <c r="F2051">
        <f t="shared" ref="F2051:F2114" si="98">YEAR(C2051)</f>
        <v>2023</v>
      </c>
      <c r="G2051" s="4">
        <v>15302.39648438</v>
      </c>
      <c r="H2051" s="4">
        <v>15029.534179689999</v>
      </c>
      <c r="I2051" s="3">
        <v>98.216903689999995</v>
      </c>
    </row>
    <row r="2052" spans="1:9" customFormat="1" x14ac:dyDescent="0.3">
      <c r="A2052" s="1" t="s">
        <v>10</v>
      </c>
      <c r="B2052" s="1" t="s">
        <v>11</v>
      </c>
      <c r="C2052" s="2">
        <v>45074</v>
      </c>
      <c r="D2052">
        <f t="shared" si="96"/>
        <v>28</v>
      </c>
      <c r="E2052">
        <f t="shared" si="97"/>
        <v>5</v>
      </c>
      <c r="F2052">
        <f t="shared" si="98"/>
        <v>2023</v>
      </c>
      <c r="G2052" s="4">
        <v>204615.328125</v>
      </c>
      <c r="H2052" s="4">
        <v>176358.875</v>
      </c>
      <c r="I2052" s="3">
        <v>86.190399170000006</v>
      </c>
    </row>
    <row r="2053" spans="1:9" x14ac:dyDescent="0.3">
      <c r="A2053" s="25" t="s">
        <v>12</v>
      </c>
      <c r="B2053" s="25" t="s">
        <v>13</v>
      </c>
      <c r="C2053" s="26">
        <v>45074</v>
      </c>
      <c r="D2053" s="27">
        <f t="shared" si="96"/>
        <v>28</v>
      </c>
      <c r="E2053" s="27">
        <f t="shared" si="97"/>
        <v>5</v>
      </c>
      <c r="F2053" s="27">
        <f t="shared" si="98"/>
        <v>2023</v>
      </c>
      <c r="G2053" s="28">
        <v>20459.2421875</v>
      </c>
      <c r="H2053" s="28">
        <v>16935.701171879999</v>
      </c>
      <c r="I2053" s="29">
        <v>82.777801510000003</v>
      </c>
    </row>
    <row r="2054" spans="1:9" customFormat="1" x14ac:dyDescent="0.3">
      <c r="A2054" s="1" t="s">
        <v>6</v>
      </c>
      <c r="B2054" s="1" t="s">
        <v>7</v>
      </c>
      <c r="C2054" s="2">
        <v>45075</v>
      </c>
      <c r="D2054">
        <f t="shared" si="96"/>
        <v>29</v>
      </c>
      <c r="E2054">
        <f t="shared" si="97"/>
        <v>5</v>
      </c>
      <c r="F2054">
        <f t="shared" si="98"/>
        <v>2023</v>
      </c>
      <c r="G2054" s="4">
        <v>51691.2265625</v>
      </c>
      <c r="H2054" s="4">
        <v>46203.390625</v>
      </c>
      <c r="I2054" s="3">
        <v>89.383399960000006</v>
      </c>
    </row>
    <row r="2055" spans="1:9" customFormat="1" x14ac:dyDescent="0.3">
      <c r="A2055" s="1" t="s">
        <v>8</v>
      </c>
      <c r="B2055" s="1" t="s">
        <v>9</v>
      </c>
      <c r="C2055" s="2">
        <v>45075</v>
      </c>
      <c r="D2055">
        <f t="shared" si="96"/>
        <v>29</v>
      </c>
      <c r="E2055">
        <f t="shared" si="97"/>
        <v>5</v>
      </c>
      <c r="F2055">
        <f t="shared" si="98"/>
        <v>2023</v>
      </c>
      <c r="G2055" s="4">
        <v>15302.39648438</v>
      </c>
      <c r="H2055" s="4">
        <v>14997.87109375</v>
      </c>
      <c r="I2055" s="3">
        <v>98.010002139999997</v>
      </c>
    </row>
    <row r="2056" spans="1:9" customFormat="1" x14ac:dyDescent="0.3">
      <c r="A2056" s="1" t="s">
        <v>10</v>
      </c>
      <c r="B2056" s="1" t="s">
        <v>11</v>
      </c>
      <c r="C2056" s="2">
        <v>45075</v>
      </c>
      <c r="D2056">
        <f t="shared" si="96"/>
        <v>29</v>
      </c>
      <c r="E2056">
        <f t="shared" si="97"/>
        <v>5</v>
      </c>
      <c r="F2056">
        <f t="shared" si="98"/>
        <v>2023</v>
      </c>
      <c r="G2056" s="4">
        <v>204615.328125</v>
      </c>
      <c r="H2056" s="4">
        <v>176394.25</v>
      </c>
      <c r="I2056" s="3">
        <v>86.207702639999994</v>
      </c>
    </row>
    <row r="2057" spans="1:9" x14ac:dyDescent="0.3">
      <c r="A2057" s="25" t="s">
        <v>12</v>
      </c>
      <c r="B2057" s="25" t="s">
        <v>13</v>
      </c>
      <c r="C2057" s="26">
        <v>45075</v>
      </c>
      <c r="D2057" s="27">
        <f t="shared" si="96"/>
        <v>29</v>
      </c>
      <c r="E2057" s="27">
        <f t="shared" si="97"/>
        <v>5</v>
      </c>
      <c r="F2057" s="27">
        <f t="shared" si="98"/>
        <v>2023</v>
      </c>
      <c r="G2057" s="28">
        <v>20459.2421875</v>
      </c>
      <c r="H2057" s="28">
        <v>16898.3203125</v>
      </c>
      <c r="I2057" s="29">
        <v>82.59500122</v>
      </c>
    </row>
    <row r="2058" spans="1:9" customFormat="1" x14ac:dyDescent="0.3">
      <c r="A2058" s="1" t="s">
        <v>6</v>
      </c>
      <c r="B2058" s="1" t="s">
        <v>7</v>
      </c>
      <c r="C2058" s="2">
        <v>45076</v>
      </c>
      <c r="D2058">
        <f t="shared" si="96"/>
        <v>30</v>
      </c>
      <c r="E2058">
        <f t="shared" si="97"/>
        <v>5</v>
      </c>
      <c r="F2058">
        <f t="shared" si="98"/>
        <v>2023</v>
      </c>
      <c r="G2058" s="4">
        <v>51691.2265625</v>
      </c>
      <c r="H2058" s="4">
        <v>46167.7734375</v>
      </c>
      <c r="I2058" s="3">
        <v>89.314498900000004</v>
      </c>
    </row>
    <row r="2059" spans="1:9" customFormat="1" x14ac:dyDescent="0.3">
      <c r="A2059" s="1" t="s">
        <v>8</v>
      </c>
      <c r="B2059" s="1" t="s">
        <v>9</v>
      </c>
      <c r="C2059" s="2">
        <v>45076</v>
      </c>
      <c r="D2059">
        <f t="shared" si="96"/>
        <v>30</v>
      </c>
      <c r="E2059">
        <f t="shared" si="97"/>
        <v>5</v>
      </c>
      <c r="F2059">
        <f t="shared" si="98"/>
        <v>2023</v>
      </c>
      <c r="G2059" s="4">
        <v>15302.39648438</v>
      </c>
      <c r="H2059" s="4">
        <v>15008.776367189999</v>
      </c>
      <c r="I2059" s="3">
        <v>98.081199650000002</v>
      </c>
    </row>
    <row r="2060" spans="1:9" customFormat="1" x14ac:dyDescent="0.3">
      <c r="A2060" s="1" t="s">
        <v>10</v>
      </c>
      <c r="B2060" s="1" t="s">
        <v>11</v>
      </c>
      <c r="C2060" s="2">
        <v>45076</v>
      </c>
      <c r="D2060">
        <f t="shared" si="96"/>
        <v>30</v>
      </c>
      <c r="E2060">
        <f t="shared" si="97"/>
        <v>5</v>
      </c>
      <c r="F2060">
        <f t="shared" si="98"/>
        <v>2023</v>
      </c>
      <c r="G2060" s="4">
        <v>204615.328125</v>
      </c>
      <c r="H2060" s="4">
        <v>176434.0625</v>
      </c>
      <c r="I2060" s="3">
        <v>86.227203369999998</v>
      </c>
    </row>
    <row r="2061" spans="1:9" x14ac:dyDescent="0.3">
      <c r="A2061" s="25" t="s">
        <v>12</v>
      </c>
      <c r="B2061" s="25" t="s">
        <v>13</v>
      </c>
      <c r="C2061" s="26">
        <v>45076</v>
      </c>
      <c r="D2061" s="27">
        <f t="shared" si="96"/>
        <v>30</v>
      </c>
      <c r="E2061" s="27">
        <f t="shared" si="97"/>
        <v>5</v>
      </c>
      <c r="F2061" s="27">
        <f t="shared" si="98"/>
        <v>2023</v>
      </c>
      <c r="G2061" s="28">
        <v>20459.2421875</v>
      </c>
      <c r="H2061" s="28">
        <v>16840.12109375</v>
      </c>
      <c r="I2061" s="29">
        <v>82.310600280000003</v>
      </c>
    </row>
    <row r="2062" spans="1:9" customFormat="1" x14ac:dyDescent="0.3">
      <c r="A2062" s="1" t="s">
        <v>6</v>
      </c>
      <c r="B2062" s="1" t="s">
        <v>7</v>
      </c>
      <c r="C2062" s="2">
        <v>45077</v>
      </c>
      <c r="D2062">
        <f t="shared" si="96"/>
        <v>31</v>
      </c>
      <c r="E2062">
        <f t="shared" si="97"/>
        <v>5</v>
      </c>
      <c r="F2062">
        <f t="shared" si="98"/>
        <v>2023</v>
      </c>
      <c r="G2062" s="4">
        <v>51691.2265625</v>
      </c>
      <c r="H2062" s="4">
        <v>46076.08984375</v>
      </c>
      <c r="I2062" s="3">
        <v>89.1371994</v>
      </c>
    </row>
    <row r="2063" spans="1:9" customFormat="1" x14ac:dyDescent="0.3">
      <c r="A2063" s="1" t="s">
        <v>8</v>
      </c>
      <c r="B2063" s="1" t="s">
        <v>9</v>
      </c>
      <c r="C2063" s="2">
        <v>45077</v>
      </c>
      <c r="D2063">
        <f t="shared" si="96"/>
        <v>31</v>
      </c>
      <c r="E2063">
        <f t="shared" si="97"/>
        <v>5</v>
      </c>
      <c r="F2063">
        <f t="shared" si="98"/>
        <v>2023</v>
      </c>
      <c r="G2063" s="4">
        <v>15302.39648438</v>
      </c>
      <c r="H2063" s="4">
        <v>14969.889648439999</v>
      </c>
      <c r="I2063" s="3">
        <v>97.827102659999994</v>
      </c>
    </row>
    <row r="2064" spans="1:9" customFormat="1" x14ac:dyDescent="0.3">
      <c r="A2064" s="1" t="s">
        <v>10</v>
      </c>
      <c r="B2064" s="1" t="s">
        <v>11</v>
      </c>
      <c r="C2064" s="2">
        <v>45077</v>
      </c>
      <c r="D2064">
        <f t="shared" si="96"/>
        <v>31</v>
      </c>
      <c r="E2064">
        <f t="shared" si="97"/>
        <v>5</v>
      </c>
      <c r="F2064">
        <f t="shared" si="98"/>
        <v>2023</v>
      </c>
      <c r="G2064" s="4">
        <v>204615.328125</v>
      </c>
      <c r="H2064" s="4">
        <v>176453.21875</v>
      </c>
      <c r="I2064" s="3">
        <v>86.236602779999998</v>
      </c>
    </row>
    <row r="2065" spans="1:9" x14ac:dyDescent="0.3">
      <c r="A2065" s="25" t="s">
        <v>12</v>
      </c>
      <c r="B2065" s="25" t="s">
        <v>13</v>
      </c>
      <c r="C2065" s="26">
        <v>45077</v>
      </c>
      <c r="D2065" s="27">
        <f t="shared" si="96"/>
        <v>31</v>
      </c>
      <c r="E2065" s="27">
        <f t="shared" si="97"/>
        <v>5</v>
      </c>
      <c r="F2065" s="27">
        <f t="shared" si="98"/>
        <v>2023</v>
      </c>
      <c r="G2065" s="28">
        <v>20459.2421875</v>
      </c>
      <c r="H2065" s="28">
        <v>16758.1875</v>
      </c>
      <c r="I2065" s="29">
        <v>81.910102839999993</v>
      </c>
    </row>
    <row r="2066" spans="1:9" customFormat="1" x14ac:dyDescent="0.3">
      <c r="A2066" s="1" t="s">
        <v>6</v>
      </c>
      <c r="B2066" s="1" t="s">
        <v>7</v>
      </c>
      <c r="C2066" s="2">
        <v>45078</v>
      </c>
      <c r="D2066">
        <f t="shared" si="96"/>
        <v>1</v>
      </c>
      <c r="E2066">
        <f t="shared" si="97"/>
        <v>6</v>
      </c>
      <c r="F2066">
        <f t="shared" si="98"/>
        <v>2023</v>
      </c>
      <c r="G2066" s="4">
        <v>51691.2265625</v>
      </c>
      <c r="H2066" s="4">
        <v>45992.984375</v>
      </c>
      <c r="I2066" s="3">
        <v>88.976402280000002</v>
      </c>
    </row>
    <row r="2067" spans="1:9" customFormat="1" x14ac:dyDescent="0.3">
      <c r="A2067" s="1" t="s">
        <v>8</v>
      </c>
      <c r="B2067" s="1" t="s">
        <v>9</v>
      </c>
      <c r="C2067" s="2">
        <v>45078</v>
      </c>
      <c r="D2067">
        <f t="shared" si="96"/>
        <v>1</v>
      </c>
      <c r="E2067">
        <f t="shared" si="97"/>
        <v>6</v>
      </c>
      <c r="F2067">
        <f t="shared" si="98"/>
        <v>2023</v>
      </c>
      <c r="G2067" s="4">
        <v>15302.39648438</v>
      </c>
      <c r="H2067" s="4">
        <v>14954.235351560001</v>
      </c>
      <c r="I2067" s="3">
        <v>97.724800110000004</v>
      </c>
    </row>
    <row r="2068" spans="1:9" customFormat="1" x14ac:dyDescent="0.3">
      <c r="A2068" s="1" t="s">
        <v>10</v>
      </c>
      <c r="B2068" s="1" t="s">
        <v>11</v>
      </c>
      <c r="C2068" s="2">
        <v>45078</v>
      </c>
      <c r="D2068">
        <f t="shared" si="96"/>
        <v>1</v>
      </c>
      <c r="E2068">
        <f t="shared" si="97"/>
        <v>6</v>
      </c>
      <c r="F2068">
        <f t="shared" si="98"/>
        <v>2023</v>
      </c>
      <c r="G2068" s="4">
        <v>204615.328125</v>
      </c>
      <c r="H2068" s="4">
        <v>176520.65625</v>
      </c>
      <c r="I2068" s="3">
        <v>86.269500730000004</v>
      </c>
    </row>
    <row r="2069" spans="1:9" x14ac:dyDescent="0.3">
      <c r="A2069" s="25" t="s">
        <v>12</v>
      </c>
      <c r="B2069" s="25" t="s">
        <v>13</v>
      </c>
      <c r="C2069" s="26">
        <v>45078</v>
      </c>
      <c r="D2069" s="27">
        <f t="shared" si="96"/>
        <v>1</v>
      </c>
      <c r="E2069" s="27">
        <f t="shared" si="97"/>
        <v>6</v>
      </c>
      <c r="F2069" s="27">
        <f t="shared" si="98"/>
        <v>2023</v>
      </c>
      <c r="G2069" s="28">
        <v>20459.2421875</v>
      </c>
      <c r="H2069" s="28">
        <v>16652.47265625</v>
      </c>
      <c r="I2069" s="29">
        <v>81.393402100000003</v>
      </c>
    </row>
    <row r="2070" spans="1:9" customFormat="1" x14ac:dyDescent="0.3">
      <c r="A2070" s="1" t="s">
        <v>6</v>
      </c>
      <c r="B2070" s="1" t="s">
        <v>7</v>
      </c>
      <c r="C2070" s="2">
        <v>45079</v>
      </c>
      <c r="D2070">
        <f t="shared" si="96"/>
        <v>2</v>
      </c>
      <c r="E2070">
        <f t="shared" si="97"/>
        <v>6</v>
      </c>
      <c r="F2070">
        <f t="shared" si="98"/>
        <v>2023</v>
      </c>
      <c r="G2070" s="4">
        <v>51691.2265625</v>
      </c>
      <c r="H2070" s="4">
        <v>45944.234375</v>
      </c>
      <c r="I2070" s="3">
        <v>88.882102970000005</v>
      </c>
    </row>
    <row r="2071" spans="1:9" customFormat="1" x14ac:dyDescent="0.3">
      <c r="A2071" s="1" t="s">
        <v>8</v>
      </c>
      <c r="B2071" s="1" t="s">
        <v>9</v>
      </c>
      <c r="C2071" s="2">
        <v>45079</v>
      </c>
      <c r="D2071">
        <f t="shared" si="96"/>
        <v>2</v>
      </c>
      <c r="E2071">
        <f t="shared" si="97"/>
        <v>6</v>
      </c>
      <c r="F2071">
        <f t="shared" si="98"/>
        <v>2023</v>
      </c>
      <c r="G2071" s="4">
        <v>15302.39648438</v>
      </c>
      <c r="H2071" s="4">
        <v>14957.327148439999</v>
      </c>
      <c r="I2071" s="3">
        <v>97.745002749999998</v>
      </c>
    </row>
    <row r="2072" spans="1:9" customFormat="1" x14ac:dyDescent="0.3">
      <c r="A2072" s="1" t="s">
        <v>10</v>
      </c>
      <c r="B2072" s="1" t="s">
        <v>11</v>
      </c>
      <c r="C2072" s="2">
        <v>45079</v>
      </c>
      <c r="D2072">
        <f t="shared" si="96"/>
        <v>2</v>
      </c>
      <c r="E2072">
        <f t="shared" si="97"/>
        <v>6</v>
      </c>
      <c r="F2072">
        <f t="shared" si="98"/>
        <v>2023</v>
      </c>
      <c r="G2072" s="4">
        <v>204615.328125</v>
      </c>
      <c r="H2072" s="4">
        <v>176678.09375</v>
      </c>
      <c r="I2072" s="3">
        <v>86.346496579999993</v>
      </c>
    </row>
    <row r="2073" spans="1:9" x14ac:dyDescent="0.3">
      <c r="A2073" s="25" t="s">
        <v>12</v>
      </c>
      <c r="B2073" s="25" t="s">
        <v>13</v>
      </c>
      <c r="C2073" s="26">
        <v>45079</v>
      </c>
      <c r="D2073" s="27">
        <f t="shared" si="96"/>
        <v>2</v>
      </c>
      <c r="E2073" s="27">
        <f t="shared" si="97"/>
        <v>6</v>
      </c>
      <c r="F2073" s="27">
        <f t="shared" si="98"/>
        <v>2023</v>
      </c>
      <c r="G2073" s="28">
        <v>20459.2421875</v>
      </c>
      <c r="H2073" s="28">
        <v>16610.4609375</v>
      </c>
      <c r="I2073" s="29">
        <v>81.188102720000003</v>
      </c>
    </row>
    <row r="2074" spans="1:9" customFormat="1" x14ac:dyDescent="0.3">
      <c r="A2074" s="1" t="s">
        <v>6</v>
      </c>
      <c r="B2074" s="1" t="s">
        <v>7</v>
      </c>
      <c r="C2074" s="2">
        <v>45080</v>
      </c>
      <c r="D2074">
        <f t="shared" si="96"/>
        <v>3</v>
      </c>
      <c r="E2074">
        <f t="shared" si="97"/>
        <v>6</v>
      </c>
      <c r="F2074">
        <f t="shared" si="98"/>
        <v>2023</v>
      </c>
      <c r="G2074" s="4">
        <v>51691.2265625</v>
      </c>
      <c r="H2074" s="4">
        <v>45895.44140625</v>
      </c>
      <c r="I2074" s="3">
        <v>88.787696839999995</v>
      </c>
    </row>
    <row r="2075" spans="1:9" customFormat="1" x14ac:dyDescent="0.3">
      <c r="A2075" s="1" t="s">
        <v>8</v>
      </c>
      <c r="B2075" s="1" t="s">
        <v>9</v>
      </c>
      <c r="C2075" s="2">
        <v>45080</v>
      </c>
      <c r="D2075">
        <f t="shared" si="96"/>
        <v>3</v>
      </c>
      <c r="E2075">
        <f t="shared" si="97"/>
        <v>6</v>
      </c>
      <c r="F2075">
        <f t="shared" si="98"/>
        <v>2023</v>
      </c>
      <c r="G2075" s="4">
        <v>15302.39648438</v>
      </c>
      <c r="H2075" s="4">
        <v>15000.28320313</v>
      </c>
      <c r="I2075" s="3">
        <v>98.025703429999993</v>
      </c>
    </row>
    <row r="2076" spans="1:9" customFormat="1" x14ac:dyDescent="0.3">
      <c r="A2076" s="1" t="s">
        <v>10</v>
      </c>
      <c r="B2076" s="1" t="s">
        <v>11</v>
      </c>
      <c r="C2076" s="2">
        <v>45080</v>
      </c>
      <c r="D2076">
        <f t="shared" si="96"/>
        <v>3</v>
      </c>
      <c r="E2076">
        <f t="shared" si="97"/>
        <v>6</v>
      </c>
      <c r="F2076">
        <f t="shared" si="98"/>
        <v>2023</v>
      </c>
      <c r="G2076" s="4">
        <v>204615.328125</v>
      </c>
      <c r="H2076" s="4">
        <v>176893.5</v>
      </c>
      <c r="I2076" s="3">
        <v>86.451698300000004</v>
      </c>
    </row>
    <row r="2077" spans="1:9" x14ac:dyDescent="0.3">
      <c r="A2077" s="25" t="s">
        <v>12</v>
      </c>
      <c r="B2077" s="25" t="s">
        <v>13</v>
      </c>
      <c r="C2077" s="26">
        <v>45080</v>
      </c>
      <c r="D2077" s="27">
        <f t="shared" si="96"/>
        <v>3</v>
      </c>
      <c r="E2077" s="27">
        <f t="shared" si="97"/>
        <v>6</v>
      </c>
      <c r="F2077" s="27">
        <f t="shared" si="98"/>
        <v>2023</v>
      </c>
      <c r="G2077" s="28">
        <v>20459.2421875</v>
      </c>
      <c r="H2077" s="28">
        <v>16641.072265629999</v>
      </c>
      <c r="I2077" s="29">
        <v>81.337699889999996</v>
      </c>
    </row>
    <row r="2078" spans="1:9" customFormat="1" x14ac:dyDescent="0.3">
      <c r="A2078" s="1" t="s">
        <v>6</v>
      </c>
      <c r="B2078" s="1" t="s">
        <v>7</v>
      </c>
      <c r="C2078" s="2">
        <v>45081</v>
      </c>
      <c r="D2078">
        <f t="shared" si="96"/>
        <v>4</v>
      </c>
      <c r="E2078">
        <f t="shared" si="97"/>
        <v>6</v>
      </c>
      <c r="F2078">
        <f t="shared" si="98"/>
        <v>2023</v>
      </c>
      <c r="G2078" s="4">
        <v>51691.2265625</v>
      </c>
      <c r="H2078" s="4">
        <v>45853.12890625</v>
      </c>
      <c r="I2078" s="3">
        <v>88.705802919999996</v>
      </c>
    </row>
    <row r="2079" spans="1:9" customFormat="1" x14ac:dyDescent="0.3">
      <c r="A2079" s="1" t="s">
        <v>8</v>
      </c>
      <c r="B2079" s="1" t="s">
        <v>9</v>
      </c>
      <c r="C2079" s="2">
        <v>45081</v>
      </c>
      <c r="D2079">
        <f t="shared" si="96"/>
        <v>4</v>
      </c>
      <c r="E2079">
        <f t="shared" si="97"/>
        <v>6</v>
      </c>
      <c r="F2079">
        <f t="shared" si="98"/>
        <v>2023</v>
      </c>
      <c r="G2079" s="4">
        <v>15302.39648438</v>
      </c>
      <c r="H2079" s="4">
        <v>15042.151367189999</v>
      </c>
      <c r="I2079" s="3">
        <v>98.299301150000005</v>
      </c>
    </row>
    <row r="2080" spans="1:9" customFormat="1" x14ac:dyDescent="0.3">
      <c r="A2080" s="1" t="s">
        <v>10</v>
      </c>
      <c r="B2080" s="1" t="s">
        <v>11</v>
      </c>
      <c r="C2080" s="2">
        <v>45081</v>
      </c>
      <c r="D2080">
        <f t="shared" si="96"/>
        <v>4</v>
      </c>
      <c r="E2080">
        <f t="shared" si="97"/>
        <v>6</v>
      </c>
      <c r="F2080">
        <f t="shared" si="98"/>
        <v>2023</v>
      </c>
      <c r="G2080" s="4">
        <v>204615.328125</v>
      </c>
      <c r="H2080" s="4">
        <v>177056.21875</v>
      </c>
      <c r="I2080" s="3">
        <v>86.531303410000007</v>
      </c>
    </row>
    <row r="2081" spans="1:9" x14ac:dyDescent="0.3">
      <c r="A2081" s="25" t="s">
        <v>12</v>
      </c>
      <c r="B2081" s="25" t="s">
        <v>13</v>
      </c>
      <c r="C2081" s="26">
        <v>45081</v>
      </c>
      <c r="D2081" s="27">
        <f t="shared" si="96"/>
        <v>4</v>
      </c>
      <c r="E2081" s="27">
        <f t="shared" si="97"/>
        <v>6</v>
      </c>
      <c r="F2081" s="27">
        <f t="shared" si="98"/>
        <v>2023</v>
      </c>
      <c r="G2081" s="28">
        <v>20459.2421875</v>
      </c>
      <c r="H2081" s="28">
        <v>16660.591796879999</v>
      </c>
      <c r="I2081" s="29">
        <v>81.433097840000002</v>
      </c>
    </row>
    <row r="2082" spans="1:9" customFormat="1" x14ac:dyDescent="0.3">
      <c r="A2082" s="1" t="s">
        <v>6</v>
      </c>
      <c r="B2082" s="1" t="s">
        <v>7</v>
      </c>
      <c r="C2082" s="2">
        <v>45082</v>
      </c>
      <c r="D2082">
        <f t="shared" si="96"/>
        <v>5</v>
      </c>
      <c r="E2082">
        <f t="shared" si="97"/>
        <v>6</v>
      </c>
      <c r="F2082">
        <f t="shared" si="98"/>
        <v>2023</v>
      </c>
      <c r="G2082" s="4">
        <v>51691.2265625</v>
      </c>
      <c r="H2082" s="4">
        <v>45775.31640625</v>
      </c>
      <c r="I2082" s="3">
        <v>88.555297850000002</v>
      </c>
    </row>
    <row r="2083" spans="1:9" customFormat="1" x14ac:dyDescent="0.3">
      <c r="A2083" s="1" t="s">
        <v>8</v>
      </c>
      <c r="B2083" s="1" t="s">
        <v>9</v>
      </c>
      <c r="C2083" s="2">
        <v>45082</v>
      </c>
      <c r="D2083">
        <f t="shared" si="96"/>
        <v>5</v>
      </c>
      <c r="E2083">
        <f t="shared" si="97"/>
        <v>6</v>
      </c>
      <c r="F2083">
        <f t="shared" si="98"/>
        <v>2023</v>
      </c>
      <c r="G2083" s="4">
        <v>15302.39648438</v>
      </c>
      <c r="H2083" s="4">
        <v>15048.79492188</v>
      </c>
      <c r="I2083" s="3">
        <v>98.342697139999999</v>
      </c>
    </row>
    <row r="2084" spans="1:9" customFormat="1" x14ac:dyDescent="0.3">
      <c r="A2084" s="1" t="s">
        <v>10</v>
      </c>
      <c r="B2084" s="1" t="s">
        <v>11</v>
      </c>
      <c r="C2084" s="2">
        <v>45082</v>
      </c>
      <c r="D2084">
        <f t="shared" si="96"/>
        <v>5</v>
      </c>
      <c r="E2084">
        <f t="shared" si="97"/>
        <v>6</v>
      </c>
      <c r="F2084">
        <f t="shared" si="98"/>
        <v>2023</v>
      </c>
      <c r="G2084" s="4">
        <v>204615.328125</v>
      </c>
      <c r="H2084" s="4">
        <v>177004.453125</v>
      </c>
      <c r="I2084" s="3">
        <v>86.505996699999997</v>
      </c>
    </row>
    <row r="2085" spans="1:9" x14ac:dyDescent="0.3">
      <c r="A2085" s="25" t="s">
        <v>12</v>
      </c>
      <c r="B2085" s="25" t="s">
        <v>13</v>
      </c>
      <c r="C2085" s="26">
        <v>45082</v>
      </c>
      <c r="D2085" s="27">
        <f t="shared" si="96"/>
        <v>5</v>
      </c>
      <c r="E2085" s="27">
        <f t="shared" si="97"/>
        <v>6</v>
      </c>
      <c r="F2085" s="27">
        <f t="shared" si="98"/>
        <v>2023</v>
      </c>
      <c r="G2085" s="28">
        <v>20459.2421875</v>
      </c>
      <c r="H2085" s="28">
        <v>16590.1875</v>
      </c>
      <c r="I2085" s="29">
        <v>81.088996890000004</v>
      </c>
    </row>
    <row r="2086" spans="1:9" customFormat="1" x14ac:dyDescent="0.3">
      <c r="A2086" s="1" t="s">
        <v>6</v>
      </c>
      <c r="B2086" s="1" t="s">
        <v>7</v>
      </c>
      <c r="C2086" s="2">
        <v>45083</v>
      </c>
      <c r="D2086">
        <f t="shared" si="96"/>
        <v>6</v>
      </c>
      <c r="E2086">
        <f t="shared" si="97"/>
        <v>6</v>
      </c>
      <c r="F2086">
        <f t="shared" si="98"/>
        <v>2023</v>
      </c>
      <c r="G2086" s="4">
        <v>51691.2265625</v>
      </c>
      <c r="H2086" s="4">
        <v>45685.984375</v>
      </c>
      <c r="I2086" s="3">
        <v>88.382499690000003</v>
      </c>
    </row>
    <row r="2087" spans="1:9" customFormat="1" x14ac:dyDescent="0.3">
      <c r="A2087" s="1" t="s">
        <v>8</v>
      </c>
      <c r="B2087" s="1" t="s">
        <v>9</v>
      </c>
      <c r="C2087" s="2">
        <v>45083</v>
      </c>
      <c r="D2087">
        <f t="shared" si="96"/>
        <v>6</v>
      </c>
      <c r="E2087">
        <f t="shared" si="97"/>
        <v>6</v>
      </c>
      <c r="F2087">
        <f t="shared" si="98"/>
        <v>2023</v>
      </c>
      <c r="G2087" s="4">
        <v>15302.39648438</v>
      </c>
      <c r="H2087" s="4">
        <v>15046.624023439999</v>
      </c>
      <c r="I2087" s="3">
        <v>98.328498839999995</v>
      </c>
    </row>
    <row r="2088" spans="1:9" customFormat="1" x14ac:dyDescent="0.3">
      <c r="A2088" s="1" t="s">
        <v>10</v>
      </c>
      <c r="B2088" s="1" t="s">
        <v>11</v>
      </c>
      <c r="C2088" s="2">
        <v>45083</v>
      </c>
      <c r="D2088">
        <f t="shared" si="96"/>
        <v>6</v>
      </c>
      <c r="E2088">
        <f t="shared" si="97"/>
        <v>6</v>
      </c>
      <c r="F2088">
        <f t="shared" si="98"/>
        <v>2023</v>
      </c>
      <c r="G2088" s="4">
        <v>204615.328125</v>
      </c>
      <c r="H2088" s="4">
        <v>176906.1875</v>
      </c>
      <c r="I2088" s="3">
        <v>86.457901000000007</v>
      </c>
    </row>
    <row r="2089" spans="1:9" x14ac:dyDescent="0.3">
      <c r="A2089" s="25" t="s">
        <v>12</v>
      </c>
      <c r="B2089" s="25" t="s">
        <v>13</v>
      </c>
      <c r="C2089" s="26">
        <v>45083</v>
      </c>
      <c r="D2089" s="27">
        <f t="shared" si="96"/>
        <v>6</v>
      </c>
      <c r="E2089" s="27">
        <f t="shared" si="97"/>
        <v>6</v>
      </c>
      <c r="F2089" s="27">
        <f t="shared" si="98"/>
        <v>2023</v>
      </c>
      <c r="G2089" s="28">
        <v>20459.2421875</v>
      </c>
      <c r="H2089" s="28">
        <v>16503.703125</v>
      </c>
      <c r="I2089" s="29">
        <v>80.666297909999997</v>
      </c>
    </row>
    <row r="2090" spans="1:9" customFormat="1" x14ac:dyDescent="0.3">
      <c r="A2090" s="1" t="s">
        <v>6</v>
      </c>
      <c r="B2090" s="1" t="s">
        <v>7</v>
      </c>
      <c r="C2090" s="2">
        <v>45084</v>
      </c>
      <c r="D2090">
        <f t="shared" si="96"/>
        <v>7</v>
      </c>
      <c r="E2090">
        <f t="shared" si="97"/>
        <v>6</v>
      </c>
      <c r="F2090">
        <f t="shared" si="98"/>
        <v>2023</v>
      </c>
      <c r="G2090" s="4">
        <v>51691.2265625</v>
      </c>
      <c r="H2090" s="4">
        <v>45595.21875</v>
      </c>
      <c r="I2090" s="3">
        <v>88.206901549999998</v>
      </c>
    </row>
    <row r="2091" spans="1:9" customFormat="1" x14ac:dyDescent="0.3">
      <c r="A2091" s="1" t="s">
        <v>8</v>
      </c>
      <c r="B2091" s="1" t="s">
        <v>9</v>
      </c>
      <c r="C2091" s="2">
        <v>45084</v>
      </c>
      <c r="D2091">
        <f t="shared" si="96"/>
        <v>7</v>
      </c>
      <c r="E2091">
        <f t="shared" si="97"/>
        <v>6</v>
      </c>
      <c r="F2091">
        <f t="shared" si="98"/>
        <v>2023</v>
      </c>
      <c r="G2091" s="4">
        <v>15302.39648438</v>
      </c>
      <c r="H2091" s="4">
        <v>15071.555664060001</v>
      </c>
      <c r="I2091" s="3">
        <v>98.491500849999994</v>
      </c>
    </row>
    <row r="2092" spans="1:9" customFormat="1" x14ac:dyDescent="0.3">
      <c r="A2092" s="1" t="s">
        <v>10</v>
      </c>
      <c r="B2092" s="1" t="s">
        <v>11</v>
      </c>
      <c r="C2092" s="2">
        <v>45084</v>
      </c>
      <c r="D2092">
        <f t="shared" si="96"/>
        <v>7</v>
      </c>
      <c r="E2092">
        <f t="shared" si="97"/>
        <v>6</v>
      </c>
      <c r="F2092">
        <f t="shared" si="98"/>
        <v>2023</v>
      </c>
      <c r="G2092" s="4">
        <v>204615.328125</v>
      </c>
      <c r="H2092" s="4">
        <v>176790.0625</v>
      </c>
      <c r="I2092" s="3">
        <v>86.401199340000005</v>
      </c>
    </row>
    <row r="2093" spans="1:9" x14ac:dyDescent="0.3">
      <c r="A2093" s="25" t="s">
        <v>12</v>
      </c>
      <c r="B2093" s="25" t="s">
        <v>13</v>
      </c>
      <c r="C2093" s="26">
        <v>45084</v>
      </c>
      <c r="D2093" s="27">
        <f t="shared" si="96"/>
        <v>7</v>
      </c>
      <c r="E2093" s="27">
        <f t="shared" si="97"/>
        <v>6</v>
      </c>
      <c r="F2093" s="27">
        <f t="shared" si="98"/>
        <v>2023</v>
      </c>
      <c r="G2093" s="28">
        <v>20459.2421875</v>
      </c>
      <c r="H2093" s="28">
        <v>16446.283203129999</v>
      </c>
      <c r="I2093" s="29">
        <v>80.385597230000002</v>
      </c>
    </row>
    <row r="2094" spans="1:9" customFormat="1" x14ac:dyDescent="0.3">
      <c r="A2094" s="1" t="s">
        <v>6</v>
      </c>
      <c r="B2094" s="1" t="s">
        <v>7</v>
      </c>
      <c r="C2094" s="2">
        <v>45085</v>
      </c>
      <c r="D2094">
        <f t="shared" si="96"/>
        <v>8</v>
      </c>
      <c r="E2094">
        <f t="shared" si="97"/>
        <v>6</v>
      </c>
      <c r="F2094">
        <f t="shared" si="98"/>
        <v>2023</v>
      </c>
      <c r="G2094" s="4">
        <v>51691.2265625</v>
      </c>
      <c r="H2094" s="4">
        <v>45535.421875</v>
      </c>
      <c r="I2094" s="3">
        <v>88.091201780000006</v>
      </c>
    </row>
    <row r="2095" spans="1:9" customFormat="1" x14ac:dyDescent="0.3">
      <c r="A2095" s="1" t="s">
        <v>8</v>
      </c>
      <c r="B2095" s="1" t="s">
        <v>9</v>
      </c>
      <c r="C2095" s="2">
        <v>45085</v>
      </c>
      <c r="D2095">
        <f t="shared" si="96"/>
        <v>8</v>
      </c>
      <c r="E2095">
        <f t="shared" si="97"/>
        <v>6</v>
      </c>
      <c r="F2095">
        <f t="shared" si="98"/>
        <v>2023</v>
      </c>
      <c r="G2095" s="4">
        <v>15302.39648438</v>
      </c>
      <c r="H2095" s="4">
        <v>15100.213867189999</v>
      </c>
      <c r="I2095" s="3">
        <v>98.678802489999995</v>
      </c>
    </row>
    <row r="2096" spans="1:9" customFormat="1" x14ac:dyDescent="0.3">
      <c r="A2096" s="1" t="s">
        <v>10</v>
      </c>
      <c r="B2096" s="1" t="s">
        <v>11</v>
      </c>
      <c r="C2096" s="2">
        <v>45085</v>
      </c>
      <c r="D2096">
        <f t="shared" si="96"/>
        <v>8</v>
      </c>
      <c r="E2096">
        <f t="shared" si="97"/>
        <v>6</v>
      </c>
      <c r="F2096">
        <f t="shared" si="98"/>
        <v>2023</v>
      </c>
      <c r="G2096" s="4">
        <v>204615.328125</v>
      </c>
      <c r="H2096" s="4">
        <v>176853.359375</v>
      </c>
      <c r="I2096" s="3">
        <v>86.432098389999993</v>
      </c>
    </row>
    <row r="2097" spans="1:9" x14ac:dyDescent="0.3">
      <c r="A2097" s="25" t="s">
        <v>12</v>
      </c>
      <c r="B2097" s="25" t="s">
        <v>13</v>
      </c>
      <c r="C2097" s="26">
        <v>45085</v>
      </c>
      <c r="D2097" s="27">
        <f t="shared" si="96"/>
        <v>8</v>
      </c>
      <c r="E2097" s="27">
        <f t="shared" si="97"/>
        <v>6</v>
      </c>
      <c r="F2097" s="27">
        <f t="shared" si="98"/>
        <v>2023</v>
      </c>
      <c r="G2097" s="28">
        <v>20459.2421875</v>
      </c>
      <c r="H2097" s="28">
        <v>16453.84765625</v>
      </c>
      <c r="I2097" s="29">
        <v>80.422599790000007</v>
      </c>
    </row>
    <row r="2098" spans="1:9" customFormat="1" x14ac:dyDescent="0.3">
      <c r="A2098" s="1" t="s">
        <v>6</v>
      </c>
      <c r="B2098" s="1" t="s">
        <v>7</v>
      </c>
      <c r="C2098" s="2">
        <v>45086</v>
      </c>
      <c r="D2098">
        <f t="shared" si="96"/>
        <v>9</v>
      </c>
      <c r="E2098">
        <f t="shared" si="97"/>
        <v>6</v>
      </c>
      <c r="F2098">
        <f t="shared" si="98"/>
        <v>2023</v>
      </c>
      <c r="G2098" s="4">
        <v>51691.2265625</v>
      </c>
      <c r="H2098" s="4">
        <v>45439.28125</v>
      </c>
      <c r="I2098" s="3">
        <v>87.905197139999999</v>
      </c>
    </row>
    <row r="2099" spans="1:9" customFormat="1" x14ac:dyDescent="0.3">
      <c r="A2099" s="1" t="s">
        <v>8</v>
      </c>
      <c r="B2099" s="1" t="s">
        <v>9</v>
      </c>
      <c r="C2099" s="2">
        <v>45086</v>
      </c>
      <c r="D2099">
        <f t="shared" si="96"/>
        <v>9</v>
      </c>
      <c r="E2099">
        <f t="shared" si="97"/>
        <v>6</v>
      </c>
      <c r="F2099">
        <f t="shared" si="98"/>
        <v>2023</v>
      </c>
      <c r="G2099" s="4">
        <v>15302.39648438</v>
      </c>
      <c r="H2099" s="4">
        <v>15115.100585939999</v>
      </c>
      <c r="I2099" s="3">
        <v>98.776000980000006</v>
      </c>
    </row>
    <row r="2100" spans="1:9" customFormat="1" x14ac:dyDescent="0.3">
      <c r="A2100" s="1" t="s">
        <v>10</v>
      </c>
      <c r="B2100" s="1" t="s">
        <v>11</v>
      </c>
      <c r="C2100" s="2">
        <v>45086</v>
      </c>
      <c r="D2100">
        <f t="shared" si="96"/>
        <v>9</v>
      </c>
      <c r="E2100">
        <f t="shared" si="97"/>
        <v>6</v>
      </c>
      <c r="F2100">
        <f t="shared" si="98"/>
        <v>2023</v>
      </c>
      <c r="G2100" s="4">
        <v>204615.328125</v>
      </c>
      <c r="H2100" s="4">
        <v>176777.828125</v>
      </c>
      <c r="I2100" s="3">
        <v>86.395202639999994</v>
      </c>
    </row>
    <row r="2101" spans="1:9" x14ac:dyDescent="0.3">
      <c r="A2101" s="25" t="s">
        <v>12</v>
      </c>
      <c r="B2101" s="25" t="s">
        <v>13</v>
      </c>
      <c r="C2101" s="26">
        <v>45086</v>
      </c>
      <c r="D2101" s="27">
        <f t="shared" si="96"/>
        <v>9</v>
      </c>
      <c r="E2101" s="27">
        <f t="shared" si="97"/>
        <v>6</v>
      </c>
      <c r="F2101" s="27">
        <f t="shared" si="98"/>
        <v>2023</v>
      </c>
      <c r="G2101" s="28">
        <v>20459.2421875</v>
      </c>
      <c r="H2101" s="28">
        <v>16427.755859379999</v>
      </c>
      <c r="I2101" s="29">
        <v>80.29499817</v>
      </c>
    </row>
    <row r="2102" spans="1:9" customFormat="1" x14ac:dyDescent="0.3">
      <c r="A2102" s="1" t="s">
        <v>6</v>
      </c>
      <c r="B2102" s="1" t="s">
        <v>7</v>
      </c>
      <c r="C2102" s="2">
        <v>45087</v>
      </c>
      <c r="D2102">
        <f t="shared" si="96"/>
        <v>10</v>
      </c>
      <c r="E2102">
        <f t="shared" si="97"/>
        <v>6</v>
      </c>
      <c r="F2102">
        <f t="shared" si="98"/>
        <v>2023</v>
      </c>
      <c r="G2102" s="4">
        <v>51691.2265625</v>
      </c>
      <c r="H2102" s="4">
        <v>45349.06640625</v>
      </c>
      <c r="I2102" s="3">
        <v>87.730697629999995</v>
      </c>
    </row>
    <row r="2103" spans="1:9" customFormat="1" x14ac:dyDescent="0.3">
      <c r="A2103" s="1" t="s">
        <v>8</v>
      </c>
      <c r="B2103" s="1" t="s">
        <v>9</v>
      </c>
      <c r="C2103" s="2">
        <v>45087</v>
      </c>
      <c r="D2103">
        <f t="shared" si="96"/>
        <v>10</v>
      </c>
      <c r="E2103">
        <f t="shared" si="97"/>
        <v>6</v>
      </c>
      <c r="F2103">
        <f t="shared" si="98"/>
        <v>2023</v>
      </c>
      <c r="G2103" s="4">
        <v>15302.39648438</v>
      </c>
      <c r="H2103" s="4">
        <v>15135.708007810001</v>
      </c>
      <c r="I2103" s="3">
        <v>98.910697940000006</v>
      </c>
    </row>
    <row r="2104" spans="1:9" customFormat="1" x14ac:dyDescent="0.3">
      <c r="A2104" s="1" t="s">
        <v>10</v>
      </c>
      <c r="B2104" s="1" t="s">
        <v>11</v>
      </c>
      <c r="C2104" s="2">
        <v>45087</v>
      </c>
      <c r="D2104">
        <f t="shared" si="96"/>
        <v>10</v>
      </c>
      <c r="E2104">
        <f t="shared" si="97"/>
        <v>6</v>
      </c>
      <c r="F2104">
        <f t="shared" si="98"/>
        <v>2023</v>
      </c>
      <c r="G2104" s="4">
        <v>204615.328125</v>
      </c>
      <c r="H2104" s="4">
        <v>176734.8125</v>
      </c>
      <c r="I2104" s="3">
        <v>86.374198910000004</v>
      </c>
    </row>
    <row r="2105" spans="1:9" x14ac:dyDescent="0.3">
      <c r="A2105" s="25" t="s">
        <v>12</v>
      </c>
      <c r="B2105" s="25" t="s">
        <v>13</v>
      </c>
      <c r="C2105" s="26">
        <v>45087</v>
      </c>
      <c r="D2105" s="27">
        <f t="shared" si="96"/>
        <v>10</v>
      </c>
      <c r="E2105" s="27">
        <f t="shared" si="97"/>
        <v>6</v>
      </c>
      <c r="F2105" s="27">
        <f t="shared" si="98"/>
        <v>2023</v>
      </c>
      <c r="G2105" s="28">
        <v>20459.2421875</v>
      </c>
      <c r="H2105" s="28">
        <v>16426.482421879999</v>
      </c>
      <c r="I2105" s="29">
        <v>80.288803099999996</v>
      </c>
    </row>
    <row r="2106" spans="1:9" customFormat="1" x14ac:dyDescent="0.3">
      <c r="A2106" s="1" t="s">
        <v>6</v>
      </c>
      <c r="B2106" s="1" t="s">
        <v>7</v>
      </c>
      <c r="C2106" s="2">
        <v>45088</v>
      </c>
      <c r="D2106">
        <f t="shared" si="96"/>
        <v>11</v>
      </c>
      <c r="E2106">
        <f t="shared" si="97"/>
        <v>6</v>
      </c>
      <c r="F2106">
        <f t="shared" si="98"/>
        <v>2023</v>
      </c>
      <c r="G2106" s="4">
        <v>51691.2265625</v>
      </c>
      <c r="H2106" s="4">
        <v>45248.99609375</v>
      </c>
      <c r="I2106" s="3">
        <v>87.537101750000005</v>
      </c>
    </row>
    <row r="2107" spans="1:9" customFormat="1" x14ac:dyDescent="0.3">
      <c r="A2107" s="1" t="s">
        <v>8</v>
      </c>
      <c r="B2107" s="1" t="s">
        <v>9</v>
      </c>
      <c r="C2107" s="2">
        <v>45088</v>
      </c>
      <c r="D2107">
        <f t="shared" si="96"/>
        <v>11</v>
      </c>
      <c r="E2107">
        <f t="shared" si="97"/>
        <v>6</v>
      </c>
      <c r="F2107">
        <f t="shared" si="98"/>
        <v>2023</v>
      </c>
      <c r="G2107" s="4">
        <v>15302.39648438</v>
      </c>
      <c r="H2107" s="4">
        <v>15140.944335939999</v>
      </c>
      <c r="I2107" s="3">
        <v>98.944900509999997</v>
      </c>
    </row>
    <row r="2108" spans="1:9" customFormat="1" x14ac:dyDescent="0.3">
      <c r="A2108" s="1" t="s">
        <v>10</v>
      </c>
      <c r="B2108" s="1" t="s">
        <v>11</v>
      </c>
      <c r="C2108" s="2">
        <v>45088</v>
      </c>
      <c r="D2108">
        <f t="shared" si="96"/>
        <v>11</v>
      </c>
      <c r="E2108">
        <f t="shared" si="97"/>
        <v>6</v>
      </c>
      <c r="F2108">
        <f t="shared" si="98"/>
        <v>2023</v>
      </c>
      <c r="G2108" s="4">
        <v>204615.328125</v>
      </c>
      <c r="H2108" s="4">
        <v>176762.421875</v>
      </c>
      <c r="I2108" s="3">
        <v>86.387702939999997</v>
      </c>
    </row>
    <row r="2109" spans="1:9" x14ac:dyDescent="0.3">
      <c r="A2109" s="25" t="s">
        <v>12</v>
      </c>
      <c r="B2109" s="25" t="s">
        <v>13</v>
      </c>
      <c r="C2109" s="26">
        <v>45088</v>
      </c>
      <c r="D2109" s="27">
        <f t="shared" si="96"/>
        <v>11</v>
      </c>
      <c r="E2109" s="27">
        <f t="shared" si="97"/>
        <v>6</v>
      </c>
      <c r="F2109" s="27">
        <f t="shared" si="98"/>
        <v>2023</v>
      </c>
      <c r="G2109" s="28">
        <v>20459.2421875</v>
      </c>
      <c r="H2109" s="28">
        <v>16447.580078129999</v>
      </c>
      <c r="I2109" s="29">
        <v>80.391899109999997</v>
      </c>
    </row>
    <row r="2110" spans="1:9" customFormat="1" x14ac:dyDescent="0.3">
      <c r="A2110" s="1" t="s">
        <v>6</v>
      </c>
      <c r="B2110" s="1" t="s">
        <v>7</v>
      </c>
      <c r="C2110" s="2">
        <v>45089</v>
      </c>
      <c r="D2110">
        <f t="shared" si="96"/>
        <v>12</v>
      </c>
      <c r="E2110">
        <f t="shared" si="97"/>
        <v>6</v>
      </c>
      <c r="F2110">
        <f t="shared" si="98"/>
        <v>2023</v>
      </c>
      <c r="G2110" s="4">
        <v>51691.2265625</v>
      </c>
      <c r="H2110" s="4">
        <v>45153.296875</v>
      </c>
      <c r="I2110" s="3">
        <v>87.35199738</v>
      </c>
    </row>
    <row r="2111" spans="1:9" customFormat="1" x14ac:dyDescent="0.3">
      <c r="A2111" s="1" t="s">
        <v>8</v>
      </c>
      <c r="B2111" s="1" t="s">
        <v>9</v>
      </c>
      <c r="C2111" s="2">
        <v>45089</v>
      </c>
      <c r="D2111">
        <f t="shared" si="96"/>
        <v>12</v>
      </c>
      <c r="E2111">
        <f t="shared" si="97"/>
        <v>6</v>
      </c>
      <c r="F2111">
        <f t="shared" si="98"/>
        <v>2023</v>
      </c>
      <c r="G2111" s="4">
        <v>15302.39648438</v>
      </c>
      <c r="H2111" s="4">
        <v>15130.53125</v>
      </c>
      <c r="I2111" s="3">
        <v>98.876899719999997</v>
      </c>
    </row>
    <row r="2112" spans="1:9" customFormat="1" x14ac:dyDescent="0.3">
      <c r="A2112" s="1" t="s">
        <v>10</v>
      </c>
      <c r="B2112" s="1" t="s">
        <v>11</v>
      </c>
      <c r="C2112" s="2">
        <v>45089</v>
      </c>
      <c r="D2112">
        <f t="shared" si="96"/>
        <v>12</v>
      </c>
      <c r="E2112">
        <f t="shared" si="97"/>
        <v>6</v>
      </c>
      <c r="F2112">
        <f t="shared" si="98"/>
        <v>2023</v>
      </c>
      <c r="G2112" s="4">
        <v>204615.328125</v>
      </c>
      <c r="H2112" s="4">
        <v>176699.09375</v>
      </c>
      <c r="I2112" s="3">
        <v>86.356697080000004</v>
      </c>
    </row>
    <row r="2113" spans="1:9" x14ac:dyDescent="0.3">
      <c r="A2113" s="25" t="s">
        <v>12</v>
      </c>
      <c r="B2113" s="25" t="s">
        <v>13</v>
      </c>
      <c r="C2113" s="26">
        <v>45089</v>
      </c>
      <c r="D2113" s="27">
        <f t="shared" si="96"/>
        <v>12</v>
      </c>
      <c r="E2113" s="27">
        <f t="shared" si="97"/>
        <v>6</v>
      </c>
      <c r="F2113" s="27">
        <f t="shared" si="98"/>
        <v>2023</v>
      </c>
      <c r="G2113" s="28">
        <v>20459.2421875</v>
      </c>
      <c r="H2113" s="28">
        <v>16452.462890629999</v>
      </c>
      <c r="I2113" s="29">
        <v>80.415801999999999</v>
      </c>
    </row>
    <row r="2114" spans="1:9" customFormat="1" x14ac:dyDescent="0.3">
      <c r="A2114" s="1" t="s">
        <v>6</v>
      </c>
      <c r="B2114" s="1" t="s">
        <v>7</v>
      </c>
      <c r="C2114" s="2">
        <v>45090</v>
      </c>
      <c r="D2114">
        <f t="shared" si="96"/>
        <v>13</v>
      </c>
      <c r="E2114">
        <f t="shared" si="97"/>
        <v>6</v>
      </c>
      <c r="F2114">
        <f t="shared" si="98"/>
        <v>2023</v>
      </c>
      <c r="G2114" s="4">
        <v>51691.2265625</v>
      </c>
      <c r="H2114" s="4">
        <v>45074.36328125</v>
      </c>
      <c r="I2114" s="3">
        <v>87.199302669999994</v>
      </c>
    </row>
    <row r="2115" spans="1:9" customFormat="1" x14ac:dyDescent="0.3">
      <c r="A2115" s="1" t="s">
        <v>8</v>
      </c>
      <c r="B2115" s="1" t="s">
        <v>9</v>
      </c>
      <c r="C2115" s="2">
        <v>45090</v>
      </c>
      <c r="D2115">
        <f t="shared" ref="D2115:D2178" si="99">DAY(C2115)</f>
        <v>13</v>
      </c>
      <c r="E2115">
        <f t="shared" ref="E2115:E2178" si="100">MONTH(C2115)</f>
        <v>6</v>
      </c>
      <c r="F2115">
        <f t="shared" ref="F2115:F2178" si="101">YEAR(C2115)</f>
        <v>2023</v>
      </c>
      <c r="G2115" s="4">
        <v>15302.39648438</v>
      </c>
      <c r="H2115" s="4">
        <v>15121.168945310001</v>
      </c>
      <c r="I2115" s="3">
        <v>98.815696720000005</v>
      </c>
    </row>
    <row r="2116" spans="1:9" customFormat="1" x14ac:dyDescent="0.3">
      <c r="A2116" s="1" t="s">
        <v>10</v>
      </c>
      <c r="B2116" s="1" t="s">
        <v>11</v>
      </c>
      <c r="C2116" s="2">
        <v>45090</v>
      </c>
      <c r="D2116">
        <f t="shared" si="99"/>
        <v>13</v>
      </c>
      <c r="E2116">
        <f t="shared" si="100"/>
        <v>6</v>
      </c>
      <c r="F2116">
        <f t="shared" si="101"/>
        <v>2023</v>
      </c>
      <c r="G2116" s="4">
        <v>204615.328125</v>
      </c>
      <c r="H2116" s="4">
        <v>176671.4375</v>
      </c>
      <c r="I2116" s="3">
        <v>86.343200679999995</v>
      </c>
    </row>
    <row r="2117" spans="1:9" x14ac:dyDescent="0.3">
      <c r="A2117" s="25" t="s">
        <v>12</v>
      </c>
      <c r="B2117" s="25" t="s">
        <v>13</v>
      </c>
      <c r="C2117" s="26">
        <v>45090</v>
      </c>
      <c r="D2117" s="27">
        <f t="shared" si="99"/>
        <v>13</v>
      </c>
      <c r="E2117" s="27">
        <f t="shared" si="100"/>
        <v>6</v>
      </c>
      <c r="F2117" s="27">
        <f t="shared" si="101"/>
        <v>2023</v>
      </c>
      <c r="G2117" s="28">
        <v>20459.2421875</v>
      </c>
      <c r="H2117" s="28">
        <v>16444.455078129999</v>
      </c>
      <c r="I2117" s="29">
        <v>80.376701350000005</v>
      </c>
    </row>
    <row r="2118" spans="1:9" customFormat="1" x14ac:dyDescent="0.3">
      <c r="A2118" s="1" t="s">
        <v>6</v>
      </c>
      <c r="B2118" s="1" t="s">
        <v>7</v>
      </c>
      <c r="C2118" s="2">
        <v>45091</v>
      </c>
      <c r="D2118">
        <f t="shared" si="99"/>
        <v>14</v>
      </c>
      <c r="E2118">
        <f t="shared" si="100"/>
        <v>6</v>
      </c>
      <c r="F2118">
        <f t="shared" si="101"/>
        <v>2023</v>
      </c>
      <c r="G2118" s="4">
        <v>51691.2265625</v>
      </c>
      <c r="H2118" s="4">
        <v>45029.2421875</v>
      </c>
      <c r="I2118" s="3">
        <v>87.111999510000004</v>
      </c>
    </row>
    <row r="2119" spans="1:9" customFormat="1" x14ac:dyDescent="0.3">
      <c r="A2119" s="1" t="s">
        <v>8</v>
      </c>
      <c r="B2119" s="1" t="s">
        <v>9</v>
      </c>
      <c r="C2119" s="2">
        <v>45091</v>
      </c>
      <c r="D2119">
        <f t="shared" si="99"/>
        <v>14</v>
      </c>
      <c r="E2119">
        <f t="shared" si="100"/>
        <v>6</v>
      </c>
      <c r="F2119">
        <f t="shared" si="101"/>
        <v>2023</v>
      </c>
      <c r="G2119" s="4">
        <v>15302.39648438</v>
      </c>
      <c r="H2119" s="4">
        <v>15122.62304688</v>
      </c>
      <c r="I2119" s="3">
        <v>98.825202939999997</v>
      </c>
    </row>
    <row r="2120" spans="1:9" customFormat="1" x14ac:dyDescent="0.3">
      <c r="A2120" s="1" t="s">
        <v>10</v>
      </c>
      <c r="B2120" s="1" t="s">
        <v>11</v>
      </c>
      <c r="C2120" s="2">
        <v>45091</v>
      </c>
      <c r="D2120">
        <f t="shared" si="99"/>
        <v>14</v>
      </c>
      <c r="E2120">
        <f t="shared" si="100"/>
        <v>6</v>
      </c>
      <c r="F2120">
        <f t="shared" si="101"/>
        <v>2023</v>
      </c>
      <c r="G2120" s="4">
        <v>204615.328125</v>
      </c>
      <c r="H2120" s="4">
        <v>176653.484375</v>
      </c>
      <c r="I2120" s="3">
        <v>86.33439636</v>
      </c>
    </row>
    <row r="2121" spans="1:9" x14ac:dyDescent="0.3">
      <c r="A2121" s="25" t="s">
        <v>12</v>
      </c>
      <c r="B2121" s="25" t="s">
        <v>13</v>
      </c>
      <c r="C2121" s="26">
        <v>45091</v>
      </c>
      <c r="D2121" s="27">
        <f t="shared" si="99"/>
        <v>14</v>
      </c>
      <c r="E2121" s="27">
        <f t="shared" si="100"/>
        <v>6</v>
      </c>
      <c r="F2121" s="27">
        <f t="shared" si="101"/>
        <v>2023</v>
      </c>
      <c r="G2121" s="28">
        <v>20459.2421875</v>
      </c>
      <c r="H2121" s="28">
        <v>16454.765625</v>
      </c>
      <c r="I2121" s="29">
        <v>80.427101140000005</v>
      </c>
    </row>
    <row r="2122" spans="1:9" customFormat="1" x14ac:dyDescent="0.3">
      <c r="A2122" s="1" t="s">
        <v>6</v>
      </c>
      <c r="B2122" s="1" t="s">
        <v>7</v>
      </c>
      <c r="C2122" s="2">
        <v>45092</v>
      </c>
      <c r="D2122">
        <f t="shared" si="99"/>
        <v>15</v>
      </c>
      <c r="E2122">
        <f t="shared" si="100"/>
        <v>6</v>
      </c>
      <c r="F2122">
        <f t="shared" si="101"/>
        <v>2023</v>
      </c>
      <c r="G2122" s="4">
        <v>51691.2265625</v>
      </c>
      <c r="H2122" s="4">
        <v>44948.96484375</v>
      </c>
      <c r="I2122" s="3">
        <v>86.956703189999999</v>
      </c>
    </row>
    <row r="2123" spans="1:9" customFormat="1" x14ac:dyDescent="0.3">
      <c r="A2123" s="1" t="s">
        <v>8</v>
      </c>
      <c r="B2123" s="1" t="s">
        <v>9</v>
      </c>
      <c r="C2123" s="2">
        <v>45092</v>
      </c>
      <c r="D2123">
        <f t="shared" si="99"/>
        <v>15</v>
      </c>
      <c r="E2123">
        <f t="shared" si="100"/>
        <v>6</v>
      </c>
      <c r="F2123">
        <f t="shared" si="101"/>
        <v>2023</v>
      </c>
      <c r="G2123" s="4">
        <v>15302.39648438</v>
      </c>
      <c r="H2123" s="4">
        <v>15128.00585938</v>
      </c>
      <c r="I2123" s="3">
        <v>98.860397340000006</v>
      </c>
    </row>
    <row r="2124" spans="1:9" customFormat="1" x14ac:dyDescent="0.3">
      <c r="A2124" s="1" t="s">
        <v>10</v>
      </c>
      <c r="B2124" s="1" t="s">
        <v>11</v>
      </c>
      <c r="C2124" s="2">
        <v>45092</v>
      </c>
      <c r="D2124">
        <f t="shared" si="99"/>
        <v>15</v>
      </c>
      <c r="E2124">
        <f t="shared" si="100"/>
        <v>6</v>
      </c>
      <c r="F2124">
        <f t="shared" si="101"/>
        <v>2023</v>
      </c>
      <c r="G2124" s="4">
        <v>204615.328125</v>
      </c>
      <c r="H2124" s="4">
        <v>176721.125</v>
      </c>
      <c r="I2124" s="3">
        <v>86.367500309999997</v>
      </c>
    </row>
    <row r="2125" spans="1:9" x14ac:dyDescent="0.3">
      <c r="A2125" s="25" t="s">
        <v>12</v>
      </c>
      <c r="B2125" s="25" t="s">
        <v>13</v>
      </c>
      <c r="C2125" s="26">
        <v>45092</v>
      </c>
      <c r="D2125" s="27">
        <f t="shared" si="99"/>
        <v>15</v>
      </c>
      <c r="E2125" s="27">
        <f t="shared" si="100"/>
        <v>6</v>
      </c>
      <c r="F2125" s="27">
        <f t="shared" si="101"/>
        <v>2023</v>
      </c>
      <c r="G2125" s="28">
        <v>20459.2421875</v>
      </c>
      <c r="H2125" s="28">
        <v>16639.783203129999</v>
      </c>
      <c r="I2125" s="29">
        <v>81.331398010000001</v>
      </c>
    </row>
    <row r="2126" spans="1:9" customFormat="1" x14ac:dyDescent="0.3">
      <c r="A2126" s="1" t="s">
        <v>6</v>
      </c>
      <c r="B2126" s="1" t="s">
        <v>7</v>
      </c>
      <c r="C2126" s="2">
        <v>45093</v>
      </c>
      <c r="D2126">
        <f t="shared" si="99"/>
        <v>16</v>
      </c>
      <c r="E2126">
        <f t="shared" si="100"/>
        <v>6</v>
      </c>
      <c r="F2126">
        <f t="shared" si="101"/>
        <v>2023</v>
      </c>
      <c r="G2126" s="4">
        <v>51691.2265625</v>
      </c>
      <c r="H2126" s="4">
        <v>44887.9765625</v>
      </c>
      <c r="I2126" s="3">
        <v>86.838699340000005</v>
      </c>
    </row>
    <row r="2127" spans="1:9" customFormat="1" x14ac:dyDescent="0.3">
      <c r="A2127" s="1" t="s">
        <v>8</v>
      </c>
      <c r="B2127" s="1" t="s">
        <v>9</v>
      </c>
      <c r="C2127" s="2">
        <v>45093</v>
      </c>
      <c r="D2127">
        <f t="shared" si="99"/>
        <v>16</v>
      </c>
      <c r="E2127">
        <f t="shared" si="100"/>
        <v>6</v>
      </c>
      <c r="F2127">
        <f t="shared" si="101"/>
        <v>2023</v>
      </c>
      <c r="G2127" s="4">
        <v>15302.39648438</v>
      </c>
      <c r="H2127" s="4">
        <v>15131.90234375</v>
      </c>
      <c r="I2127" s="3">
        <v>98.88580322</v>
      </c>
    </row>
    <row r="2128" spans="1:9" customFormat="1" x14ac:dyDescent="0.3">
      <c r="A2128" s="1" t="s">
        <v>10</v>
      </c>
      <c r="B2128" s="1" t="s">
        <v>11</v>
      </c>
      <c r="C2128" s="2">
        <v>45093</v>
      </c>
      <c r="D2128">
        <f t="shared" si="99"/>
        <v>16</v>
      </c>
      <c r="E2128">
        <f t="shared" si="100"/>
        <v>6</v>
      </c>
      <c r="F2128">
        <f t="shared" si="101"/>
        <v>2023</v>
      </c>
      <c r="G2128" s="4">
        <v>204615.328125</v>
      </c>
      <c r="H2128" s="4">
        <v>176857.453125</v>
      </c>
      <c r="I2128" s="3">
        <v>86.434097289999997</v>
      </c>
    </row>
    <row r="2129" spans="1:9" x14ac:dyDescent="0.3">
      <c r="A2129" s="25" t="s">
        <v>12</v>
      </c>
      <c r="B2129" s="25" t="s">
        <v>13</v>
      </c>
      <c r="C2129" s="26">
        <v>45093</v>
      </c>
      <c r="D2129" s="27">
        <f t="shared" si="99"/>
        <v>16</v>
      </c>
      <c r="E2129" s="27">
        <f t="shared" si="100"/>
        <v>6</v>
      </c>
      <c r="F2129" s="27">
        <f t="shared" si="101"/>
        <v>2023</v>
      </c>
      <c r="G2129" s="28">
        <v>20459.2421875</v>
      </c>
      <c r="H2129" s="28">
        <v>16964.423828129999</v>
      </c>
      <c r="I2129" s="29">
        <v>82.918098450000002</v>
      </c>
    </row>
    <row r="2130" spans="1:9" customFormat="1" x14ac:dyDescent="0.3">
      <c r="A2130" s="1" t="s">
        <v>6</v>
      </c>
      <c r="B2130" s="1" t="s">
        <v>7</v>
      </c>
      <c r="C2130" s="2">
        <v>45094</v>
      </c>
      <c r="D2130">
        <f t="shared" si="99"/>
        <v>17</v>
      </c>
      <c r="E2130">
        <f t="shared" si="100"/>
        <v>6</v>
      </c>
      <c r="F2130">
        <f t="shared" si="101"/>
        <v>2023</v>
      </c>
      <c r="G2130" s="4">
        <v>51691.2265625</v>
      </c>
      <c r="H2130" s="4">
        <v>44844.28125</v>
      </c>
      <c r="I2130" s="3">
        <v>86.75409698</v>
      </c>
    </row>
    <row r="2131" spans="1:9" customFormat="1" x14ac:dyDescent="0.3">
      <c r="A2131" s="1" t="s">
        <v>8</v>
      </c>
      <c r="B2131" s="1" t="s">
        <v>9</v>
      </c>
      <c r="C2131" s="2">
        <v>45094</v>
      </c>
      <c r="D2131">
        <f t="shared" si="99"/>
        <v>17</v>
      </c>
      <c r="E2131">
        <f t="shared" si="100"/>
        <v>6</v>
      </c>
      <c r="F2131">
        <f t="shared" si="101"/>
        <v>2023</v>
      </c>
      <c r="G2131" s="4">
        <v>15302.39648438</v>
      </c>
      <c r="H2131" s="4">
        <v>15144.05859375</v>
      </c>
      <c r="I2131" s="3">
        <v>98.965301510000003</v>
      </c>
    </row>
    <row r="2132" spans="1:9" customFormat="1" x14ac:dyDescent="0.3">
      <c r="A2132" s="1" t="s">
        <v>10</v>
      </c>
      <c r="B2132" s="1" t="s">
        <v>11</v>
      </c>
      <c r="C2132" s="2">
        <v>45094</v>
      </c>
      <c r="D2132">
        <f t="shared" si="99"/>
        <v>17</v>
      </c>
      <c r="E2132">
        <f t="shared" si="100"/>
        <v>6</v>
      </c>
      <c r="F2132">
        <f t="shared" si="101"/>
        <v>2023</v>
      </c>
      <c r="G2132" s="4">
        <v>204615.328125</v>
      </c>
      <c r="H2132" s="4">
        <v>177065.546875</v>
      </c>
      <c r="I2132" s="3">
        <v>86.535797119999998</v>
      </c>
    </row>
    <row r="2133" spans="1:9" x14ac:dyDescent="0.3">
      <c r="A2133" s="25" t="s">
        <v>12</v>
      </c>
      <c r="B2133" s="25" t="s">
        <v>13</v>
      </c>
      <c r="C2133" s="26">
        <v>45094</v>
      </c>
      <c r="D2133" s="27">
        <f t="shared" si="99"/>
        <v>17</v>
      </c>
      <c r="E2133" s="27">
        <f t="shared" si="100"/>
        <v>6</v>
      </c>
      <c r="F2133" s="27">
        <f t="shared" si="101"/>
        <v>2023</v>
      </c>
      <c r="G2133" s="28">
        <v>20459.2421875</v>
      </c>
      <c r="H2133" s="28">
        <v>17208.6796875</v>
      </c>
      <c r="I2133" s="29">
        <v>84.111999510000004</v>
      </c>
    </row>
    <row r="2134" spans="1:9" customFormat="1" x14ac:dyDescent="0.3">
      <c r="A2134" s="1" t="s">
        <v>6</v>
      </c>
      <c r="B2134" s="1" t="s">
        <v>7</v>
      </c>
      <c r="C2134" s="2">
        <v>45095</v>
      </c>
      <c r="D2134">
        <f t="shared" si="99"/>
        <v>18</v>
      </c>
      <c r="E2134">
        <f t="shared" si="100"/>
        <v>6</v>
      </c>
      <c r="F2134">
        <f t="shared" si="101"/>
        <v>2023</v>
      </c>
      <c r="G2134" s="4">
        <v>51691.2265625</v>
      </c>
      <c r="H2134" s="4">
        <v>44791.7890625</v>
      </c>
      <c r="I2134" s="3">
        <v>86.652603150000004</v>
      </c>
    </row>
    <row r="2135" spans="1:9" customFormat="1" x14ac:dyDescent="0.3">
      <c r="A2135" s="1" t="s">
        <v>8</v>
      </c>
      <c r="B2135" s="1" t="s">
        <v>9</v>
      </c>
      <c r="C2135" s="2">
        <v>45095</v>
      </c>
      <c r="D2135">
        <f t="shared" si="99"/>
        <v>18</v>
      </c>
      <c r="E2135">
        <f t="shared" si="100"/>
        <v>6</v>
      </c>
      <c r="F2135">
        <f t="shared" si="101"/>
        <v>2023</v>
      </c>
      <c r="G2135" s="4">
        <v>15302.39648438</v>
      </c>
      <c r="H2135" s="4">
        <v>15161.827148439999</v>
      </c>
      <c r="I2135" s="3">
        <v>99.081398010000001</v>
      </c>
    </row>
    <row r="2136" spans="1:9" customFormat="1" x14ac:dyDescent="0.3">
      <c r="A2136" s="1" t="s">
        <v>10</v>
      </c>
      <c r="B2136" s="1" t="s">
        <v>11</v>
      </c>
      <c r="C2136" s="2">
        <v>45095</v>
      </c>
      <c r="D2136">
        <f t="shared" si="99"/>
        <v>18</v>
      </c>
      <c r="E2136">
        <f t="shared" si="100"/>
        <v>6</v>
      </c>
      <c r="F2136">
        <f t="shared" si="101"/>
        <v>2023</v>
      </c>
      <c r="G2136" s="4">
        <v>204615.328125</v>
      </c>
      <c r="H2136" s="4">
        <v>177301.765625</v>
      </c>
      <c r="I2136" s="3">
        <v>86.651298519999997</v>
      </c>
    </row>
    <row r="2137" spans="1:9" x14ac:dyDescent="0.3">
      <c r="A2137" s="25" t="s">
        <v>12</v>
      </c>
      <c r="B2137" s="25" t="s">
        <v>13</v>
      </c>
      <c r="C2137" s="26">
        <v>45095</v>
      </c>
      <c r="D2137" s="27">
        <f t="shared" si="99"/>
        <v>18</v>
      </c>
      <c r="E2137" s="27">
        <f t="shared" si="100"/>
        <v>6</v>
      </c>
      <c r="F2137" s="27">
        <f t="shared" si="101"/>
        <v>2023</v>
      </c>
      <c r="G2137" s="28">
        <v>20459.2421875</v>
      </c>
      <c r="H2137" s="28">
        <v>17369.595703129999</v>
      </c>
      <c r="I2137" s="29">
        <v>84.898498540000006</v>
      </c>
    </row>
    <row r="2138" spans="1:9" customFormat="1" x14ac:dyDescent="0.3">
      <c r="A2138" s="1" t="s">
        <v>6</v>
      </c>
      <c r="B2138" s="1" t="s">
        <v>7</v>
      </c>
      <c r="C2138" s="2">
        <v>45096</v>
      </c>
      <c r="D2138">
        <f t="shared" si="99"/>
        <v>19</v>
      </c>
      <c r="E2138">
        <f t="shared" si="100"/>
        <v>6</v>
      </c>
      <c r="F2138">
        <f t="shared" si="101"/>
        <v>2023</v>
      </c>
      <c r="G2138" s="4">
        <v>51691.2265625</v>
      </c>
      <c r="H2138" s="4">
        <v>44709.94921875</v>
      </c>
      <c r="I2138" s="3">
        <v>86.494300839999994</v>
      </c>
    </row>
    <row r="2139" spans="1:9" customFormat="1" x14ac:dyDescent="0.3">
      <c r="A2139" s="1" t="s">
        <v>8</v>
      </c>
      <c r="B2139" s="1" t="s">
        <v>9</v>
      </c>
      <c r="C2139" s="2">
        <v>45096</v>
      </c>
      <c r="D2139">
        <f t="shared" si="99"/>
        <v>19</v>
      </c>
      <c r="E2139">
        <f t="shared" si="100"/>
        <v>6</v>
      </c>
      <c r="F2139">
        <f t="shared" si="101"/>
        <v>2023</v>
      </c>
      <c r="G2139" s="4">
        <v>15302.39648438</v>
      </c>
      <c r="H2139" s="4">
        <v>15177.94921875</v>
      </c>
      <c r="I2139" s="3">
        <v>99.186698910000004</v>
      </c>
    </row>
    <row r="2140" spans="1:9" customFormat="1" x14ac:dyDescent="0.3">
      <c r="A2140" s="1" t="s">
        <v>10</v>
      </c>
      <c r="B2140" s="1" t="s">
        <v>11</v>
      </c>
      <c r="C2140" s="2">
        <v>45096</v>
      </c>
      <c r="D2140">
        <f t="shared" si="99"/>
        <v>19</v>
      </c>
      <c r="E2140">
        <f t="shared" si="100"/>
        <v>6</v>
      </c>
      <c r="F2140">
        <f t="shared" si="101"/>
        <v>2023</v>
      </c>
      <c r="G2140" s="4">
        <v>204615.328125</v>
      </c>
      <c r="H2140" s="4">
        <v>177343.78125</v>
      </c>
      <c r="I2140" s="3">
        <v>86.671798710000004</v>
      </c>
    </row>
    <row r="2141" spans="1:9" x14ac:dyDescent="0.3">
      <c r="A2141" s="25" t="s">
        <v>12</v>
      </c>
      <c r="B2141" s="25" t="s">
        <v>13</v>
      </c>
      <c r="C2141" s="26">
        <v>45096</v>
      </c>
      <c r="D2141" s="27">
        <f t="shared" si="99"/>
        <v>19</v>
      </c>
      <c r="E2141" s="27">
        <f t="shared" si="100"/>
        <v>6</v>
      </c>
      <c r="F2141" s="27">
        <f t="shared" si="101"/>
        <v>2023</v>
      </c>
      <c r="G2141" s="28">
        <v>20459.2421875</v>
      </c>
      <c r="H2141" s="28">
        <v>17416.662109379999</v>
      </c>
      <c r="I2141" s="29">
        <v>85.128601070000002</v>
      </c>
    </row>
    <row r="2142" spans="1:9" customFormat="1" x14ac:dyDescent="0.3">
      <c r="A2142" s="1" t="s">
        <v>6</v>
      </c>
      <c r="B2142" s="1" t="s">
        <v>7</v>
      </c>
      <c r="C2142" s="2">
        <v>45097</v>
      </c>
      <c r="D2142">
        <f t="shared" si="99"/>
        <v>20</v>
      </c>
      <c r="E2142">
        <f t="shared" si="100"/>
        <v>6</v>
      </c>
      <c r="F2142">
        <f t="shared" si="101"/>
        <v>2023</v>
      </c>
      <c r="G2142" s="4">
        <v>51691.2265625</v>
      </c>
      <c r="H2142" s="4">
        <v>44630.27734375</v>
      </c>
      <c r="I2142" s="3">
        <v>86.340103150000004</v>
      </c>
    </row>
    <row r="2143" spans="1:9" customFormat="1" x14ac:dyDescent="0.3">
      <c r="A2143" s="1" t="s">
        <v>8</v>
      </c>
      <c r="B2143" s="1" t="s">
        <v>9</v>
      </c>
      <c r="C2143" s="2">
        <v>45097</v>
      </c>
      <c r="D2143">
        <f t="shared" si="99"/>
        <v>20</v>
      </c>
      <c r="E2143">
        <f t="shared" si="100"/>
        <v>6</v>
      </c>
      <c r="F2143">
        <f t="shared" si="101"/>
        <v>2023</v>
      </c>
      <c r="G2143" s="4">
        <v>15302.39648438</v>
      </c>
      <c r="H2143" s="4">
        <v>15183.70507813</v>
      </c>
      <c r="I2143" s="3">
        <v>99.224403379999998</v>
      </c>
    </row>
    <row r="2144" spans="1:9" customFormat="1" x14ac:dyDescent="0.3">
      <c r="A2144" s="1" t="s">
        <v>10</v>
      </c>
      <c r="B2144" s="1" t="s">
        <v>11</v>
      </c>
      <c r="C2144" s="2">
        <v>45097</v>
      </c>
      <c r="D2144">
        <f t="shared" si="99"/>
        <v>20</v>
      </c>
      <c r="E2144">
        <f t="shared" si="100"/>
        <v>6</v>
      </c>
      <c r="F2144">
        <f t="shared" si="101"/>
        <v>2023</v>
      </c>
      <c r="G2144" s="4">
        <v>204615.328125</v>
      </c>
      <c r="H2144" s="4">
        <v>177343.953125</v>
      </c>
      <c r="I2144" s="3">
        <v>86.671897889999997</v>
      </c>
    </row>
    <row r="2145" spans="1:9" x14ac:dyDescent="0.3">
      <c r="A2145" s="25" t="s">
        <v>12</v>
      </c>
      <c r="B2145" s="25" t="s">
        <v>13</v>
      </c>
      <c r="C2145" s="26">
        <v>45097</v>
      </c>
      <c r="D2145" s="27">
        <f t="shared" si="99"/>
        <v>20</v>
      </c>
      <c r="E2145" s="27">
        <f t="shared" si="100"/>
        <v>6</v>
      </c>
      <c r="F2145" s="27">
        <f t="shared" si="101"/>
        <v>2023</v>
      </c>
      <c r="G2145" s="28">
        <v>20459.2421875</v>
      </c>
      <c r="H2145" s="28">
        <v>17530.806640629999</v>
      </c>
      <c r="I2145" s="29">
        <v>85.686500550000005</v>
      </c>
    </row>
    <row r="2146" spans="1:9" customFormat="1" x14ac:dyDescent="0.3">
      <c r="A2146" s="1" t="s">
        <v>6</v>
      </c>
      <c r="B2146" s="1" t="s">
        <v>7</v>
      </c>
      <c r="C2146" s="2">
        <v>45098</v>
      </c>
      <c r="D2146">
        <f t="shared" si="99"/>
        <v>21</v>
      </c>
      <c r="E2146">
        <f t="shared" si="100"/>
        <v>6</v>
      </c>
      <c r="F2146">
        <f t="shared" si="101"/>
        <v>2023</v>
      </c>
      <c r="G2146" s="4">
        <v>51691.2265625</v>
      </c>
      <c r="H2146" s="4">
        <v>44537.4140625</v>
      </c>
      <c r="I2146" s="3">
        <v>86.160499569999999</v>
      </c>
    </row>
    <row r="2147" spans="1:9" customFormat="1" x14ac:dyDescent="0.3">
      <c r="A2147" s="1" t="s">
        <v>8</v>
      </c>
      <c r="B2147" s="1" t="s">
        <v>9</v>
      </c>
      <c r="C2147" s="2">
        <v>45098</v>
      </c>
      <c r="D2147">
        <f t="shared" si="99"/>
        <v>21</v>
      </c>
      <c r="E2147">
        <f t="shared" si="100"/>
        <v>6</v>
      </c>
      <c r="F2147">
        <f t="shared" si="101"/>
        <v>2023</v>
      </c>
      <c r="G2147" s="4">
        <v>15302.39648438</v>
      </c>
      <c r="H2147" s="4">
        <v>15188.33398438</v>
      </c>
      <c r="I2147" s="3">
        <v>99.254600519999997</v>
      </c>
    </row>
    <row r="2148" spans="1:9" customFormat="1" x14ac:dyDescent="0.3">
      <c r="A2148" s="1" t="s">
        <v>10</v>
      </c>
      <c r="B2148" s="1" t="s">
        <v>11</v>
      </c>
      <c r="C2148" s="2">
        <v>45098</v>
      </c>
      <c r="D2148">
        <f t="shared" si="99"/>
        <v>21</v>
      </c>
      <c r="E2148">
        <f t="shared" si="100"/>
        <v>6</v>
      </c>
      <c r="F2148">
        <f t="shared" si="101"/>
        <v>2023</v>
      </c>
      <c r="G2148" s="4">
        <v>204615.328125</v>
      </c>
      <c r="H2148" s="4">
        <v>177336.21875</v>
      </c>
      <c r="I2148" s="3">
        <v>86.668098450000002</v>
      </c>
    </row>
    <row r="2149" spans="1:9" x14ac:dyDescent="0.3">
      <c r="A2149" s="25" t="s">
        <v>12</v>
      </c>
      <c r="B2149" s="25" t="s">
        <v>13</v>
      </c>
      <c r="C2149" s="26">
        <v>45098</v>
      </c>
      <c r="D2149" s="27">
        <f t="shared" si="99"/>
        <v>21</v>
      </c>
      <c r="E2149" s="27">
        <f t="shared" si="100"/>
        <v>6</v>
      </c>
      <c r="F2149" s="27">
        <f t="shared" si="101"/>
        <v>2023</v>
      </c>
      <c r="G2149" s="28">
        <v>20459.2421875</v>
      </c>
      <c r="H2149" s="28">
        <v>17547.2265625</v>
      </c>
      <c r="I2149" s="29">
        <v>85.766799930000005</v>
      </c>
    </row>
    <row r="2150" spans="1:9" customFormat="1" x14ac:dyDescent="0.3">
      <c r="A2150" s="1" t="s">
        <v>6</v>
      </c>
      <c r="B2150" s="1" t="s">
        <v>7</v>
      </c>
      <c r="C2150" s="2">
        <v>45099</v>
      </c>
      <c r="D2150">
        <f t="shared" si="99"/>
        <v>22</v>
      </c>
      <c r="E2150">
        <f t="shared" si="100"/>
        <v>6</v>
      </c>
      <c r="F2150">
        <f t="shared" si="101"/>
        <v>2023</v>
      </c>
      <c r="G2150" s="4">
        <v>51691.2265625</v>
      </c>
      <c r="H2150" s="4">
        <v>44443.33203125</v>
      </c>
      <c r="I2150" s="3">
        <v>85.978500370000006</v>
      </c>
    </row>
    <row r="2151" spans="1:9" customFormat="1" x14ac:dyDescent="0.3">
      <c r="A2151" s="1" t="s">
        <v>8</v>
      </c>
      <c r="B2151" s="1" t="s">
        <v>9</v>
      </c>
      <c r="C2151" s="2">
        <v>45099</v>
      </c>
      <c r="D2151">
        <f t="shared" si="99"/>
        <v>22</v>
      </c>
      <c r="E2151">
        <f t="shared" si="100"/>
        <v>6</v>
      </c>
      <c r="F2151">
        <f t="shared" si="101"/>
        <v>2023</v>
      </c>
      <c r="G2151" s="4">
        <v>15302.39648438</v>
      </c>
      <c r="H2151" s="4">
        <v>15186.795898439999</v>
      </c>
      <c r="I2151" s="3">
        <v>99.244598389999993</v>
      </c>
    </row>
    <row r="2152" spans="1:9" customFormat="1" x14ac:dyDescent="0.3">
      <c r="A2152" s="1" t="s">
        <v>10</v>
      </c>
      <c r="B2152" s="1" t="s">
        <v>11</v>
      </c>
      <c r="C2152" s="2">
        <v>45099</v>
      </c>
      <c r="D2152">
        <f t="shared" si="99"/>
        <v>22</v>
      </c>
      <c r="E2152">
        <f t="shared" si="100"/>
        <v>6</v>
      </c>
      <c r="F2152">
        <f t="shared" si="101"/>
        <v>2023</v>
      </c>
      <c r="G2152" s="4">
        <v>204615.328125</v>
      </c>
      <c r="H2152" s="4">
        <v>177263.984375</v>
      </c>
      <c r="I2152" s="3">
        <v>86.632797240000002</v>
      </c>
    </row>
    <row r="2153" spans="1:9" x14ac:dyDescent="0.3">
      <c r="A2153" s="25" t="s">
        <v>12</v>
      </c>
      <c r="B2153" s="25" t="s">
        <v>13</v>
      </c>
      <c r="C2153" s="26">
        <v>45099</v>
      </c>
      <c r="D2153" s="27">
        <f t="shared" si="99"/>
        <v>22</v>
      </c>
      <c r="E2153" s="27">
        <f t="shared" si="100"/>
        <v>6</v>
      </c>
      <c r="F2153" s="27">
        <f t="shared" si="101"/>
        <v>2023</v>
      </c>
      <c r="G2153" s="28">
        <v>20459.2421875</v>
      </c>
      <c r="H2153" s="28">
        <v>17599.64453125</v>
      </c>
      <c r="I2153" s="29">
        <v>86.02300262</v>
      </c>
    </row>
    <row r="2154" spans="1:9" customFormat="1" x14ac:dyDescent="0.3">
      <c r="A2154" s="1" t="s">
        <v>6</v>
      </c>
      <c r="B2154" s="1" t="s">
        <v>7</v>
      </c>
      <c r="C2154" s="2">
        <v>45100</v>
      </c>
      <c r="D2154">
        <f t="shared" si="99"/>
        <v>23</v>
      </c>
      <c r="E2154">
        <f t="shared" si="100"/>
        <v>6</v>
      </c>
      <c r="F2154">
        <f t="shared" si="101"/>
        <v>2023</v>
      </c>
      <c r="G2154" s="4">
        <v>51691.2265625</v>
      </c>
      <c r="H2154" s="4">
        <v>44357.765625</v>
      </c>
      <c r="I2154" s="3">
        <v>85.813003539999997</v>
      </c>
    </row>
    <row r="2155" spans="1:9" customFormat="1" x14ac:dyDescent="0.3">
      <c r="A2155" s="1" t="s">
        <v>8</v>
      </c>
      <c r="B2155" s="1" t="s">
        <v>9</v>
      </c>
      <c r="C2155" s="2">
        <v>45100</v>
      </c>
      <c r="D2155">
        <f t="shared" si="99"/>
        <v>23</v>
      </c>
      <c r="E2155">
        <f t="shared" si="100"/>
        <v>6</v>
      </c>
      <c r="F2155">
        <f t="shared" si="101"/>
        <v>2023</v>
      </c>
      <c r="G2155" s="4">
        <v>15302.39648438</v>
      </c>
      <c r="H2155" s="4">
        <v>15178.125</v>
      </c>
      <c r="I2155" s="3">
        <v>99.187896730000006</v>
      </c>
    </row>
    <row r="2156" spans="1:9" customFormat="1" x14ac:dyDescent="0.3">
      <c r="A2156" s="1" t="s">
        <v>10</v>
      </c>
      <c r="B2156" s="1" t="s">
        <v>11</v>
      </c>
      <c r="C2156" s="2">
        <v>45100</v>
      </c>
      <c r="D2156">
        <f t="shared" si="99"/>
        <v>23</v>
      </c>
      <c r="E2156">
        <f t="shared" si="100"/>
        <v>6</v>
      </c>
      <c r="F2156">
        <f t="shared" si="101"/>
        <v>2023</v>
      </c>
      <c r="G2156" s="4">
        <v>204615.328125</v>
      </c>
      <c r="H2156" s="4">
        <v>177287.234375</v>
      </c>
      <c r="I2156" s="3">
        <v>86.644203189999999</v>
      </c>
    </row>
    <row r="2157" spans="1:9" x14ac:dyDescent="0.3">
      <c r="A2157" s="25" t="s">
        <v>12</v>
      </c>
      <c r="B2157" s="25" t="s">
        <v>13</v>
      </c>
      <c r="C2157" s="26">
        <v>45100</v>
      </c>
      <c r="D2157" s="27">
        <f t="shared" si="99"/>
        <v>23</v>
      </c>
      <c r="E2157" s="27">
        <f t="shared" si="100"/>
        <v>6</v>
      </c>
      <c r="F2157" s="27">
        <f t="shared" si="101"/>
        <v>2023</v>
      </c>
      <c r="G2157" s="28">
        <v>20459.2421875</v>
      </c>
      <c r="H2157" s="28">
        <v>17866.404296879999</v>
      </c>
      <c r="I2157" s="29">
        <v>87.326797490000004</v>
      </c>
    </row>
    <row r="2158" spans="1:9" customFormat="1" x14ac:dyDescent="0.3">
      <c r="A2158" s="1" t="s">
        <v>6</v>
      </c>
      <c r="B2158" s="1" t="s">
        <v>7</v>
      </c>
      <c r="C2158" s="2">
        <v>45101</v>
      </c>
      <c r="D2158">
        <f t="shared" si="99"/>
        <v>24</v>
      </c>
      <c r="E2158">
        <f t="shared" si="100"/>
        <v>6</v>
      </c>
      <c r="F2158">
        <f t="shared" si="101"/>
        <v>2023</v>
      </c>
      <c r="G2158" s="4">
        <v>51691.2265625</v>
      </c>
      <c r="H2158" s="4">
        <v>44267.59375</v>
      </c>
      <c r="I2158" s="3">
        <v>85.638496399999994</v>
      </c>
    </row>
    <row r="2159" spans="1:9" customFormat="1" x14ac:dyDescent="0.3">
      <c r="A2159" s="1" t="s">
        <v>8</v>
      </c>
      <c r="B2159" s="1" t="s">
        <v>9</v>
      </c>
      <c r="C2159" s="2">
        <v>45101</v>
      </c>
      <c r="D2159">
        <f t="shared" si="99"/>
        <v>24</v>
      </c>
      <c r="E2159">
        <f t="shared" si="100"/>
        <v>6</v>
      </c>
      <c r="F2159">
        <f t="shared" si="101"/>
        <v>2023</v>
      </c>
      <c r="G2159" s="4">
        <v>15302.39648438</v>
      </c>
      <c r="H2159" s="4">
        <v>15179.272460939999</v>
      </c>
      <c r="I2159" s="3">
        <v>99.195396419999994</v>
      </c>
    </row>
    <row r="2160" spans="1:9" customFormat="1" x14ac:dyDescent="0.3">
      <c r="A2160" s="1" t="s">
        <v>10</v>
      </c>
      <c r="B2160" s="1" t="s">
        <v>11</v>
      </c>
      <c r="C2160" s="2">
        <v>45101</v>
      </c>
      <c r="D2160">
        <f t="shared" si="99"/>
        <v>24</v>
      </c>
      <c r="E2160">
        <f t="shared" si="100"/>
        <v>6</v>
      </c>
      <c r="F2160">
        <f t="shared" si="101"/>
        <v>2023</v>
      </c>
      <c r="G2160" s="4">
        <v>204615.328125</v>
      </c>
      <c r="H2160" s="4">
        <v>177348.125</v>
      </c>
      <c r="I2160" s="3">
        <v>86.673896790000001</v>
      </c>
    </row>
    <row r="2161" spans="1:9" x14ac:dyDescent="0.3">
      <c r="A2161" s="25" t="s">
        <v>12</v>
      </c>
      <c r="B2161" s="25" t="s">
        <v>13</v>
      </c>
      <c r="C2161" s="26">
        <v>45101</v>
      </c>
      <c r="D2161" s="27">
        <f t="shared" si="99"/>
        <v>24</v>
      </c>
      <c r="E2161" s="27">
        <f t="shared" si="100"/>
        <v>6</v>
      </c>
      <c r="F2161" s="27">
        <f t="shared" si="101"/>
        <v>2023</v>
      </c>
      <c r="G2161" s="28">
        <v>20459.2421875</v>
      </c>
      <c r="H2161" s="28">
        <v>18106.505859379999</v>
      </c>
      <c r="I2161" s="29">
        <v>88.500396730000006</v>
      </c>
    </row>
    <row r="2162" spans="1:9" customFormat="1" x14ac:dyDescent="0.3">
      <c r="A2162" s="1" t="s">
        <v>6</v>
      </c>
      <c r="B2162" s="1" t="s">
        <v>7</v>
      </c>
      <c r="C2162" s="2">
        <v>45102</v>
      </c>
      <c r="D2162">
        <f t="shared" si="99"/>
        <v>25</v>
      </c>
      <c r="E2162">
        <f t="shared" si="100"/>
        <v>6</v>
      </c>
      <c r="F2162">
        <f t="shared" si="101"/>
        <v>2023</v>
      </c>
      <c r="G2162" s="4">
        <v>51691.2265625</v>
      </c>
      <c r="H2162" s="4">
        <v>44178.3671875</v>
      </c>
      <c r="I2162" s="3">
        <v>85.465896610000001</v>
      </c>
    </row>
    <row r="2163" spans="1:9" customFormat="1" x14ac:dyDescent="0.3">
      <c r="A2163" s="1" t="s">
        <v>8</v>
      </c>
      <c r="B2163" s="1" t="s">
        <v>9</v>
      </c>
      <c r="C2163" s="2">
        <v>45102</v>
      </c>
      <c r="D2163">
        <f t="shared" si="99"/>
        <v>25</v>
      </c>
      <c r="E2163">
        <f t="shared" si="100"/>
        <v>6</v>
      </c>
      <c r="F2163">
        <f t="shared" si="101"/>
        <v>2023</v>
      </c>
      <c r="G2163" s="4">
        <v>15302.39648438</v>
      </c>
      <c r="H2163" s="4">
        <v>15171.8046875</v>
      </c>
      <c r="I2163" s="3">
        <v>99.146598819999994</v>
      </c>
    </row>
    <row r="2164" spans="1:9" customFormat="1" x14ac:dyDescent="0.3">
      <c r="A2164" s="1" t="s">
        <v>10</v>
      </c>
      <c r="B2164" s="1" t="s">
        <v>11</v>
      </c>
      <c r="C2164" s="2">
        <v>45102</v>
      </c>
      <c r="D2164">
        <f t="shared" si="99"/>
        <v>25</v>
      </c>
      <c r="E2164">
        <f t="shared" si="100"/>
        <v>6</v>
      </c>
      <c r="F2164">
        <f t="shared" si="101"/>
        <v>2023</v>
      </c>
      <c r="G2164" s="4">
        <v>204615.328125</v>
      </c>
      <c r="H2164" s="4">
        <v>177379.421875</v>
      </c>
      <c r="I2164" s="3">
        <v>86.689201350000005</v>
      </c>
    </row>
    <row r="2165" spans="1:9" x14ac:dyDescent="0.3">
      <c r="A2165" s="25" t="s">
        <v>12</v>
      </c>
      <c r="B2165" s="25" t="s">
        <v>13</v>
      </c>
      <c r="C2165" s="26">
        <v>45102</v>
      </c>
      <c r="D2165" s="27">
        <f t="shared" si="99"/>
        <v>25</v>
      </c>
      <c r="E2165" s="27">
        <f t="shared" si="100"/>
        <v>6</v>
      </c>
      <c r="F2165" s="27">
        <f t="shared" si="101"/>
        <v>2023</v>
      </c>
      <c r="G2165" s="28">
        <v>20459.2421875</v>
      </c>
      <c r="H2165" s="28">
        <v>18186.50390625</v>
      </c>
      <c r="I2165" s="29">
        <v>88.891403199999999</v>
      </c>
    </row>
    <row r="2166" spans="1:9" customFormat="1" x14ac:dyDescent="0.3">
      <c r="A2166" s="1" t="s">
        <v>6</v>
      </c>
      <c r="B2166" s="1" t="s">
        <v>7</v>
      </c>
      <c r="C2166" s="2">
        <v>45103</v>
      </c>
      <c r="D2166">
        <f t="shared" si="99"/>
        <v>26</v>
      </c>
      <c r="E2166">
        <f t="shared" si="100"/>
        <v>6</v>
      </c>
      <c r="F2166">
        <f t="shared" si="101"/>
        <v>2023</v>
      </c>
      <c r="G2166" s="4">
        <v>51691.2265625</v>
      </c>
      <c r="H2166" s="4">
        <v>44095.6328125</v>
      </c>
      <c r="I2166" s="3">
        <v>85.305801389999999</v>
      </c>
    </row>
    <row r="2167" spans="1:9" customFormat="1" x14ac:dyDescent="0.3">
      <c r="A2167" s="1" t="s">
        <v>8</v>
      </c>
      <c r="B2167" s="1" t="s">
        <v>9</v>
      </c>
      <c r="C2167" s="2">
        <v>45103</v>
      </c>
      <c r="D2167">
        <f t="shared" si="99"/>
        <v>26</v>
      </c>
      <c r="E2167">
        <f t="shared" si="100"/>
        <v>6</v>
      </c>
      <c r="F2167">
        <f t="shared" si="101"/>
        <v>2023</v>
      </c>
      <c r="G2167" s="4">
        <v>15302.39648438</v>
      </c>
      <c r="H2167" s="4">
        <v>15137.178710939999</v>
      </c>
      <c r="I2167" s="3">
        <v>98.920303340000004</v>
      </c>
    </row>
    <row r="2168" spans="1:9" customFormat="1" x14ac:dyDescent="0.3">
      <c r="A2168" s="1" t="s">
        <v>10</v>
      </c>
      <c r="B2168" s="1" t="s">
        <v>11</v>
      </c>
      <c r="C2168" s="2">
        <v>45103</v>
      </c>
      <c r="D2168">
        <f t="shared" si="99"/>
        <v>26</v>
      </c>
      <c r="E2168">
        <f t="shared" si="100"/>
        <v>6</v>
      </c>
      <c r="F2168">
        <f t="shared" si="101"/>
        <v>2023</v>
      </c>
      <c r="G2168" s="4">
        <v>204615.328125</v>
      </c>
      <c r="H2168" s="4">
        <v>177117.015625</v>
      </c>
      <c r="I2168" s="3">
        <v>86.560997009999994</v>
      </c>
    </row>
    <row r="2169" spans="1:9" x14ac:dyDescent="0.3">
      <c r="A2169" s="25" t="s">
        <v>12</v>
      </c>
      <c r="B2169" s="25" t="s">
        <v>13</v>
      </c>
      <c r="C2169" s="26">
        <v>45103</v>
      </c>
      <c r="D2169" s="27">
        <f t="shared" si="99"/>
        <v>26</v>
      </c>
      <c r="E2169" s="27">
        <f t="shared" si="100"/>
        <v>6</v>
      </c>
      <c r="F2169" s="27">
        <f t="shared" si="101"/>
        <v>2023</v>
      </c>
      <c r="G2169" s="28">
        <v>20459.2421875</v>
      </c>
      <c r="H2169" s="28">
        <v>18155.287109379999</v>
      </c>
      <c r="I2169" s="29">
        <v>88.738800049999995</v>
      </c>
    </row>
    <row r="2170" spans="1:9" customFormat="1" x14ac:dyDescent="0.3">
      <c r="A2170" s="1" t="s">
        <v>6</v>
      </c>
      <c r="B2170" s="1" t="s">
        <v>7</v>
      </c>
      <c r="C2170" s="2">
        <v>45104</v>
      </c>
      <c r="D2170">
        <f t="shared" si="99"/>
        <v>27</v>
      </c>
      <c r="E2170">
        <f t="shared" si="100"/>
        <v>6</v>
      </c>
      <c r="F2170">
        <f t="shared" si="101"/>
        <v>2023</v>
      </c>
      <c r="G2170" s="4">
        <v>51691.2265625</v>
      </c>
      <c r="H2170" s="4">
        <v>44000.625</v>
      </c>
      <c r="I2170" s="3">
        <v>85.122001650000001</v>
      </c>
    </row>
    <row r="2171" spans="1:9" customFormat="1" x14ac:dyDescent="0.3">
      <c r="A2171" s="1" t="s">
        <v>8</v>
      </c>
      <c r="B2171" s="1" t="s">
        <v>9</v>
      </c>
      <c r="C2171" s="2">
        <v>45104</v>
      </c>
      <c r="D2171">
        <f t="shared" si="99"/>
        <v>27</v>
      </c>
      <c r="E2171">
        <f t="shared" si="100"/>
        <v>6</v>
      </c>
      <c r="F2171">
        <f t="shared" si="101"/>
        <v>2023</v>
      </c>
      <c r="G2171" s="4">
        <v>15302.39648438</v>
      </c>
      <c r="H2171" s="4">
        <v>15103.91992188</v>
      </c>
      <c r="I2171" s="3">
        <v>98.703002929999997</v>
      </c>
    </row>
    <row r="2172" spans="1:9" customFormat="1" x14ac:dyDescent="0.3">
      <c r="A2172" s="1" t="s">
        <v>10</v>
      </c>
      <c r="B2172" s="1" t="s">
        <v>11</v>
      </c>
      <c r="C2172" s="2">
        <v>45104</v>
      </c>
      <c r="D2172">
        <f t="shared" si="99"/>
        <v>27</v>
      </c>
      <c r="E2172">
        <f t="shared" si="100"/>
        <v>6</v>
      </c>
      <c r="F2172">
        <f t="shared" si="101"/>
        <v>2023</v>
      </c>
      <c r="G2172" s="4">
        <v>204615.328125</v>
      </c>
      <c r="H2172" s="4">
        <v>176987.890625</v>
      </c>
      <c r="I2172" s="3">
        <v>86.497901920000004</v>
      </c>
    </row>
    <row r="2173" spans="1:9" x14ac:dyDescent="0.3">
      <c r="A2173" s="25" t="s">
        <v>12</v>
      </c>
      <c r="B2173" s="25" t="s">
        <v>13</v>
      </c>
      <c r="C2173" s="26">
        <v>45104</v>
      </c>
      <c r="D2173" s="27">
        <f t="shared" si="99"/>
        <v>27</v>
      </c>
      <c r="E2173" s="27">
        <f t="shared" si="100"/>
        <v>6</v>
      </c>
      <c r="F2173" s="27">
        <f t="shared" si="101"/>
        <v>2023</v>
      </c>
      <c r="G2173" s="28">
        <v>20459.2421875</v>
      </c>
      <c r="H2173" s="28">
        <v>18158.8125</v>
      </c>
      <c r="I2173" s="29">
        <v>88.755996699999997</v>
      </c>
    </row>
    <row r="2174" spans="1:9" customFormat="1" x14ac:dyDescent="0.3">
      <c r="A2174" s="1" t="s">
        <v>6</v>
      </c>
      <c r="B2174" s="1" t="s">
        <v>7</v>
      </c>
      <c r="C2174" s="2">
        <v>45105</v>
      </c>
      <c r="D2174">
        <f t="shared" si="99"/>
        <v>28</v>
      </c>
      <c r="E2174">
        <f t="shared" si="100"/>
        <v>6</v>
      </c>
      <c r="F2174">
        <f t="shared" si="101"/>
        <v>2023</v>
      </c>
      <c r="G2174" s="4">
        <v>51691.2265625</v>
      </c>
      <c r="H2174" s="4">
        <v>43902.4765625</v>
      </c>
      <c r="I2174" s="3">
        <v>84.93219757</v>
      </c>
    </row>
    <row r="2175" spans="1:9" customFormat="1" x14ac:dyDescent="0.3">
      <c r="A2175" s="1" t="s">
        <v>8</v>
      </c>
      <c r="B2175" s="1" t="s">
        <v>9</v>
      </c>
      <c r="C2175" s="2">
        <v>45105</v>
      </c>
      <c r="D2175">
        <f t="shared" si="99"/>
        <v>28</v>
      </c>
      <c r="E2175">
        <f t="shared" si="100"/>
        <v>6</v>
      </c>
      <c r="F2175">
        <f t="shared" si="101"/>
        <v>2023</v>
      </c>
      <c r="G2175" s="4">
        <v>15302.39648438</v>
      </c>
      <c r="H2175" s="4">
        <v>15070.290039060001</v>
      </c>
      <c r="I2175" s="3">
        <v>98.483200069999995</v>
      </c>
    </row>
    <row r="2176" spans="1:9" customFormat="1" x14ac:dyDescent="0.3">
      <c r="A2176" s="1" t="s">
        <v>10</v>
      </c>
      <c r="B2176" s="1" t="s">
        <v>11</v>
      </c>
      <c r="C2176" s="2">
        <v>45105</v>
      </c>
      <c r="D2176">
        <f t="shared" si="99"/>
        <v>28</v>
      </c>
      <c r="E2176">
        <f t="shared" si="100"/>
        <v>6</v>
      </c>
      <c r="F2176">
        <f t="shared" si="101"/>
        <v>2023</v>
      </c>
      <c r="G2176" s="4">
        <v>204615.328125</v>
      </c>
      <c r="H2176" s="4">
        <v>176890.328125</v>
      </c>
      <c r="I2176" s="3">
        <v>86.450202939999997</v>
      </c>
    </row>
    <row r="2177" spans="1:9" x14ac:dyDescent="0.3">
      <c r="A2177" s="25" t="s">
        <v>12</v>
      </c>
      <c r="B2177" s="25" t="s">
        <v>13</v>
      </c>
      <c r="C2177" s="26">
        <v>45105</v>
      </c>
      <c r="D2177" s="27">
        <f t="shared" si="99"/>
        <v>28</v>
      </c>
      <c r="E2177" s="27">
        <f t="shared" si="100"/>
        <v>6</v>
      </c>
      <c r="F2177" s="27">
        <f t="shared" si="101"/>
        <v>2023</v>
      </c>
      <c r="G2177" s="28">
        <v>20459.2421875</v>
      </c>
      <c r="H2177" s="28">
        <v>18192.51171875</v>
      </c>
      <c r="I2177" s="29">
        <v>88.920799259999995</v>
      </c>
    </row>
    <row r="2178" spans="1:9" customFormat="1" x14ac:dyDescent="0.3">
      <c r="A2178" s="1" t="s">
        <v>6</v>
      </c>
      <c r="B2178" s="1" t="s">
        <v>7</v>
      </c>
      <c r="C2178" s="2">
        <v>45106</v>
      </c>
      <c r="D2178">
        <f t="shared" si="99"/>
        <v>29</v>
      </c>
      <c r="E2178">
        <f t="shared" si="100"/>
        <v>6</v>
      </c>
      <c r="F2178">
        <f t="shared" si="101"/>
        <v>2023</v>
      </c>
      <c r="G2178" s="4">
        <v>51691.2265625</v>
      </c>
      <c r="H2178" s="4">
        <v>43812.29296875</v>
      </c>
      <c r="I2178" s="3">
        <v>84.757698059999996</v>
      </c>
    </row>
    <row r="2179" spans="1:9" customFormat="1" x14ac:dyDescent="0.3">
      <c r="A2179" s="1" t="s">
        <v>8</v>
      </c>
      <c r="B2179" s="1" t="s">
        <v>9</v>
      </c>
      <c r="C2179" s="2">
        <v>45106</v>
      </c>
      <c r="D2179">
        <f t="shared" ref="D2179:D2242" si="102">DAY(C2179)</f>
        <v>29</v>
      </c>
      <c r="E2179">
        <f t="shared" ref="E2179:E2242" si="103">MONTH(C2179)</f>
        <v>6</v>
      </c>
      <c r="F2179">
        <f t="shared" ref="F2179:F2242" si="104">YEAR(C2179)</f>
        <v>2023</v>
      </c>
      <c r="G2179" s="4">
        <v>15302.39648438</v>
      </c>
      <c r="H2179" s="4">
        <v>15042.61132813</v>
      </c>
      <c r="I2179" s="3">
        <v>98.302299500000004</v>
      </c>
    </row>
    <row r="2180" spans="1:9" customFormat="1" x14ac:dyDescent="0.3">
      <c r="A2180" s="1" t="s">
        <v>10</v>
      </c>
      <c r="B2180" s="1" t="s">
        <v>11</v>
      </c>
      <c r="C2180" s="2">
        <v>45106</v>
      </c>
      <c r="D2180">
        <f t="shared" si="102"/>
        <v>29</v>
      </c>
      <c r="E2180">
        <f t="shared" si="103"/>
        <v>6</v>
      </c>
      <c r="F2180">
        <f t="shared" si="104"/>
        <v>2023</v>
      </c>
      <c r="G2180" s="4">
        <v>204615.328125</v>
      </c>
      <c r="H2180" s="4">
        <v>176781.15625</v>
      </c>
      <c r="I2180" s="3">
        <v>86.396797179999993</v>
      </c>
    </row>
    <row r="2181" spans="1:9" x14ac:dyDescent="0.3">
      <c r="A2181" s="25" t="s">
        <v>12</v>
      </c>
      <c r="B2181" s="25" t="s">
        <v>13</v>
      </c>
      <c r="C2181" s="26">
        <v>45106</v>
      </c>
      <c r="D2181" s="27">
        <f t="shared" si="102"/>
        <v>29</v>
      </c>
      <c r="E2181" s="27">
        <f t="shared" si="103"/>
        <v>6</v>
      </c>
      <c r="F2181" s="27">
        <f t="shared" si="104"/>
        <v>2023</v>
      </c>
      <c r="G2181" s="28">
        <v>20459.2421875</v>
      </c>
      <c r="H2181" s="28">
        <v>18145.93359375</v>
      </c>
      <c r="I2181" s="29">
        <v>88.69309998</v>
      </c>
    </row>
    <row r="2182" spans="1:9" customFormat="1" x14ac:dyDescent="0.3">
      <c r="A2182" s="1" t="s">
        <v>6</v>
      </c>
      <c r="B2182" s="1" t="s">
        <v>7</v>
      </c>
      <c r="C2182" s="2">
        <v>45107</v>
      </c>
      <c r="D2182">
        <f t="shared" si="102"/>
        <v>30</v>
      </c>
      <c r="E2182">
        <f t="shared" si="103"/>
        <v>6</v>
      </c>
      <c r="F2182">
        <f t="shared" si="104"/>
        <v>2023</v>
      </c>
      <c r="G2182" s="4">
        <v>51691.2265625</v>
      </c>
      <c r="H2182" s="4">
        <v>43726.37109375</v>
      </c>
      <c r="I2182" s="3">
        <v>84.591499330000005</v>
      </c>
    </row>
    <row r="2183" spans="1:9" customFormat="1" x14ac:dyDescent="0.3">
      <c r="A2183" s="1" t="s">
        <v>8</v>
      </c>
      <c r="B2183" s="1" t="s">
        <v>9</v>
      </c>
      <c r="C2183" s="2">
        <v>45107</v>
      </c>
      <c r="D2183">
        <f t="shared" si="102"/>
        <v>30</v>
      </c>
      <c r="E2183">
        <f t="shared" si="103"/>
        <v>6</v>
      </c>
      <c r="F2183">
        <f t="shared" si="104"/>
        <v>2023</v>
      </c>
      <c r="G2183" s="4">
        <v>15302.39648438</v>
      </c>
      <c r="H2183" s="4">
        <v>15009.745117189999</v>
      </c>
      <c r="I2183" s="3">
        <v>98.087501529999997</v>
      </c>
    </row>
    <row r="2184" spans="1:9" customFormat="1" x14ac:dyDescent="0.3">
      <c r="A2184" s="1" t="s">
        <v>10</v>
      </c>
      <c r="B2184" s="1" t="s">
        <v>11</v>
      </c>
      <c r="C2184" s="2">
        <v>45107</v>
      </c>
      <c r="D2184">
        <f t="shared" si="102"/>
        <v>30</v>
      </c>
      <c r="E2184">
        <f t="shared" si="103"/>
        <v>6</v>
      </c>
      <c r="F2184">
        <f t="shared" si="104"/>
        <v>2023</v>
      </c>
      <c r="G2184" s="4">
        <v>204615.328125</v>
      </c>
      <c r="H2184" s="4">
        <v>176715.984375</v>
      </c>
      <c r="I2184" s="3">
        <v>86.364997860000003</v>
      </c>
    </row>
    <row r="2185" spans="1:9" x14ac:dyDescent="0.3">
      <c r="A2185" s="25" t="s">
        <v>12</v>
      </c>
      <c r="B2185" s="25" t="s">
        <v>13</v>
      </c>
      <c r="C2185" s="26">
        <v>45107</v>
      </c>
      <c r="D2185" s="27">
        <f t="shared" si="102"/>
        <v>30</v>
      </c>
      <c r="E2185" s="27">
        <f t="shared" si="103"/>
        <v>6</v>
      </c>
      <c r="F2185" s="27">
        <f t="shared" si="104"/>
        <v>2023</v>
      </c>
      <c r="G2185" s="28">
        <v>20459.2421875</v>
      </c>
      <c r="H2185" s="28">
        <v>18074.236328129999</v>
      </c>
      <c r="I2185" s="29">
        <v>88.342697139999999</v>
      </c>
    </row>
    <row r="2186" spans="1:9" customFormat="1" x14ac:dyDescent="0.3">
      <c r="A2186" s="1" t="s">
        <v>6</v>
      </c>
      <c r="B2186" s="1" t="s">
        <v>7</v>
      </c>
      <c r="C2186" s="2">
        <v>45108</v>
      </c>
      <c r="D2186">
        <f t="shared" si="102"/>
        <v>1</v>
      </c>
      <c r="E2186">
        <f t="shared" si="103"/>
        <v>7</v>
      </c>
      <c r="F2186">
        <f t="shared" si="104"/>
        <v>2023</v>
      </c>
      <c r="G2186" s="4">
        <v>51691.2265625</v>
      </c>
      <c r="H2186" s="4">
        <v>43637.11328125</v>
      </c>
      <c r="I2186" s="3">
        <v>84.418800349999998</v>
      </c>
    </row>
    <row r="2187" spans="1:9" customFormat="1" x14ac:dyDescent="0.3">
      <c r="A2187" s="1" t="s">
        <v>8</v>
      </c>
      <c r="B2187" s="1" t="s">
        <v>9</v>
      </c>
      <c r="C2187" s="2">
        <v>45108</v>
      </c>
      <c r="D2187">
        <f t="shared" si="102"/>
        <v>1</v>
      </c>
      <c r="E2187">
        <f t="shared" si="103"/>
        <v>7</v>
      </c>
      <c r="F2187">
        <f t="shared" si="104"/>
        <v>2023</v>
      </c>
      <c r="G2187" s="4">
        <v>15302.39648438</v>
      </c>
      <c r="H2187" s="4">
        <v>14971.891601560001</v>
      </c>
      <c r="I2187" s="3">
        <v>97.840202329999997</v>
      </c>
    </row>
    <row r="2188" spans="1:9" customFormat="1" x14ac:dyDescent="0.3">
      <c r="A2188" s="1" t="s">
        <v>10</v>
      </c>
      <c r="B2188" s="1" t="s">
        <v>11</v>
      </c>
      <c r="C2188" s="2">
        <v>45108</v>
      </c>
      <c r="D2188">
        <f t="shared" si="102"/>
        <v>1</v>
      </c>
      <c r="E2188">
        <f t="shared" si="103"/>
        <v>7</v>
      </c>
      <c r="F2188">
        <f t="shared" si="104"/>
        <v>2023</v>
      </c>
      <c r="G2188" s="4">
        <v>204615.328125</v>
      </c>
      <c r="H2188" s="4">
        <v>176643.34375</v>
      </c>
      <c r="I2188" s="3">
        <v>86.329498290000004</v>
      </c>
    </row>
    <row r="2189" spans="1:9" x14ac:dyDescent="0.3">
      <c r="A2189" s="25" t="s">
        <v>12</v>
      </c>
      <c r="B2189" s="25" t="s">
        <v>13</v>
      </c>
      <c r="C2189" s="26">
        <v>45108</v>
      </c>
      <c r="D2189" s="27">
        <f t="shared" si="102"/>
        <v>1</v>
      </c>
      <c r="E2189" s="27">
        <f t="shared" si="103"/>
        <v>7</v>
      </c>
      <c r="F2189" s="27">
        <f t="shared" si="104"/>
        <v>2023</v>
      </c>
      <c r="G2189" s="28">
        <v>20459.2421875</v>
      </c>
      <c r="H2189" s="28">
        <v>18094.0625</v>
      </c>
      <c r="I2189" s="29">
        <v>88.439598079999996</v>
      </c>
    </row>
    <row r="2190" spans="1:9" customFormat="1" x14ac:dyDescent="0.3">
      <c r="A2190" s="1" t="s">
        <v>6</v>
      </c>
      <c r="B2190" s="1" t="s">
        <v>7</v>
      </c>
      <c r="C2190" s="2">
        <v>45109</v>
      </c>
      <c r="D2190">
        <f t="shared" si="102"/>
        <v>2</v>
      </c>
      <c r="E2190">
        <f t="shared" si="103"/>
        <v>7</v>
      </c>
      <c r="F2190">
        <f t="shared" si="104"/>
        <v>2023</v>
      </c>
      <c r="G2190" s="4">
        <v>51691.2265625</v>
      </c>
      <c r="H2190" s="4">
        <v>43545.05859375</v>
      </c>
      <c r="I2190" s="3">
        <v>84.240699770000006</v>
      </c>
    </row>
    <row r="2191" spans="1:9" customFormat="1" x14ac:dyDescent="0.3">
      <c r="A2191" s="1" t="s">
        <v>8</v>
      </c>
      <c r="B2191" s="1" t="s">
        <v>9</v>
      </c>
      <c r="C2191" s="2">
        <v>45109</v>
      </c>
      <c r="D2191">
        <f t="shared" si="102"/>
        <v>2</v>
      </c>
      <c r="E2191">
        <f t="shared" si="103"/>
        <v>7</v>
      </c>
      <c r="F2191">
        <f t="shared" si="104"/>
        <v>2023</v>
      </c>
      <c r="G2191" s="4">
        <v>15302.39648438</v>
      </c>
      <c r="H2191" s="4">
        <v>14927.241210939999</v>
      </c>
      <c r="I2191" s="3">
        <v>97.548400880000003</v>
      </c>
    </row>
    <row r="2192" spans="1:9" customFormat="1" x14ac:dyDescent="0.3">
      <c r="A2192" s="1" t="s">
        <v>10</v>
      </c>
      <c r="B2192" s="1" t="s">
        <v>11</v>
      </c>
      <c r="C2192" s="2">
        <v>45109</v>
      </c>
      <c r="D2192">
        <f t="shared" si="102"/>
        <v>2</v>
      </c>
      <c r="E2192">
        <f t="shared" si="103"/>
        <v>7</v>
      </c>
      <c r="F2192">
        <f t="shared" si="104"/>
        <v>2023</v>
      </c>
      <c r="G2192" s="4">
        <v>204615.328125</v>
      </c>
      <c r="H2192" s="4">
        <v>176628.203125</v>
      </c>
      <c r="I2192" s="3">
        <v>86.322097779999993</v>
      </c>
    </row>
    <row r="2193" spans="1:9" x14ac:dyDescent="0.3">
      <c r="A2193" s="25" t="s">
        <v>12</v>
      </c>
      <c r="B2193" s="25" t="s">
        <v>13</v>
      </c>
      <c r="C2193" s="26">
        <v>45109</v>
      </c>
      <c r="D2193" s="27">
        <f t="shared" si="102"/>
        <v>2</v>
      </c>
      <c r="E2193" s="27">
        <f t="shared" si="103"/>
        <v>7</v>
      </c>
      <c r="F2193" s="27">
        <f t="shared" si="104"/>
        <v>2023</v>
      </c>
      <c r="G2193" s="28">
        <v>20459.2421875</v>
      </c>
      <c r="H2193" s="28">
        <v>18081.5234375</v>
      </c>
      <c r="I2193" s="29">
        <v>88.378303529999997</v>
      </c>
    </row>
    <row r="2194" spans="1:9" customFormat="1" x14ac:dyDescent="0.3">
      <c r="A2194" s="1" t="s">
        <v>6</v>
      </c>
      <c r="B2194" s="1" t="s">
        <v>7</v>
      </c>
      <c r="C2194" s="2">
        <v>45110</v>
      </c>
      <c r="D2194">
        <f t="shared" si="102"/>
        <v>3</v>
      </c>
      <c r="E2194">
        <f t="shared" si="103"/>
        <v>7</v>
      </c>
      <c r="F2194">
        <f t="shared" si="104"/>
        <v>2023</v>
      </c>
      <c r="G2194" s="4">
        <v>51691.2265625</v>
      </c>
      <c r="H2194" s="4">
        <v>43485.9453125</v>
      </c>
      <c r="I2194" s="3">
        <v>84.126403809999999</v>
      </c>
    </row>
    <row r="2195" spans="1:9" customFormat="1" x14ac:dyDescent="0.3">
      <c r="A2195" s="1" t="s">
        <v>8</v>
      </c>
      <c r="B2195" s="1" t="s">
        <v>9</v>
      </c>
      <c r="C2195" s="2">
        <v>45110</v>
      </c>
      <c r="D2195">
        <f t="shared" si="102"/>
        <v>3</v>
      </c>
      <c r="E2195">
        <f t="shared" si="103"/>
        <v>7</v>
      </c>
      <c r="F2195">
        <f t="shared" si="104"/>
        <v>2023</v>
      </c>
      <c r="G2195" s="4">
        <v>15302.39648438</v>
      </c>
      <c r="H2195" s="4">
        <v>14888.06445313</v>
      </c>
      <c r="I2195" s="3">
        <v>97.292396550000007</v>
      </c>
    </row>
    <row r="2196" spans="1:9" customFormat="1" x14ac:dyDescent="0.3">
      <c r="A2196" s="1" t="s">
        <v>10</v>
      </c>
      <c r="B2196" s="1" t="s">
        <v>11</v>
      </c>
      <c r="C2196" s="2">
        <v>45110</v>
      </c>
      <c r="D2196">
        <f t="shared" si="102"/>
        <v>3</v>
      </c>
      <c r="E2196">
        <f t="shared" si="103"/>
        <v>7</v>
      </c>
      <c r="F2196">
        <f t="shared" si="104"/>
        <v>2023</v>
      </c>
      <c r="G2196" s="4">
        <v>204615.328125</v>
      </c>
      <c r="H2196" s="4">
        <v>176418.796875</v>
      </c>
      <c r="I2196" s="3">
        <v>86.219703670000001</v>
      </c>
    </row>
    <row r="2197" spans="1:9" x14ac:dyDescent="0.3">
      <c r="A2197" s="25" t="s">
        <v>12</v>
      </c>
      <c r="B2197" s="25" t="s">
        <v>13</v>
      </c>
      <c r="C2197" s="26">
        <v>45110</v>
      </c>
      <c r="D2197" s="27">
        <f t="shared" si="102"/>
        <v>3</v>
      </c>
      <c r="E2197" s="27">
        <f t="shared" si="103"/>
        <v>7</v>
      </c>
      <c r="F2197" s="27">
        <f t="shared" si="104"/>
        <v>2023</v>
      </c>
      <c r="G2197" s="28">
        <v>20459.2421875</v>
      </c>
      <c r="H2197" s="28">
        <v>17989.576171879999</v>
      </c>
      <c r="I2197" s="29">
        <v>87.928901670000002</v>
      </c>
    </row>
    <row r="2198" spans="1:9" customFormat="1" x14ac:dyDescent="0.3">
      <c r="A2198" s="1" t="s">
        <v>6</v>
      </c>
      <c r="B2198" s="1" t="s">
        <v>7</v>
      </c>
      <c r="C2198" s="2">
        <v>45111</v>
      </c>
      <c r="D2198">
        <f t="shared" si="102"/>
        <v>4</v>
      </c>
      <c r="E2198">
        <f t="shared" si="103"/>
        <v>7</v>
      </c>
      <c r="F2198">
        <f t="shared" si="104"/>
        <v>2023</v>
      </c>
      <c r="G2198" s="4">
        <v>51691.2265625</v>
      </c>
      <c r="H2198" s="4">
        <v>43406.17578125</v>
      </c>
      <c r="I2198" s="3">
        <v>83.972000120000004</v>
      </c>
    </row>
    <row r="2199" spans="1:9" customFormat="1" x14ac:dyDescent="0.3">
      <c r="A2199" s="1" t="s">
        <v>8</v>
      </c>
      <c r="B2199" s="1" t="s">
        <v>9</v>
      </c>
      <c r="C2199" s="2">
        <v>45111</v>
      </c>
      <c r="D2199">
        <f t="shared" si="102"/>
        <v>4</v>
      </c>
      <c r="E2199">
        <f t="shared" si="103"/>
        <v>7</v>
      </c>
      <c r="F2199">
        <f t="shared" si="104"/>
        <v>2023</v>
      </c>
      <c r="G2199" s="4">
        <v>15302.39648438</v>
      </c>
      <c r="H2199" s="4">
        <v>14868.48242188</v>
      </c>
      <c r="I2199" s="3">
        <v>97.16439819</v>
      </c>
    </row>
    <row r="2200" spans="1:9" customFormat="1" x14ac:dyDescent="0.3">
      <c r="A2200" s="1" t="s">
        <v>10</v>
      </c>
      <c r="B2200" s="1" t="s">
        <v>11</v>
      </c>
      <c r="C2200" s="2">
        <v>45111</v>
      </c>
      <c r="D2200">
        <f t="shared" si="102"/>
        <v>4</v>
      </c>
      <c r="E2200">
        <f t="shared" si="103"/>
        <v>7</v>
      </c>
      <c r="F2200">
        <f t="shared" si="104"/>
        <v>2023</v>
      </c>
      <c r="G2200" s="4">
        <v>204615.328125</v>
      </c>
      <c r="H2200" s="4">
        <v>176369.984375</v>
      </c>
      <c r="I2200" s="3">
        <v>86.195899960000006</v>
      </c>
    </row>
    <row r="2201" spans="1:9" x14ac:dyDescent="0.3">
      <c r="A2201" s="25" t="s">
        <v>12</v>
      </c>
      <c r="B2201" s="25" t="s">
        <v>13</v>
      </c>
      <c r="C2201" s="26">
        <v>45111</v>
      </c>
      <c r="D2201" s="27">
        <f t="shared" si="102"/>
        <v>4</v>
      </c>
      <c r="E2201" s="27">
        <f t="shared" si="103"/>
        <v>7</v>
      </c>
      <c r="F2201" s="27">
        <f t="shared" si="104"/>
        <v>2023</v>
      </c>
      <c r="G2201" s="28">
        <v>20459.2421875</v>
      </c>
      <c r="H2201" s="28">
        <v>17994.36328125</v>
      </c>
      <c r="I2201" s="29">
        <v>87.952201840000001</v>
      </c>
    </row>
    <row r="2202" spans="1:9" customFormat="1" x14ac:dyDescent="0.3">
      <c r="A2202" s="1" t="s">
        <v>6</v>
      </c>
      <c r="B2202" s="1" t="s">
        <v>7</v>
      </c>
      <c r="C2202" s="2">
        <v>45112</v>
      </c>
      <c r="D2202">
        <f t="shared" si="102"/>
        <v>5</v>
      </c>
      <c r="E2202">
        <f t="shared" si="103"/>
        <v>7</v>
      </c>
      <c r="F2202">
        <f t="shared" si="104"/>
        <v>2023</v>
      </c>
      <c r="G2202" s="4">
        <v>51691.2265625</v>
      </c>
      <c r="H2202" s="4">
        <v>43332.875</v>
      </c>
      <c r="I2202" s="3">
        <v>83.830200199999993</v>
      </c>
    </row>
    <row r="2203" spans="1:9" customFormat="1" x14ac:dyDescent="0.3">
      <c r="A2203" s="1" t="s">
        <v>8</v>
      </c>
      <c r="B2203" s="1" t="s">
        <v>9</v>
      </c>
      <c r="C2203" s="2">
        <v>45112</v>
      </c>
      <c r="D2203">
        <f t="shared" si="102"/>
        <v>5</v>
      </c>
      <c r="E2203">
        <f t="shared" si="103"/>
        <v>7</v>
      </c>
      <c r="F2203">
        <f t="shared" si="104"/>
        <v>2023</v>
      </c>
      <c r="G2203" s="4">
        <v>15302.39648438</v>
      </c>
      <c r="H2203" s="4">
        <v>14848.59375</v>
      </c>
      <c r="I2203" s="3">
        <v>97.034400939999998</v>
      </c>
    </row>
    <row r="2204" spans="1:9" customFormat="1" x14ac:dyDescent="0.3">
      <c r="A2204" s="1" t="s">
        <v>10</v>
      </c>
      <c r="B2204" s="1" t="s">
        <v>11</v>
      </c>
      <c r="C2204" s="2">
        <v>45112</v>
      </c>
      <c r="D2204">
        <f t="shared" si="102"/>
        <v>5</v>
      </c>
      <c r="E2204">
        <f t="shared" si="103"/>
        <v>7</v>
      </c>
      <c r="F2204">
        <f t="shared" si="104"/>
        <v>2023</v>
      </c>
      <c r="G2204" s="4">
        <v>204615.328125</v>
      </c>
      <c r="H2204" s="4">
        <v>176222.984375</v>
      </c>
      <c r="I2204" s="3">
        <v>86.124000550000005</v>
      </c>
    </row>
    <row r="2205" spans="1:9" x14ac:dyDescent="0.3">
      <c r="A2205" s="25" t="s">
        <v>12</v>
      </c>
      <c r="B2205" s="25" t="s">
        <v>13</v>
      </c>
      <c r="C2205" s="26">
        <v>45112</v>
      </c>
      <c r="D2205" s="27">
        <f t="shared" si="102"/>
        <v>5</v>
      </c>
      <c r="E2205" s="27">
        <f t="shared" si="103"/>
        <v>7</v>
      </c>
      <c r="F2205" s="27">
        <f t="shared" si="104"/>
        <v>2023</v>
      </c>
      <c r="G2205" s="28">
        <v>20459.2421875</v>
      </c>
      <c r="H2205" s="28">
        <v>17987.72265625</v>
      </c>
      <c r="I2205" s="29">
        <v>87.919799800000007</v>
      </c>
    </row>
    <row r="2206" spans="1:9" customFormat="1" x14ac:dyDescent="0.3">
      <c r="A2206" s="1" t="s">
        <v>6</v>
      </c>
      <c r="B2206" s="1" t="s">
        <v>7</v>
      </c>
      <c r="C2206" s="2">
        <v>45113</v>
      </c>
      <c r="D2206">
        <f t="shared" si="102"/>
        <v>6</v>
      </c>
      <c r="E2206">
        <f t="shared" si="103"/>
        <v>7</v>
      </c>
      <c r="F2206">
        <f t="shared" si="104"/>
        <v>2023</v>
      </c>
      <c r="G2206" s="4">
        <v>51691.2265625</v>
      </c>
      <c r="H2206" s="4">
        <v>43249.13671875</v>
      </c>
      <c r="I2206" s="3">
        <v>83.668197629999995</v>
      </c>
    </row>
    <row r="2207" spans="1:9" customFormat="1" x14ac:dyDescent="0.3">
      <c r="A2207" s="1" t="s">
        <v>8</v>
      </c>
      <c r="B2207" s="1" t="s">
        <v>9</v>
      </c>
      <c r="C2207" s="2">
        <v>45113</v>
      </c>
      <c r="D2207">
        <f t="shared" si="102"/>
        <v>6</v>
      </c>
      <c r="E2207">
        <f t="shared" si="103"/>
        <v>7</v>
      </c>
      <c r="F2207">
        <f t="shared" si="104"/>
        <v>2023</v>
      </c>
      <c r="G2207" s="4">
        <v>15302.39648438</v>
      </c>
      <c r="H2207" s="4">
        <v>14830.2421875</v>
      </c>
      <c r="I2207" s="3">
        <v>96.91449738</v>
      </c>
    </row>
    <row r="2208" spans="1:9" customFormat="1" x14ac:dyDescent="0.3">
      <c r="A2208" s="1" t="s">
        <v>10</v>
      </c>
      <c r="B2208" s="1" t="s">
        <v>11</v>
      </c>
      <c r="C2208" s="2">
        <v>45113</v>
      </c>
      <c r="D2208">
        <f t="shared" si="102"/>
        <v>6</v>
      </c>
      <c r="E2208">
        <f t="shared" si="103"/>
        <v>7</v>
      </c>
      <c r="F2208">
        <f t="shared" si="104"/>
        <v>2023</v>
      </c>
      <c r="G2208" s="4">
        <v>204615.328125</v>
      </c>
      <c r="H2208" s="4">
        <v>176004.3125</v>
      </c>
      <c r="I2208" s="3">
        <v>86.017196659999996</v>
      </c>
    </row>
    <row r="2209" spans="1:9" x14ac:dyDescent="0.3">
      <c r="A2209" s="25" t="s">
        <v>12</v>
      </c>
      <c r="B2209" s="25" t="s">
        <v>13</v>
      </c>
      <c r="C2209" s="26">
        <v>45113</v>
      </c>
      <c r="D2209" s="27">
        <f t="shared" si="102"/>
        <v>6</v>
      </c>
      <c r="E2209" s="27">
        <f t="shared" si="103"/>
        <v>7</v>
      </c>
      <c r="F2209" s="27">
        <f t="shared" si="104"/>
        <v>2023</v>
      </c>
      <c r="G2209" s="28">
        <v>20459.2421875</v>
      </c>
      <c r="H2209" s="28">
        <v>17885.58984375</v>
      </c>
      <c r="I2209" s="29">
        <v>87.420600890000003</v>
      </c>
    </row>
    <row r="2210" spans="1:9" customFormat="1" x14ac:dyDescent="0.3">
      <c r="A2210" s="1" t="s">
        <v>6</v>
      </c>
      <c r="B2210" s="1" t="s">
        <v>7</v>
      </c>
      <c r="C2210" s="2">
        <v>45114</v>
      </c>
      <c r="D2210">
        <f t="shared" si="102"/>
        <v>7</v>
      </c>
      <c r="E2210">
        <f t="shared" si="103"/>
        <v>7</v>
      </c>
      <c r="F2210">
        <f t="shared" si="104"/>
        <v>2023</v>
      </c>
      <c r="G2210" s="4">
        <v>51691.2265625</v>
      </c>
      <c r="H2210" s="4">
        <v>43165.875</v>
      </c>
      <c r="I2210" s="3">
        <v>83.507202149999998</v>
      </c>
    </row>
    <row r="2211" spans="1:9" customFormat="1" x14ac:dyDescent="0.3">
      <c r="A2211" s="1" t="s">
        <v>8</v>
      </c>
      <c r="B2211" s="1" t="s">
        <v>9</v>
      </c>
      <c r="C2211" s="2">
        <v>45114</v>
      </c>
      <c r="D2211">
        <f t="shared" si="102"/>
        <v>7</v>
      </c>
      <c r="E2211">
        <f t="shared" si="103"/>
        <v>7</v>
      </c>
      <c r="F2211">
        <f t="shared" si="104"/>
        <v>2023</v>
      </c>
      <c r="G2211" s="4">
        <v>15302.39648438</v>
      </c>
      <c r="H2211" s="4">
        <v>14781.83398438</v>
      </c>
      <c r="I2211" s="3">
        <v>96.598197940000006</v>
      </c>
    </row>
    <row r="2212" spans="1:9" customFormat="1" x14ac:dyDescent="0.3">
      <c r="A2212" s="1" t="s">
        <v>10</v>
      </c>
      <c r="B2212" s="1" t="s">
        <v>11</v>
      </c>
      <c r="C2212" s="2">
        <v>45114</v>
      </c>
      <c r="D2212">
        <f t="shared" si="102"/>
        <v>7</v>
      </c>
      <c r="E2212">
        <f t="shared" si="103"/>
        <v>7</v>
      </c>
      <c r="F2212">
        <f t="shared" si="104"/>
        <v>2023</v>
      </c>
      <c r="G2212" s="4">
        <v>204615.328125</v>
      </c>
      <c r="H2212" s="4">
        <v>175734.890625</v>
      </c>
      <c r="I2212" s="3">
        <v>85.885498049999995</v>
      </c>
    </row>
    <row r="2213" spans="1:9" x14ac:dyDescent="0.3">
      <c r="A2213" s="25" t="s">
        <v>12</v>
      </c>
      <c r="B2213" s="25" t="s">
        <v>13</v>
      </c>
      <c r="C2213" s="26">
        <v>45114</v>
      </c>
      <c r="D2213" s="27">
        <f t="shared" si="102"/>
        <v>7</v>
      </c>
      <c r="E2213" s="27">
        <f t="shared" si="103"/>
        <v>7</v>
      </c>
      <c r="F2213" s="27">
        <f t="shared" si="104"/>
        <v>2023</v>
      </c>
      <c r="G2213" s="28">
        <v>20459.2421875</v>
      </c>
      <c r="H2213" s="28">
        <v>17689.83984375</v>
      </c>
      <c r="I2213" s="29">
        <v>86.463798519999997</v>
      </c>
    </row>
    <row r="2214" spans="1:9" customFormat="1" x14ac:dyDescent="0.3">
      <c r="A2214" s="1" t="s">
        <v>6</v>
      </c>
      <c r="B2214" s="1" t="s">
        <v>7</v>
      </c>
      <c r="C2214" s="2">
        <v>45115</v>
      </c>
      <c r="D2214">
        <f t="shared" si="102"/>
        <v>8</v>
      </c>
      <c r="E2214">
        <f t="shared" si="103"/>
        <v>7</v>
      </c>
      <c r="F2214">
        <f t="shared" si="104"/>
        <v>2023</v>
      </c>
      <c r="G2214" s="4">
        <v>51691.2265625</v>
      </c>
      <c r="H2214" s="4">
        <v>43082.64453125</v>
      </c>
      <c r="I2214" s="3">
        <v>83.346099850000002</v>
      </c>
    </row>
    <row r="2215" spans="1:9" customFormat="1" x14ac:dyDescent="0.3">
      <c r="A2215" s="1" t="s">
        <v>8</v>
      </c>
      <c r="B2215" s="1" t="s">
        <v>9</v>
      </c>
      <c r="C2215" s="2">
        <v>45115</v>
      </c>
      <c r="D2215">
        <f t="shared" si="102"/>
        <v>8</v>
      </c>
      <c r="E2215">
        <f t="shared" si="103"/>
        <v>7</v>
      </c>
      <c r="F2215">
        <f t="shared" si="104"/>
        <v>2023</v>
      </c>
      <c r="G2215" s="4">
        <v>15302.39648438</v>
      </c>
      <c r="H2215" s="4">
        <v>14751.643554689999</v>
      </c>
      <c r="I2215" s="3">
        <v>96.400901790000006</v>
      </c>
    </row>
    <row r="2216" spans="1:9" customFormat="1" x14ac:dyDescent="0.3">
      <c r="A2216" s="1" t="s">
        <v>10</v>
      </c>
      <c r="B2216" s="1" t="s">
        <v>11</v>
      </c>
      <c r="C2216" s="2">
        <v>45115</v>
      </c>
      <c r="D2216">
        <f t="shared" si="102"/>
        <v>8</v>
      </c>
      <c r="E2216">
        <f t="shared" si="103"/>
        <v>7</v>
      </c>
      <c r="F2216">
        <f t="shared" si="104"/>
        <v>2023</v>
      </c>
      <c r="G2216" s="4">
        <v>204615.328125</v>
      </c>
      <c r="H2216" s="4">
        <v>175745.078125</v>
      </c>
      <c r="I2216" s="3">
        <v>85.890502929999997</v>
      </c>
    </row>
    <row r="2217" spans="1:9" x14ac:dyDescent="0.3">
      <c r="A2217" s="25" t="s">
        <v>12</v>
      </c>
      <c r="B2217" s="25" t="s">
        <v>13</v>
      </c>
      <c r="C2217" s="26">
        <v>45115</v>
      </c>
      <c r="D2217" s="27">
        <f t="shared" si="102"/>
        <v>8</v>
      </c>
      <c r="E2217" s="27">
        <f t="shared" si="103"/>
        <v>7</v>
      </c>
      <c r="F2217" s="27">
        <f t="shared" si="104"/>
        <v>2023</v>
      </c>
      <c r="G2217" s="28">
        <v>20459.2421875</v>
      </c>
      <c r="H2217" s="28">
        <v>17731.85546875</v>
      </c>
      <c r="I2217" s="29">
        <v>86.669197080000004</v>
      </c>
    </row>
    <row r="2218" spans="1:9" customFormat="1" x14ac:dyDescent="0.3">
      <c r="A2218" s="1" t="s">
        <v>6</v>
      </c>
      <c r="B2218" s="1" t="s">
        <v>7</v>
      </c>
      <c r="C2218" s="2">
        <v>45116</v>
      </c>
      <c r="D2218">
        <f t="shared" si="102"/>
        <v>9</v>
      </c>
      <c r="E2218">
        <f t="shared" si="103"/>
        <v>7</v>
      </c>
      <c r="F2218">
        <f t="shared" si="104"/>
        <v>2023</v>
      </c>
      <c r="G2218" s="4">
        <v>51691.2265625</v>
      </c>
      <c r="H2218" s="4">
        <v>42959.3984375</v>
      </c>
      <c r="I2218" s="3">
        <v>83.107696529999998</v>
      </c>
    </row>
    <row r="2219" spans="1:9" customFormat="1" x14ac:dyDescent="0.3">
      <c r="A2219" s="1" t="s">
        <v>8</v>
      </c>
      <c r="B2219" s="1" t="s">
        <v>9</v>
      </c>
      <c r="C2219" s="2">
        <v>45116</v>
      </c>
      <c r="D2219">
        <f t="shared" si="102"/>
        <v>9</v>
      </c>
      <c r="E2219">
        <f t="shared" si="103"/>
        <v>7</v>
      </c>
      <c r="F2219">
        <f t="shared" si="104"/>
        <v>2023</v>
      </c>
      <c r="G2219" s="4">
        <v>15302.39648438</v>
      </c>
      <c r="H2219" s="4">
        <v>14722.91796875</v>
      </c>
      <c r="I2219" s="3">
        <v>96.213203429999993</v>
      </c>
    </row>
    <row r="2220" spans="1:9" customFormat="1" x14ac:dyDescent="0.3">
      <c r="A2220" s="1" t="s">
        <v>10</v>
      </c>
      <c r="B2220" s="1" t="s">
        <v>11</v>
      </c>
      <c r="C2220" s="2">
        <v>45116</v>
      </c>
      <c r="D2220">
        <f t="shared" si="102"/>
        <v>9</v>
      </c>
      <c r="E2220">
        <f t="shared" si="103"/>
        <v>7</v>
      </c>
      <c r="F2220">
        <f t="shared" si="104"/>
        <v>2023</v>
      </c>
      <c r="G2220" s="4">
        <v>204615.328125</v>
      </c>
      <c r="H2220" s="4">
        <v>175786.0625</v>
      </c>
      <c r="I2220" s="3">
        <v>85.910499569999999</v>
      </c>
    </row>
    <row r="2221" spans="1:9" x14ac:dyDescent="0.3">
      <c r="A2221" s="25" t="s">
        <v>12</v>
      </c>
      <c r="B2221" s="25" t="s">
        <v>13</v>
      </c>
      <c r="C2221" s="26">
        <v>45116</v>
      </c>
      <c r="D2221" s="27">
        <f t="shared" si="102"/>
        <v>9</v>
      </c>
      <c r="E2221" s="27">
        <f t="shared" si="103"/>
        <v>7</v>
      </c>
      <c r="F2221" s="27">
        <f t="shared" si="104"/>
        <v>2023</v>
      </c>
      <c r="G2221" s="28">
        <v>20459.2421875</v>
      </c>
      <c r="H2221" s="28">
        <v>17881.54296875</v>
      </c>
      <c r="I2221" s="29">
        <v>87.40080261</v>
      </c>
    </row>
    <row r="2222" spans="1:9" customFormat="1" x14ac:dyDescent="0.3">
      <c r="A2222" s="1" t="s">
        <v>6</v>
      </c>
      <c r="B2222" s="1" t="s">
        <v>7</v>
      </c>
      <c r="C2222" s="2">
        <v>45117</v>
      </c>
      <c r="D2222">
        <f t="shared" si="102"/>
        <v>10</v>
      </c>
      <c r="E2222">
        <f t="shared" si="103"/>
        <v>7</v>
      </c>
      <c r="F2222">
        <f t="shared" si="104"/>
        <v>2023</v>
      </c>
      <c r="G2222" s="4">
        <v>51691.2265625</v>
      </c>
      <c r="H2222" s="4">
        <v>42849.25390625</v>
      </c>
      <c r="I2222" s="3">
        <v>82.894599909999997</v>
      </c>
    </row>
    <row r="2223" spans="1:9" customFormat="1" x14ac:dyDescent="0.3">
      <c r="A2223" s="1" t="s">
        <v>8</v>
      </c>
      <c r="B2223" s="1" t="s">
        <v>9</v>
      </c>
      <c r="C2223" s="2">
        <v>45117</v>
      </c>
      <c r="D2223">
        <f t="shared" si="102"/>
        <v>10</v>
      </c>
      <c r="E2223">
        <f t="shared" si="103"/>
        <v>7</v>
      </c>
      <c r="F2223">
        <f t="shared" si="104"/>
        <v>2023</v>
      </c>
      <c r="G2223" s="4">
        <v>15302.39648438</v>
      </c>
      <c r="H2223" s="4">
        <v>14691.469726560001</v>
      </c>
      <c r="I2223" s="3">
        <v>96.007598880000003</v>
      </c>
    </row>
    <row r="2224" spans="1:9" customFormat="1" x14ac:dyDescent="0.3">
      <c r="A2224" s="1" t="s">
        <v>10</v>
      </c>
      <c r="B2224" s="1" t="s">
        <v>11</v>
      </c>
      <c r="C2224" s="2">
        <v>45117</v>
      </c>
      <c r="D2224">
        <f t="shared" si="102"/>
        <v>10</v>
      </c>
      <c r="E2224">
        <f t="shared" si="103"/>
        <v>7</v>
      </c>
      <c r="F2224">
        <f t="shared" si="104"/>
        <v>2023</v>
      </c>
      <c r="G2224" s="4">
        <v>204615.328125</v>
      </c>
      <c r="H2224" s="4">
        <v>175623.59375</v>
      </c>
      <c r="I2224" s="3">
        <v>85.831100460000002</v>
      </c>
    </row>
    <row r="2225" spans="1:9" x14ac:dyDescent="0.3">
      <c r="A2225" s="25" t="s">
        <v>12</v>
      </c>
      <c r="B2225" s="25" t="s">
        <v>13</v>
      </c>
      <c r="C2225" s="26">
        <v>45117</v>
      </c>
      <c r="D2225" s="27">
        <f t="shared" si="102"/>
        <v>10</v>
      </c>
      <c r="E2225" s="27">
        <f t="shared" si="103"/>
        <v>7</v>
      </c>
      <c r="F2225" s="27">
        <f t="shared" si="104"/>
        <v>2023</v>
      </c>
      <c r="G2225" s="28">
        <v>20459.2421875</v>
      </c>
      <c r="H2225" s="28">
        <v>17983.2109375</v>
      </c>
      <c r="I2225" s="29">
        <v>87.897697449999995</v>
      </c>
    </row>
    <row r="2226" spans="1:9" customFormat="1" x14ac:dyDescent="0.3">
      <c r="A2226" s="1" t="s">
        <v>6</v>
      </c>
      <c r="B2226" s="1" t="s">
        <v>7</v>
      </c>
      <c r="C2226" s="2">
        <v>45118</v>
      </c>
      <c r="D2226">
        <f t="shared" si="102"/>
        <v>11</v>
      </c>
      <c r="E2226">
        <f t="shared" si="103"/>
        <v>7</v>
      </c>
      <c r="F2226">
        <f t="shared" si="104"/>
        <v>2023</v>
      </c>
      <c r="G2226" s="4">
        <v>51691.2265625</v>
      </c>
      <c r="H2226" s="4">
        <v>42739.359375</v>
      </c>
      <c r="I2226" s="3">
        <v>82.681999210000001</v>
      </c>
    </row>
    <row r="2227" spans="1:9" customFormat="1" x14ac:dyDescent="0.3">
      <c r="A2227" s="1" t="s">
        <v>8</v>
      </c>
      <c r="B2227" s="1" t="s">
        <v>9</v>
      </c>
      <c r="C2227" s="2">
        <v>45118</v>
      </c>
      <c r="D2227">
        <f t="shared" si="102"/>
        <v>11</v>
      </c>
      <c r="E2227">
        <f t="shared" si="103"/>
        <v>7</v>
      </c>
      <c r="F2227">
        <f t="shared" si="104"/>
        <v>2023</v>
      </c>
      <c r="G2227" s="4">
        <v>15302.39648438</v>
      </c>
      <c r="H2227" s="4">
        <v>14660.077148439999</v>
      </c>
      <c r="I2227" s="3">
        <v>95.802497860000003</v>
      </c>
    </row>
    <row r="2228" spans="1:9" customFormat="1" x14ac:dyDescent="0.3">
      <c r="A2228" s="1" t="s">
        <v>10</v>
      </c>
      <c r="B2228" s="1" t="s">
        <v>11</v>
      </c>
      <c r="C2228" s="2">
        <v>45118</v>
      </c>
      <c r="D2228">
        <f t="shared" si="102"/>
        <v>11</v>
      </c>
      <c r="E2228">
        <f t="shared" si="103"/>
        <v>7</v>
      </c>
      <c r="F2228">
        <f t="shared" si="104"/>
        <v>2023</v>
      </c>
      <c r="G2228" s="4">
        <v>204615.328125</v>
      </c>
      <c r="H2228" s="4">
        <v>175507.109375</v>
      </c>
      <c r="I2228" s="3">
        <v>85.774200440000001</v>
      </c>
    </row>
    <row r="2229" spans="1:9" x14ac:dyDescent="0.3">
      <c r="A2229" s="25" t="s">
        <v>12</v>
      </c>
      <c r="B2229" s="25" t="s">
        <v>13</v>
      </c>
      <c r="C2229" s="26">
        <v>45118</v>
      </c>
      <c r="D2229" s="27">
        <f t="shared" si="102"/>
        <v>11</v>
      </c>
      <c r="E2229" s="27">
        <f t="shared" si="103"/>
        <v>7</v>
      </c>
      <c r="F2229" s="27">
        <f t="shared" si="104"/>
        <v>2023</v>
      </c>
      <c r="G2229" s="28">
        <v>20459.2421875</v>
      </c>
      <c r="H2229" s="28">
        <v>18207.5</v>
      </c>
      <c r="I2229" s="29">
        <v>88.994003300000003</v>
      </c>
    </row>
    <row r="2230" spans="1:9" customFormat="1" x14ac:dyDescent="0.3">
      <c r="A2230" s="1" t="s">
        <v>6</v>
      </c>
      <c r="B2230" s="1" t="s">
        <v>7</v>
      </c>
      <c r="C2230" s="2">
        <v>45119</v>
      </c>
      <c r="D2230">
        <f t="shared" si="102"/>
        <v>12</v>
      </c>
      <c r="E2230">
        <f t="shared" si="103"/>
        <v>7</v>
      </c>
      <c r="F2230">
        <f t="shared" si="104"/>
        <v>2023</v>
      </c>
      <c r="G2230" s="4">
        <v>51691.2265625</v>
      </c>
      <c r="H2230" s="4">
        <v>42630.375</v>
      </c>
      <c r="I2230" s="3">
        <v>82.471199040000002</v>
      </c>
    </row>
    <row r="2231" spans="1:9" customFormat="1" x14ac:dyDescent="0.3">
      <c r="A2231" s="1" t="s">
        <v>8</v>
      </c>
      <c r="B2231" s="1" t="s">
        <v>9</v>
      </c>
      <c r="C2231" s="2">
        <v>45119</v>
      </c>
      <c r="D2231">
        <f t="shared" si="102"/>
        <v>12</v>
      </c>
      <c r="E2231">
        <f t="shared" si="103"/>
        <v>7</v>
      </c>
      <c r="F2231">
        <f t="shared" si="104"/>
        <v>2023</v>
      </c>
      <c r="G2231" s="4">
        <v>15302.39648438</v>
      </c>
      <c r="H2231" s="4">
        <v>14629.79296875</v>
      </c>
      <c r="I2231" s="3">
        <v>95.604598999999993</v>
      </c>
    </row>
    <row r="2232" spans="1:9" customFormat="1" x14ac:dyDescent="0.3">
      <c r="A2232" s="1" t="s">
        <v>10</v>
      </c>
      <c r="B2232" s="1" t="s">
        <v>11</v>
      </c>
      <c r="C2232" s="2">
        <v>45119</v>
      </c>
      <c r="D2232">
        <f t="shared" si="102"/>
        <v>12</v>
      </c>
      <c r="E2232">
        <f t="shared" si="103"/>
        <v>7</v>
      </c>
      <c r="F2232">
        <f t="shared" si="104"/>
        <v>2023</v>
      </c>
      <c r="G2232" s="4">
        <v>204615.328125</v>
      </c>
      <c r="H2232" s="4">
        <v>175358.09375</v>
      </c>
      <c r="I2232" s="3">
        <v>85.701301569999998</v>
      </c>
    </row>
    <row r="2233" spans="1:9" x14ac:dyDescent="0.3">
      <c r="A2233" s="25" t="s">
        <v>12</v>
      </c>
      <c r="B2233" s="25" t="s">
        <v>13</v>
      </c>
      <c r="C2233" s="26">
        <v>45119</v>
      </c>
      <c r="D2233" s="27">
        <f t="shared" si="102"/>
        <v>12</v>
      </c>
      <c r="E2233" s="27">
        <f t="shared" si="103"/>
        <v>7</v>
      </c>
      <c r="F2233" s="27">
        <f t="shared" si="104"/>
        <v>2023</v>
      </c>
      <c r="G2233" s="28">
        <v>20459.2421875</v>
      </c>
      <c r="H2233" s="28">
        <v>18422.494140629999</v>
      </c>
      <c r="I2233" s="29">
        <v>90.044898989999993</v>
      </c>
    </row>
    <row r="2234" spans="1:9" customFormat="1" x14ac:dyDescent="0.3">
      <c r="A2234" s="1" t="s">
        <v>6</v>
      </c>
      <c r="B2234" s="1" t="s">
        <v>7</v>
      </c>
      <c r="C2234" s="2">
        <v>45120</v>
      </c>
      <c r="D2234">
        <f t="shared" si="102"/>
        <v>13</v>
      </c>
      <c r="E2234">
        <f t="shared" si="103"/>
        <v>7</v>
      </c>
      <c r="F2234">
        <f t="shared" si="104"/>
        <v>2023</v>
      </c>
      <c r="G2234" s="4">
        <v>51691.2265625</v>
      </c>
      <c r="H2234" s="4">
        <v>42548.4921875</v>
      </c>
      <c r="I2234" s="3">
        <v>82.312797549999999</v>
      </c>
    </row>
    <row r="2235" spans="1:9" customFormat="1" x14ac:dyDescent="0.3">
      <c r="A2235" s="1" t="s">
        <v>8</v>
      </c>
      <c r="B2235" s="1" t="s">
        <v>9</v>
      </c>
      <c r="C2235" s="2">
        <v>45120</v>
      </c>
      <c r="D2235">
        <f t="shared" si="102"/>
        <v>13</v>
      </c>
      <c r="E2235">
        <f t="shared" si="103"/>
        <v>7</v>
      </c>
      <c r="F2235">
        <f t="shared" si="104"/>
        <v>2023</v>
      </c>
      <c r="G2235" s="4">
        <v>15302.39648438</v>
      </c>
      <c r="H2235" s="4">
        <v>14579.9453125</v>
      </c>
      <c r="I2235" s="3">
        <v>95.278800959999998</v>
      </c>
    </row>
    <row r="2236" spans="1:9" customFormat="1" x14ac:dyDescent="0.3">
      <c r="A2236" s="1" t="s">
        <v>10</v>
      </c>
      <c r="B2236" s="1" t="s">
        <v>11</v>
      </c>
      <c r="C2236" s="2">
        <v>45120</v>
      </c>
      <c r="D2236">
        <f t="shared" si="102"/>
        <v>13</v>
      </c>
      <c r="E2236">
        <f t="shared" si="103"/>
        <v>7</v>
      </c>
      <c r="F2236">
        <f t="shared" si="104"/>
        <v>2023</v>
      </c>
      <c r="G2236" s="4">
        <v>204615.328125</v>
      </c>
      <c r="H2236" s="4">
        <v>175091.640625</v>
      </c>
      <c r="I2236" s="3">
        <v>85.571098329999998</v>
      </c>
    </row>
    <row r="2237" spans="1:9" x14ac:dyDescent="0.3">
      <c r="A2237" s="25" t="s">
        <v>12</v>
      </c>
      <c r="B2237" s="25" t="s">
        <v>13</v>
      </c>
      <c r="C2237" s="26">
        <v>45120</v>
      </c>
      <c r="D2237" s="27">
        <f t="shared" si="102"/>
        <v>13</v>
      </c>
      <c r="E2237" s="27">
        <f t="shared" si="103"/>
        <v>7</v>
      </c>
      <c r="F2237" s="27">
        <f t="shared" si="104"/>
        <v>2023</v>
      </c>
      <c r="G2237" s="28">
        <v>20459.2421875</v>
      </c>
      <c r="H2237" s="28">
        <v>18534.923828129999</v>
      </c>
      <c r="I2237" s="29">
        <v>90.594398499999997</v>
      </c>
    </row>
    <row r="2238" spans="1:9" customFormat="1" x14ac:dyDescent="0.3">
      <c r="A2238" s="1" t="s">
        <v>6</v>
      </c>
      <c r="B2238" s="1" t="s">
        <v>7</v>
      </c>
      <c r="C2238" s="2">
        <v>45121</v>
      </c>
      <c r="D2238">
        <f t="shared" si="102"/>
        <v>14</v>
      </c>
      <c r="E2238">
        <f t="shared" si="103"/>
        <v>7</v>
      </c>
      <c r="F2238">
        <f t="shared" si="104"/>
        <v>2023</v>
      </c>
      <c r="G2238" s="4">
        <v>51691.2265625</v>
      </c>
      <c r="H2238" s="4">
        <v>42464.97265625</v>
      </c>
      <c r="I2238" s="3">
        <v>82.151199340000005</v>
      </c>
    </row>
    <row r="2239" spans="1:9" customFormat="1" x14ac:dyDescent="0.3">
      <c r="A2239" s="1" t="s">
        <v>8</v>
      </c>
      <c r="B2239" s="1" t="s">
        <v>9</v>
      </c>
      <c r="C2239" s="2">
        <v>45121</v>
      </c>
      <c r="D2239">
        <f t="shared" si="102"/>
        <v>14</v>
      </c>
      <c r="E2239">
        <f t="shared" si="103"/>
        <v>7</v>
      </c>
      <c r="F2239">
        <f t="shared" si="104"/>
        <v>2023</v>
      </c>
      <c r="G2239" s="4">
        <v>15302.39648438</v>
      </c>
      <c r="H2239" s="4">
        <v>14548.59375</v>
      </c>
      <c r="I2239" s="3">
        <v>95.073997500000004</v>
      </c>
    </row>
    <row r="2240" spans="1:9" customFormat="1" x14ac:dyDescent="0.3">
      <c r="A2240" s="1" t="s">
        <v>10</v>
      </c>
      <c r="B2240" s="1" t="s">
        <v>11</v>
      </c>
      <c r="C2240" s="2">
        <v>45121</v>
      </c>
      <c r="D2240">
        <f t="shared" si="102"/>
        <v>14</v>
      </c>
      <c r="E2240">
        <f t="shared" si="103"/>
        <v>7</v>
      </c>
      <c r="F2240">
        <f t="shared" si="104"/>
        <v>2023</v>
      </c>
      <c r="G2240" s="4">
        <v>204615.328125</v>
      </c>
      <c r="H2240" s="4">
        <v>174956.765625</v>
      </c>
      <c r="I2240" s="3">
        <v>85.505203249999994</v>
      </c>
    </row>
    <row r="2241" spans="1:9" x14ac:dyDescent="0.3">
      <c r="A2241" s="25" t="s">
        <v>12</v>
      </c>
      <c r="B2241" s="25" t="s">
        <v>13</v>
      </c>
      <c r="C2241" s="26">
        <v>45121</v>
      </c>
      <c r="D2241" s="27">
        <f t="shared" si="102"/>
        <v>14</v>
      </c>
      <c r="E2241" s="27">
        <f t="shared" si="103"/>
        <v>7</v>
      </c>
      <c r="F2241" s="27">
        <f t="shared" si="104"/>
        <v>2023</v>
      </c>
      <c r="G2241" s="28">
        <v>20459.2421875</v>
      </c>
      <c r="H2241" s="28">
        <v>18640.298828129999</v>
      </c>
      <c r="I2241" s="29">
        <v>91.109397889999997</v>
      </c>
    </row>
    <row r="2242" spans="1:9" customFormat="1" x14ac:dyDescent="0.3">
      <c r="A2242" s="1" t="s">
        <v>6</v>
      </c>
      <c r="B2242" s="1" t="s">
        <v>7</v>
      </c>
      <c r="C2242" s="2">
        <v>45122</v>
      </c>
      <c r="D2242">
        <f t="shared" si="102"/>
        <v>15</v>
      </c>
      <c r="E2242">
        <f t="shared" si="103"/>
        <v>7</v>
      </c>
      <c r="F2242">
        <f t="shared" si="104"/>
        <v>2023</v>
      </c>
      <c r="G2242" s="4">
        <v>51691.2265625</v>
      </c>
      <c r="H2242" s="4">
        <v>42373.1171875</v>
      </c>
      <c r="I2242" s="3">
        <v>81.973503109999996</v>
      </c>
    </row>
    <row r="2243" spans="1:9" customFormat="1" x14ac:dyDescent="0.3">
      <c r="A2243" s="1" t="s">
        <v>8</v>
      </c>
      <c r="B2243" s="1" t="s">
        <v>9</v>
      </c>
      <c r="C2243" s="2">
        <v>45122</v>
      </c>
      <c r="D2243">
        <f t="shared" ref="D2243:D2306" si="105">DAY(C2243)</f>
        <v>15</v>
      </c>
      <c r="E2243">
        <f t="shared" ref="E2243:E2306" si="106">MONTH(C2243)</f>
        <v>7</v>
      </c>
      <c r="F2243">
        <f t="shared" ref="F2243:F2306" si="107">YEAR(C2243)</f>
        <v>2023</v>
      </c>
      <c r="G2243" s="4">
        <v>15302.39648438</v>
      </c>
      <c r="H2243" s="4">
        <v>14539.948242189999</v>
      </c>
      <c r="I2243" s="3">
        <v>95.01750183</v>
      </c>
    </row>
    <row r="2244" spans="1:9" customFormat="1" x14ac:dyDescent="0.3">
      <c r="A2244" s="1" t="s">
        <v>10</v>
      </c>
      <c r="B2244" s="1" t="s">
        <v>11</v>
      </c>
      <c r="C2244" s="2">
        <v>45122</v>
      </c>
      <c r="D2244">
        <f t="shared" si="105"/>
        <v>15</v>
      </c>
      <c r="E2244">
        <f t="shared" si="106"/>
        <v>7</v>
      </c>
      <c r="F2244">
        <f t="shared" si="107"/>
        <v>2023</v>
      </c>
      <c r="G2244" s="4">
        <v>204615.328125</v>
      </c>
      <c r="H2244" s="4">
        <v>174938.21875</v>
      </c>
      <c r="I2244" s="3">
        <v>85.496101379999999</v>
      </c>
    </row>
    <row r="2245" spans="1:9" x14ac:dyDescent="0.3">
      <c r="A2245" s="25" t="s">
        <v>12</v>
      </c>
      <c r="B2245" s="25" t="s">
        <v>13</v>
      </c>
      <c r="C2245" s="26">
        <v>45122</v>
      </c>
      <c r="D2245" s="27">
        <f t="shared" si="105"/>
        <v>15</v>
      </c>
      <c r="E2245" s="27">
        <f t="shared" si="106"/>
        <v>7</v>
      </c>
      <c r="F2245" s="27">
        <f t="shared" si="107"/>
        <v>2023</v>
      </c>
      <c r="G2245" s="28">
        <v>20459.2421875</v>
      </c>
      <c r="H2245" s="28">
        <v>18694.568359379999</v>
      </c>
      <c r="I2245" s="29">
        <v>91.374702450000001</v>
      </c>
    </row>
    <row r="2246" spans="1:9" customFormat="1" x14ac:dyDescent="0.3">
      <c r="A2246" s="1" t="s">
        <v>6</v>
      </c>
      <c r="B2246" s="1" t="s">
        <v>7</v>
      </c>
      <c r="C2246" s="2">
        <v>45123</v>
      </c>
      <c r="D2246">
        <f t="shared" si="105"/>
        <v>16</v>
      </c>
      <c r="E2246">
        <f t="shared" si="106"/>
        <v>7</v>
      </c>
      <c r="F2246">
        <f t="shared" si="107"/>
        <v>2023</v>
      </c>
      <c r="G2246" s="4">
        <v>51691.2265625</v>
      </c>
      <c r="H2246" s="4">
        <v>42294.609375</v>
      </c>
      <c r="I2246" s="3">
        <v>81.821601869999995</v>
      </c>
    </row>
    <row r="2247" spans="1:9" customFormat="1" x14ac:dyDescent="0.3">
      <c r="A2247" s="1" t="s">
        <v>8</v>
      </c>
      <c r="B2247" s="1" t="s">
        <v>9</v>
      </c>
      <c r="C2247" s="2">
        <v>45123</v>
      </c>
      <c r="D2247">
        <f t="shared" si="105"/>
        <v>16</v>
      </c>
      <c r="E2247">
        <f t="shared" si="106"/>
        <v>7</v>
      </c>
      <c r="F2247">
        <f t="shared" si="107"/>
        <v>2023</v>
      </c>
      <c r="G2247" s="4">
        <v>15302.39648438</v>
      </c>
      <c r="H2247" s="4">
        <v>14525.708007810001</v>
      </c>
      <c r="I2247" s="3">
        <v>94.924400329999997</v>
      </c>
    </row>
    <row r="2248" spans="1:9" customFormat="1" x14ac:dyDescent="0.3">
      <c r="A2248" s="1" t="s">
        <v>10</v>
      </c>
      <c r="B2248" s="1" t="s">
        <v>11</v>
      </c>
      <c r="C2248" s="2">
        <v>45123</v>
      </c>
      <c r="D2248">
        <f t="shared" si="105"/>
        <v>16</v>
      </c>
      <c r="E2248">
        <f t="shared" si="106"/>
        <v>7</v>
      </c>
      <c r="F2248">
        <f t="shared" si="107"/>
        <v>2023</v>
      </c>
      <c r="G2248" s="4">
        <v>204615.328125</v>
      </c>
      <c r="H2248" s="4">
        <v>174945.515625</v>
      </c>
      <c r="I2248" s="3">
        <v>85.499702450000001</v>
      </c>
    </row>
    <row r="2249" spans="1:9" x14ac:dyDescent="0.3">
      <c r="A2249" s="25" t="s">
        <v>12</v>
      </c>
      <c r="B2249" s="25" t="s">
        <v>13</v>
      </c>
      <c r="C2249" s="26">
        <v>45123</v>
      </c>
      <c r="D2249" s="27">
        <f t="shared" si="105"/>
        <v>16</v>
      </c>
      <c r="E2249" s="27">
        <f t="shared" si="106"/>
        <v>7</v>
      </c>
      <c r="F2249" s="27">
        <f t="shared" si="107"/>
        <v>2023</v>
      </c>
      <c r="G2249" s="28">
        <v>20459.2421875</v>
      </c>
      <c r="H2249" s="28">
        <v>18729.9296875</v>
      </c>
      <c r="I2249" s="29">
        <v>91.54750061</v>
      </c>
    </row>
    <row r="2250" spans="1:9" customFormat="1" x14ac:dyDescent="0.3">
      <c r="A2250" s="1" t="s">
        <v>6</v>
      </c>
      <c r="B2250" s="1" t="s">
        <v>7</v>
      </c>
      <c r="C2250" s="2">
        <v>45124</v>
      </c>
      <c r="D2250">
        <f t="shared" si="105"/>
        <v>17</v>
      </c>
      <c r="E2250">
        <f t="shared" si="106"/>
        <v>7</v>
      </c>
      <c r="F2250">
        <f t="shared" si="107"/>
        <v>2023</v>
      </c>
      <c r="G2250" s="4">
        <v>51691.2265625</v>
      </c>
      <c r="H2250" s="4">
        <v>42210.2421875</v>
      </c>
      <c r="I2250" s="3">
        <v>81.658401490000003</v>
      </c>
    </row>
    <row r="2251" spans="1:9" customFormat="1" x14ac:dyDescent="0.3">
      <c r="A2251" s="1" t="s">
        <v>8</v>
      </c>
      <c r="B2251" s="1" t="s">
        <v>9</v>
      </c>
      <c r="C2251" s="2">
        <v>45124</v>
      </c>
      <c r="D2251">
        <f t="shared" si="105"/>
        <v>17</v>
      </c>
      <c r="E2251">
        <f t="shared" si="106"/>
        <v>7</v>
      </c>
      <c r="F2251">
        <f t="shared" si="107"/>
        <v>2023</v>
      </c>
      <c r="G2251" s="4">
        <v>15302.39648438</v>
      </c>
      <c r="H2251" s="4">
        <v>14496.327148439999</v>
      </c>
      <c r="I2251" s="3">
        <v>94.732398989999993</v>
      </c>
    </row>
    <row r="2252" spans="1:9" customFormat="1" x14ac:dyDescent="0.3">
      <c r="A2252" s="1" t="s">
        <v>10</v>
      </c>
      <c r="B2252" s="1" t="s">
        <v>11</v>
      </c>
      <c r="C2252" s="2">
        <v>45124</v>
      </c>
      <c r="D2252">
        <f t="shared" si="105"/>
        <v>17</v>
      </c>
      <c r="E2252">
        <f t="shared" si="106"/>
        <v>7</v>
      </c>
      <c r="F2252">
        <f t="shared" si="107"/>
        <v>2023</v>
      </c>
      <c r="G2252" s="4">
        <v>204615.328125</v>
      </c>
      <c r="H2252" s="4">
        <v>174724.59375</v>
      </c>
      <c r="I2252" s="3">
        <v>85.391700740000005</v>
      </c>
    </row>
    <row r="2253" spans="1:9" x14ac:dyDescent="0.3">
      <c r="A2253" s="25" t="s">
        <v>12</v>
      </c>
      <c r="B2253" s="25" t="s">
        <v>13</v>
      </c>
      <c r="C2253" s="26">
        <v>45124</v>
      </c>
      <c r="D2253" s="27">
        <f t="shared" si="105"/>
        <v>17</v>
      </c>
      <c r="E2253" s="27">
        <f t="shared" si="106"/>
        <v>7</v>
      </c>
      <c r="F2253" s="27">
        <f t="shared" si="107"/>
        <v>2023</v>
      </c>
      <c r="G2253" s="28">
        <v>20459.2421875</v>
      </c>
      <c r="H2253" s="28">
        <v>18762.541015629999</v>
      </c>
      <c r="I2253" s="29">
        <v>91.706901549999998</v>
      </c>
    </row>
    <row r="2254" spans="1:9" customFormat="1" x14ac:dyDescent="0.3">
      <c r="A2254" s="1" t="s">
        <v>6</v>
      </c>
      <c r="B2254" s="1" t="s">
        <v>7</v>
      </c>
      <c r="C2254" s="2">
        <v>45125</v>
      </c>
      <c r="D2254">
        <f t="shared" si="105"/>
        <v>18</v>
      </c>
      <c r="E2254">
        <f t="shared" si="106"/>
        <v>7</v>
      </c>
      <c r="F2254">
        <f t="shared" si="107"/>
        <v>2023</v>
      </c>
      <c r="G2254" s="4">
        <v>51691.2265625</v>
      </c>
      <c r="H2254" s="4">
        <v>42090.99609375</v>
      </c>
      <c r="I2254" s="3">
        <v>81.427696229999995</v>
      </c>
    </row>
    <row r="2255" spans="1:9" customFormat="1" x14ac:dyDescent="0.3">
      <c r="A2255" s="1" t="s">
        <v>8</v>
      </c>
      <c r="B2255" s="1" t="s">
        <v>9</v>
      </c>
      <c r="C2255" s="2">
        <v>45125</v>
      </c>
      <c r="D2255">
        <f t="shared" si="105"/>
        <v>18</v>
      </c>
      <c r="E2255">
        <f t="shared" si="106"/>
        <v>7</v>
      </c>
      <c r="F2255">
        <f t="shared" si="107"/>
        <v>2023</v>
      </c>
      <c r="G2255" s="4">
        <v>15302.39648438</v>
      </c>
      <c r="H2255" s="4">
        <v>14453.37304688</v>
      </c>
      <c r="I2255" s="3">
        <v>94.451698300000004</v>
      </c>
    </row>
    <row r="2256" spans="1:9" customFormat="1" x14ac:dyDescent="0.3">
      <c r="A2256" s="1" t="s">
        <v>10</v>
      </c>
      <c r="B2256" s="1" t="s">
        <v>11</v>
      </c>
      <c r="C2256" s="2">
        <v>45125</v>
      </c>
      <c r="D2256">
        <f t="shared" si="105"/>
        <v>18</v>
      </c>
      <c r="E2256">
        <f t="shared" si="106"/>
        <v>7</v>
      </c>
      <c r="F2256">
        <f t="shared" si="107"/>
        <v>2023</v>
      </c>
      <c r="G2256" s="4">
        <v>204615.328125</v>
      </c>
      <c r="H2256" s="4">
        <v>174549.046875</v>
      </c>
      <c r="I2256" s="3">
        <v>85.305900570000006</v>
      </c>
    </row>
    <row r="2257" spans="1:9" x14ac:dyDescent="0.3">
      <c r="A2257" s="25" t="s">
        <v>12</v>
      </c>
      <c r="B2257" s="25" t="s">
        <v>13</v>
      </c>
      <c r="C2257" s="26">
        <v>45125</v>
      </c>
      <c r="D2257" s="27">
        <f t="shared" si="105"/>
        <v>18</v>
      </c>
      <c r="E2257" s="27">
        <f t="shared" si="106"/>
        <v>7</v>
      </c>
      <c r="F2257" s="27">
        <f t="shared" si="107"/>
        <v>2023</v>
      </c>
      <c r="G2257" s="28">
        <v>20459.2421875</v>
      </c>
      <c r="H2257" s="28">
        <v>18799.34375</v>
      </c>
      <c r="I2257" s="29">
        <v>91.886802669999994</v>
      </c>
    </row>
    <row r="2258" spans="1:9" customFormat="1" x14ac:dyDescent="0.3">
      <c r="A2258" s="1" t="s">
        <v>6</v>
      </c>
      <c r="B2258" s="1" t="s">
        <v>7</v>
      </c>
      <c r="C2258" s="2">
        <v>45126</v>
      </c>
      <c r="D2258">
        <f t="shared" si="105"/>
        <v>19</v>
      </c>
      <c r="E2258">
        <f t="shared" si="106"/>
        <v>7</v>
      </c>
      <c r="F2258">
        <f t="shared" si="107"/>
        <v>2023</v>
      </c>
      <c r="G2258" s="4">
        <v>51691.2265625</v>
      </c>
      <c r="H2258" s="4">
        <v>42009.2734375</v>
      </c>
      <c r="I2258" s="3">
        <v>81.269599909999997</v>
      </c>
    </row>
    <row r="2259" spans="1:9" customFormat="1" x14ac:dyDescent="0.3">
      <c r="A2259" s="1" t="s">
        <v>8</v>
      </c>
      <c r="B2259" s="1" t="s">
        <v>9</v>
      </c>
      <c r="C2259" s="2">
        <v>45126</v>
      </c>
      <c r="D2259">
        <f t="shared" si="105"/>
        <v>19</v>
      </c>
      <c r="E2259">
        <f t="shared" si="106"/>
        <v>7</v>
      </c>
      <c r="F2259">
        <f t="shared" si="107"/>
        <v>2023</v>
      </c>
      <c r="G2259" s="4">
        <v>15302.39648438</v>
      </c>
      <c r="H2259" s="4">
        <v>14425.60546875</v>
      </c>
      <c r="I2259" s="3">
        <v>94.270202639999994</v>
      </c>
    </row>
    <row r="2260" spans="1:9" customFormat="1" x14ac:dyDescent="0.3">
      <c r="A2260" s="1" t="s">
        <v>10</v>
      </c>
      <c r="B2260" s="1" t="s">
        <v>11</v>
      </c>
      <c r="C2260" s="2">
        <v>45126</v>
      </c>
      <c r="D2260">
        <f t="shared" si="105"/>
        <v>19</v>
      </c>
      <c r="E2260">
        <f t="shared" si="106"/>
        <v>7</v>
      </c>
      <c r="F2260">
        <f t="shared" si="107"/>
        <v>2023</v>
      </c>
      <c r="G2260" s="4">
        <v>204615.328125</v>
      </c>
      <c r="H2260" s="4">
        <v>174428.75</v>
      </c>
      <c r="I2260" s="3">
        <v>85.24720001</v>
      </c>
    </row>
    <row r="2261" spans="1:9" x14ac:dyDescent="0.3">
      <c r="A2261" s="25" t="s">
        <v>12</v>
      </c>
      <c r="B2261" s="25" t="s">
        <v>13</v>
      </c>
      <c r="C2261" s="26">
        <v>45126</v>
      </c>
      <c r="D2261" s="27">
        <f t="shared" si="105"/>
        <v>19</v>
      </c>
      <c r="E2261" s="27">
        <f t="shared" si="106"/>
        <v>7</v>
      </c>
      <c r="F2261" s="27">
        <f t="shared" si="107"/>
        <v>2023</v>
      </c>
      <c r="G2261" s="28">
        <v>20459.2421875</v>
      </c>
      <c r="H2261" s="28">
        <v>18855.279296879999</v>
      </c>
      <c r="I2261" s="29">
        <v>92.160202029999994</v>
      </c>
    </row>
    <row r="2262" spans="1:9" customFormat="1" x14ac:dyDescent="0.3">
      <c r="A2262" s="1" t="s">
        <v>6</v>
      </c>
      <c r="B2262" s="1" t="s">
        <v>7</v>
      </c>
      <c r="C2262" s="2">
        <v>45127</v>
      </c>
      <c r="D2262">
        <f t="shared" si="105"/>
        <v>20</v>
      </c>
      <c r="E2262">
        <f t="shared" si="106"/>
        <v>7</v>
      </c>
      <c r="F2262">
        <f t="shared" si="107"/>
        <v>2023</v>
      </c>
      <c r="G2262" s="4">
        <v>51691.2265625</v>
      </c>
      <c r="H2262" s="4">
        <v>41923.50390625</v>
      </c>
      <c r="I2262" s="3">
        <v>81.103698730000005</v>
      </c>
    </row>
    <row r="2263" spans="1:9" customFormat="1" x14ac:dyDescent="0.3">
      <c r="A2263" s="1" t="s">
        <v>8</v>
      </c>
      <c r="B2263" s="1" t="s">
        <v>9</v>
      </c>
      <c r="C2263" s="2">
        <v>45127</v>
      </c>
      <c r="D2263">
        <f t="shared" si="105"/>
        <v>20</v>
      </c>
      <c r="E2263">
        <f t="shared" si="106"/>
        <v>7</v>
      </c>
      <c r="F2263">
        <f t="shared" si="107"/>
        <v>2023</v>
      </c>
      <c r="G2263" s="4">
        <v>15302.39648438</v>
      </c>
      <c r="H2263" s="4">
        <v>14410.03320313</v>
      </c>
      <c r="I2263" s="3">
        <v>94.168502810000007</v>
      </c>
    </row>
    <row r="2264" spans="1:9" customFormat="1" x14ac:dyDescent="0.3">
      <c r="A2264" s="1" t="s">
        <v>10</v>
      </c>
      <c r="B2264" s="1" t="s">
        <v>11</v>
      </c>
      <c r="C2264" s="2">
        <v>45127</v>
      </c>
      <c r="D2264">
        <f t="shared" si="105"/>
        <v>20</v>
      </c>
      <c r="E2264">
        <f t="shared" si="106"/>
        <v>7</v>
      </c>
      <c r="F2264">
        <f t="shared" si="107"/>
        <v>2023</v>
      </c>
      <c r="G2264" s="4">
        <v>204615.328125</v>
      </c>
      <c r="H2264" s="4">
        <v>174353.15625</v>
      </c>
      <c r="I2264" s="3">
        <v>85.210197449999995</v>
      </c>
    </row>
    <row r="2265" spans="1:9" x14ac:dyDescent="0.3">
      <c r="A2265" s="25" t="s">
        <v>12</v>
      </c>
      <c r="B2265" s="25" t="s">
        <v>13</v>
      </c>
      <c r="C2265" s="26">
        <v>45127</v>
      </c>
      <c r="D2265" s="27">
        <f t="shared" si="105"/>
        <v>20</v>
      </c>
      <c r="E2265" s="27">
        <f t="shared" si="106"/>
        <v>7</v>
      </c>
      <c r="F2265" s="27">
        <f t="shared" si="107"/>
        <v>2023</v>
      </c>
      <c r="G2265" s="28">
        <v>20459.2421875</v>
      </c>
      <c r="H2265" s="28">
        <v>18937.9296875</v>
      </c>
      <c r="I2265" s="29">
        <v>92.564201350000005</v>
      </c>
    </row>
    <row r="2266" spans="1:9" customFormat="1" x14ac:dyDescent="0.3">
      <c r="A2266" s="1" t="s">
        <v>6</v>
      </c>
      <c r="B2266" s="1" t="s">
        <v>7</v>
      </c>
      <c r="C2266" s="2">
        <v>45128</v>
      </c>
      <c r="D2266">
        <f t="shared" si="105"/>
        <v>21</v>
      </c>
      <c r="E2266">
        <f t="shared" si="106"/>
        <v>7</v>
      </c>
      <c r="F2266">
        <f t="shared" si="107"/>
        <v>2023</v>
      </c>
      <c r="G2266" s="4">
        <v>51691.2265625</v>
      </c>
      <c r="H2266" s="4">
        <v>41845.3203125</v>
      </c>
      <c r="I2266" s="3">
        <v>80.95249939</v>
      </c>
    </row>
    <row r="2267" spans="1:9" customFormat="1" x14ac:dyDescent="0.3">
      <c r="A2267" s="1" t="s">
        <v>8</v>
      </c>
      <c r="B2267" s="1" t="s">
        <v>9</v>
      </c>
      <c r="C2267" s="2">
        <v>45128</v>
      </c>
      <c r="D2267">
        <f t="shared" si="105"/>
        <v>21</v>
      </c>
      <c r="E2267">
        <f t="shared" si="106"/>
        <v>7</v>
      </c>
      <c r="F2267">
        <f t="shared" si="107"/>
        <v>2023</v>
      </c>
      <c r="G2267" s="4">
        <v>15302.39648438</v>
      </c>
      <c r="H2267" s="4">
        <v>14391.944335939999</v>
      </c>
      <c r="I2267" s="3">
        <v>94.0503006</v>
      </c>
    </row>
    <row r="2268" spans="1:9" customFormat="1" x14ac:dyDescent="0.3">
      <c r="A2268" s="1" t="s">
        <v>10</v>
      </c>
      <c r="B2268" s="1" t="s">
        <v>11</v>
      </c>
      <c r="C2268" s="2">
        <v>45128</v>
      </c>
      <c r="D2268">
        <f t="shared" si="105"/>
        <v>21</v>
      </c>
      <c r="E2268">
        <f t="shared" si="106"/>
        <v>7</v>
      </c>
      <c r="F2268">
        <f t="shared" si="107"/>
        <v>2023</v>
      </c>
      <c r="G2268" s="4">
        <v>204615.328125</v>
      </c>
      <c r="H2268" s="4">
        <v>174175.328125</v>
      </c>
      <c r="I2268" s="3">
        <v>85.123298649999995</v>
      </c>
    </row>
    <row r="2269" spans="1:9" x14ac:dyDescent="0.3">
      <c r="A2269" s="25" t="s">
        <v>12</v>
      </c>
      <c r="B2269" s="25" t="s">
        <v>13</v>
      </c>
      <c r="C2269" s="26">
        <v>45128</v>
      </c>
      <c r="D2269" s="27">
        <f t="shared" si="105"/>
        <v>21</v>
      </c>
      <c r="E2269" s="27">
        <f t="shared" si="106"/>
        <v>7</v>
      </c>
      <c r="F2269" s="27">
        <f t="shared" si="107"/>
        <v>2023</v>
      </c>
      <c r="G2269" s="28">
        <v>20459.2421875</v>
      </c>
      <c r="H2269" s="28">
        <v>19010.048828129999</v>
      </c>
      <c r="I2269" s="29">
        <v>92.916702270000002</v>
      </c>
    </row>
    <row r="2270" spans="1:9" customFormat="1" x14ac:dyDescent="0.3">
      <c r="A2270" s="1" t="s">
        <v>6</v>
      </c>
      <c r="B2270" s="1" t="s">
        <v>7</v>
      </c>
      <c r="C2270" s="2">
        <v>45129</v>
      </c>
      <c r="D2270">
        <f t="shared" si="105"/>
        <v>22</v>
      </c>
      <c r="E2270">
        <f t="shared" si="106"/>
        <v>7</v>
      </c>
      <c r="F2270">
        <f t="shared" si="107"/>
        <v>2023</v>
      </c>
      <c r="G2270" s="4">
        <v>51691.2265625</v>
      </c>
      <c r="H2270" s="4">
        <v>41759.9765625</v>
      </c>
      <c r="I2270" s="3">
        <v>80.787399289999996</v>
      </c>
    </row>
    <row r="2271" spans="1:9" customFormat="1" x14ac:dyDescent="0.3">
      <c r="A2271" s="1" t="s">
        <v>8</v>
      </c>
      <c r="B2271" s="1" t="s">
        <v>9</v>
      </c>
      <c r="C2271" s="2">
        <v>45129</v>
      </c>
      <c r="D2271">
        <f t="shared" si="105"/>
        <v>22</v>
      </c>
      <c r="E2271">
        <f t="shared" si="106"/>
        <v>7</v>
      </c>
      <c r="F2271">
        <f t="shared" si="107"/>
        <v>2023</v>
      </c>
      <c r="G2271" s="4">
        <v>15302.39648438</v>
      </c>
      <c r="H2271" s="4">
        <v>14367.264648439999</v>
      </c>
      <c r="I2271" s="3">
        <v>93.888999940000005</v>
      </c>
    </row>
    <row r="2272" spans="1:9" customFormat="1" x14ac:dyDescent="0.3">
      <c r="A2272" s="1" t="s">
        <v>10</v>
      </c>
      <c r="B2272" s="1" t="s">
        <v>11</v>
      </c>
      <c r="C2272" s="2">
        <v>45129</v>
      </c>
      <c r="D2272">
        <f t="shared" si="105"/>
        <v>22</v>
      </c>
      <c r="E2272">
        <f t="shared" si="106"/>
        <v>7</v>
      </c>
      <c r="F2272">
        <f t="shared" si="107"/>
        <v>2023</v>
      </c>
      <c r="G2272" s="4">
        <v>204615.328125</v>
      </c>
      <c r="H2272" s="4">
        <v>174188.671875</v>
      </c>
      <c r="I2272" s="3">
        <v>85.129798890000004</v>
      </c>
    </row>
    <row r="2273" spans="1:9" x14ac:dyDescent="0.3">
      <c r="A2273" s="25" t="s">
        <v>12</v>
      </c>
      <c r="B2273" s="25" t="s">
        <v>13</v>
      </c>
      <c r="C2273" s="26">
        <v>45129</v>
      </c>
      <c r="D2273" s="27">
        <f t="shared" si="105"/>
        <v>22</v>
      </c>
      <c r="E2273" s="27">
        <f t="shared" si="106"/>
        <v>7</v>
      </c>
      <c r="F2273" s="27">
        <f t="shared" si="107"/>
        <v>2023</v>
      </c>
      <c r="G2273" s="28">
        <v>20459.2421875</v>
      </c>
      <c r="H2273" s="28">
        <v>19141.353515629999</v>
      </c>
      <c r="I2273" s="29">
        <v>93.558502200000007</v>
      </c>
    </row>
    <row r="2274" spans="1:9" customFormat="1" x14ac:dyDescent="0.3">
      <c r="A2274" s="1" t="s">
        <v>6</v>
      </c>
      <c r="B2274" s="1" t="s">
        <v>7</v>
      </c>
      <c r="C2274" s="2">
        <v>45130</v>
      </c>
      <c r="D2274">
        <f t="shared" si="105"/>
        <v>23</v>
      </c>
      <c r="E2274">
        <f t="shared" si="106"/>
        <v>7</v>
      </c>
      <c r="F2274">
        <f t="shared" si="107"/>
        <v>2023</v>
      </c>
      <c r="G2274" s="4">
        <v>51691.2265625</v>
      </c>
      <c r="H2274" s="4">
        <v>41678.4453125</v>
      </c>
      <c r="I2274" s="3">
        <v>80.629600519999997</v>
      </c>
    </row>
    <row r="2275" spans="1:9" customFormat="1" x14ac:dyDescent="0.3">
      <c r="A2275" s="1" t="s">
        <v>8</v>
      </c>
      <c r="B2275" s="1" t="s">
        <v>9</v>
      </c>
      <c r="C2275" s="2">
        <v>45130</v>
      </c>
      <c r="D2275">
        <f t="shared" si="105"/>
        <v>23</v>
      </c>
      <c r="E2275">
        <f t="shared" si="106"/>
        <v>7</v>
      </c>
      <c r="F2275">
        <f t="shared" si="107"/>
        <v>2023</v>
      </c>
      <c r="G2275" s="4">
        <v>15302.39648438</v>
      </c>
      <c r="H2275" s="4">
        <v>14351.70703125</v>
      </c>
      <c r="I2275" s="3">
        <v>93.787300110000004</v>
      </c>
    </row>
    <row r="2276" spans="1:9" customFormat="1" x14ac:dyDescent="0.3">
      <c r="A2276" s="1" t="s">
        <v>10</v>
      </c>
      <c r="B2276" s="1" t="s">
        <v>11</v>
      </c>
      <c r="C2276" s="2">
        <v>45130</v>
      </c>
      <c r="D2276">
        <f t="shared" si="105"/>
        <v>23</v>
      </c>
      <c r="E2276">
        <f t="shared" si="106"/>
        <v>7</v>
      </c>
      <c r="F2276">
        <f t="shared" si="107"/>
        <v>2023</v>
      </c>
      <c r="G2276" s="4">
        <v>204615.328125</v>
      </c>
      <c r="H2276" s="4">
        <v>174116.828125</v>
      </c>
      <c r="I2276" s="3">
        <v>85.094703670000001</v>
      </c>
    </row>
    <row r="2277" spans="1:9" x14ac:dyDescent="0.3">
      <c r="A2277" s="25" t="s">
        <v>12</v>
      </c>
      <c r="B2277" s="25" t="s">
        <v>13</v>
      </c>
      <c r="C2277" s="26">
        <v>45130</v>
      </c>
      <c r="D2277" s="27">
        <f t="shared" si="105"/>
        <v>23</v>
      </c>
      <c r="E2277" s="27">
        <f t="shared" si="106"/>
        <v>7</v>
      </c>
      <c r="F2277" s="27">
        <f t="shared" si="107"/>
        <v>2023</v>
      </c>
      <c r="G2277" s="28">
        <v>20459.2421875</v>
      </c>
      <c r="H2277" s="28">
        <v>19239.48828125</v>
      </c>
      <c r="I2277" s="29">
        <v>94.0381012</v>
      </c>
    </row>
    <row r="2278" spans="1:9" customFormat="1" x14ac:dyDescent="0.3">
      <c r="A2278" s="1" t="s">
        <v>6</v>
      </c>
      <c r="B2278" s="1" t="s">
        <v>7</v>
      </c>
      <c r="C2278" s="2">
        <v>45131</v>
      </c>
      <c r="D2278">
        <f t="shared" si="105"/>
        <v>24</v>
      </c>
      <c r="E2278">
        <f t="shared" si="106"/>
        <v>7</v>
      </c>
      <c r="F2278">
        <f t="shared" si="107"/>
        <v>2023</v>
      </c>
      <c r="G2278" s="4">
        <v>51691.2265625</v>
      </c>
      <c r="H2278" s="4">
        <v>41599.27734375</v>
      </c>
      <c r="I2278" s="3">
        <v>80.476501459999994</v>
      </c>
    </row>
    <row r="2279" spans="1:9" customFormat="1" x14ac:dyDescent="0.3">
      <c r="A2279" s="1" t="s">
        <v>8</v>
      </c>
      <c r="B2279" s="1" t="s">
        <v>9</v>
      </c>
      <c r="C2279" s="2">
        <v>45131</v>
      </c>
      <c r="D2279">
        <f t="shared" si="105"/>
        <v>24</v>
      </c>
      <c r="E2279">
        <f t="shared" si="106"/>
        <v>7</v>
      </c>
      <c r="F2279">
        <f t="shared" si="107"/>
        <v>2023</v>
      </c>
      <c r="G2279" s="4">
        <v>15302.39648438</v>
      </c>
      <c r="H2279" s="4">
        <v>14324.83007813</v>
      </c>
      <c r="I2279" s="3">
        <v>93.611701969999999</v>
      </c>
    </row>
    <row r="2280" spans="1:9" customFormat="1" x14ac:dyDescent="0.3">
      <c r="A2280" s="1" t="s">
        <v>10</v>
      </c>
      <c r="B2280" s="1" t="s">
        <v>11</v>
      </c>
      <c r="C2280" s="2">
        <v>45131</v>
      </c>
      <c r="D2280">
        <f t="shared" si="105"/>
        <v>24</v>
      </c>
      <c r="E2280">
        <f t="shared" si="106"/>
        <v>7</v>
      </c>
      <c r="F2280">
        <f t="shared" si="107"/>
        <v>2023</v>
      </c>
      <c r="G2280" s="4">
        <v>204615.328125</v>
      </c>
      <c r="H2280" s="4">
        <v>173853.671875</v>
      </c>
      <c r="I2280" s="3">
        <v>84.966102599999999</v>
      </c>
    </row>
    <row r="2281" spans="1:9" x14ac:dyDescent="0.3">
      <c r="A2281" s="25" t="s">
        <v>12</v>
      </c>
      <c r="B2281" s="25" t="s">
        <v>13</v>
      </c>
      <c r="C2281" s="26">
        <v>45131</v>
      </c>
      <c r="D2281" s="27">
        <f t="shared" si="105"/>
        <v>24</v>
      </c>
      <c r="E2281" s="27">
        <f t="shared" si="106"/>
        <v>7</v>
      </c>
      <c r="F2281" s="27">
        <f t="shared" si="107"/>
        <v>2023</v>
      </c>
      <c r="G2281" s="28">
        <v>20459.2421875</v>
      </c>
      <c r="H2281" s="28">
        <v>19252.337890629999</v>
      </c>
      <c r="I2281" s="29">
        <v>94.100898740000005</v>
      </c>
    </row>
    <row r="2282" spans="1:9" customFormat="1" x14ac:dyDescent="0.3">
      <c r="A2282" s="1" t="s">
        <v>6</v>
      </c>
      <c r="B2282" s="1" t="s">
        <v>7</v>
      </c>
      <c r="C2282" s="2">
        <v>45132</v>
      </c>
      <c r="D2282">
        <f t="shared" si="105"/>
        <v>25</v>
      </c>
      <c r="E2282">
        <f t="shared" si="106"/>
        <v>7</v>
      </c>
      <c r="F2282">
        <f t="shared" si="107"/>
        <v>2023</v>
      </c>
      <c r="G2282" s="4">
        <v>51691.2265625</v>
      </c>
      <c r="H2282" s="4">
        <v>41527.78515625</v>
      </c>
      <c r="I2282" s="3">
        <v>80.338203429999993</v>
      </c>
    </row>
    <row r="2283" spans="1:9" customFormat="1" x14ac:dyDescent="0.3">
      <c r="A2283" s="1" t="s">
        <v>8</v>
      </c>
      <c r="B2283" s="1" t="s">
        <v>9</v>
      </c>
      <c r="C2283" s="2">
        <v>45132</v>
      </c>
      <c r="D2283">
        <f t="shared" si="105"/>
        <v>25</v>
      </c>
      <c r="E2283">
        <f t="shared" si="106"/>
        <v>7</v>
      </c>
      <c r="F2283">
        <f t="shared" si="107"/>
        <v>2023</v>
      </c>
      <c r="G2283" s="4">
        <v>15302.39648438</v>
      </c>
      <c r="H2283" s="4">
        <v>14300.118164060001</v>
      </c>
      <c r="I2283" s="3">
        <v>93.450202939999997</v>
      </c>
    </row>
    <row r="2284" spans="1:9" customFormat="1" x14ac:dyDescent="0.3">
      <c r="A2284" s="1" t="s">
        <v>10</v>
      </c>
      <c r="B2284" s="1" t="s">
        <v>11</v>
      </c>
      <c r="C2284" s="2">
        <v>45132</v>
      </c>
      <c r="D2284">
        <f t="shared" si="105"/>
        <v>25</v>
      </c>
      <c r="E2284">
        <f t="shared" si="106"/>
        <v>7</v>
      </c>
      <c r="F2284">
        <f t="shared" si="107"/>
        <v>2023</v>
      </c>
      <c r="G2284" s="4">
        <v>204615.328125</v>
      </c>
      <c r="H2284" s="4">
        <v>173652.5</v>
      </c>
      <c r="I2284" s="3">
        <v>84.867797850000002</v>
      </c>
    </row>
    <row r="2285" spans="1:9" x14ac:dyDescent="0.3">
      <c r="A2285" s="25" t="s">
        <v>12</v>
      </c>
      <c r="B2285" s="25" t="s">
        <v>13</v>
      </c>
      <c r="C2285" s="26">
        <v>45132</v>
      </c>
      <c r="D2285" s="27">
        <f t="shared" si="105"/>
        <v>25</v>
      </c>
      <c r="E2285" s="27">
        <f t="shared" si="106"/>
        <v>7</v>
      </c>
      <c r="F2285" s="27">
        <f t="shared" si="107"/>
        <v>2023</v>
      </c>
      <c r="G2285" s="28">
        <v>20459.2421875</v>
      </c>
      <c r="H2285" s="28">
        <v>19252.869140629999</v>
      </c>
      <c r="I2285" s="29">
        <v>94.103500370000006</v>
      </c>
    </row>
    <row r="2286" spans="1:9" customFormat="1" x14ac:dyDescent="0.3">
      <c r="A2286" s="1" t="s">
        <v>6</v>
      </c>
      <c r="B2286" s="1" t="s">
        <v>7</v>
      </c>
      <c r="C2286" s="2">
        <v>45133</v>
      </c>
      <c r="D2286">
        <f t="shared" si="105"/>
        <v>26</v>
      </c>
      <c r="E2286">
        <f t="shared" si="106"/>
        <v>7</v>
      </c>
      <c r="F2286">
        <f t="shared" si="107"/>
        <v>2023</v>
      </c>
      <c r="G2286" s="4">
        <v>51691.2265625</v>
      </c>
      <c r="H2286" s="4">
        <v>41450.48046875</v>
      </c>
      <c r="I2286" s="3">
        <v>80.188598630000001</v>
      </c>
    </row>
    <row r="2287" spans="1:9" customFormat="1" x14ac:dyDescent="0.3">
      <c r="A2287" s="1" t="s">
        <v>8</v>
      </c>
      <c r="B2287" s="1" t="s">
        <v>9</v>
      </c>
      <c r="C2287" s="2">
        <v>45133</v>
      </c>
      <c r="D2287">
        <f t="shared" si="105"/>
        <v>26</v>
      </c>
      <c r="E2287">
        <f t="shared" si="106"/>
        <v>7</v>
      </c>
      <c r="F2287">
        <f t="shared" si="107"/>
        <v>2023</v>
      </c>
      <c r="G2287" s="4">
        <v>15302.39648438</v>
      </c>
      <c r="H2287" s="4">
        <v>14266.75</v>
      </c>
      <c r="I2287" s="3">
        <v>93.232101439999994</v>
      </c>
    </row>
    <row r="2288" spans="1:9" customFormat="1" x14ac:dyDescent="0.3">
      <c r="A2288" s="1" t="s">
        <v>10</v>
      </c>
      <c r="B2288" s="1" t="s">
        <v>11</v>
      </c>
      <c r="C2288" s="2">
        <v>45133</v>
      </c>
      <c r="D2288">
        <f t="shared" si="105"/>
        <v>26</v>
      </c>
      <c r="E2288">
        <f t="shared" si="106"/>
        <v>7</v>
      </c>
      <c r="F2288">
        <f t="shared" si="107"/>
        <v>2023</v>
      </c>
      <c r="G2288" s="4">
        <v>204615.328125</v>
      </c>
      <c r="H2288" s="4">
        <v>173340.46875</v>
      </c>
      <c r="I2288" s="3">
        <v>84.715301510000003</v>
      </c>
    </row>
    <row r="2289" spans="1:9" x14ac:dyDescent="0.3">
      <c r="A2289" s="25" t="s">
        <v>12</v>
      </c>
      <c r="B2289" s="25" t="s">
        <v>13</v>
      </c>
      <c r="C2289" s="26">
        <v>45133</v>
      </c>
      <c r="D2289" s="27">
        <f t="shared" si="105"/>
        <v>26</v>
      </c>
      <c r="E2289" s="27">
        <f t="shared" si="106"/>
        <v>7</v>
      </c>
      <c r="F2289" s="27">
        <f t="shared" si="107"/>
        <v>2023</v>
      </c>
      <c r="G2289" s="28">
        <v>20459.2421875</v>
      </c>
      <c r="H2289" s="28">
        <v>19247.5</v>
      </c>
      <c r="I2289" s="29">
        <v>94.077301030000001</v>
      </c>
    </row>
    <row r="2290" spans="1:9" customFormat="1" x14ac:dyDescent="0.3">
      <c r="A2290" s="1" t="s">
        <v>6</v>
      </c>
      <c r="B2290" s="1" t="s">
        <v>7</v>
      </c>
      <c r="C2290" s="2">
        <v>45134</v>
      </c>
      <c r="D2290">
        <f t="shared" si="105"/>
        <v>27</v>
      </c>
      <c r="E2290">
        <f t="shared" si="106"/>
        <v>7</v>
      </c>
      <c r="F2290">
        <f t="shared" si="107"/>
        <v>2023</v>
      </c>
      <c r="G2290" s="4">
        <v>51691.2265625</v>
      </c>
      <c r="H2290" s="4">
        <v>41355.8203125</v>
      </c>
      <c r="I2290" s="3">
        <v>80.005500789999999</v>
      </c>
    </row>
    <row r="2291" spans="1:9" customFormat="1" x14ac:dyDescent="0.3">
      <c r="A2291" s="1" t="s">
        <v>8</v>
      </c>
      <c r="B2291" s="1" t="s">
        <v>9</v>
      </c>
      <c r="C2291" s="2">
        <v>45134</v>
      </c>
      <c r="D2291">
        <f t="shared" si="105"/>
        <v>27</v>
      </c>
      <c r="E2291">
        <f t="shared" si="106"/>
        <v>7</v>
      </c>
      <c r="F2291">
        <f t="shared" si="107"/>
        <v>2023</v>
      </c>
      <c r="G2291" s="4">
        <v>15302.39648438</v>
      </c>
      <c r="H2291" s="4">
        <v>14215.159179689999</v>
      </c>
      <c r="I2291" s="3">
        <v>92.894996640000002</v>
      </c>
    </row>
    <row r="2292" spans="1:9" customFormat="1" x14ac:dyDescent="0.3">
      <c r="A2292" s="1" t="s">
        <v>10</v>
      </c>
      <c r="B2292" s="1" t="s">
        <v>11</v>
      </c>
      <c r="C2292" s="2">
        <v>45134</v>
      </c>
      <c r="D2292">
        <f t="shared" si="105"/>
        <v>27</v>
      </c>
      <c r="E2292">
        <f t="shared" si="106"/>
        <v>7</v>
      </c>
      <c r="F2292">
        <f t="shared" si="107"/>
        <v>2023</v>
      </c>
      <c r="G2292" s="4">
        <v>204615.328125</v>
      </c>
      <c r="H2292" s="4">
        <v>173157.453125</v>
      </c>
      <c r="I2292" s="3">
        <v>84.625801089999996</v>
      </c>
    </row>
    <row r="2293" spans="1:9" x14ac:dyDescent="0.3">
      <c r="A2293" s="25" t="s">
        <v>12</v>
      </c>
      <c r="B2293" s="25" t="s">
        <v>13</v>
      </c>
      <c r="C2293" s="26">
        <v>45134</v>
      </c>
      <c r="D2293" s="27">
        <f t="shared" si="105"/>
        <v>27</v>
      </c>
      <c r="E2293" s="27">
        <f t="shared" si="106"/>
        <v>7</v>
      </c>
      <c r="F2293" s="27">
        <f t="shared" si="107"/>
        <v>2023</v>
      </c>
      <c r="G2293" s="28">
        <v>20459.2421875</v>
      </c>
      <c r="H2293" s="28">
        <v>19193.771484379999</v>
      </c>
      <c r="I2293" s="29">
        <v>93.814697269999996</v>
      </c>
    </row>
    <row r="2294" spans="1:9" customFormat="1" x14ac:dyDescent="0.3">
      <c r="A2294" s="1" t="s">
        <v>6</v>
      </c>
      <c r="B2294" s="1" t="s">
        <v>7</v>
      </c>
      <c r="C2294" s="2">
        <v>45135</v>
      </c>
      <c r="D2294">
        <f t="shared" si="105"/>
        <v>28</v>
      </c>
      <c r="E2294">
        <f t="shared" si="106"/>
        <v>7</v>
      </c>
      <c r="F2294">
        <f t="shared" si="107"/>
        <v>2023</v>
      </c>
      <c r="G2294" s="4">
        <v>51691.2265625</v>
      </c>
      <c r="H2294" s="4">
        <v>41256.14453125</v>
      </c>
      <c r="I2294" s="3">
        <v>79.812698359999999</v>
      </c>
    </row>
    <row r="2295" spans="1:9" customFormat="1" x14ac:dyDescent="0.3">
      <c r="A2295" s="1" t="s">
        <v>8</v>
      </c>
      <c r="B2295" s="1" t="s">
        <v>9</v>
      </c>
      <c r="C2295" s="2">
        <v>45135</v>
      </c>
      <c r="D2295">
        <f t="shared" si="105"/>
        <v>28</v>
      </c>
      <c r="E2295">
        <f t="shared" si="106"/>
        <v>7</v>
      </c>
      <c r="F2295">
        <f t="shared" si="107"/>
        <v>2023</v>
      </c>
      <c r="G2295" s="4">
        <v>15302.39648438</v>
      </c>
      <c r="H2295" s="4">
        <v>14152.96289063</v>
      </c>
      <c r="I2295" s="3">
        <v>92.488502499999996</v>
      </c>
    </row>
    <row r="2296" spans="1:9" customFormat="1" x14ac:dyDescent="0.3">
      <c r="A2296" s="1" t="s">
        <v>10</v>
      </c>
      <c r="B2296" s="1" t="s">
        <v>11</v>
      </c>
      <c r="C2296" s="2">
        <v>45135</v>
      </c>
      <c r="D2296">
        <f t="shared" si="105"/>
        <v>28</v>
      </c>
      <c r="E2296">
        <f t="shared" si="106"/>
        <v>7</v>
      </c>
      <c r="F2296">
        <f t="shared" si="107"/>
        <v>2023</v>
      </c>
      <c r="G2296" s="4">
        <v>204615.328125</v>
      </c>
      <c r="H2296" s="4">
        <v>172897.875</v>
      </c>
      <c r="I2296" s="3">
        <v>84.499000550000005</v>
      </c>
    </row>
    <row r="2297" spans="1:9" x14ac:dyDescent="0.3">
      <c r="A2297" s="25" t="s">
        <v>12</v>
      </c>
      <c r="B2297" s="25" t="s">
        <v>13</v>
      </c>
      <c r="C2297" s="26">
        <v>45135</v>
      </c>
      <c r="D2297" s="27">
        <f t="shared" si="105"/>
        <v>28</v>
      </c>
      <c r="E2297" s="27">
        <f t="shared" si="106"/>
        <v>7</v>
      </c>
      <c r="F2297" s="27">
        <f t="shared" si="107"/>
        <v>2023</v>
      </c>
      <c r="G2297" s="28">
        <v>20459.2421875</v>
      </c>
      <c r="H2297" s="28">
        <v>19168.619140629999</v>
      </c>
      <c r="I2297" s="29">
        <v>93.691703799999999</v>
      </c>
    </row>
    <row r="2298" spans="1:9" customFormat="1" x14ac:dyDescent="0.3">
      <c r="A2298" s="1" t="s">
        <v>6</v>
      </c>
      <c r="B2298" s="1" t="s">
        <v>7</v>
      </c>
      <c r="C2298" s="2">
        <v>45136</v>
      </c>
      <c r="D2298">
        <f t="shared" si="105"/>
        <v>29</v>
      </c>
      <c r="E2298">
        <f t="shared" si="106"/>
        <v>7</v>
      </c>
      <c r="F2298">
        <f t="shared" si="107"/>
        <v>2023</v>
      </c>
      <c r="G2298" s="4">
        <v>51691.2265625</v>
      </c>
      <c r="H2298" s="4">
        <v>41180.92578125</v>
      </c>
      <c r="I2298" s="3">
        <v>79.667098999999993</v>
      </c>
    </row>
    <row r="2299" spans="1:9" customFormat="1" x14ac:dyDescent="0.3">
      <c r="A2299" s="1" t="s">
        <v>8</v>
      </c>
      <c r="B2299" s="1" t="s">
        <v>9</v>
      </c>
      <c r="C2299" s="2">
        <v>45136</v>
      </c>
      <c r="D2299">
        <f t="shared" si="105"/>
        <v>29</v>
      </c>
      <c r="E2299">
        <f t="shared" si="106"/>
        <v>7</v>
      </c>
      <c r="F2299">
        <f t="shared" si="107"/>
        <v>2023</v>
      </c>
      <c r="G2299" s="4">
        <v>15302.39648438</v>
      </c>
      <c r="H2299" s="4">
        <v>14101.54882813</v>
      </c>
      <c r="I2299" s="3">
        <v>92.152603150000004</v>
      </c>
    </row>
    <row r="2300" spans="1:9" customFormat="1" x14ac:dyDescent="0.3">
      <c r="A2300" s="1" t="s">
        <v>10</v>
      </c>
      <c r="B2300" s="1" t="s">
        <v>11</v>
      </c>
      <c r="C2300" s="2">
        <v>45136</v>
      </c>
      <c r="D2300">
        <f t="shared" si="105"/>
        <v>29</v>
      </c>
      <c r="E2300">
        <f t="shared" si="106"/>
        <v>7</v>
      </c>
      <c r="F2300">
        <f t="shared" si="107"/>
        <v>2023</v>
      </c>
      <c r="G2300" s="4">
        <v>204615.328125</v>
      </c>
      <c r="H2300" s="4">
        <v>172754.390625</v>
      </c>
      <c r="I2300" s="3">
        <v>84.428901670000002</v>
      </c>
    </row>
    <row r="2301" spans="1:9" x14ac:dyDescent="0.3">
      <c r="A2301" s="25" t="s">
        <v>12</v>
      </c>
      <c r="B2301" s="25" t="s">
        <v>13</v>
      </c>
      <c r="C2301" s="26">
        <v>45136</v>
      </c>
      <c r="D2301" s="27">
        <f t="shared" si="105"/>
        <v>29</v>
      </c>
      <c r="E2301" s="27">
        <f t="shared" si="106"/>
        <v>7</v>
      </c>
      <c r="F2301" s="27">
        <f t="shared" si="107"/>
        <v>2023</v>
      </c>
      <c r="G2301" s="28">
        <v>20459.2421875</v>
      </c>
      <c r="H2301" s="28">
        <v>19152.0078125</v>
      </c>
      <c r="I2301" s="29">
        <v>93.610496519999998</v>
      </c>
    </row>
    <row r="2302" spans="1:9" customFormat="1" x14ac:dyDescent="0.3">
      <c r="A2302" s="1" t="s">
        <v>6</v>
      </c>
      <c r="B2302" s="1" t="s">
        <v>7</v>
      </c>
      <c r="C2302" s="2">
        <v>45137</v>
      </c>
      <c r="D2302">
        <f t="shared" si="105"/>
        <v>30</v>
      </c>
      <c r="E2302">
        <f t="shared" si="106"/>
        <v>7</v>
      </c>
      <c r="F2302">
        <f t="shared" si="107"/>
        <v>2023</v>
      </c>
      <c r="G2302" s="4">
        <v>51691.2265625</v>
      </c>
      <c r="H2302" s="4">
        <v>41103.55859375</v>
      </c>
      <c r="I2302" s="3">
        <v>79.51750183</v>
      </c>
    </row>
    <row r="2303" spans="1:9" customFormat="1" x14ac:dyDescent="0.3">
      <c r="A2303" s="1" t="s">
        <v>8</v>
      </c>
      <c r="B2303" s="1" t="s">
        <v>9</v>
      </c>
      <c r="C2303" s="2">
        <v>45137</v>
      </c>
      <c r="D2303">
        <f t="shared" si="105"/>
        <v>30</v>
      </c>
      <c r="E2303">
        <f t="shared" si="106"/>
        <v>7</v>
      </c>
      <c r="F2303">
        <f t="shared" si="107"/>
        <v>2023</v>
      </c>
      <c r="G2303" s="4">
        <v>15302.39648438</v>
      </c>
      <c r="H2303" s="4">
        <v>14070.22070313</v>
      </c>
      <c r="I2303" s="3">
        <v>91.947799680000003</v>
      </c>
    </row>
    <row r="2304" spans="1:9" customFormat="1" x14ac:dyDescent="0.3">
      <c r="A2304" s="1" t="s">
        <v>10</v>
      </c>
      <c r="B2304" s="1" t="s">
        <v>11</v>
      </c>
      <c r="C2304" s="2">
        <v>45137</v>
      </c>
      <c r="D2304">
        <f t="shared" si="105"/>
        <v>30</v>
      </c>
      <c r="E2304">
        <f t="shared" si="106"/>
        <v>7</v>
      </c>
      <c r="F2304">
        <f t="shared" si="107"/>
        <v>2023</v>
      </c>
      <c r="G2304" s="4">
        <v>204615.328125</v>
      </c>
      <c r="H2304" s="4">
        <v>172764.875</v>
      </c>
      <c r="I2304" s="3">
        <v>84.433998110000005</v>
      </c>
    </row>
    <row r="2305" spans="1:9" x14ac:dyDescent="0.3">
      <c r="A2305" s="25" t="s">
        <v>12</v>
      </c>
      <c r="B2305" s="25" t="s">
        <v>13</v>
      </c>
      <c r="C2305" s="26">
        <v>45137</v>
      </c>
      <c r="D2305" s="27">
        <f t="shared" si="105"/>
        <v>30</v>
      </c>
      <c r="E2305" s="27">
        <f t="shared" si="106"/>
        <v>7</v>
      </c>
      <c r="F2305" s="27">
        <f t="shared" si="107"/>
        <v>2023</v>
      </c>
      <c r="G2305" s="28">
        <v>20459.2421875</v>
      </c>
      <c r="H2305" s="28">
        <v>19190.478515629999</v>
      </c>
      <c r="I2305" s="29">
        <v>93.798599240000001</v>
      </c>
    </row>
    <row r="2306" spans="1:9" customFormat="1" x14ac:dyDescent="0.3">
      <c r="A2306" s="1" t="s">
        <v>6</v>
      </c>
      <c r="B2306" s="1" t="s">
        <v>7</v>
      </c>
      <c r="C2306" s="2">
        <v>45138</v>
      </c>
      <c r="D2306">
        <f t="shared" si="105"/>
        <v>31</v>
      </c>
      <c r="E2306">
        <f t="shared" si="106"/>
        <v>7</v>
      </c>
      <c r="F2306">
        <f t="shared" si="107"/>
        <v>2023</v>
      </c>
      <c r="G2306" s="4">
        <v>51691.2265625</v>
      </c>
      <c r="H2306" s="4">
        <v>41008.7265625</v>
      </c>
      <c r="I2306" s="3">
        <v>79.333999629999994</v>
      </c>
    </row>
    <row r="2307" spans="1:9" customFormat="1" x14ac:dyDescent="0.3">
      <c r="A2307" s="1" t="s">
        <v>8</v>
      </c>
      <c r="B2307" s="1" t="s">
        <v>9</v>
      </c>
      <c r="C2307" s="2">
        <v>45138</v>
      </c>
      <c r="D2307">
        <f t="shared" ref="D2307:D2370" si="108">DAY(C2307)</f>
        <v>31</v>
      </c>
      <c r="E2307">
        <f t="shared" ref="E2307:E2370" si="109">MONTH(C2307)</f>
        <v>7</v>
      </c>
      <c r="F2307">
        <f t="shared" ref="F2307:F2370" si="110">YEAR(C2307)</f>
        <v>2023</v>
      </c>
      <c r="G2307" s="4">
        <v>15302.39648438</v>
      </c>
      <c r="H2307" s="4">
        <v>14020.640625</v>
      </c>
      <c r="I2307" s="3">
        <v>91.623802190000006</v>
      </c>
    </row>
    <row r="2308" spans="1:9" customFormat="1" x14ac:dyDescent="0.3">
      <c r="A2308" s="1" t="s">
        <v>10</v>
      </c>
      <c r="B2308" s="1" t="s">
        <v>11</v>
      </c>
      <c r="C2308" s="2">
        <v>45138</v>
      </c>
      <c r="D2308">
        <f t="shared" si="108"/>
        <v>31</v>
      </c>
      <c r="E2308">
        <f t="shared" si="109"/>
        <v>7</v>
      </c>
      <c r="F2308">
        <f t="shared" si="110"/>
        <v>2023</v>
      </c>
      <c r="G2308" s="4">
        <v>204615.328125</v>
      </c>
      <c r="H2308" s="4">
        <v>172450.625</v>
      </c>
      <c r="I2308" s="3">
        <v>84.280403140000004</v>
      </c>
    </row>
    <row r="2309" spans="1:9" x14ac:dyDescent="0.3">
      <c r="A2309" s="25" t="s">
        <v>12</v>
      </c>
      <c r="B2309" s="25" t="s">
        <v>13</v>
      </c>
      <c r="C2309" s="26">
        <v>45138</v>
      </c>
      <c r="D2309" s="27">
        <f t="shared" si="108"/>
        <v>31</v>
      </c>
      <c r="E2309" s="27">
        <f t="shared" si="109"/>
        <v>7</v>
      </c>
      <c r="F2309" s="27">
        <f t="shared" si="110"/>
        <v>2023</v>
      </c>
      <c r="G2309" s="28">
        <v>20459.2421875</v>
      </c>
      <c r="H2309" s="28">
        <v>19174.359375</v>
      </c>
      <c r="I2309" s="29">
        <v>93.719802860000001</v>
      </c>
    </row>
    <row r="2310" spans="1:9" customFormat="1" x14ac:dyDescent="0.3">
      <c r="A2310" s="1" t="s">
        <v>6</v>
      </c>
      <c r="B2310" s="1" t="s">
        <v>7</v>
      </c>
      <c r="C2310" s="2">
        <v>45139</v>
      </c>
      <c r="D2310">
        <f t="shared" si="108"/>
        <v>1</v>
      </c>
      <c r="E2310">
        <f t="shared" si="109"/>
        <v>8</v>
      </c>
      <c r="F2310">
        <f t="shared" si="110"/>
        <v>2023</v>
      </c>
      <c r="G2310" s="4">
        <v>51691.2265625</v>
      </c>
      <c r="H2310" s="4">
        <v>40912.4921875</v>
      </c>
      <c r="I2310" s="3">
        <v>79.147796630000002</v>
      </c>
    </row>
    <row r="2311" spans="1:9" customFormat="1" x14ac:dyDescent="0.3">
      <c r="A2311" s="1" t="s">
        <v>8</v>
      </c>
      <c r="B2311" s="1" t="s">
        <v>9</v>
      </c>
      <c r="C2311" s="2">
        <v>45139</v>
      </c>
      <c r="D2311">
        <f t="shared" si="108"/>
        <v>1</v>
      </c>
      <c r="E2311">
        <f t="shared" si="109"/>
        <v>8</v>
      </c>
      <c r="F2311">
        <f t="shared" si="110"/>
        <v>2023</v>
      </c>
      <c r="G2311" s="4">
        <v>15302.39648438</v>
      </c>
      <c r="H2311" s="4">
        <v>13952.030273439999</v>
      </c>
      <c r="I2311" s="3">
        <v>91.175498959999999</v>
      </c>
    </row>
    <row r="2312" spans="1:9" customFormat="1" x14ac:dyDescent="0.3">
      <c r="A2312" s="1" t="s">
        <v>10</v>
      </c>
      <c r="B2312" s="1" t="s">
        <v>11</v>
      </c>
      <c r="C2312" s="2">
        <v>45139</v>
      </c>
      <c r="D2312">
        <f t="shared" si="108"/>
        <v>1</v>
      </c>
      <c r="E2312">
        <f t="shared" si="109"/>
        <v>8</v>
      </c>
      <c r="F2312">
        <f t="shared" si="110"/>
        <v>2023</v>
      </c>
      <c r="G2312" s="4">
        <v>204615.328125</v>
      </c>
      <c r="H2312" s="4">
        <v>172237.484375</v>
      </c>
      <c r="I2312" s="3">
        <v>84.176200870000002</v>
      </c>
    </row>
    <row r="2313" spans="1:9" x14ac:dyDescent="0.3">
      <c r="A2313" s="25" t="s">
        <v>12</v>
      </c>
      <c r="B2313" s="25" t="s">
        <v>13</v>
      </c>
      <c r="C2313" s="26">
        <v>45139</v>
      </c>
      <c r="D2313" s="27">
        <f t="shared" si="108"/>
        <v>1</v>
      </c>
      <c r="E2313" s="27">
        <f t="shared" si="109"/>
        <v>8</v>
      </c>
      <c r="F2313" s="27">
        <f t="shared" si="110"/>
        <v>2023</v>
      </c>
      <c r="G2313" s="28">
        <v>20459.2421875</v>
      </c>
      <c r="H2313" s="28">
        <v>19072.998046879999</v>
      </c>
      <c r="I2313" s="29">
        <v>93.224403379999998</v>
      </c>
    </row>
    <row r="2314" spans="1:9" customFormat="1" x14ac:dyDescent="0.3">
      <c r="A2314" s="1" t="s">
        <v>6</v>
      </c>
      <c r="B2314" s="1" t="s">
        <v>7</v>
      </c>
      <c r="C2314" s="2">
        <v>45140</v>
      </c>
      <c r="D2314">
        <f t="shared" si="108"/>
        <v>2</v>
      </c>
      <c r="E2314">
        <f t="shared" si="109"/>
        <v>8</v>
      </c>
      <c r="F2314">
        <f t="shared" si="110"/>
        <v>2023</v>
      </c>
      <c r="G2314" s="4">
        <v>51691.2265625</v>
      </c>
      <c r="H2314" s="4">
        <v>40816.93359375</v>
      </c>
      <c r="I2314" s="3">
        <v>78.962997439999995</v>
      </c>
    </row>
    <row r="2315" spans="1:9" customFormat="1" x14ac:dyDescent="0.3">
      <c r="A2315" s="1" t="s">
        <v>8</v>
      </c>
      <c r="B2315" s="1" t="s">
        <v>9</v>
      </c>
      <c r="C2315" s="2">
        <v>45140</v>
      </c>
      <c r="D2315">
        <f t="shared" si="108"/>
        <v>2</v>
      </c>
      <c r="E2315">
        <f t="shared" si="109"/>
        <v>8</v>
      </c>
      <c r="F2315">
        <f t="shared" si="110"/>
        <v>2023</v>
      </c>
      <c r="G2315" s="4">
        <v>15302.39648438</v>
      </c>
      <c r="H2315" s="4">
        <v>13916.00390625</v>
      </c>
      <c r="I2315" s="3">
        <v>90.940002440000001</v>
      </c>
    </row>
    <row r="2316" spans="1:9" customFormat="1" x14ac:dyDescent="0.3">
      <c r="A2316" s="1" t="s">
        <v>10</v>
      </c>
      <c r="B2316" s="1" t="s">
        <v>11</v>
      </c>
      <c r="C2316" s="2">
        <v>45140</v>
      </c>
      <c r="D2316">
        <f t="shared" si="108"/>
        <v>2</v>
      </c>
      <c r="E2316">
        <f t="shared" si="109"/>
        <v>8</v>
      </c>
      <c r="F2316">
        <f t="shared" si="110"/>
        <v>2023</v>
      </c>
      <c r="G2316" s="4">
        <v>204615.328125</v>
      </c>
      <c r="H2316" s="4">
        <v>171950.609375</v>
      </c>
      <c r="I2316" s="3">
        <v>84.036003109999996</v>
      </c>
    </row>
    <row r="2317" spans="1:9" x14ac:dyDescent="0.3">
      <c r="A2317" s="25" t="s">
        <v>12</v>
      </c>
      <c r="B2317" s="25" t="s">
        <v>13</v>
      </c>
      <c r="C2317" s="26">
        <v>45140</v>
      </c>
      <c r="D2317" s="27">
        <f t="shared" si="108"/>
        <v>2</v>
      </c>
      <c r="E2317" s="27">
        <f t="shared" si="109"/>
        <v>8</v>
      </c>
      <c r="F2317" s="27">
        <f t="shared" si="110"/>
        <v>2023</v>
      </c>
      <c r="G2317" s="28">
        <v>20459.2421875</v>
      </c>
      <c r="H2317" s="28">
        <v>18997.49609375</v>
      </c>
      <c r="I2317" s="29">
        <v>92.855300900000003</v>
      </c>
    </row>
    <row r="2318" spans="1:9" customFormat="1" x14ac:dyDescent="0.3">
      <c r="A2318" s="1" t="s">
        <v>6</v>
      </c>
      <c r="B2318" s="1" t="s">
        <v>7</v>
      </c>
      <c r="C2318" s="2">
        <v>45141</v>
      </c>
      <c r="D2318">
        <f t="shared" si="108"/>
        <v>3</v>
      </c>
      <c r="E2318">
        <f t="shared" si="109"/>
        <v>8</v>
      </c>
      <c r="F2318">
        <f t="shared" si="110"/>
        <v>2023</v>
      </c>
      <c r="G2318" s="4">
        <v>51691.2265625</v>
      </c>
      <c r="H2318" s="4">
        <v>40670.66796875</v>
      </c>
      <c r="I2318" s="3">
        <v>78.680000309999997</v>
      </c>
    </row>
    <row r="2319" spans="1:9" customFormat="1" x14ac:dyDescent="0.3">
      <c r="A2319" s="1" t="s">
        <v>8</v>
      </c>
      <c r="B2319" s="1" t="s">
        <v>9</v>
      </c>
      <c r="C2319" s="2">
        <v>45141</v>
      </c>
      <c r="D2319">
        <f t="shared" si="108"/>
        <v>3</v>
      </c>
      <c r="E2319">
        <f t="shared" si="109"/>
        <v>8</v>
      </c>
      <c r="F2319">
        <f t="shared" si="110"/>
        <v>2023</v>
      </c>
      <c r="G2319" s="4">
        <v>15302.39648438</v>
      </c>
      <c r="H2319" s="4">
        <v>13877.81445313</v>
      </c>
      <c r="I2319" s="3">
        <v>90.690498349999999</v>
      </c>
    </row>
    <row r="2320" spans="1:9" customFormat="1" x14ac:dyDescent="0.3">
      <c r="A2320" s="1" t="s">
        <v>10</v>
      </c>
      <c r="B2320" s="1" t="s">
        <v>11</v>
      </c>
      <c r="C2320" s="2">
        <v>45141</v>
      </c>
      <c r="D2320">
        <f t="shared" si="108"/>
        <v>3</v>
      </c>
      <c r="E2320">
        <f t="shared" si="109"/>
        <v>8</v>
      </c>
      <c r="F2320">
        <f t="shared" si="110"/>
        <v>2023</v>
      </c>
      <c r="G2320" s="4">
        <v>204615.328125</v>
      </c>
      <c r="H2320" s="4">
        <v>171730.71875</v>
      </c>
      <c r="I2320" s="3">
        <v>83.928596499999998</v>
      </c>
    </row>
    <row r="2321" spans="1:9" x14ac:dyDescent="0.3">
      <c r="A2321" s="25" t="s">
        <v>12</v>
      </c>
      <c r="B2321" s="25" t="s">
        <v>13</v>
      </c>
      <c r="C2321" s="26">
        <v>45141</v>
      </c>
      <c r="D2321" s="27">
        <f t="shared" si="108"/>
        <v>3</v>
      </c>
      <c r="E2321" s="27">
        <f t="shared" si="109"/>
        <v>8</v>
      </c>
      <c r="F2321" s="27">
        <f t="shared" si="110"/>
        <v>2023</v>
      </c>
      <c r="G2321" s="28">
        <v>20459.2421875</v>
      </c>
      <c r="H2321" s="28">
        <v>18869.779296879999</v>
      </c>
      <c r="I2321" s="29">
        <v>92.231101989999999</v>
      </c>
    </row>
    <row r="2322" spans="1:9" customFormat="1" x14ac:dyDescent="0.3">
      <c r="A2322" s="1" t="s">
        <v>6</v>
      </c>
      <c r="B2322" s="1" t="s">
        <v>7</v>
      </c>
      <c r="C2322" s="2">
        <v>45142</v>
      </c>
      <c r="D2322">
        <f t="shared" si="108"/>
        <v>4</v>
      </c>
      <c r="E2322">
        <f t="shared" si="109"/>
        <v>8</v>
      </c>
      <c r="F2322">
        <f t="shared" si="110"/>
        <v>2023</v>
      </c>
      <c r="G2322" s="4">
        <v>51691.2265625</v>
      </c>
      <c r="H2322" s="4">
        <v>40574.05859375</v>
      </c>
      <c r="I2322" s="3">
        <v>78.49310303</v>
      </c>
    </row>
    <row r="2323" spans="1:9" customFormat="1" x14ac:dyDescent="0.3">
      <c r="A2323" s="1" t="s">
        <v>8</v>
      </c>
      <c r="B2323" s="1" t="s">
        <v>9</v>
      </c>
      <c r="C2323" s="2">
        <v>45142</v>
      </c>
      <c r="D2323">
        <f t="shared" si="108"/>
        <v>4</v>
      </c>
      <c r="E2323">
        <f t="shared" si="109"/>
        <v>8</v>
      </c>
      <c r="F2323">
        <f t="shared" si="110"/>
        <v>2023</v>
      </c>
      <c r="G2323" s="4">
        <v>15302.39648438</v>
      </c>
      <c r="H2323" s="4">
        <v>13844.698242189999</v>
      </c>
      <c r="I2323" s="3">
        <v>90.474098209999994</v>
      </c>
    </row>
    <row r="2324" spans="1:9" customFormat="1" x14ac:dyDescent="0.3">
      <c r="A2324" s="1" t="s">
        <v>10</v>
      </c>
      <c r="B2324" s="1" t="s">
        <v>11</v>
      </c>
      <c r="C2324" s="2">
        <v>45142</v>
      </c>
      <c r="D2324">
        <f t="shared" si="108"/>
        <v>4</v>
      </c>
      <c r="E2324">
        <f t="shared" si="109"/>
        <v>8</v>
      </c>
      <c r="F2324">
        <f t="shared" si="110"/>
        <v>2023</v>
      </c>
      <c r="G2324" s="4">
        <v>204615.328125</v>
      </c>
      <c r="H2324" s="4">
        <v>171354.453125</v>
      </c>
      <c r="I2324" s="3">
        <v>83.74469757</v>
      </c>
    </row>
    <row r="2325" spans="1:9" x14ac:dyDescent="0.3">
      <c r="A2325" s="25" t="s">
        <v>12</v>
      </c>
      <c r="B2325" s="25" t="s">
        <v>13</v>
      </c>
      <c r="C2325" s="26">
        <v>45142</v>
      </c>
      <c r="D2325" s="27">
        <f t="shared" si="108"/>
        <v>4</v>
      </c>
      <c r="E2325" s="27">
        <f t="shared" si="109"/>
        <v>8</v>
      </c>
      <c r="F2325" s="27">
        <f t="shared" si="110"/>
        <v>2023</v>
      </c>
      <c r="G2325" s="28">
        <v>20459.2421875</v>
      </c>
      <c r="H2325" s="28">
        <v>18699.90625</v>
      </c>
      <c r="I2325" s="29">
        <v>91.40080261</v>
      </c>
    </row>
    <row r="2326" spans="1:9" customFormat="1" x14ac:dyDescent="0.3">
      <c r="A2326" s="1" t="s">
        <v>6</v>
      </c>
      <c r="B2326" s="1" t="s">
        <v>7</v>
      </c>
      <c r="C2326" s="2">
        <v>45143</v>
      </c>
      <c r="D2326">
        <f t="shared" si="108"/>
        <v>5</v>
      </c>
      <c r="E2326">
        <f t="shared" si="109"/>
        <v>8</v>
      </c>
      <c r="F2326">
        <f t="shared" si="110"/>
        <v>2023</v>
      </c>
      <c r="G2326" s="4">
        <v>51691.2265625</v>
      </c>
      <c r="H2326" s="4">
        <v>40480.1484375</v>
      </c>
      <c r="I2326" s="3">
        <v>78.311401369999999</v>
      </c>
    </row>
    <row r="2327" spans="1:9" customFormat="1" x14ac:dyDescent="0.3">
      <c r="A2327" s="1" t="s">
        <v>8</v>
      </c>
      <c r="B2327" s="1" t="s">
        <v>9</v>
      </c>
      <c r="C2327" s="2">
        <v>45143</v>
      </c>
      <c r="D2327">
        <f t="shared" si="108"/>
        <v>5</v>
      </c>
      <c r="E2327">
        <f t="shared" si="109"/>
        <v>8</v>
      </c>
      <c r="F2327">
        <f t="shared" si="110"/>
        <v>2023</v>
      </c>
      <c r="G2327" s="4">
        <v>15302.39648438</v>
      </c>
      <c r="H2327" s="4">
        <v>13810.57617188</v>
      </c>
      <c r="I2327" s="3">
        <v>90.251098630000001</v>
      </c>
    </row>
    <row r="2328" spans="1:9" customFormat="1" x14ac:dyDescent="0.3">
      <c r="A2328" s="1" t="s">
        <v>10</v>
      </c>
      <c r="B2328" s="1" t="s">
        <v>11</v>
      </c>
      <c r="C2328" s="2">
        <v>45143</v>
      </c>
      <c r="D2328">
        <f t="shared" si="108"/>
        <v>5</v>
      </c>
      <c r="E2328">
        <f t="shared" si="109"/>
        <v>8</v>
      </c>
      <c r="F2328">
        <f t="shared" si="110"/>
        <v>2023</v>
      </c>
      <c r="G2328" s="4">
        <v>204615.328125</v>
      </c>
      <c r="H2328" s="4">
        <v>171198.953125</v>
      </c>
      <c r="I2328" s="3">
        <v>83.668701170000006</v>
      </c>
    </row>
    <row r="2329" spans="1:9" x14ac:dyDescent="0.3">
      <c r="A2329" s="25" t="s">
        <v>12</v>
      </c>
      <c r="B2329" s="25" t="s">
        <v>13</v>
      </c>
      <c r="C2329" s="26">
        <v>45143</v>
      </c>
      <c r="D2329" s="27">
        <f t="shared" si="108"/>
        <v>5</v>
      </c>
      <c r="E2329" s="27">
        <f t="shared" si="109"/>
        <v>8</v>
      </c>
      <c r="F2329" s="27">
        <f t="shared" si="110"/>
        <v>2023</v>
      </c>
      <c r="G2329" s="28">
        <v>20459.2421875</v>
      </c>
      <c r="H2329" s="28">
        <v>18647.650390629999</v>
      </c>
      <c r="I2329" s="29">
        <v>91.145401000000007</v>
      </c>
    </row>
    <row r="2330" spans="1:9" customFormat="1" x14ac:dyDescent="0.3">
      <c r="A2330" s="1" t="s">
        <v>6</v>
      </c>
      <c r="B2330" s="1" t="s">
        <v>7</v>
      </c>
      <c r="C2330" s="2">
        <v>45144</v>
      </c>
      <c r="D2330">
        <f t="shared" si="108"/>
        <v>6</v>
      </c>
      <c r="E2330">
        <f t="shared" si="109"/>
        <v>8</v>
      </c>
      <c r="F2330">
        <f t="shared" si="110"/>
        <v>2023</v>
      </c>
      <c r="G2330" s="4">
        <v>51691.2265625</v>
      </c>
      <c r="H2330" s="4">
        <v>40420.44140625</v>
      </c>
      <c r="I2330" s="3">
        <v>78.195899960000006</v>
      </c>
    </row>
    <row r="2331" spans="1:9" customFormat="1" x14ac:dyDescent="0.3">
      <c r="A2331" s="1" t="s">
        <v>8</v>
      </c>
      <c r="B2331" s="1" t="s">
        <v>9</v>
      </c>
      <c r="C2331" s="2">
        <v>45144</v>
      </c>
      <c r="D2331">
        <f t="shared" si="108"/>
        <v>6</v>
      </c>
      <c r="E2331">
        <f t="shared" si="109"/>
        <v>8</v>
      </c>
      <c r="F2331">
        <f t="shared" si="110"/>
        <v>2023</v>
      </c>
      <c r="G2331" s="4">
        <v>15302.39648438</v>
      </c>
      <c r="H2331" s="4">
        <v>13797.708007810001</v>
      </c>
      <c r="I2331" s="3">
        <v>90.166999820000001</v>
      </c>
    </row>
    <row r="2332" spans="1:9" customFormat="1" x14ac:dyDescent="0.3">
      <c r="A2332" s="1" t="s">
        <v>10</v>
      </c>
      <c r="B2332" s="1" t="s">
        <v>11</v>
      </c>
      <c r="C2332" s="2">
        <v>45144</v>
      </c>
      <c r="D2332">
        <f t="shared" si="108"/>
        <v>6</v>
      </c>
      <c r="E2332">
        <f t="shared" si="109"/>
        <v>8</v>
      </c>
      <c r="F2332">
        <f t="shared" si="110"/>
        <v>2023</v>
      </c>
      <c r="G2332" s="4">
        <v>204615.328125</v>
      </c>
      <c r="H2332" s="4">
        <v>171129.59375</v>
      </c>
      <c r="I2332" s="3">
        <v>83.634803770000005</v>
      </c>
    </row>
    <row r="2333" spans="1:9" x14ac:dyDescent="0.3">
      <c r="A2333" s="25" t="s">
        <v>12</v>
      </c>
      <c r="B2333" s="25" t="s">
        <v>13</v>
      </c>
      <c r="C2333" s="26">
        <v>45144</v>
      </c>
      <c r="D2333" s="27">
        <f t="shared" si="108"/>
        <v>6</v>
      </c>
      <c r="E2333" s="27">
        <f t="shared" si="109"/>
        <v>8</v>
      </c>
      <c r="F2333" s="27">
        <f t="shared" si="110"/>
        <v>2023</v>
      </c>
      <c r="G2333" s="28">
        <v>20459.2421875</v>
      </c>
      <c r="H2333" s="28">
        <v>18631.716796879999</v>
      </c>
      <c r="I2333" s="29">
        <v>91.067497250000002</v>
      </c>
    </row>
    <row r="2334" spans="1:9" customFormat="1" x14ac:dyDescent="0.3">
      <c r="A2334" s="1" t="s">
        <v>6</v>
      </c>
      <c r="B2334" s="1" t="s">
        <v>7</v>
      </c>
      <c r="C2334" s="2">
        <v>45145</v>
      </c>
      <c r="D2334">
        <f t="shared" si="108"/>
        <v>7</v>
      </c>
      <c r="E2334">
        <f t="shared" si="109"/>
        <v>8</v>
      </c>
      <c r="F2334">
        <f t="shared" si="110"/>
        <v>2023</v>
      </c>
      <c r="G2334" s="4">
        <v>51691.2265625</v>
      </c>
      <c r="H2334" s="4">
        <v>40326.1328125</v>
      </c>
      <c r="I2334" s="3">
        <v>78.013496399999994</v>
      </c>
    </row>
    <row r="2335" spans="1:9" customFormat="1" x14ac:dyDescent="0.3">
      <c r="A2335" s="1" t="s">
        <v>8</v>
      </c>
      <c r="B2335" s="1" t="s">
        <v>9</v>
      </c>
      <c r="C2335" s="2">
        <v>45145</v>
      </c>
      <c r="D2335">
        <f t="shared" si="108"/>
        <v>7</v>
      </c>
      <c r="E2335">
        <f t="shared" si="109"/>
        <v>8</v>
      </c>
      <c r="F2335">
        <f t="shared" si="110"/>
        <v>2023</v>
      </c>
      <c r="G2335" s="4">
        <v>15302.39648438</v>
      </c>
      <c r="H2335" s="4">
        <v>13764.72265625</v>
      </c>
      <c r="I2335" s="3">
        <v>89.951400759999999</v>
      </c>
    </row>
    <row r="2336" spans="1:9" customFormat="1" x14ac:dyDescent="0.3">
      <c r="A2336" s="1" t="s">
        <v>10</v>
      </c>
      <c r="B2336" s="1" t="s">
        <v>11</v>
      </c>
      <c r="C2336" s="2">
        <v>45145</v>
      </c>
      <c r="D2336">
        <f t="shared" si="108"/>
        <v>7</v>
      </c>
      <c r="E2336">
        <f t="shared" si="109"/>
        <v>8</v>
      </c>
      <c r="F2336">
        <f t="shared" si="110"/>
        <v>2023</v>
      </c>
      <c r="G2336" s="4">
        <v>204615.328125</v>
      </c>
      <c r="H2336" s="4">
        <v>170698.5625</v>
      </c>
      <c r="I2336" s="3">
        <v>83.424102779999998</v>
      </c>
    </row>
    <row r="2337" spans="1:9" x14ac:dyDescent="0.3">
      <c r="A2337" s="25" t="s">
        <v>12</v>
      </c>
      <c r="B2337" s="25" t="s">
        <v>13</v>
      </c>
      <c r="C2337" s="26">
        <v>45145</v>
      </c>
      <c r="D2337" s="27">
        <f t="shared" si="108"/>
        <v>7</v>
      </c>
      <c r="E2337" s="27">
        <f t="shared" si="109"/>
        <v>8</v>
      </c>
      <c r="F2337" s="27">
        <f t="shared" si="110"/>
        <v>2023</v>
      </c>
      <c r="G2337" s="28">
        <v>20459.2421875</v>
      </c>
      <c r="H2337" s="28">
        <v>18512.865234379999</v>
      </c>
      <c r="I2337" s="29">
        <v>90.486602779999998</v>
      </c>
    </row>
    <row r="2338" spans="1:9" customFormat="1" x14ac:dyDescent="0.3">
      <c r="A2338" s="1" t="s">
        <v>6</v>
      </c>
      <c r="B2338" s="1" t="s">
        <v>7</v>
      </c>
      <c r="C2338" s="2">
        <v>45146</v>
      </c>
      <c r="D2338">
        <f t="shared" si="108"/>
        <v>8</v>
      </c>
      <c r="E2338">
        <f t="shared" si="109"/>
        <v>8</v>
      </c>
      <c r="F2338">
        <f t="shared" si="110"/>
        <v>2023</v>
      </c>
      <c r="G2338" s="4">
        <v>51691.2265625</v>
      </c>
      <c r="H2338" s="4">
        <v>40215.21875</v>
      </c>
      <c r="I2338" s="3">
        <v>77.798896790000001</v>
      </c>
    </row>
    <row r="2339" spans="1:9" customFormat="1" x14ac:dyDescent="0.3">
      <c r="A2339" s="1" t="s">
        <v>8</v>
      </c>
      <c r="B2339" s="1" t="s">
        <v>9</v>
      </c>
      <c r="C2339" s="2">
        <v>45146</v>
      </c>
      <c r="D2339">
        <f t="shared" si="108"/>
        <v>8</v>
      </c>
      <c r="E2339">
        <f t="shared" si="109"/>
        <v>8</v>
      </c>
      <c r="F2339">
        <f t="shared" si="110"/>
        <v>2023</v>
      </c>
      <c r="G2339" s="4">
        <v>15302.39648438</v>
      </c>
      <c r="H2339" s="4">
        <v>13709.897460939999</v>
      </c>
      <c r="I2339" s="3">
        <v>89.593101500000003</v>
      </c>
    </row>
    <row r="2340" spans="1:9" customFormat="1" x14ac:dyDescent="0.3">
      <c r="A2340" s="1" t="s">
        <v>10</v>
      </c>
      <c r="B2340" s="1" t="s">
        <v>11</v>
      </c>
      <c r="C2340" s="2">
        <v>45146</v>
      </c>
      <c r="D2340">
        <f t="shared" si="108"/>
        <v>8</v>
      </c>
      <c r="E2340">
        <f t="shared" si="109"/>
        <v>8</v>
      </c>
      <c r="F2340">
        <f t="shared" si="110"/>
        <v>2023</v>
      </c>
      <c r="G2340" s="4">
        <v>204615.328125</v>
      </c>
      <c r="H2340" s="4">
        <v>170308.171875</v>
      </c>
      <c r="I2340" s="3">
        <v>83.233299259999995</v>
      </c>
    </row>
    <row r="2341" spans="1:9" x14ac:dyDescent="0.3">
      <c r="A2341" s="25" t="s">
        <v>12</v>
      </c>
      <c r="B2341" s="25" t="s">
        <v>13</v>
      </c>
      <c r="C2341" s="26">
        <v>45146</v>
      </c>
      <c r="D2341" s="27">
        <f t="shared" si="108"/>
        <v>8</v>
      </c>
      <c r="E2341" s="27">
        <f t="shared" si="109"/>
        <v>8</v>
      </c>
      <c r="F2341" s="27">
        <f t="shared" si="110"/>
        <v>2023</v>
      </c>
      <c r="G2341" s="28">
        <v>20459.2421875</v>
      </c>
      <c r="H2341" s="28">
        <v>18344.84765625</v>
      </c>
      <c r="I2341" s="29">
        <v>89.665298460000002</v>
      </c>
    </row>
    <row r="2342" spans="1:9" customFormat="1" x14ac:dyDescent="0.3">
      <c r="A2342" s="1" t="s">
        <v>6</v>
      </c>
      <c r="B2342" s="1" t="s">
        <v>7</v>
      </c>
      <c r="C2342" s="2">
        <v>45147</v>
      </c>
      <c r="D2342">
        <f t="shared" si="108"/>
        <v>9</v>
      </c>
      <c r="E2342">
        <f t="shared" si="109"/>
        <v>8</v>
      </c>
      <c r="F2342">
        <f t="shared" si="110"/>
        <v>2023</v>
      </c>
      <c r="G2342" s="4">
        <v>51691.2265625</v>
      </c>
      <c r="H2342" s="4">
        <v>40073.5625</v>
      </c>
      <c r="I2342" s="3">
        <v>77.524902339999997</v>
      </c>
    </row>
    <row r="2343" spans="1:9" customFormat="1" x14ac:dyDescent="0.3">
      <c r="A2343" s="1" t="s">
        <v>8</v>
      </c>
      <c r="B2343" s="1" t="s">
        <v>9</v>
      </c>
      <c r="C2343" s="2">
        <v>45147</v>
      </c>
      <c r="D2343">
        <f t="shared" si="108"/>
        <v>9</v>
      </c>
      <c r="E2343">
        <f t="shared" si="109"/>
        <v>8</v>
      </c>
      <c r="F2343">
        <f t="shared" si="110"/>
        <v>2023</v>
      </c>
      <c r="G2343" s="4">
        <v>15302.39648438</v>
      </c>
      <c r="H2343" s="4">
        <v>13654.25976563</v>
      </c>
      <c r="I2343" s="3">
        <v>89.229598999999993</v>
      </c>
    </row>
    <row r="2344" spans="1:9" customFormat="1" x14ac:dyDescent="0.3">
      <c r="A2344" s="1" t="s">
        <v>10</v>
      </c>
      <c r="B2344" s="1" t="s">
        <v>11</v>
      </c>
      <c r="C2344" s="2">
        <v>45147</v>
      </c>
      <c r="D2344">
        <f t="shared" si="108"/>
        <v>9</v>
      </c>
      <c r="E2344">
        <f t="shared" si="109"/>
        <v>8</v>
      </c>
      <c r="F2344">
        <f t="shared" si="110"/>
        <v>2023</v>
      </c>
      <c r="G2344" s="4">
        <v>204615.328125</v>
      </c>
      <c r="H2344" s="4">
        <v>169909.34375</v>
      </c>
      <c r="I2344" s="3">
        <v>83.038398740000005</v>
      </c>
    </row>
    <row r="2345" spans="1:9" x14ac:dyDescent="0.3">
      <c r="A2345" s="25" t="s">
        <v>12</v>
      </c>
      <c r="B2345" s="25" t="s">
        <v>13</v>
      </c>
      <c r="C2345" s="26">
        <v>45147</v>
      </c>
      <c r="D2345" s="27">
        <f t="shared" si="108"/>
        <v>9</v>
      </c>
      <c r="E2345" s="27">
        <f t="shared" si="109"/>
        <v>8</v>
      </c>
      <c r="F2345" s="27">
        <f t="shared" si="110"/>
        <v>2023</v>
      </c>
      <c r="G2345" s="28">
        <v>20459.2421875</v>
      </c>
      <c r="H2345" s="28">
        <v>18239.2109375</v>
      </c>
      <c r="I2345" s="29">
        <v>89.149002080000002</v>
      </c>
    </row>
    <row r="2346" spans="1:9" customFormat="1" x14ac:dyDescent="0.3">
      <c r="A2346" s="1" t="s">
        <v>6</v>
      </c>
      <c r="B2346" s="1" t="s">
        <v>7</v>
      </c>
      <c r="C2346" s="2">
        <v>45148</v>
      </c>
      <c r="D2346">
        <f t="shared" si="108"/>
        <v>10</v>
      </c>
      <c r="E2346">
        <f t="shared" si="109"/>
        <v>8</v>
      </c>
      <c r="F2346">
        <f t="shared" si="110"/>
        <v>2023</v>
      </c>
      <c r="G2346" s="4">
        <v>51691.2265625</v>
      </c>
      <c r="H2346" s="4">
        <v>39939.88671875</v>
      </c>
      <c r="I2346" s="3">
        <v>77.266296389999994</v>
      </c>
    </row>
    <row r="2347" spans="1:9" customFormat="1" x14ac:dyDescent="0.3">
      <c r="A2347" s="1" t="s">
        <v>8</v>
      </c>
      <c r="B2347" s="1" t="s">
        <v>9</v>
      </c>
      <c r="C2347" s="2">
        <v>45148</v>
      </c>
      <c r="D2347">
        <f t="shared" si="108"/>
        <v>10</v>
      </c>
      <c r="E2347">
        <f t="shared" si="109"/>
        <v>8</v>
      </c>
      <c r="F2347">
        <f t="shared" si="110"/>
        <v>2023</v>
      </c>
      <c r="G2347" s="4">
        <v>15302.39648438</v>
      </c>
      <c r="H2347" s="4">
        <v>13595.833007810001</v>
      </c>
      <c r="I2347" s="3">
        <v>88.847702029999994</v>
      </c>
    </row>
    <row r="2348" spans="1:9" customFormat="1" x14ac:dyDescent="0.3">
      <c r="A2348" s="1" t="s">
        <v>10</v>
      </c>
      <c r="B2348" s="1" t="s">
        <v>11</v>
      </c>
      <c r="C2348" s="2">
        <v>45148</v>
      </c>
      <c r="D2348">
        <f t="shared" si="108"/>
        <v>10</v>
      </c>
      <c r="E2348">
        <f t="shared" si="109"/>
        <v>8</v>
      </c>
      <c r="F2348">
        <f t="shared" si="110"/>
        <v>2023</v>
      </c>
      <c r="G2348" s="4">
        <v>204615.328125</v>
      </c>
      <c r="H2348" s="4">
        <v>169527.375</v>
      </c>
      <c r="I2348" s="3">
        <v>82.851699830000001</v>
      </c>
    </row>
    <row r="2349" spans="1:9" x14ac:dyDescent="0.3">
      <c r="A2349" s="25" t="s">
        <v>12</v>
      </c>
      <c r="B2349" s="25" t="s">
        <v>13</v>
      </c>
      <c r="C2349" s="26">
        <v>45148</v>
      </c>
      <c r="D2349" s="27">
        <f t="shared" si="108"/>
        <v>10</v>
      </c>
      <c r="E2349" s="27">
        <f t="shared" si="109"/>
        <v>8</v>
      </c>
      <c r="F2349" s="27">
        <f t="shared" si="110"/>
        <v>2023</v>
      </c>
      <c r="G2349" s="28">
        <v>20459.2421875</v>
      </c>
      <c r="H2349" s="28">
        <v>18119.232421879999</v>
      </c>
      <c r="I2349" s="29">
        <v>88.562599180000007</v>
      </c>
    </row>
    <row r="2350" spans="1:9" customFormat="1" x14ac:dyDescent="0.3">
      <c r="A2350" s="1" t="s">
        <v>6</v>
      </c>
      <c r="B2350" s="1" t="s">
        <v>7</v>
      </c>
      <c r="C2350" s="2">
        <v>45149</v>
      </c>
      <c r="D2350">
        <f t="shared" si="108"/>
        <v>11</v>
      </c>
      <c r="E2350">
        <f t="shared" si="109"/>
        <v>8</v>
      </c>
      <c r="F2350">
        <f t="shared" si="110"/>
        <v>2023</v>
      </c>
      <c r="G2350" s="4">
        <v>51691.2265625</v>
      </c>
      <c r="H2350" s="4">
        <v>39838.390625</v>
      </c>
      <c r="I2350" s="3">
        <v>77.069900509999997</v>
      </c>
    </row>
    <row r="2351" spans="1:9" customFormat="1" x14ac:dyDescent="0.3">
      <c r="A2351" s="1" t="s">
        <v>8</v>
      </c>
      <c r="B2351" s="1" t="s">
        <v>9</v>
      </c>
      <c r="C2351" s="2">
        <v>45149</v>
      </c>
      <c r="D2351">
        <f t="shared" si="108"/>
        <v>11</v>
      </c>
      <c r="E2351">
        <f t="shared" si="109"/>
        <v>8</v>
      </c>
      <c r="F2351">
        <f t="shared" si="110"/>
        <v>2023</v>
      </c>
      <c r="G2351" s="4">
        <v>15302.39648438</v>
      </c>
      <c r="H2351" s="4">
        <v>13555.17382813</v>
      </c>
      <c r="I2351" s="3">
        <v>88.582000730000004</v>
      </c>
    </row>
    <row r="2352" spans="1:9" customFormat="1" x14ac:dyDescent="0.3">
      <c r="A2352" s="1" t="s">
        <v>10</v>
      </c>
      <c r="B2352" s="1" t="s">
        <v>11</v>
      </c>
      <c r="C2352" s="2">
        <v>45149</v>
      </c>
      <c r="D2352">
        <f t="shared" si="108"/>
        <v>11</v>
      </c>
      <c r="E2352">
        <f t="shared" si="109"/>
        <v>8</v>
      </c>
      <c r="F2352">
        <f t="shared" si="110"/>
        <v>2023</v>
      </c>
      <c r="G2352" s="4">
        <v>204615.328125</v>
      </c>
      <c r="H2352" s="4">
        <v>169083.671875</v>
      </c>
      <c r="I2352" s="3">
        <v>82.634902949999997</v>
      </c>
    </row>
    <row r="2353" spans="1:9" x14ac:dyDescent="0.3">
      <c r="A2353" s="25" t="s">
        <v>12</v>
      </c>
      <c r="B2353" s="25" t="s">
        <v>13</v>
      </c>
      <c r="C2353" s="26">
        <v>45149</v>
      </c>
      <c r="D2353" s="27">
        <f t="shared" si="108"/>
        <v>11</v>
      </c>
      <c r="E2353" s="27">
        <f t="shared" si="109"/>
        <v>8</v>
      </c>
      <c r="F2353" s="27">
        <f t="shared" si="110"/>
        <v>2023</v>
      </c>
      <c r="G2353" s="28">
        <v>20459.2421875</v>
      </c>
      <c r="H2353" s="28">
        <v>18196.556640629999</v>
      </c>
      <c r="I2353" s="29">
        <v>88.940498349999999</v>
      </c>
    </row>
    <row r="2354" spans="1:9" customFormat="1" x14ac:dyDescent="0.3">
      <c r="A2354" s="1" t="s">
        <v>6</v>
      </c>
      <c r="B2354" s="1" t="s">
        <v>7</v>
      </c>
      <c r="C2354" s="2">
        <v>45150</v>
      </c>
      <c r="D2354">
        <f t="shared" si="108"/>
        <v>12</v>
      </c>
      <c r="E2354">
        <f t="shared" si="109"/>
        <v>8</v>
      </c>
      <c r="F2354">
        <f t="shared" si="110"/>
        <v>2023</v>
      </c>
      <c r="G2354" s="4">
        <v>51691.2265625</v>
      </c>
      <c r="H2354" s="4">
        <v>39769.19921875</v>
      </c>
      <c r="I2354" s="3">
        <v>76.936096190000001</v>
      </c>
    </row>
    <row r="2355" spans="1:9" customFormat="1" x14ac:dyDescent="0.3">
      <c r="A2355" s="1" t="s">
        <v>8</v>
      </c>
      <c r="B2355" s="1" t="s">
        <v>9</v>
      </c>
      <c r="C2355" s="2">
        <v>45150</v>
      </c>
      <c r="D2355">
        <f t="shared" si="108"/>
        <v>12</v>
      </c>
      <c r="E2355">
        <f t="shared" si="109"/>
        <v>8</v>
      </c>
      <c r="F2355">
        <f t="shared" si="110"/>
        <v>2023</v>
      </c>
      <c r="G2355" s="4">
        <v>15302.39648438</v>
      </c>
      <c r="H2355" s="4">
        <v>13516.665039060001</v>
      </c>
      <c r="I2355" s="3">
        <v>88.330398560000006</v>
      </c>
    </row>
    <row r="2356" spans="1:9" customFormat="1" x14ac:dyDescent="0.3">
      <c r="A2356" s="1" t="s">
        <v>10</v>
      </c>
      <c r="B2356" s="1" t="s">
        <v>11</v>
      </c>
      <c r="C2356" s="2">
        <v>45150</v>
      </c>
      <c r="D2356">
        <f t="shared" si="108"/>
        <v>12</v>
      </c>
      <c r="E2356">
        <f t="shared" si="109"/>
        <v>8</v>
      </c>
      <c r="F2356">
        <f t="shared" si="110"/>
        <v>2023</v>
      </c>
      <c r="G2356" s="4">
        <v>204615.328125</v>
      </c>
      <c r="H2356" s="4">
        <v>169069.5</v>
      </c>
      <c r="I2356" s="3">
        <v>82.627998349999999</v>
      </c>
    </row>
    <row r="2357" spans="1:9" x14ac:dyDescent="0.3">
      <c r="A2357" s="25" t="s">
        <v>12</v>
      </c>
      <c r="B2357" s="25" t="s">
        <v>13</v>
      </c>
      <c r="C2357" s="26">
        <v>45150</v>
      </c>
      <c r="D2357" s="27">
        <f t="shared" si="108"/>
        <v>12</v>
      </c>
      <c r="E2357" s="27">
        <f t="shared" si="109"/>
        <v>8</v>
      </c>
      <c r="F2357" s="27">
        <f t="shared" si="110"/>
        <v>2023</v>
      </c>
      <c r="G2357" s="28">
        <v>20459.2421875</v>
      </c>
      <c r="H2357" s="28">
        <v>18506.248046879999</v>
      </c>
      <c r="I2357" s="29">
        <v>90.454200740000005</v>
      </c>
    </row>
    <row r="2358" spans="1:9" customFormat="1" x14ac:dyDescent="0.3">
      <c r="A2358" s="1" t="s">
        <v>6</v>
      </c>
      <c r="B2358" s="1" t="s">
        <v>7</v>
      </c>
      <c r="C2358" s="2">
        <v>45151</v>
      </c>
      <c r="D2358">
        <f t="shared" si="108"/>
        <v>13</v>
      </c>
      <c r="E2358">
        <f t="shared" si="109"/>
        <v>8</v>
      </c>
      <c r="F2358">
        <f t="shared" si="110"/>
        <v>2023</v>
      </c>
      <c r="G2358" s="4">
        <v>51691.2265625</v>
      </c>
      <c r="H2358" s="4">
        <v>39699.71484375</v>
      </c>
      <c r="I2358" s="3">
        <v>76.801597599999994</v>
      </c>
    </row>
    <row r="2359" spans="1:9" customFormat="1" x14ac:dyDescent="0.3">
      <c r="A2359" s="1" t="s">
        <v>8</v>
      </c>
      <c r="B2359" s="1" t="s">
        <v>9</v>
      </c>
      <c r="C2359" s="2">
        <v>45151</v>
      </c>
      <c r="D2359">
        <f t="shared" si="108"/>
        <v>13</v>
      </c>
      <c r="E2359">
        <f t="shared" si="109"/>
        <v>8</v>
      </c>
      <c r="F2359">
        <f t="shared" si="110"/>
        <v>2023</v>
      </c>
      <c r="G2359" s="4">
        <v>15302.39648438</v>
      </c>
      <c r="H2359" s="4">
        <v>13501.01953125</v>
      </c>
      <c r="I2359" s="3">
        <v>88.22810364</v>
      </c>
    </row>
    <row r="2360" spans="1:9" customFormat="1" x14ac:dyDescent="0.3">
      <c r="A2360" s="1" t="s">
        <v>10</v>
      </c>
      <c r="B2360" s="1" t="s">
        <v>11</v>
      </c>
      <c r="C2360" s="2">
        <v>45151</v>
      </c>
      <c r="D2360">
        <f t="shared" si="108"/>
        <v>13</v>
      </c>
      <c r="E2360">
        <f t="shared" si="109"/>
        <v>8</v>
      </c>
      <c r="F2360">
        <f t="shared" si="110"/>
        <v>2023</v>
      </c>
      <c r="G2360" s="4">
        <v>204615.328125</v>
      </c>
      <c r="H2360" s="4">
        <v>169030.578125</v>
      </c>
      <c r="I2360" s="3">
        <v>82.609001160000005</v>
      </c>
    </row>
    <row r="2361" spans="1:9" x14ac:dyDescent="0.3">
      <c r="A2361" s="25" t="s">
        <v>12</v>
      </c>
      <c r="B2361" s="25" t="s">
        <v>13</v>
      </c>
      <c r="C2361" s="26">
        <v>45151</v>
      </c>
      <c r="D2361" s="27">
        <f t="shared" si="108"/>
        <v>13</v>
      </c>
      <c r="E2361" s="27">
        <f t="shared" si="109"/>
        <v>8</v>
      </c>
      <c r="F2361" s="27">
        <f t="shared" si="110"/>
        <v>2023</v>
      </c>
      <c r="G2361" s="28">
        <v>20459.2421875</v>
      </c>
      <c r="H2361" s="28">
        <v>18727.26171875</v>
      </c>
      <c r="I2361" s="29">
        <v>91.534500120000004</v>
      </c>
    </row>
    <row r="2362" spans="1:9" customFormat="1" x14ac:dyDescent="0.3">
      <c r="A2362" s="1" t="s">
        <v>6</v>
      </c>
      <c r="B2362" s="1" t="s">
        <v>7</v>
      </c>
      <c r="C2362" s="2">
        <v>45152</v>
      </c>
      <c r="D2362">
        <f t="shared" si="108"/>
        <v>14</v>
      </c>
      <c r="E2362">
        <f t="shared" si="109"/>
        <v>8</v>
      </c>
      <c r="F2362">
        <f t="shared" si="110"/>
        <v>2023</v>
      </c>
      <c r="G2362" s="4">
        <v>51691.2265625</v>
      </c>
      <c r="H2362" s="4">
        <v>39594.63671875</v>
      </c>
      <c r="I2362" s="3">
        <v>76.598396300000005</v>
      </c>
    </row>
    <row r="2363" spans="1:9" customFormat="1" x14ac:dyDescent="0.3">
      <c r="A2363" s="1" t="s">
        <v>8</v>
      </c>
      <c r="B2363" s="1" t="s">
        <v>9</v>
      </c>
      <c r="C2363" s="2">
        <v>45152</v>
      </c>
      <c r="D2363">
        <f t="shared" si="108"/>
        <v>14</v>
      </c>
      <c r="E2363">
        <f t="shared" si="109"/>
        <v>8</v>
      </c>
      <c r="F2363">
        <f t="shared" si="110"/>
        <v>2023</v>
      </c>
      <c r="G2363" s="4">
        <v>15302.39648438</v>
      </c>
      <c r="H2363" s="4">
        <v>13475.74609375</v>
      </c>
      <c r="I2363" s="3">
        <v>88.063003539999997</v>
      </c>
    </row>
    <row r="2364" spans="1:9" customFormat="1" x14ac:dyDescent="0.3">
      <c r="A2364" s="1" t="s">
        <v>10</v>
      </c>
      <c r="B2364" s="1" t="s">
        <v>11</v>
      </c>
      <c r="C2364" s="2">
        <v>45152</v>
      </c>
      <c r="D2364">
        <f t="shared" si="108"/>
        <v>14</v>
      </c>
      <c r="E2364">
        <f t="shared" si="109"/>
        <v>8</v>
      </c>
      <c r="F2364">
        <f t="shared" si="110"/>
        <v>2023</v>
      </c>
      <c r="G2364" s="4">
        <v>204615.328125</v>
      </c>
      <c r="H2364" s="4">
        <v>168644.953125</v>
      </c>
      <c r="I2364" s="3">
        <v>82.420501709999996</v>
      </c>
    </row>
    <row r="2365" spans="1:9" x14ac:dyDescent="0.3">
      <c r="A2365" s="25" t="s">
        <v>12</v>
      </c>
      <c r="B2365" s="25" t="s">
        <v>13</v>
      </c>
      <c r="C2365" s="26">
        <v>45152</v>
      </c>
      <c r="D2365" s="27">
        <f t="shared" si="108"/>
        <v>14</v>
      </c>
      <c r="E2365" s="27">
        <f t="shared" si="109"/>
        <v>8</v>
      </c>
      <c r="F2365" s="27">
        <f t="shared" si="110"/>
        <v>2023</v>
      </c>
      <c r="G2365" s="28">
        <v>20459.2421875</v>
      </c>
      <c r="H2365" s="28">
        <v>18921.072265629999</v>
      </c>
      <c r="I2365" s="29">
        <v>92.481796259999996</v>
      </c>
    </row>
    <row r="2366" spans="1:9" customFormat="1" x14ac:dyDescent="0.3">
      <c r="A2366" s="1" t="s">
        <v>6</v>
      </c>
      <c r="B2366" s="1" t="s">
        <v>7</v>
      </c>
      <c r="C2366" s="2">
        <v>45153</v>
      </c>
      <c r="D2366">
        <f t="shared" si="108"/>
        <v>15</v>
      </c>
      <c r="E2366">
        <f t="shared" si="109"/>
        <v>8</v>
      </c>
      <c r="F2366">
        <f t="shared" si="110"/>
        <v>2023</v>
      </c>
      <c r="G2366" s="4">
        <v>51691.2265625</v>
      </c>
      <c r="H2366" s="4">
        <v>39483.21875</v>
      </c>
      <c r="I2366" s="3">
        <v>76.382797240000002</v>
      </c>
    </row>
    <row r="2367" spans="1:9" customFormat="1" x14ac:dyDescent="0.3">
      <c r="A2367" s="1" t="s">
        <v>8</v>
      </c>
      <c r="B2367" s="1" t="s">
        <v>9</v>
      </c>
      <c r="C2367" s="2">
        <v>45153</v>
      </c>
      <c r="D2367">
        <f t="shared" si="108"/>
        <v>15</v>
      </c>
      <c r="E2367">
        <f t="shared" si="109"/>
        <v>8</v>
      </c>
      <c r="F2367">
        <f t="shared" si="110"/>
        <v>2023</v>
      </c>
      <c r="G2367" s="4">
        <v>15302.39648438</v>
      </c>
      <c r="H2367" s="4">
        <v>13426.97460938</v>
      </c>
      <c r="I2367" s="3">
        <v>87.744300839999994</v>
      </c>
    </row>
    <row r="2368" spans="1:9" customFormat="1" x14ac:dyDescent="0.3">
      <c r="A2368" s="1" t="s">
        <v>10</v>
      </c>
      <c r="B2368" s="1" t="s">
        <v>11</v>
      </c>
      <c r="C2368" s="2">
        <v>45153</v>
      </c>
      <c r="D2368">
        <f t="shared" si="108"/>
        <v>15</v>
      </c>
      <c r="E2368">
        <f t="shared" si="109"/>
        <v>8</v>
      </c>
      <c r="F2368">
        <f t="shared" si="110"/>
        <v>2023</v>
      </c>
      <c r="G2368" s="4">
        <v>204615.328125</v>
      </c>
      <c r="H2368" s="4">
        <v>168189.359375</v>
      </c>
      <c r="I2368" s="3">
        <v>82.197799680000003</v>
      </c>
    </row>
    <row r="2369" spans="1:9" x14ac:dyDescent="0.3">
      <c r="A2369" s="25" t="s">
        <v>12</v>
      </c>
      <c r="B2369" s="25" t="s">
        <v>13</v>
      </c>
      <c r="C2369" s="26">
        <v>45153</v>
      </c>
      <c r="D2369" s="27">
        <f t="shared" si="108"/>
        <v>15</v>
      </c>
      <c r="E2369" s="27">
        <f t="shared" si="109"/>
        <v>8</v>
      </c>
      <c r="F2369" s="27">
        <f t="shared" si="110"/>
        <v>2023</v>
      </c>
      <c r="G2369" s="28">
        <v>20459.2421875</v>
      </c>
      <c r="H2369" s="28">
        <v>18957.193359379999</v>
      </c>
      <c r="I2369" s="29">
        <v>92.658302309999996</v>
      </c>
    </row>
    <row r="2370" spans="1:9" customFormat="1" x14ac:dyDescent="0.3">
      <c r="A2370" s="1" t="s">
        <v>6</v>
      </c>
      <c r="B2370" s="1" t="s">
        <v>7</v>
      </c>
      <c r="C2370" s="2">
        <v>45154</v>
      </c>
      <c r="D2370">
        <f t="shared" si="108"/>
        <v>16</v>
      </c>
      <c r="E2370">
        <f t="shared" si="109"/>
        <v>8</v>
      </c>
      <c r="F2370">
        <f t="shared" si="110"/>
        <v>2023</v>
      </c>
      <c r="G2370" s="4">
        <v>51691.2265625</v>
      </c>
      <c r="H2370" s="4">
        <v>39424.3515625</v>
      </c>
      <c r="I2370" s="3">
        <v>76.268898010000001</v>
      </c>
    </row>
    <row r="2371" spans="1:9" customFormat="1" x14ac:dyDescent="0.3">
      <c r="A2371" s="1" t="s">
        <v>8</v>
      </c>
      <c r="B2371" s="1" t="s">
        <v>9</v>
      </c>
      <c r="C2371" s="2">
        <v>45154</v>
      </c>
      <c r="D2371">
        <f t="shared" ref="D2371:D2434" si="111">DAY(C2371)</f>
        <v>16</v>
      </c>
      <c r="E2371">
        <f t="shared" ref="E2371:E2434" si="112">MONTH(C2371)</f>
        <v>8</v>
      </c>
      <c r="F2371">
        <f t="shared" ref="F2371:F2434" si="113">YEAR(C2371)</f>
        <v>2023</v>
      </c>
      <c r="G2371" s="4">
        <v>15302.39648438</v>
      </c>
      <c r="H2371" s="4">
        <v>13364.934570310001</v>
      </c>
      <c r="I2371" s="3">
        <v>87.338798519999997</v>
      </c>
    </row>
    <row r="2372" spans="1:9" customFormat="1" x14ac:dyDescent="0.3">
      <c r="A2372" s="1" t="s">
        <v>10</v>
      </c>
      <c r="B2372" s="1" t="s">
        <v>11</v>
      </c>
      <c r="C2372" s="2">
        <v>45154</v>
      </c>
      <c r="D2372">
        <f t="shared" si="111"/>
        <v>16</v>
      </c>
      <c r="E2372">
        <f t="shared" si="112"/>
        <v>8</v>
      </c>
      <c r="F2372">
        <f t="shared" si="113"/>
        <v>2023</v>
      </c>
      <c r="G2372" s="4">
        <v>204615.328125</v>
      </c>
      <c r="H2372" s="4">
        <v>167687.328125</v>
      </c>
      <c r="I2372" s="3">
        <v>81.95249939</v>
      </c>
    </row>
    <row r="2373" spans="1:9" x14ac:dyDescent="0.3">
      <c r="A2373" s="25" t="s">
        <v>12</v>
      </c>
      <c r="B2373" s="25" t="s">
        <v>13</v>
      </c>
      <c r="C2373" s="26">
        <v>45154</v>
      </c>
      <c r="D2373" s="27">
        <f t="shared" si="111"/>
        <v>16</v>
      </c>
      <c r="E2373" s="27">
        <f t="shared" si="112"/>
        <v>8</v>
      </c>
      <c r="F2373" s="27">
        <f t="shared" si="113"/>
        <v>2023</v>
      </c>
      <c r="G2373" s="28">
        <v>20459.2421875</v>
      </c>
      <c r="H2373" s="28">
        <v>18937.431640629999</v>
      </c>
      <c r="I2373" s="29">
        <v>92.561698910000004</v>
      </c>
    </row>
    <row r="2374" spans="1:9" customFormat="1" x14ac:dyDescent="0.3">
      <c r="A2374" s="1" t="s">
        <v>6</v>
      </c>
      <c r="B2374" s="1" t="s">
        <v>7</v>
      </c>
      <c r="C2374" s="2">
        <v>45155</v>
      </c>
      <c r="D2374">
        <f t="shared" si="111"/>
        <v>17</v>
      </c>
      <c r="E2374">
        <f t="shared" si="112"/>
        <v>8</v>
      </c>
      <c r="F2374">
        <f t="shared" si="113"/>
        <v>2023</v>
      </c>
      <c r="G2374" s="4">
        <v>51691.2265625</v>
      </c>
      <c r="H2374" s="4">
        <v>39363.5234375</v>
      </c>
      <c r="I2374" s="3">
        <v>76.151298519999997</v>
      </c>
    </row>
    <row r="2375" spans="1:9" customFormat="1" x14ac:dyDescent="0.3">
      <c r="A2375" s="1" t="s">
        <v>8</v>
      </c>
      <c r="B2375" s="1" t="s">
        <v>9</v>
      </c>
      <c r="C2375" s="2">
        <v>45155</v>
      </c>
      <c r="D2375">
        <f t="shared" si="111"/>
        <v>17</v>
      </c>
      <c r="E2375">
        <f t="shared" si="112"/>
        <v>8</v>
      </c>
      <c r="F2375">
        <f t="shared" si="113"/>
        <v>2023</v>
      </c>
      <c r="G2375" s="4">
        <v>15302.39648438</v>
      </c>
      <c r="H2375" s="4">
        <v>13299.44335938</v>
      </c>
      <c r="I2375" s="3">
        <v>86.910896300000005</v>
      </c>
    </row>
    <row r="2376" spans="1:9" customFormat="1" x14ac:dyDescent="0.3">
      <c r="A2376" s="1" t="s">
        <v>10</v>
      </c>
      <c r="B2376" s="1" t="s">
        <v>11</v>
      </c>
      <c r="C2376" s="2">
        <v>45155</v>
      </c>
      <c r="D2376">
        <f t="shared" si="111"/>
        <v>17</v>
      </c>
      <c r="E2376">
        <f t="shared" si="112"/>
        <v>8</v>
      </c>
      <c r="F2376">
        <f t="shared" si="113"/>
        <v>2023</v>
      </c>
      <c r="G2376" s="4">
        <v>204615.328125</v>
      </c>
      <c r="H2376" s="4">
        <v>167219.015625</v>
      </c>
      <c r="I2376" s="3">
        <v>81.723602290000002</v>
      </c>
    </row>
    <row r="2377" spans="1:9" x14ac:dyDescent="0.3">
      <c r="A2377" s="25" t="s">
        <v>12</v>
      </c>
      <c r="B2377" s="25" t="s">
        <v>13</v>
      </c>
      <c r="C2377" s="26">
        <v>45155</v>
      </c>
      <c r="D2377" s="27">
        <f t="shared" si="111"/>
        <v>17</v>
      </c>
      <c r="E2377" s="27">
        <f t="shared" si="112"/>
        <v>8</v>
      </c>
      <c r="F2377" s="27">
        <f t="shared" si="113"/>
        <v>2023</v>
      </c>
      <c r="G2377" s="28">
        <v>20459.2421875</v>
      </c>
      <c r="H2377" s="28">
        <v>18881.74609375</v>
      </c>
      <c r="I2377" s="29">
        <v>92.289596560000007</v>
      </c>
    </row>
    <row r="2378" spans="1:9" customFormat="1" x14ac:dyDescent="0.3">
      <c r="A2378" s="1" t="s">
        <v>6</v>
      </c>
      <c r="B2378" s="1" t="s">
        <v>7</v>
      </c>
      <c r="C2378" s="2">
        <v>45156</v>
      </c>
      <c r="D2378">
        <f t="shared" si="111"/>
        <v>18</v>
      </c>
      <c r="E2378">
        <f t="shared" si="112"/>
        <v>8</v>
      </c>
      <c r="F2378">
        <f t="shared" si="113"/>
        <v>2023</v>
      </c>
      <c r="G2378" s="4">
        <v>51691.2265625</v>
      </c>
      <c r="H2378" s="4">
        <v>39302.44140625</v>
      </c>
      <c r="I2378" s="3">
        <v>76.033096310000005</v>
      </c>
    </row>
    <row r="2379" spans="1:9" customFormat="1" x14ac:dyDescent="0.3">
      <c r="A2379" s="1" t="s">
        <v>8</v>
      </c>
      <c r="B2379" s="1" t="s">
        <v>9</v>
      </c>
      <c r="C2379" s="2">
        <v>45156</v>
      </c>
      <c r="D2379">
        <f t="shared" si="111"/>
        <v>18</v>
      </c>
      <c r="E2379">
        <f t="shared" si="112"/>
        <v>8</v>
      </c>
      <c r="F2379">
        <f t="shared" si="113"/>
        <v>2023</v>
      </c>
      <c r="G2379" s="4">
        <v>15302.39648438</v>
      </c>
      <c r="H2379" s="4">
        <v>13236.672851560001</v>
      </c>
      <c r="I2379" s="3">
        <v>86.500701899999996</v>
      </c>
    </row>
    <row r="2380" spans="1:9" customFormat="1" x14ac:dyDescent="0.3">
      <c r="A2380" s="1" t="s">
        <v>10</v>
      </c>
      <c r="B2380" s="1" t="s">
        <v>11</v>
      </c>
      <c r="C2380" s="2">
        <v>45156</v>
      </c>
      <c r="D2380">
        <f t="shared" si="111"/>
        <v>18</v>
      </c>
      <c r="E2380">
        <f t="shared" si="112"/>
        <v>8</v>
      </c>
      <c r="F2380">
        <f t="shared" si="113"/>
        <v>2023</v>
      </c>
      <c r="G2380" s="4">
        <v>204615.328125</v>
      </c>
      <c r="H2380" s="4">
        <v>166743.65625</v>
      </c>
      <c r="I2380" s="3">
        <v>81.491302489999995</v>
      </c>
    </row>
    <row r="2381" spans="1:9" x14ac:dyDescent="0.3">
      <c r="A2381" s="25" t="s">
        <v>12</v>
      </c>
      <c r="B2381" s="25" t="s">
        <v>13</v>
      </c>
      <c r="C2381" s="26">
        <v>45156</v>
      </c>
      <c r="D2381" s="27">
        <f t="shared" si="111"/>
        <v>18</v>
      </c>
      <c r="E2381" s="27">
        <f t="shared" si="112"/>
        <v>8</v>
      </c>
      <c r="F2381" s="27">
        <f t="shared" si="113"/>
        <v>2023</v>
      </c>
      <c r="G2381" s="28">
        <v>20459.2421875</v>
      </c>
      <c r="H2381" s="28">
        <v>18814.12890625</v>
      </c>
      <c r="I2381" s="29">
        <v>91.959098819999994</v>
      </c>
    </row>
    <row r="2382" spans="1:9" customFormat="1" x14ac:dyDescent="0.3">
      <c r="A2382" s="1" t="s">
        <v>6</v>
      </c>
      <c r="B2382" s="1" t="s">
        <v>7</v>
      </c>
      <c r="C2382" s="2">
        <v>45157</v>
      </c>
      <c r="D2382">
        <f t="shared" si="111"/>
        <v>19</v>
      </c>
      <c r="E2382">
        <f t="shared" si="112"/>
        <v>8</v>
      </c>
      <c r="F2382">
        <f t="shared" si="113"/>
        <v>2023</v>
      </c>
      <c r="G2382" s="4">
        <v>51691.2265625</v>
      </c>
      <c r="H2382" s="4">
        <v>39241.890625</v>
      </c>
      <c r="I2382" s="3">
        <v>75.916000370000006</v>
      </c>
    </row>
    <row r="2383" spans="1:9" customFormat="1" x14ac:dyDescent="0.3">
      <c r="A2383" s="1" t="s">
        <v>8</v>
      </c>
      <c r="B2383" s="1" t="s">
        <v>9</v>
      </c>
      <c r="C2383" s="2">
        <v>45157</v>
      </c>
      <c r="D2383">
        <f t="shared" si="111"/>
        <v>19</v>
      </c>
      <c r="E2383">
        <f t="shared" si="112"/>
        <v>8</v>
      </c>
      <c r="F2383">
        <f t="shared" si="113"/>
        <v>2023</v>
      </c>
      <c r="G2383" s="4">
        <v>15302.39648438</v>
      </c>
      <c r="H2383" s="4">
        <v>13164.749023439999</v>
      </c>
      <c r="I2383" s="3">
        <v>86.030601500000003</v>
      </c>
    </row>
    <row r="2384" spans="1:9" customFormat="1" x14ac:dyDescent="0.3">
      <c r="A2384" s="1" t="s">
        <v>10</v>
      </c>
      <c r="B2384" s="1" t="s">
        <v>11</v>
      </c>
      <c r="C2384" s="2">
        <v>45157</v>
      </c>
      <c r="D2384">
        <f t="shared" si="111"/>
        <v>19</v>
      </c>
      <c r="E2384">
        <f t="shared" si="112"/>
        <v>8</v>
      </c>
      <c r="F2384">
        <f t="shared" si="113"/>
        <v>2023</v>
      </c>
      <c r="G2384" s="4">
        <v>204615.328125</v>
      </c>
      <c r="H2384" s="4">
        <v>166430.671875</v>
      </c>
      <c r="I2384" s="3">
        <v>81.33830261</v>
      </c>
    </row>
    <row r="2385" spans="1:9" x14ac:dyDescent="0.3">
      <c r="A2385" s="25" t="s">
        <v>12</v>
      </c>
      <c r="B2385" s="25" t="s">
        <v>13</v>
      </c>
      <c r="C2385" s="26">
        <v>45157</v>
      </c>
      <c r="D2385" s="27">
        <f t="shared" si="111"/>
        <v>19</v>
      </c>
      <c r="E2385" s="27">
        <f t="shared" si="112"/>
        <v>8</v>
      </c>
      <c r="F2385" s="27">
        <f t="shared" si="113"/>
        <v>2023</v>
      </c>
      <c r="G2385" s="28">
        <v>20459.2421875</v>
      </c>
      <c r="H2385" s="28">
        <v>18786.654296879999</v>
      </c>
      <c r="I2385" s="29">
        <v>91.824798580000007</v>
      </c>
    </row>
    <row r="2386" spans="1:9" customFormat="1" x14ac:dyDescent="0.3">
      <c r="A2386" s="1" t="s">
        <v>6</v>
      </c>
      <c r="B2386" s="1" t="s">
        <v>7</v>
      </c>
      <c r="C2386" s="2">
        <v>45158</v>
      </c>
      <c r="D2386">
        <f t="shared" si="111"/>
        <v>20</v>
      </c>
      <c r="E2386">
        <f t="shared" si="112"/>
        <v>8</v>
      </c>
      <c r="F2386">
        <f t="shared" si="113"/>
        <v>2023</v>
      </c>
      <c r="G2386" s="4">
        <v>51691.2265625</v>
      </c>
      <c r="H2386" s="4">
        <v>39190.54296875</v>
      </c>
      <c r="I2386" s="3">
        <v>75.81659698</v>
      </c>
    </row>
    <row r="2387" spans="1:9" customFormat="1" x14ac:dyDescent="0.3">
      <c r="A2387" s="1" t="s">
        <v>8</v>
      </c>
      <c r="B2387" s="1" t="s">
        <v>9</v>
      </c>
      <c r="C2387" s="2">
        <v>45158</v>
      </c>
      <c r="D2387">
        <f t="shared" si="111"/>
        <v>20</v>
      </c>
      <c r="E2387">
        <f t="shared" si="112"/>
        <v>8</v>
      </c>
      <c r="F2387">
        <f t="shared" si="113"/>
        <v>2023</v>
      </c>
      <c r="G2387" s="4">
        <v>15302.39648438</v>
      </c>
      <c r="H2387" s="4">
        <v>13105.8671875</v>
      </c>
      <c r="I2387" s="3">
        <v>85.645797729999998</v>
      </c>
    </row>
    <row r="2388" spans="1:9" customFormat="1" x14ac:dyDescent="0.3">
      <c r="A2388" s="1" t="s">
        <v>10</v>
      </c>
      <c r="B2388" s="1" t="s">
        <v>11</v>
      </c>
      <c r="C2388" s="2">
        <v>45158</v>
      </c>
      <c r="D2388">
        <f t="shared" si="111"/>
        <v>20</v>
      </c>
      <c r="E2388">
        <f t="shared" si="112"/>
        <v>8</v>
      </c>
      <c r="F2388">
        <f t="shared" si="113"/>
        <v>2023</v>
      </c>
      <c r="G2388" s="4">
        <v>204615.328125</v>
      </c>
      <c r="H2388" s="4">
        <v>166259.703125</v>
      </c>
      <c r="I2388" s="3">
        <v>81.254798890000004</v>
      </c>
    </row>
    <row r="2389" spans="1:9" x14ac:dyDescent="0.3">
      <c r="A2389" s="25" t="s">
        <v>12</v>
      </c>
      <c r="B2389" s="25" t="s">
        <v>13</v>
      </c>
      <c r="C2389" s="26">
        <v>45158</v>
      </c>
      <c r="D2389" s="27">
        <f t="shared" si="111"/>
        <v>20</v>
      </c>
      <c r="E2389" s="27">
        <f t="shared" si="112"/>
        <v>8</v>
      </c>
      <c r="F2389" s="27">
        <f t="shared" si="113"/>
        <v>2023</v>
      </c>
      <c r="G2389" s="28">
        <v>20459.2421875</v>
      </c>
      <c r="H2389" s="28">
        <v>18803.68359375</v>
      </c>
      <c r="I2389" s="29">
        <v>91.907997129999998</v>
      </c>
    </row>
    <row r="2390" spans="1:9" customFormat="1" x14ac:dyDescent="0.3">
      <c r="A2390" s="1" t="s">
        <v>6</v>
      </c>
      <c r="B2390" s="1" t="s">
        <v>7</v>
      </c>
      <c r="C2390" s="2">
        <v>45159</v>
      </c>
      <c r="D2390">
        <f t="shared" si="111"/>
        <v>21</v>
      </c>
      <c r="E2390">
        <f t="shared" si="112"/>
        <v>8</v>
      </c>
      <c r="F2390">
        <f t="shared" si="113"/>
        <v>2023</v>
      </c>
      <c r="G2390" s="4">
        <v>51691.2265625</v>
      </c>
      <c r="H2390" s="4">
        <v>39092.32421875</v>
      </c>
      <c r="I2390" s="3">
        <v>75.626602169999998</v>
      </c>
    </row>
    <row r="2391" spans="1:9" customFormat="1" x14ac:dyDescent="0.3">
      <c r="A2391" s="1" t="s">
        <v>8</v>
      </c>
      <c r="B2391" s="1" t="s">
        <v>9</v>
      </c>
      <c r="C2391" s="2">
        <v>45159</v>
      </c>
      <c r="D2391">
        <f t="shared" si="111"/>
        <v>21</v>
      </c>
      <c r="E2391">
        <f t="shared" si="112"/>
        <v>8</v>
      </c>
      <c r="F2391">
        <f t="shared" si="113"/>
        <v>2023</v>
      </c>
      <c r="G2391" s="4">
        <v>15302.39648438</v>
      </c>
      <c r="H2391" s="4">
        <v>13036.657226560001</v>
      </c>
      <c r="I2391" s="3">
        <v>85.193603519999996</v>
      </c>
    </row>
    <row r="2392" spans="1:9" customFormat="1" x14ac:dyDescent="0.3">
      <c r="A2392" s="1" t="s">
        <v>10</v>
      </c>
      <c r="B2392" s="1" t="s">
        <v>11</v>
      </c>
      <c r="C2392" s="2">
        <v>45159</v>
      </c>
      <c r="D2392">
        <f t="shared" si="111"/>
        <v>21</v>
      </c>
      <c r="E2392">
        <f t="shared" si="112"/>
        <v>8</v>
      </c>
      <c r="F2392">
        <f t="shared" si="113"/>
        <v>2023</v>
      </c>
      <c r="G2392" s="4">
        <v>204615.328125</v>
      </c>
      <c r="H2392" s="4">
        <v>165788.4375</v>
      </c>
      <c r="I2392" s="3">
        <v>81.0243988</v>
      </c>
    </row>
    <row r="2393" spans="1:9" x14ac:dyDescent="0.3">
      <c r="A2393" s="25" t="s">
        <v>12</v>
      </c>
      <c r="B2393" s="25" t="s">
        <v>13</v>
      </c>
      <c r="C2393" s="26">
        <v>45159</v>
      </c>
      <c r="D2393" s="27">
        <f t="shared" si="111"/>
        <v>21</v>
      </c>
      <c r="E2393" s="27">
        <f t="shared" si="112"/>
        <v>8</v>
      </c>
      <c r="F2393" s="27">
        <f t="shared" si="113"/>
        <v>2023</v>
      </c>
      <c r="G2393" s="28">
        <v>20459.2421875</v>
      </c>
      <c r="H2393" s="28">
        <v>18748.974609379999</v>
      </c>
      <c r="I2393" s="29">
        <v>91.640602110000003</v>
      </c>
    </row>
    <row r="2394" spans="1:9" customFormat="1" x14ac:dyDescent="0.3">
      <c r="A2394" s="1" t="s">
        <v>6</v>
      </c>
      <c r="B2394" s="1" t="s">
        <v>7</v>
      </c>
      <c r="C2394" s="2">
        <v>45160</v>
      </c>
      <c r="D2394">
        <f t="shared" si="111"/>
        <v>22</v>
      </c>
      <c r="E2394">
        <f t="shared" si="112"/>
        <v>8</v>
      </c>
      <c r="F2394">
        <f t="shared" si="113"/>
        <v>2023</v>
      </c>
      <c r="G2394" s="4">
        <v>51691.2265625</v>
      </c>
      <c r="H2394" s="4">
        <v>38994.03125</v>
      </c>
      <c r="I2394" s="3">
        <v>75.436500550000005</v>
      </c>
    </row>
    <row r="2395" spans="1:9" customFormat="1" x14ac:dyDescent="0.3">
      <c r="A2395" s="1" t="s">
        <v>8</v>
      </c>
      <c r="B2395" s="1" t="s">
        <v>9</v>
      </c>
      <c r="C2395" s="2">
        <v>45160</v>
      </c>
      <c r="D2395">
        <f t="shared" si="111"/>
        <v>22</v>
      </c>
      <c r="E2395">
        <f t="shared" si="112"/>
        <v>8</v>
      </c>
      <c r="F2395">
        <f t="shared" si="113"/>
        <v>2023</v>
      </c>
      <c r="G2395" s="4">
        <v>15302.39648438</v>
      </c>
      <c r="H2395" s="4">
        <v>12969.6640625</v>
      </c>
      <c r="I2395" s="3">
        <v>84.755798339999998</v>
      </c>
    </row>
    <row r="2396" spans="1:9" customFormat="1" x14ac:dyDescent="0.3">
      <c r="A2396" s="1" t="s">
        <v>10</v>
      </c>
      <c r="B2396" s="1" t="s">
        <v>11</v>
      </c>
      <c r="C2396" s="2">
        <v>45160</v>
      </c>
      <c r="D2396">
        <f t="shared" si="111"/>
        <v>22</v>
      </c>
      <c r="E2396">
        <f t="shared" si="112"/>
        <v>8</v>
      </c>
      <c r="F2396">
        <f t="shared" si="113"/>
        <v>2023</v>
      </c>
      <c r="G2396" s="4">
        <v>204615.328125</v>
      </c>
      <c r="H2396" s="4">
        <v>165377.1875</v>
      </c>
      <c r="I2396" s="3">
        <v>80.823501590000006</v>
      </c>
    </row>
    <row r="2397" spans="1:9" x14ac:dyDescent="0.3">
      <c r="A2397" s="25" t="s">
        <v>12</v>
      </c>
      <c r="B2397" s="25" t="s">
        <v>13</v>
      </c>
      <c r="C2397" s="26">
        <v>45160</v>
      </c>
      <c r="D2397" s="27">
        <f t="shared" si="111"/>
        <v>22</v>
      </c>
      <c r="E2397" s="27">
        <f t="shared" si="112"/>
        <v>8</v>
      </c>
      <c r="F2397" s="27">
        <f t="shared" si="113"/>
        <v>2023</v>
      </c>
      <c r="G2397" s="28">
        <v>20459.2421875</v>
      </c>
      <c r="H2397" s="28">
        <v>18625.62890625</v>
      </c>
      <c r="I2397" s="29">
        <v>91.037696839999995</v>
      </c>
    </row>
    <row r="2398" spans="1:9" customFormat="1" x14ac:dyDescent="0.3">
      <c r="A2398" s="1" t="s">
        <v>6</v>
      </c>
      <c r="B2398" s="1" t="s">
        <v>7</v>
      </c>
      <c r="C2398" s="2">
        <v>45161</v>
      </c>
      <c r="D2398">
        <f t="shared" si="111"/>
        <v>23</v>
      </c>
      <c r="E2398">
        <f t="shared" si="112"/>
        <v>8</v>
      </c>
      <c r="F2398">
        <f t="shared" si="113"/>
        <v>2023</v>
      </c>
      <c r="G2398" s="4">
        <v>51691.2265625</v>
      </c>
      <c r="H2398" s="4">
        <v>38890.47265625</v>
      </c>
      <c r="I2398" s="3">
        <v>75.236099240000001</v>
      </c>
    </row>
    <row r="2399" spans="1:9" customFormat="1" x14ac:dyDescent="0.3">
      <c r="A2399" s="1" t="s">
        <v>8</v>
      </c>
      <c r="B2399" s="1" t="s">
        <v>9</v>
      </c>
      <c r="C2399" s="2">
        <v>45161</v>
      </c>
      <c r="D2399">
        <f t="shared" si="111"/>
        <v>23</v>
      </c>
      <c r="E2399">
        <f t="shared" si="112"/>
        <v>8</v>
      </c>
      <c r="F2399">
        <f t="shared" si="113"/>
        <v>2023</v>
      </c>
      <c r="G2399" s="4">
        <v>15302.39648438</v>
      </c>
      <c r="H2399" s="4">
        <v>12895.918945310001</v>
      </c>
      <c r="I2399" s="3">
        <v>84.273902890000002</v>
      </c>
    </row>
    <row r="2400" spans="1:9" customFormat="1" x14ac:dyDescent="0.3">
      <c r="A2400" s="1" t="s">
        <v>10</v>
      </c>
      <c r="B2400" s="1" t="s">
        <v>11</v>
      </c>
      <c r="C2400" s="2">
        <v>45161</v>
      </c>
      <c r="D2400">
        <f t="shared" si="111"/>
        <v>23</v>
      </c>
      <c r="E2400">
        <f t="shared" si="112"/>
        <v>8</v>
      </c>
      <c r="F2400">
        <f t="shared" si="113"/>
        <v>2023</v>
      </c>
      <c r="G2400" s="4">
        <v>204615.328125</v>
      </c>
      <c r="H2400" s="4">
        <v>164778.984375</v>
      </c>
      <c r="I2400" s="3">
        <v>80.531097410000001</v>
      </c>
    </row>
    <row r="2401" spans="1:9" x14ac:dyDescent="0.3">
      <c r="A2401" s="25" t="s">
        <v>12</v>
      </c>
      <c r="B2401" s="25" t="s">
        <v>13</v>
      </c>
      <c r="C2401" s="26">
        <v>45161</v>
      </c>
      <c r="D2401" s="27">
        <f t="shared" si="111"/>
        <v>23</v>
      </c>
      <c r="E2401" s="27">
        <f t="shared" si="112"/>
        <v>8</v>
      </c>
      <c r="F2401" s="27">
        <f t="shared" si="113"/>
        <v>2023</v>
      </c>
      <c r="G2401" s="28">
        <v>20459.2421875</v>
      </c>
      <c r="H2401" s="28">
        <v>18481.84765625</v>
      </c>
      <c r="I2401" s="29">
        <v>90.334999080000003</v>
      </c>
    </row>
    <row r="2402" spans="1:9" customFormat="1" x14ac:dyDescent="0.3">
      <c r="A2402" s="1" t="s">
        <v>6</v>
      </c>
      <c r="B2402" s="1" t="s">
        <v>7</v>
      </c>
      <c r="C2402" s="2">
        <v>45162</v>
      </c>
      <c r="D2402">
        <f t="shared" si="111"/>
        <v>24</v>
      </c>
      <c r="E2402">
        <f t="shared" si="112"/>
        <v>8</v>
      </c>
      <c r="F2402">
        <f t="shared" si="113"/>
        <v>2023</v>
      </c>
      <c r="G2402" s="4">
        <v>51691.2265625</v>
      </c>
      <c r="H2402" s="4">
        <v>38774.99609375</v>
      </c>
      <c r="I2402" s="3">
        <v>75.012702939999997</v>
      </c>
    </row>
    <row r="2403" spans="1:9" customFormat="1" x14ac:dyDescent="0.3">
      <c r="A2403" s="1" t="s">
        <v>8</v>
      </c>
      <c r="B2403" s="1" t="s">
        <v>9</v>
      </c>
      <c r="C2403" s="2">
        <v>45162</v>
      </c>
      <c r="D2403">
        <f t="shared" si="111"/>
        <v>24</v>
      </c>
      <c r="E2403">
        <f t="shared" si="112"/>
        <v>8</v>
      </c>
      <c r="F2403">
        <f t="shared" si="113"/>
        <v>2023</v>
      </c>
      <c r="G2403" s="4">
        <v>15302.39648438</v>
      </c>
      <c r="H2403" s="4">
        <v>12829.799804689999</v>
      </c>
      <c r="I2403" s="3">
        <v>83.841796880000004</v>
      </c>
    </row>
    <row r="2404" spans="1:9" customFormat="1" x14ac:dyDescent="0.3">
      <c r="A2404" s="1" t="s">
        <v>10</v>
      </c>
      <c r="B2404" s="1" t="s">
        <v>11</v>
      </c>
      <c r="C2404" s="2">
        <v>45162</v>
      </c>
      <c r="D2404">
        <f t="shared" si="111"/>
        <v>24</v>
      </c>
      <c r="E2404">
        <f t="shared" si="112"/>
        <v>8</v>
      </c>
      <c r="F2404">
        <f t="shared" si="113"/>
        <v>2023</v>
      </c>
      <c r="G2404" s="4">
        <v>204615.328125</v>
      </c>
      <c r="H2404" s="4">
        <v>164174.59375</v>
      </c>
      <c r="I2404" s="3">
        <v>80.235702509999996</v>
      </c>
    </row>
    <row r="2405" spans="1:9" x14ac:dyDescent="0.3">
      <c r="A2405" s="25" t="s">
        <v>12</v>
      </c>
      <c r="B2405" s="25" t="s">
        <v>13</v>
      </c>
      <c r="C2405" s="26">
        <v>45162</v>
      </c>
      <c r="D2405" s="27">
        <f t="shared" si="111"/>
        <v>24</v>
      </c>
      <c r="E2405" s="27">
        <f t="shared" si="112"/>
        <v>8</v>
      </c>
      <c r="F2405" s="27">
        <f t="shared" si="113"/>
        <v>2023</v>
      </c>
      <c r="G2405" s="28">
        <v>20459.2421875</v>
      </c>
      <c r="H2405" s="28">
        <v>18317.08203125</v>
      </c>
      <c r="I2405" s="29">
        <v>89.529602049999994</v>
      </c>
    </row>
    <row r="2406" spans="1:9" customFormat="1" x14ac:dyDescent="0.3">
      <c r="A2406" s="1" t="s">
        <v>6</v>
      </c>
      <c r="B2406" s="1" t="s">
        <v>7</v>
      </c>
      <c r="C2406" s="2">
        <v>45163</v>
      </c>
      <c r="D2406">
        <f t="shared" si="111"/>
        <v>25</v>
      </c>
      <c r="E2406">
        <f t="shared" si="112"/>
        <v>8</v>
      </c>
      <c r="F2406">
        <f t="shared" si="113"/>
        <v>2023</v>
      </c>
      <c r="G2406" s="4">
        <v>51691.2265625</v>
      </c>
      <c r="H2406" s="4">
        <v>38659.79296875</v>
      </c>
      <c r="I2406" s="3">
        <v>74.789901729999997</v>
      </c>
    </row>
    <row r="2407" spans="1:9" customFormat="1" x14ac:dyDescent="0.3">
      <c r="A2407" s="1" t="s">
        <v>8</v>
      </c>
      <c r="B2407" s="1" t="s">
        <v>9</v>
      </c>
      <c r="C2407" s="2">
        <v>45163</v>
      </c>
      <c r="D2407">
        <f t="shared" si="111"/>
        <v>25</v>
      </c>
      <c r="E2407">
        <f t="shared" si="112"/>
        <v>8</v>
      </c>
      <c r="F2407">
        <f t="shared" si="113"/>
        <v>2023</v>
      </c>
      <c r="G2407" s="4">
        <v>15302.39648438</v>
      </c>
      <c r="H2407" s="4">
        <v>12766.997070310001</v>
      </c>
      <c r="I2407" s="3">
        <v>83.431396480000004</v>
      </c>
    </row>
    <row r="2408" spans="1:9" customFormat="1" x14ac:dyDescent="0.3">
      <c r="A2408" s="1" t="s">
        <v>10</v>
      </c>
      <c r="B2408" s="1" t="s">
        <v>11</v>
      </c>
      <c r="C2408" s="2">
        <v>45163</v>
      </c>
      <c r="D2408">
        <f t="shared" si="111"/>
        <v>25</v>
      </c>
      <c r="E2408">
        <f t="shared" si="112"/>
        <v>8</v>
      </c>
      <c r="F2408">
        <f t="shared" si="113"/>
        <v>2023</v>
      </c>
      <c r="G2408" s="4">
        <v>204615.328125</v>
      </c>
      <c r="H2408" s="4">
        <v>163611.1875</v>
      </c>
      <c r="I2408" s="3">
        <v>79.960403439999993</v>
      </c>
    </row>
    <row r="2409" spans="1:9" x14ac:dyDescent="0.3">
      <c r="A2409" s="25" t="s">
        <v>12</v>
      </c>
      <c r="B2409" s="25" t="s">
        <v>13</v>
      </c>
      <c r="C2409" s="26">
        <v>45163</v>
      </c>
      <c r="D2409" s="27">
        <f t="shared" si="111"/>
        <v>25</v>
      </c>
      <c r="E2409" s="27">
        <f t="shared" si="112"/>
        <v>8</v>
      </c>
      <c r="F2409" s="27">
        <f t="shared" si="113"/>
        <v>2023</v>
      </c>
      <c r="G2409" s="28">
        <v>20459.2421875</v>
      </c>
      <c r="H2409" s="28">
        <v>18149.818359379999</v>
      </c>
      <c r="I2409" s="29">
        <v>88.712097170000007</v>
      </c>
    </row>
    <row r="2410" spans="1:9" customFormat="1" x14ac:dyDescent="0.3">
      <c r="A2410" s="1" t="s">
        <v>6</v>
      </c>
      <c r="B2410" s="1" t="s">
        <v>7</v>
      </c>
      <c r="C2410" s="2">
        <v>45164</v>
      </c>
      <c r="D2410">
        <f t="shared" si="111"/>
        <v>26</v>
      </c>
      <c r="E2410">
        <f t="shared" si="112"/>
        <v>8</v>
      </c>
      <c r="F2410">
        <f t="shared" si="113"/>
        <v>2023</v>
      </c>
      <c r="G2410" s="4">
        <v>51691.2265625</v>
      </c>
      <c r="H2410" s="4">
        <v>38545.1015625</v>
      </c>
      <c r="I2410" s="3">
        <v>74.568000789999999</v>
      </c>
    </row>
    <row r="2411" spans="1:9" customFormat="1" x14ac:dyDescent="0.3">
      <c r="A2411" s="1" t="s">
        <v>8</v>
      </c>
      <c r="B2411" s="1" t="s">
        <v>9</v>
      </c>
      <c r="C2411" s="2">
        <v>45164</v>
      </c>
      <c r="D2411">
        <f t="shared" si="111"/>
        <v>26</v>
      </c>
      <c r="E2411">
        <f t="shared" si="112"/>
        <v>8</v>
      </c>
      <c r="F2411">
        <f t="shared" si="113"/>
        <v>2023</v>
      </c>
      <c r="G2411" s="4">
        <v>15302.39648438</v>
      </c>
      <c r="H2411" s="4">
        <v>12704.52539063</v>
      </c>
      <c r="I2411" s="3">
        <v>83.02310181</v>
      </c>
    </row>
    <row r="2412" spans="1:9" customFormat="1" x14ac:dyDescent="0.3">
      <c r="A2412" s="1" t="s">
        <v>10</v>
      </c>
      <c r="B2412" s="1" t="s">
        <v>11</v>
      </c>
      <c r="C2412" s="2">
        <v>45164</v>
      </c>
      <c r="D2412">
        <f t="shared" si="111"/>
        <v>26</v>
      </c>
      <c r="E2412">
        <f t="shared" si="112"/>
        <v>8</v>
      </c>
      <c r="F2412">
        <f t="shared" si="113"/>
        <v>2023</v>
      </c>
      <c r="G2412" s="4">
        <v>204615.328125</v>
      </c>
      <c r="H2412" s="4">
        <v>163138.265625</v>
      </c>
      <c r="I2412" s="3">
        <v>79.729202270000002</v>
      </c>
    </row>
    <row r="2413" spans="1:9" x14ac:dyDescent="0.3">
      <c r="A2413" s="25" t="s">
        <v>12</v>
      </c>
      <c r="B2413" s="25" t="s">
        <v>13</v>
      </c>
      <c r="C2413" s="26">
        <v>45164</v>
      </c>
      <c r="D2413" s="27">
        <f t="shared" si="111"/>
        <v>26</v>
      </c>
      <c r="E2413" s="27">
        <f t="shared" si="112"/>
        <v>8</v>
      </c>
      <c r="F2413" s="27">
        <f t="shared" si="113"/>
        <v>2023</v>
      </c>
      <c r="G2413" s="28">
        <v>20459.2421875</v>
      </c>
      <c r="H2413" s="28">
        <v>17986.771484379999</v>
      </c>
      <c r="I2413" s="29">
        <v>87.915100100000004</v>
      </c>
    </row>
    <row r="2414" spans="1:9" customFormat="1" x14ac:dyDescent="0.3">
      <c r="A2414" s="1" t="s">
        <v>6</v>
      </c>
      <c r="B2414" s="1" t="s">
        <v>7</v>
      </c>
      <c r="C2414" s="2">
        <v>45165</v>
      </c>
      <c r="D2414">
        <f t="shared" si="111"/>
        <v>27</v>
      </c>
      <c r="E2414">
        <f t="shared" si="112"/>
        <v>8</v>
      </c>
      <c r="F2414">
        <f t="shared" si="113"/>
        <v>2023</v>
      </c>
      <c r="G2414" s="4">
        <v>51691.2265625</v>
      </c>
      <c r="H2414" s="4">
        <v>38419.26171875</v>
      </c>
      <c r="I2414" s="3">
        <v>74.324501040000001</v>
      </c>
    </row>
    <row r="2415" spans="1:9" customFormat="1" x14ac:dyDescent="0.3">
      <c r="A2415" s="1" t="s">
        <v>8</v>
      </c>
      <c r="B2415" s="1" t="s">
        <v>9</v>
      </c>
      <c r="C2415" s="2">
        <v>45165</v>
      </c>
      <c r="D2415">
        <f t="shared" si="111"/>
        <v>27</v>
      </c>
      <c r="E2415">
        <f t="shared" si="112"/>
        <v>8</v>
      </c>
      <c r="F2415">
        <f t="shared" si="113"/>
        <v>2023</v>
      </c>
      <c r="G2415" s="4">
        <v>15302.39648438</v>
      </c>
      <c r="H2415" s="4">
        <v>12651.32617188</v>
      </c>
      <c r="I2415" s="3">
        <v>82.675498959999999</v>
      </c>
    </row>
    <row r="2416" spans="1:9" customFormat="1" x14ac:dyDescent="0.3">
      <c r="A2416" s="1" t="s">
        <v>10</v>
      </c>
      <c r="B2416" s="1" t="s">
        <v>11</v>
      </c>
      <c r="C2416" s="2">
        <v>45165</v>
      </c>
      <c r="D2416">
        <f t="shared" si="111"/>
        <v>27</v>
      </c>
      <c r="E2416">
        <f t="shared" si="112"/>
        <v>8</v>
      </c>
      <c r="F2416">
        <f t="shared" si="113"/>
        <v>2023</v>
      </c>
      <c r="G2416" s="4">
        <v>204615.328125</v>
      </c>
      <c r="H2416" s="4">
        <v>162953.359375</v>
      </c>
      <c r="I2416" s="3">
        <v>79.638900759999999</v>
      </c>
    </row>
    <row r="2417" spans="1:9" x14ac:dyDescent="0.3">
      <c r="A2417" s="25" t="s">
        <v>12</v>
      </c>
      <c r="B2417" s="25" t="s">
        <v>13</v>
      </c>
      <c r="C2417" s="26">
        <v>45165</v>
      </c>
      <c r="D2417" s="27">
        <f t="shared" si="111"/>
        <v>27</v>
      </c>
      <c r="E2417" s="27">
        <f t="shared" si="112"/>
        <v>8</v>
      </c>
      <c r="F2417" s="27">
        <f t="shared" si="113"/>
        <v>2023</v>
      </c>
      <c r="G2417" s="28">
        <v>20459.2421875</v>
      </c>
      <c r="H2417" s="28">
        <v>17909.9765625</v>
      </c>
      <c r="I2417" s="29">
        <v>87.539802550000005</v>
      </c>
    </row>
    <row r="2418" spans="1:9" customFormat="1" x14ac:dyDescent="0.3">
      <c r="A2418" s="1" t="s">
        <v>6</v>
      </c>
      <c r="B2418" s="1" t="s">
        <v>7</v>
      </c>
      <c r="C2418" s="2">
        <v>45166</v>
      </c>
      <c r="D2418">
        <f t="shared" si="111"/>
        <v>28</v>
      </c>
      <c r="E2418">
        <f t="shared" si="112"/>
        <v>8</v>
      </c>
      <c r="F2418">
        <f t="shared" si="113"/>
        <v>2023</v>
      </c>
      <c r="G2418" s="4">
        <v>51691.2265625</v>
      </c>
      <c r="H2418" s="4">
        <v>38326.6953125</v>
      </c>
      <c r="I2418" s="3">
        <v>74.145500179999999</v>
      </c>
    </row>
    <row r="2419" spans="1:9" customFormat="1" x14ac:dyDescent="0.3">
      <c r="A2419" s="1" t="s">
        <v>8</v>
      </c>
      <c r="B2419" s="1" t="s">
        <v>9</v>
      </c>
      <c r="C2419" s="2">
        <v>45166</v>
      </c>
      <c r="D2419">
        <f t="shared" si="111"/>
        <v>28</v>
      </c>
      <c r="E2419">
        <f t="shared" si="112"/>
        <v>8</v>
      </c>
      <c r="F2419">
        <f t="shared" si="113"/>
        <v>2023</v>
      </c>
      <c r="G2419" s="4">
        <v>15302.39648438</v>
      </c>
      <c r="H2419" s="4">
        <v>12600.56835938</v>
      </c>
      <c r="I2419" s="3">
        <v>82.343803410000007</v>
      </c>
    </row>
    <row r="2420" spans="1:9" customFormat="1" x14ac:dyDescent="0.3">
      <c r="A2420" s="1" t="s">
        <v>10</v>
      </c>
      <c r="B2420" s="1" t="s">
        <v>11</v>
      </c>
      <c r="C2420" s="2">
        <v>45166</v>
      </c>
      <c r="D2420">
        <f t="shared" si="111"/>
        <v>28</v>
      </c>
      <c r="E2420">
        <f t="shared" si="112"/>
        <v>8</v>
      </c>
      <c r="F2420">
        <f t="shared" si="113"/>
        <v>2023</v>
      </c>
      <c r="G2420" s="4">
        <v>204615.328125</v>
      </c>
      <c r="H2420" s="4">
        <v>162484.765625</v>
      </c>
      <c r="I2420" s="3">
        <v>79.409896849999996</v>
      </c>
    </row>
    <row r="2421" spans="1:9" x14ac:dyDescent="0.3">
      <c r="A2421" s="25" t="s">
        <v>12</v>
      </c>
      <c r="B2421" s="25" t="s">
        <v>13</v>
      </c>
      <c r="C2421" s="26">
        <v>45166</v>
      </c>
      <c r="D2421" s="27">
        <f t="shared" si="111"/>
        <v>28</v>
      </c>
      <c r="E2421" s="27">
        <f t="shared" si="112"/>
        <v>8</v>
      </c>
      <c r="F2421" s="27">
        <f t="shared" si="113"/>
        <v>2023</v>
      </c>
      <c r="G2421" s="28">
        <v>20459.2421875</v>
      </c>
      <c r="H2421" s="28">
        <v>17699.7265625</v>
      </c>
      <c r="I2421" s="29">
        <v>86.512100219999994</v>
      </c>
    </row>
    <row r="2422" spans="1:9" customFormat="1" x14ac:dyDescent="0.3">
      <c r="A2422" s="1" t="s">
        <v>6</v>
      </c>
      <c r="B2422" s="1" t="s">
        <v>7</v>
      </c>
      <c r="C2422" s="2">
        <v>45167</v>
      </c>
      <c r="D2422">
        <f t="shared" si="111"/>
        <v>29</v>
      </c>
      <c r="E2422">
        <f t="shared" si="112"/>
        <v>8</v>
      </c>
      <c r="F2422">
        <f t="shared" si="113"/>
        <v>2023</v>
      </c>
      <c r="G2422" s="4">
        <v>51691.2265625</v>
      </c>
      <c r="H2422" s="4">
        <v>38232.36328125</v>
      </c>
      <c r="I2422" s="3">
        <v>73.962997439999995</v>
      </c>
    </row>
    <row r="2423" spans="1:9" customFormat="1" x14ac:dyDescent="0.3">
      <c r="A2423" s="1" t="s">
        <v>8</v>
      </c>
      <c r="B2423" s="1" t="s">
        <v>9</v>
      </c>
      <c r="C2423" s="2">
        <v>45167</v>
      </c>
      <c r="D2423">
        <f t="shared" si="111"/>
        <v>29</v>
      </c>
      <c r="E2423">
        <f t="shared" si="112"/>
        <v>8</v>
      </c>
      <c r="F2423">
        <f t="shared" si="113"/>
        <v>2023</v>
      </c>
      <c r="G2423" s="4">
        <v>15302.39648438</v>
      </c>
      <c r="H2423" s="4">
        <v>12555.67578125</v>
      </c>
      <c r="I2423" s="3">
        <v>82.050399780000006</v>
      </c>
    </row>
    <row r="2424" spans="1:9" customFormat="1" x14ac:dyDescent="0.3">
      <c r="A2424" s="1" t="s">
        <v>10</v>
      </c>
      <c r="B2424" s="1" t="s">
        <v>11</v>
      </c>
      <c r="C2424" s="2">
        <v>45167</v>
      </c>
      <c r="D2424">
        <f t="shared" si="111"/>
        <v>29</v>
      </c>
      <c r="E2424">
        <f t="shared" si="112"/>
        <v>8</v>
      </c>
      <c r="F2424">
        <f t="shared" si="113"/>
        <v>2023</v>
      </c>
      <c r="G2424" s="4">
        <v>204615.328125</v>
      </c>
      <c r="H2424" s="4">
        <v>162010.46875</v>
      </c>
      <c r="I2424" s="3">
        <v>79.17810059</v>
      </c>
    </row>
    <row r="2425" spans="1:9" x14ac:dyDescent="0.3">
      <c r="A2425" s="25" t="s">
        <v>12</v>
      </c>
      <c r="B2425" s="25" t="s">
        <v>13</v>
      </c>
      <c r="C2425" s="26">
        <v>45167</v>
      </c>
      <c r="D2425" s="27">
        <f t="shared" si="111"/>
        <v>29</v>
      </c>
      <c r="E2425" s="27">
        <f t="shared" si="112"/>
        <v>8</v>
      </c>
      <c r="F2425" s="27">
        <f t="shared" si="113"/>
        <v>2023</v>
      </c>
      <c r="G2425" s="28">
        <v>20459.2421875</v>
      </c>
      <c r="H2425" s="28">
        <v>17508.796875</v>
      </c>
      <c r="I2425" s="29">
        <v>85.578903199999999</v>
      </c>
    </row>
    <row r="2426" spans="1:9" customFormat="1" x14ac:dyDescent="0.3">
      <c r="A2426" s="1" t="s">
        <v>6</v>
      </c>
      <c r="B2426" s="1" t="s">
        <v>7</v>
      </c>
      <c r="C2426" s="2">
        <v>45168</v>
      </c>
      <c r="D2426">
        <f t="shared" si="111"/>
        <v>30</v>
      </c>
      <c r="E2426">
        <f t="shared" si="112"/>
        <v>8</v>
      </c>
      <c r="F2426">
        <f t="shared" si="113"/>
        <v>2023</v>
      </c>
      <c r="G2426" s="4">
        <v>51691.2265625</v>
      </c>
      <c r="H2426" s="4">
        <v>38112.65625</v>
      </c>
      <c r="I2426" s="3">
        <v>73.731399539999998</v>
      </c>
    </row>
    <row r="2427" spans="1:9" customFormat="1" x14ac:dyDescent="0.3">
      <c r="A2427" s="1" t="s">
        <v>8</v>
      </c>
      <c r="B2427" s="1" t="s">
        <v>9</v>
      </c>
      <c r="C2427" s="2">
        <v>45168</v>
      </c>
      <c r="D2427">
        <f t="shared" si="111"/>
        <v>30</v>
      </c>
      <c r="E2427">
        <f t="shared" si="112"/>
        <v>8</v>
      </c>
      <c r="F2427">
        <f t="shared" si="113"/>
        <v>2023</v>
      </c>
      <c r="G2427" s="4">
        <v>15302.39648438</v>
      </c>
      <c r="H2427" s="4">
        <v>12508.22851563</v>
      </c>
      <c r="I2427" s="3">
        <v>81.740303040000001</v>
      </c>
    </row>
    <row r="2428" spans="1:9" customFormat="1" x14ac:dyDescent="0.3">
      <c r="A2428" s="1" t="s">
        <v>10</v>
      </c>
      <c r="B2428" s="1" t="s">
        <v>11</v>
      </c>
      <c r="C2428" s="2">
        <v>45168</v>
      </c>
      <c r="D2428">
        <f t="shared" si="111"/>
        <v>30</v>
      </c>
      <c r="E2428">
        <f t="shared" si="112"/>
        <v>8</v>
      </c>
      <c r="F2428">
        <f t="shared" si="113"/>
        <v>2023</v>
      </c>
      <c r="G2428" s="4">
        <v>204615.328125</v>
      </c>
      <c r="H2428" s="4">
        <v>161614.28125</v>
      </c>
      <c r="I2428" s="3">
        <v>78.984397889999997</v>
      </c>
    </row>
    <row r="2429" spans="1:9" x14ac:dyDescent="0.3">
      <c r="A2429" s="25" t="s">
        <v>12</v>
      </c>
      <c r="B2429" s="25" t="s">
        <v>13</v>
      </c>
      <c r="C2429" s="26">
        <v>45168</v>
      </c>
      <c r="D2429" s="27">
        <f t="shared" si="111"/>
        <v>30</v>
      </c>
      <c r="E2429" s="27">
        <f t="shared" si="112"/>
        <v>8</v>
      </c>
      <c r="F2429" s="27">
        <f t="shared" si="113"/>
        <v>2023</v>
      </c>
      <c r="G2429" s="28">
        <v>20459.2421875</v>
      </c>
      <c r="H2429" s="28">
        <v>17311.404296879999</v>
      </c>
      <c r="I2429" s="29">
        <v>84.614097599999994</v>
      </c>
    </row>
    <row r="2430" spans="1:9" customFormat="1" x14ac:dyDescent="0.3">
      <c r="A2430" s="1" t="s">
        <v>6</v>
      </c>
      <c r="B2430" s="1" t="s">
        <v>7</v>
      </c>
      <c r="C2430" s="2">
        <v>45169</v>
      </c>
      <c r="D2430">
        <f t="shared" si="111"/>
        <v>31</v>
      </c>
      <c r="E2430">
        <f t="shared" si="112"/>
        <v>8</v>
      </c>
      <c r="F2430">
        <f t="shared" si="113"/>
        <v>2023</v>
      </c>
      <c r="G2430" s="4">
        <v>51691.2265625</v>
      </c>
      <c r="H2430" s="4">
        <v>37978.66015625</v>
      </c>
      <c r="I2430" s="3">
        <v>73.472198489999997</v>
      </c>
    </row>
    <row r="2431" spans="1:9" customFormat="1" x14ac:dyDescent="0.3">
      <c r="A2431" s="1" t="s">
        <v>8</v>
      </c>
      <c r="B2431" s="1" t="s">
        <v>9</v>
      </c>
      <c r="C2431" s="2">
        <v>45169</v>
      </c>
      <c r="D2431">
        <f t="shared" si="111"/>
        <v>31</v>
      </c>
      <c r="E2431">
        <f t="shared" si="112"/>
        <v>8</v>
      </c>
      <c r="F2431">
        <f t="shared" si="113"/>
        <v>2023</v>
      </c>
      <c r="G2431" s="4">
        <v>15302.39648438</v>
      </c>
      <c r="H2431" s="4">
        <v>12476.928710939999</v>
      </c>
      <c r="I2431" s="3">
        <v>81.535797119999998</v>
      </c>
    </row>
    <row r="2432" spans="1:9" customFormat="1" x14ac:dyDescent="0.3">
      <c r="A2432" s="1" t="s">
        <v>10</v>
      </c>
      <c r="B2432" s="1" t="s">
        <v>11</v>
      </c>
      <c r="C2432" s="2">
        <v>45169</v>
      </c>
      <c r="D2432">
        <f t="shared" si="111"/>
        <v>31</v>
      </c>
      <c r="E2432">
        <f t="shared" si="112"/>
        <v>8</v>
      </c>
      <c r="F2432">
        <f t="shared" si="113"/>
        <v>2023</v>
      </c>
      <c r="G2432" s="4">
        <v>204615.328125</v>
      </c>
      <c r="H2432" s="4">
        <v>161239.046875</v>
      </c>
      <c r="I2432" s="3">
        <v>78.801101680000002</v>
      </c>
    </row>
    <row r="2433" spans="1:9" x14ac:dyDescent="0.3">
      <c r="A2433" s="25" t="s">
        <v>12</v>
      </c>
      <c r="B2433" s="25" t="s">
        <v>13</v>
      </c>
      <c r="C2433" s="26">
        <v>45169</v>
      </c>
      <c r="D2433" s="27">
        <f t="shared" si="111"/>
        <v>31</v>
      </c>
      <c r="E2433" s="27">
        <f t="shared" si="112"/>
        <v>8</v>
      </c>
      <c r="F2433" s="27">
        <f t="shared" si="113"/>
        <v>2023</v>
      </c>
      <c r="G2433" s="28">
        <v>20459.2421875</v>
      </c>
      <c r="H2433" s="28">
        <v>17093.03515625</v>
      </c>
      <c r="I2433" s="29">
        <v>83.546798710000004</v>
      </c>
    </row>
    <row r="2434" spans="1:9" customFormat="1" x14ac:dyDescent="0.3">
      <c r="A2434" s="1" t="s">
        <v>6</v>
      </c>
      <c r="B2434" s="1" t="s">
        <v>7</v>
      </c>
      <c r="C2434" s="2">
        <v>45170</v>
      </c>
      <c r="D2434">
        <f t="shared" si="111"/>
        <v>1</v>
      </c>
      <c r="E2434">
        <f t="shared" si="112"/>
        <v>9</v>
      </c>
      <c r="F2434">
        <f t="shared" si="113"/>
        <v>2023</v>
      </c>
      <c r="G2434" s="4">
        <v>51691.2265625</v>
      </c>
      <c r="H2434" s="4">
        <v>37868.88671875</v>
      </c>
      <c r="I2434" s="3">
        <v>73.259803770000005</v>
      </c>
    </row>
    <row r="2435" spans="1:9" customFormat="1" x14ac:dyDescent="0.3">
      <c r="A2435" s="1" t="s">
        <v>8</v>
      </c>
      <c r="B2435" s="1" t="s">
        <v>9</v>
      </c>
      <c r="C2435" s="2">
        <v>45170</v>
      </c>
      <c r="D2435">
        <f t="shared" ref="D2435:D2498" si="114">DAY(C2435)</f>
        <v>1</v>
      </c>
      <c r="E2435">
        <f t="shared" ref="E2435:E2498" si="115">MONTH(C2435)</f>
        <v>9</v>
      </c>
      <c r="F2435">
        <f t="shared" ref="F2435:F2498" si="116">YEAR(C2435)</f>
        <v>2023</v>
      </c>
      <c r="G2435" s="4">
        <v>15302.39648438</v>
      </c>
      <c r="H2435" s="4">
        <v>12434.5078125</v>
      </c>
      <c r="I2435" s="3">
        <v>81.258598329999998</v>
      </c>
    </row>
    <row r="2436" spans="1:9" customFormat="1" x14ac:dyDescent="0.3">
      <c r="A2436" s="1" t="s">
        <v>10</v>
      </c>
      <c r="B2436" s="1" t="s">
        <v>11</v>
      </c>
      <c r="C2436" s="2">
        <v>45170</v>
      </c>
      <c r="D2436">
        <f t="shared" si="114"/>
        <v>1</v>
      </c>
      <c r="E2436">
        <f t="shared" si="115"/>
        <v>9</v>
      </c>
      <c r="F2436">
        <f t="shared" si="116"/>
        <v>2023</v>
      </c>
      <c r="G2436" s="4">
        <v>204615.328125</v>
      </c>
      <c r="H2436" s="4">
        <v>160896.8125</v>
      </c>
      <c r="I2436" s="3">
        <v>78.633796689999997</v>
      </c>
    </row>
    <row r="2437" spans="1:9" x14ac:dyDescent="0.3">
      <c r="A2437" s="25" t="s">
        <v>12</v>
      </c>
      <c r="B2437" s="25" t="s">
        <v>13</v>
      </c>
      <c r="C2437" s="26">
        <v>45170</v>
      </c>
      <c r="D2437" s="27">
        <f t="shared" si="114"/>
        <v>1</v>
      </c>
      <c r="E2437" s="27">
        <f t="shared" si="115"/>
        <v>9</v>
      </c>
      <c r="F2437" s="27">
        <f t="shared" si="116"/>
        <v>2023</v>
      </c>
      <c r="G2437" s="28">
        <v>20459.2421875</v>
      </c>
      <c r="H2437" s="28">
        <v>16944.548828129999</v>
      </c>
      <c r="I2437" s="29">
        <v>82.820999150000006</v>
      </c>
    </row>
    <row r="2438" spans="1:9" customFormat="1" x14ac:dyDescent="0.3">
      <c r="A2438" s="1" t="s">
        <v>6</v>
      </c>
      <c r="B2438" s="1" t="s">
        <v>7</v>
      </c>
      <c r="C2438" s="2">
        <v>45171</v>
      </c>
      <c r="D2438">
        <f t="shared" si="114"/>
        <v>2</v>
      </c>
      <c r="E2438">
        <f t="shared" si="115"/>
        <v>9</v>
      </c>
      <c r="F2438">
        <f t="shared" si="116"/>
        <v>2023</v>
      </c>
      <c r="G2438" s="4">
        <v>51691.2265625</v>
      </c>
      <c r="H2438" s="4">
        <v>37747.36328125</v>
      </c>
      <c r="I2438" s="3">
        <v>73.024696349999999</v>
      </c>
    </row>
    <row r="2439" spans="1:9" customFormat="1" x14ac:dyDescent="0.3">
      <c r="A2439" s="1" t="s">
        <v>8</v>
      </c>
      <c r="B2439" s="1" t="s">
        <v>9</v>
      </c>
      <c r="C2439" s="2">
        <v>45171</v>
      </c>
      <c r="D2439">
        <f t="shared" si="114"/>
        <v>2</v>
      </c>
      <c r="E2439">
        <f t="shared" si="115"/>
        <v>9</v>
      </c>
      <c r="F2439">
        <f t="shared" si="116"/>
        <v>2023</v>
      </c>
      <c r="G2439" s="4">
        <v>15302.39648438</v>
      </c>
      <c r="H2439" s="4">
        <v>12400.60742188</v>
      </c>
      <c r="I2439" s="3">
        <v>81.037002560000005</v>
      </c>
    </row>
    <row r="2440" spans="1:9" customFormat="1" x14ac:dyDescent="0.3">
      <c r="A2440" s="1" t="s">
        <v>10</v>
      </c>
      <c r="B2440" s="1" t="s">
        <v>11</v>
      </c>
      <c r="C2440" s="2">
        <v>45171</v>
      </c>
      <c r="D2440">
        <f t="shared" si="114"/>
        <v>2</v>
      </c>
      <c r="E2440">
        <f t="shared" si="115"/>
        <v>9</v>
      </c>
      <c r="F2440">
        <f t="shared" si="116"/>
        <v>2023</v>
      </c>
      <c r="G2440" s="4">
        <v>204615.328125</v>
      </c>
      <c r="H2440" s="4">
        <v>160816.203125</v>
      </c>
      <c r="I2440" s="3">
        <v>78.594398499999997</v>
      </c>
    </row>
    <row r="2441" spans="1:9" x14ac:dyDescent="0.3">
      <c r="A2441" s="25" t="s">
        <v>12</v>
      </c>
      <c r="B2441" s="25" t="s">
        <v>13</v>
      </c>
      <c r="C2441" s="26">
        <v>45171</v>
      </c>
      <c r="D2441" s="27">
        <f t="shared" si="114"/>
        <v>2</v>
      </c>
      <c r="E2441" s="27">
        <f t="shared" si="115"/>
        <v>9</v>
      </c>
      <c r="F2441" s="27">
        <f t="shared" si="116"/>
        <v>2023</v>
      </c>
      <c r="G2441" s="28">
        <v>20459.2421875</v>
      </c>
      <c r="H2441" s="28">
        <v>16904.81640625</v>
      </c>
      <c r="I2441" s="29">
        <v>82.626800540000005</v>
      </c>
    </row>
    <row r="2442" spans="1:9" customFormat="1" x14ac:dyDescent="0.3">
      <c r="A2442" s="1" t="s">
        <v>6</v>
      </c>
      <c r="B2442" s="1" t="s">
        <v>7</v>
      </c>
      <c r="C2442" s="2">
        <v>45172</v>
      </c>
      <c r="D2442">
        <f t="shared" si="114"/>
        <v>3</v>
      </c>
      <c r="E2442">
        <f t="shared" si="115"/>
        <v>9</v>
      </c>
      <c r="F2442">
        <f t="shared" si="116"/>
        <v>2023</v>
      </c>
      <c r="G2442" s="4">
        <v>51691.2265625</v>
      </c>
      <c r="H2442" s="4">
        <v>37625.64453125</v>
      </c>
      <c r="I2442" s="3">
        <v>72.789199830000001</v>
      </c>
    </row>
    <row r="2443" spans="1:9" customFormat="1" x14ac:dyDescent="0.3">
      <c r="A2443" s="1" t="s">
        <v>8</v>
      </c>
      <c r="B2443" s="1" t="s">
        <v>9</v>
      </c>
      <c r="C2443" s="2">
        <v>45172</v>
      </c>
      <c r="D2443">
        <f t="shared" si="114"/>
        <v>3</v>
      </c>
      <c r="E2443">
        <f t="shared" si="115"/>
        <v>9</v>
      </c>
      <c r="F2443">
        <f t="shared" si="116"/>
        <v>2023</v>
      </c>
      <c r="G2443" s="4">
        <v>15302.39648438</v>
      </c>
      <c r="H2443" s="4">
        <v>12362.32226563</v>
      </c>
      <c r="I2443" s="3">
        <v>80.786796570000007</v>
      </c>
    </row>
    <row r="2444" spans="1:9" customFormat="1" x14ac:dyDescent="0.3">
      <c r="A2444" s="1" t="s">
        <v>10</v>
      </c>
      <c r="B2444" s="1" t="s">
        <v>11</v>
      </c>
      <c r="C2444" s="2">
        <v>45172</v>
      </c>
      <c r="D2444">
        <f t="shared" si="114"/>
        <v>3</v>
      </c>
      <c r="E2444">
        <f t="shared" si="115"/>
        <v>9</v>
      </c>
      <c r="F2444">
        <f t="shared" si="116"/>
        <v>2023</v>
      </c>
      <c r="G2444" s="4">
        <v>204615.328125</v>
      </c>
      <c r="H2444" s="4">
        <v>160667.15625</v>
      </c>
      <c r="I2444" s="3">
        <v>78.521598819999994</v>
      </c>
    </row>
    <row r="2445" spans="1:9" x14ac:dyDescent="0.3">
      <c r="A2445" s="25" t="s">
        <v>12</v>
      </c>
      <c r="B2445" s="25" t="s">
        <v>13</v>
      </c>
      <c r="C2445" s="26">
        <v>45172</v>
      </c>
      <c r="D2445" s="27">
        <f t="shared" si="114"/>
        <v>3</v>
      </c>
      <c r="E2445" s="27">
        <f t="shared" si="115"/>
        <v>9</v>
      </c>
      <c r="F2445" s="27">
        <f t="shared" si="116"/>
        <v>2023</v>
      </c>
      <c r="G2445" s="28">
        <v>20459.2421875</v>
      </c>
      <c r="H2445" s="28">
        <v>17083.291015629999</v>
      </c>
      <c r="I2445" s="29">
        <v>83.499099729999998</v>
      </c>
    </row>
    <row r="2446" spans="1:9" customFormat="1" x14ac:dyDescent="0.3">
      <c r="A2446" s="1" t="s">
        <v>6</v>
      </c>
      <c r="B2446" s="1" t="s">
        <v>7</v>
      </c>
      <c r="C2446" s="2">
        <v>45173</v>
      </c>
      <c r="D2446">
        <f t="shared" si="114"/>
        <v>4</v>
      </c>
      <c r="E2446">
        <f t="shared" si="115"/>
        <v>9</v>
      </c>
      <c r="F2446">
        <f t="shared" si="116"/>
        <v>2023</v>
      </c>
      <c r="G2446" s="4">
        <v>51691.2265625</v>
      </c>
      <c r="H2446" s="4">
        <v>37499.92578125</v>
      </c>
      <c r="I2446" s="3">
        <v>72.545997619999994</v>
      </c>
    </row>
    <row r="2447" spans="1:9" customFormat="1" x14ac:dyDescent="0.3">
      <c r="A2447" s="1" t="s">
        <v>8</v>
      </c>
      <c r="B2447" s="1" t="s">
        <v>9</v>
      </c>
      <c r="C2447" s="2">
        <v>45173</v>
      </c>
      <c r="D2447">
        <f t="shared" si="114"/>
        <v>4</v>
      </c>
      <c r="E2447">
        <f t="shared" si="115"/>
        <v>9</v>
      </c>
      <c r="F2447">
        <f t="shared" si="116"/>
        <v>2023</v>
      </c>
      <c r="G2447" s="4">
        <v>15302.39648438</v>
      </c>
      <c r="H2447" s="4">
        <v>12319.66210938</v>
      </c>
      <c r="I2447" s="3">
        <v>80.50810242</v>
      </c>
    </row>
    <row r="2448" spans="1:9" customFormat="1" x14ac:dyDescent="0.3">
      <c r="A2448" s="1" t="s">
        <v>10</v>
      </c>
      <c r="B2448" s="1" t="s">
        <v>11</v>
      </c>
      <c r="C2448" s="2">
        <v>45173</v>
      </c>
      <c r="D2448">
        <f t="shared" si="114"/>
        <v>4</v>
      </c>
      <c r="E2448">
        <f t="shared" si="115"/>
        <v>9</v>
      </c>
      <c r="F2448">
        <f t="shared" si="116"/>
        <v>2023</v>
      </c>
      <c r="G2448" s="4">
        <v>204615.328125</v>
      </c>
      <c r="H2448" s="4">
        <v>160184.515625</v>
      </c>
      <c r="I2448" s="3">
        <v>78.285697940000006</v>
      </c>
    </row>
    <row r="2449" spans="1:9" x14ac:dyDescent="0.3">
      <c r="A2449" s="25" t="s">
        <v>12</v>
      </c>
      <c r="B2449" s="25" t="s">
        <v>13</v>
      </c>
      <c r="C2449" s="26">
        <v>45173</v>
      </c>
      <c r="D2449" s="27">
        <f t="shared" si="114"/>
        <v>4</v>
      </c>
      <c r="E2449" s="27">
        <f t="shared" si="115"/>
        <v>9</v>
      </c>
      <c r="F2449" s="27">
        <f t="shared" si="116"/>
        <v>2023</v>
      </c>
      <c r="G2449" s="28">
        <v>20459.2421875</v>
      </c>
      <c r="H2449" s="28">
        <v>17831.513671879999</v>
      </c>
      <c r="I2449" s="29">
        <v>87.156303410000007</v>
      </c>
    </row>
    <row r="2450" spans="1:9" customFormat="1" x14ac:dyDescent="0.3">
      <c r="A2450" s="1" t="s">
        <v>6</v>
      </c>
      <c r="B2450" s="1" t="s">
        <v>7</v>
      </c>
      <c r="C2450" s="2">
        <v>45174</v>
      </c>
      <c r="D2450">
        <f t="shared" si="114"/>
        <v>5</v>
      </c>
      <c r="E2450">
        <f t="shared" si="115"/>
        <v>9</v>
      </c>
      <c r="F2450">
        <f t="shared" si="116"/>
        <v>2023</v>
      </c>
      <c r="G2450" s="4">
        <v>51691.2265625</v>
      </c>
      <c r="H2450" s="4">
        <v>37350.6015625</v>
      </c>
      <c r="I2450" s="3">
        <v>72.257102970000005</v>
      </c>
    </row>
    <row r="2451" spans="1:9" customFormat="1" x14ac:dyDescent="0.3">
      <c r="A2451" s="1" t="s">
        <v>8</v>
      </c>
      <c r="B2451" s="1" t="s">
        <v>9</v>
      </c>
      <c r="C2451" s="2">
        <v>45174</v>
      </c>
      <c r="D2451">
        <f t="shared" si="114"/>
        <v>5</v>
      </c>
      <c r="E2451">
        <f t="shared" si="115"/>
        <v>9</v>
      </c>
      <c r="F2451">
        <f t="shared" si="116"/>
        <v>2023</v>
      </c>
      <c r="G2451" s="4">
        <v>15302.39648438</v>
      </c>
      <c r="H2451" s="4">
        <v>12279.891601560001</v>
      </c>
      <c r="I2451" s="3">
        <v>80.248199459999995</v>
      </c>
    </row>
    <row r="2452" spans="1:9" customFormat="1" x14ac:dyDescent="0.3">
      <c r="A2452" s="1" t="s">
        <v>10</v>
      </c>
      <c r="B2452" s="1" t="s">
        <v>11</v>
      </c>
      <c r="C2452" s="2">
        <v>45174</v>
      </c>
      <c r="D2452">
        <f t="shared" si="114"/>
        <v>5</v>
      </c>
      <c r="E2452">
        <f t="shared" si="115"/>
        <v>9</v>
      </c>
      <c r="F2452">
        <f t="shared" si="116"/>
        <v>2023</v>
      </c>
      <c r="G2452" s="4">
        <v>204615.328125</v>
      </c>
      <c r="H2452" s="4">
        <v>159766.890625</v>
      </c>
      <c r="I2452" s="3">
        <v>78.08159637</v>
      </c>
    </row>
    <row r="2453" spans="1:9" x14ac:dyDescent="0.3">
      <c r="A2453" s="25" t="s">
        <v>12</v>
      </c>
      <c r="B2453" s="25" t="s">
        <v>13</v>
      </c>
      <c r="C2453" s="26">
        <v>45174</v>
      </c>
      <c r="D2453" s="27">
        <f t="shared" si="114"/>
        <v>5</v>
      </c>
      <c r="E2453" s="27">
        <f t="shared" si="115"/>
        <v>9</v>
      </c>
      <c r="F2453" s="27">
        <f t="shared" si="116"/>
        <v>2023</v>
      </c>
      <c r="G2453" s="28">
        <v>20459.2421875</v>
      </c>
      <c r="H2453" s="28">
        <v>18162.962890629999</v>
      </c>
      <c r="I2453" s="29">
        <v>88.776298519999997</v>
      </c>
    </row>
    <row r="2454" spans="1:9" customFormat="1" x14ac:dyDescent="0.3">
      <c r="A2454" s="1" t="s">
        <v>6</v>
      </c>
      <c r="B2454" s="1" t="s">
        <v>7</v>
      </c>
      <c r="C2454" s="2">
        <v>45175</v>
      </c>
      <c r="D2454">
        <f t="shared" si="114"/>
        <v>6</v>
      </c>
      <c r="E2454">
        <f t="shared" si="115"/>
        <v>9</v>
      </c>
      <c r="F2454">
        <f t="shared" si="116"/>
        <v>2023</v>
      </c>
      <c r="G2454" s="4">
        <v>51691.2265625</v>
      </c>
      <c r="H2454" s="4">
        <v>37248.86328125</v>
      </c>
      <c r="I2454" s="3">
        <v>72.060302730000004</v>
      </c>
    </row>
    <row r="2455" spans="1:9" customFormat="1" x14ac:dyDescent="0.3">
      <c r="A2455" s="1" t="s">
        <v>8</v>
      </c>
      <c r="B2455" s="1" t="s">
        <v>9</v>
      </c>
      <c r="C2455" s="2">
        <v>45175</v>
      </c>
      <c r="D2455">
        <f t="shared" si="114"/>
        <v>6</v>
      </c>
      <c r="E2455">
        <f t="shared" si="115"/>
        <v>9</v>
      </c>
      <c r="F2455">
        <f t="shared" si="116"/>
        <v>2023</v>
      </c>
      <c r="G2455" s="4">
        <v>15302.39648438</v>
      </c>
      <c r="H2455" s="4">
        <v>12237.278320310001</v>
      </c>
      <c r="I2455" s="3">
        <v>79.969703670000001</v>
      </c>
    </row>
    <row r="2456" spans="1:9" customFormat="1" x14ac:dyDescent="0.3">
      <c r="A2456" s="1" t="s">
        <v>10</v>
      </c>
      <c r="B2456" s="1" t="s">
        <v>11</v>
      </c>
      <c r="C2456" s="2">
        <v>45175</v>
      </c>
      <c r="D2456">
        <f t="shared" si="114"/>
        <v>6</v>
      </c>
      <c r="E2456">
        <f t="shared" si="115"/>
        <v>9</v>
      </c>
      <c r="F2456">
        <f t="shared" si="116"/>
        <v>2023</v>
      </c>
      <c r="G2456" s="4">
        <v>204615.328125</v>
      </c>
      <c r="H2456" s="4">
        <v>159565.015625</v>
      </c>
      <c r="I2456" s="3">
        <v>77.982902530000004</v>
      </c>
    </row>
    <row r="2457" spans="1:9" x14ac:dyDescent="0.3">
      <c r="A2457" s="25" t="s">
        <v>12</v>
      </c>
      <c r="B2457" s="25" t="s">
        <v>13</v>
      </c>
      <c r="C2457" s="26">
        <v>45175</v>
      </c>
      <c r="D2457" s="27">
        <f t="shared" si="114"/>
        <v>6</v>
      </c>
      <c r="E2457" s="27">
        <f t="shared" si="115"/>
        <v>9</v>
      </c>
      <c r="F2457" s="27">
        <f t="shared" si="116"/>
        <v>2023</v>
      </c>
      <c r="G2457" s="28">
        <v>20459.2421875</v>
      </c>
      <c r="H2457" s="28">
        <v>18292.166015629999</v>
      </c>
      <c r="I2457" s="29">
        <v>89.407798769999999</v>
      </c>
    </row>
    <row r="2458" spans="1:9" customFormat="1" x14ac:dyDescent="0.3">
      <c r="A2458" s="1" t="s">
        <v>6</v>
      </c>
      <c r="B2458" s="1" t="s">
        <v>7</v>
      </c>
      <c r="C2458" s="2">
        <v>45176</v>
      </c>
      <c r="D2458">
        <f t="shared" si="114"/>
        <v>7</v>
      </c>
      <c r="E2458">
        <f t="shared" si="115"/>
        <v>9</v>
      </c>
      <c r="F2458">
        <f t="shared" si="116"/>
        <v>2023</v>
      </c>
      <c r="G2458" s="4">
        <v>51691.2265625</v>
      </c>
      <c r="H2458" s="4">
        <v>37150.00390625</v>
      </c>
      <c r="I2458" s="3">
        <v>71.869102479999995</v>
      </c>
    </row>
    <row r="2459" spans="1:9" customFormat="1" x14ac:dyDescent="0.3">
      <c r="A2459" s="1" t="s">
        <v>8</v>
      </c>
      <c r="B2459" s="1" t="s">
        <v>9</v>
      </c>
      <c r="C2459" s="2">
        <v>45176</v>
      </c>
      <c r="D2459">
        <f t="shared" si="114"/>
        <v>7</v>
      </c>
      <c r="E2459">
        <f t="shared" si="115"/>
        <v>9</v>
      </c>
      <c r="F2459">
        <f t="shared" si="116"/>
        <v>2023</v>
      </c>
      <c r="G2459" s="4">
        <v>15302.39648438</v>
      </c>
      <c r="H2459" s="4">
        <v>12221.734375</v>
      </c>
      <c r="I2459" s="3">
        <v>79.86810303</v>
      </c>
    </row>
    <row r="2460" spans="1:9" customFormat="1" x14ac:dyDescent="0.3">
      <c r="A2460" s="1" t="s">
        <v>10</v>
      </c>
      <c r="B2460" s="1" t="s">
        <v>11</v>
      </c>
      <c r="C2460" s="2">
        <v>45176</v>
      </c>
      <c r="D2460">
        <f t="shared" si="114"/>
        <v>7</v>
      </c>
      <c r="E2460">
        <f t="shared" si="115"/>
        <v>9</v>
      </c>
      <c r="F2460">
        <f t="shared" si="116"/>
        <v>2023</v>
      </c>
      <c r="G2460" s="4">
        <v>204615.328125</v>
      </c>
      <c r="H2460" s="4">
        <v>159472.640625</v>
      </c>
      <c r="I2460" s="3">
        <v>77.937797549999999</v>
      </c>
    </row>
    <row r="2461" spans="1:9" x14ac:dyDescent="0.3">
      <c r="A2461" s="25" t="s">
        <v>12</v>
      </c>
      <c r="B2461" s="25" t="s">
        <v>13</v>
      </c>
      <c r="C2461" s="26">
        <v>45176</v>
      </c>
      <c r="D2461" s="27">
        <f t="shared" si="114"/>
        <v>7</v>
      </c>
      <c r="E2461" s="27">
        <f t="shared" si="115"/>
        <v>9</v>
      </c>
      <c r="F2461" s="27">
        <f t="shared" si="116"/>
        <v>2023</v>
      </c>
      <c r="G2461" s="28">
        <v>20459.2421875</v>
      </c>
      <c r="H2461" s="28">
        <v>18393.107421879999</v>
      </c>
      <c r="I2461" s="29">
        <v>89.901199340000005</v>
      </c>
    </row>
    <row r="2462" spans="1:9" customFormat="1" x14ac:dyDescent="0.3">
      <c r="A2462" s="1" t="s">
        <v>6</v>
      </c>
      <c r="B2462" s="1" t="s">
        <v>7</v>
      </c>
      <c r="C2462" s="2">
        <v>45177</v>
      </c>
      <c r="D2462">
        <f t="shared" si="114"/>
        <v>8</v>
      </c>
      <c r="E2462">
        <f t="shared" si="115"/>
        <v>9</v>
      </c>
      <c r="F2462">
        <f t="shared" si="116"/>
        <v>2023</v>
      </c>
      <c r="G2462" s="4">
        <v>51691.2265625</v>
      </c>
      <c r="H2462" s="4">
        <v>37053.4765625</v>
      </c>
      <c r="I2462" s="3">
        <v>71.682296750000006</v>
      </c>
    </row>
    <row r="2463" spans="1:9" customFormat="1" x14ac:dyDescent="0.3">
      <c r="A2463" s="1" t="s">
        <v>8</v>
      </c>
      <c r="B2463" s="1" t="s">
        <v>9</v>
      </c>
      <c r="C2463" s="2">
        <v>45177</v>
      </c>
      <c r="D2463">
        <f t="shared" si="114"/>
        <v>8</v>
      </c>
      <c r="E2463">
        <f t="shared" si="115"/>
        <v>9</v>
      </c>
      <c r="F2463">
        <f t="shared" si="116"/>
        <v>2023</v>
      </c>
      <c r="G2463" s="4">
        <v>15302.39648438</v>
      </c>
      <c r="H2463" s="4">
        <v>12208.65039063</v>
      </c>
      <c r="I2463" s="3">
        <v>79.782600400000007</v>
      </c>
    </row>
    <row r="2464" spans="1:9" customFormat="1" x14ac:dyDescent="0.3">
      <c r="A2464" s="1" t="s">
        <v>10</v>
      </c>
      <c r="B2464" s="1" t="s">
        <v>11</v>
      </c>
      <c r="C2464" s="2">
        <v>45177</v>
      </c>
      <c r="D2464">
        <f t="shared" si="114"/>
        <v>8</v>
      </c>
      <c r="E2464">
        <f t="shared" si="115"/>
        <v>9</v>
      </c>
      <c r="F2464">
        <f t="shared" si="116"/>
        <v>2023</v>
      </c>
      <c r="G2464" s="4">
        <v>204615.328125</v>
      </c>
      <c r="H2464" s="4">
        <v>159146.25</v>
      </c>
      <c r="I2464" s="3">
        <v>77.778297420000001</v>
      </c>
    </row>
    <row r="2465" spans="1:9" x14ac:dyDescent="0.3">
      <c r="A2465" s="25" t="s">
        <v>12</v>
      </c>
      <c r="B2465" s="25" t="s">
        <v>13</v>
      </c>
      <c r="C2465" s="26">
        <v>45177</v>
      </c>
      <c r="D2465" s="27">
        <f t="shared" si="114"/>
        <v>8</v>
      </c>
      <c r="E2465" s="27">
        <f t="shared" si="115"/>
        <v>9</v>
      </c>
      <c r="F2465" s="27">
        <f t="shared" si="116"/>
        <v>2023</v>
      </c>
      <c r="G2465" s="28">
        <v>20459.2421875</v>
      </c>
      <c r="H2465" s="28">
        <v>18504.880859379999</v>
      </c>
      <c r="I2465" s="29">
        <v>90.447502139999997</v>
      </c>
    </row>
    <row r="2466" spans="1:9" customFormat="1" x14ac:dyDescent="0.3">
      <c r="A2466" s="1" t="s">
        <v>6</v>
      </c>
      <c r="B2466" s="1" t="s">
        <v>7</v>
      </c>
      <c r="C2466" s="2">
        <v>45178</v>
      </c>
      <c r="D2466">
        <f t="shared" si="114"/>
        <v>9</v>
      </c>
      <c r="E2466">
        <f t="shared" si="115"/>
        <v>9</v>
      </c>
      <c r="F2466">
        <f t="shared" si="116"/>
        <v>2023</v>
      </c>
      <c r="G2466" s="4">
        <v>51691.2265625</v>
      </c>
      <c r="H2466" s="4">
        <v>36959.2734375</v>
      </c>
      <c r="I2466" s="3">
        <v>71.500099180000007</v>
      </c>
    </row>
    <row r="2467" spans="1:9" customFormat="1" x14ac:dyDescent="0.3">
      <c r="A2467" s="1" t="s">
        <v>8</v>
      </c>
      <c r="B2467" s="1" t="s">
        <v>9</v>
      </c>
      <c r="C2467" s="2">
        <v>45178</v>
      </c>
      <c r="D2467">
        <f t="shared" si="114"/>
        <v>9</v>
      </c>
      <c r="E2467">
        <f t="shared" si="115"/>
        <v>9</v>
      </c>
      <c r="F2467">
        <f t="shared" si="116"/>
        <v>2023</v>
      </c>
      <c r="G2467" s="4">
        <v>15302.39648438</v>
      </c>
      <c r="H2467" s="4">
        <v>12191.47070313</v>
      </c>
      <c r="I2467" s="3">
        <v>79.670303340000004</v>
      </c>
    </row>
    <row r="2468" spans="1:9" customFormat="1" x14ac:dyDescent="0.3">
      <c r="A2468" s="1" t="s">
        <v>10</v>
      </c>
      <c r="B2468" s="1" t="s">
        <v>11</v>
      </c>
      <c r="C2468" s="2">
        <v>45178</v>
      </c>
      <c r="D2468">
        <f t="shared" si="114"/>
        <v>9</v>
      </c>
      <c r="E2468">
        <f t="shared" si="115"/>
        <v>9</v>
      </c>
      <c r="F2468">
        <f t="shared" si="116"/>
        <v>2023</v>
      </c>
      <c r="G2468" s="4">
        <v>204615.328125</v>
      </c>
      <c r="H2468" s="4">
        <v>158800.75</v>
      </c>
      <c r="I2468" s="3">
        <v>77.609397889999997</v>
      </c>
    </row>
    <row r="2469" spans="1:9" x14ac:dyDescent="0.3">
      <c r="A2469" s="25" t="s">
        <v>12</v>
      </c>
      <c r="B2469" s="25" t="s">
        <v>13</v>
      </c>
      <c r="C2469" s="26">
        <v>45178</v>
      </c>
      <c r="D2469" s="27">
        <f t="shared" si="114"/>
        <v>9</v>
      </c>
      <c r="E2469" s="27">
        <f t="shared" si="115"/>
        <v>9</v>
      </c>
      <c r="F2469" s="27">
        <f t="shared" si="116"/>
        <v>2023</v>
      </c>
      <c r="G2469" s="28">
        <v>20459.2421875</v>
      </c>
      <c r="H2469" s="28">
        <v>18675.609375</v>
      </c>
      <c r="I2469" s="29">
        <v>91.281997680000003</v>
      </c>
    </row>
    <row r="2470" spans="1:9" customFormat="1" x14ac:dyDescent="0.3">
      <c r="A2470" s="1" t="s">
        <v>6</v>
      </c>
      <c r="B2470" s="1" t="s">
        <v>7</v>
      </c>
      <c r="C2470" s="2">
        <v>45179</v>
      </c>
      <c r="D2470">
        <f t="shared" si="114"/>
        <v>10</v>
      </c>
      <c r="E2470">
        <f t="shared" si="115"/>
        <v>9</v>
      </c>
      <c r="F2470">
        <f t="shared" si="116"/>
        <v>2023</v>
      </c>
      <c r="G2470" s="4">
        <v>51691.2265625</v>
      </c>
      <c r="H2470" s="4">
        <v>36868.609375</v>
      </c>
      <c r="I2470" s="3">
        <v>71.3246994</v>
      </c>
    </row>
    <row r="2471" spans="1:9" customFormat="1" x14ac:dyDescent="0.3">
      <c r="A2471" s="1" t="s">
        <v>8</v>
      </c>
      <c r="B2471" s="1" t="s">
        <v>9</v>
      </c>
      <c r="C2471" s="2">
        <v>45179</v>
      </c>
      <c r="D2471">
        <f t="shared" si="114"/>
        <v>10</v>
      </c>
      <c r="E2471">
        <f t="shared" si="115"/>
        <v>9</v>
      </c>
      <c r="F2471">
        <f t="shared" si="116"/>
        <v>2023</v>
      </c>
      <c r="G2471" s="4">
        <v>15302.39648438</v>
      </c>
      <c r="H2471" s="4">
        <v>12172.88671875</v>
      </c>
      <c r="I2471" s="3">
        <v>79.548896790000001</v>
      </c>
    </row>
    <row r="2472" spans="1:9" customFormat="1" x14ac:dyDescent="0.3">
      <c r="A2472" s="1" t="s">
        <v>10</v>
      </c>
      <c r="B2472" s="1" t="s">
        <v>11</v>
      </c>
      <c r="C2472" s="2">
        <v>45179</v>
      </c>
      <c r="D2472">
        <f t="shared" si="114"/>
        <v>10</v>
      </c>
      <c r="E2472">
        <f t="shared" si="115"/>
        <v>9</v>
      </c>
      <c r="F2472">
        <f t="shared" si="116"/>
        <v>2023</v>
      </c>
      <c r="G2472" s="4">
        <v>204615.328125</v>
      </c>
      <c r="H2472" s="4">
        <v>158669.53125</v>
      </c>
      <c r="I2472" s="3">
        <v>77.545303340000004</v>
      </c>
    </row>
    <row r="2473" spans="1:9" x14ac:dyDescent="0.3">
      <c r="A2473" s="25" t="s">
        <v>12</v>
      </c>
      <c r="B2473" s="25" t="s">
        <v>13</v>
      </c>
      <c r="C2473" s="26">
        <v>45179</v>
      </c>
      <c r="D2473" s="27">
        <f t="shared" si="114"/>
        <v>10</v>
      </c>
      <c r="E2473" s="27">
        <f t="shared" si="115"/>
        <v>9</v>
      </c>
      <c r="F2473" s="27">
        <f t="shared" si="116"/>
        <v>2023</v>
      </c>
      <c r="G2473" s="28">
        <v>20459.2421875</v>
      </c>
      <c r="H2473" s="28">
        <v>18860.0078125</v>
      </c>
      <c r="I2473" s="29">
        <v>92.183296200000001</v>
      </c>
    </row>
    <row r="2474" spans="1:9" customFormat="1" x14ac:dyDescent="0.3">
      <c r="A2474" s="1" t="s">
        <v>6</v>
      </c>
      <c r="B2474" s="1" t="s">
        <v>7</v>
      </c>
      <c r="C2474" s="2">
        <v>45180</v>
      </c>
      <c r="D2474">
        <f t="shared" si="114"/>
        <v>11</v>
      </c>
      <c r="E2474">
        <f t="shared" si="115"/>
        <v>9</v>
      </c>
      <c r="F2474">
        <f t="shared" si="116"/>
        <v>2023</v>
      </c>
      <c r="G2474" s="4">
        <v>51691.2265625</v>
      </c>
      <c r="H2474" s="4">
        <v>36783.56640625</v>
      </c>
      <c r="I2474" s="3">
        <v>71.160202029999994</v>
      </c>
    </row>
    <row r="2475" spans="1:9" customFormat="1" x14ac:dyDescent="0.3">
      <c r="A2475" s="1" t="s">
        <v>8</v>
      </c>
      <c r="B2475" s="1" t="s">
        <v>9</v>
      </c>
      <c r="C2475" s="2">
        <v>45180</v>
      </c>
      <c r="D2475">
        <f t="shared" si="114"/>
        <v>11</v>
      </c>
      <c r="E2475">
        <f t="shared" si="115"/>
        <v>9</v>
      </c>
      <c r="F2475">
        <f t="shared" si="116"/>
        <v>2023</v>
      </c>
      <c r="G2475" s="4">
        <v>15302.39648438</v>
      </c>
      <c r="H2475" s="4">
        <v>12135.88671875</v>
      </c>
      <c r="I2475" s="3">
        <v>79.307098389999993</v>
      </c>
    </row>
    <row r="2476" spans="1:9" customFormat="1" x14ac:dyDescent="0.3">
      <c r="A2476" s="1" t="s">
        <v>10</v>
      </c>
      <c r="B2476" s="1" t="s">
        <v>11</v>
      </c>
      <c r="C2476" s="2">
        <v>45180</v>
      </c>
      <c r="D2476">
        <f t="shared" si="114"/>
        <v>11</v>
      </c>
      <c r="E2476">
        <f t="shared" si="115"/>
        <v>9</v>
      </c>
      <c r="F2476">
        <f t="shared" si="116"/>
        <v>2023</v>
      </c>
      <c r="G2476" s="4">
        <v>204615.328125</v>
      </c>
      <c r="H2476" s="4">
        <v>158119.109375</v>
      </c>
      <c r="I2476" s="3">
        <v>77.276298519999997</v>
      </c>
    </row>
    <row r="2477" spans="1:9" x14ac:dyDescent="0.3">
      <c r="A2477" s="25" t="s">
        <v>12</v>
      </c>
      <c r="B2477" s="25" t="s">
        <v>13</v>
      </c>
      <c r="C2477" s="26">
        <v>45180</v>
      </c>
      <c r="D2477" s="27">
        <f t="shared" si="114"/>
        <v>11</v>
      </c>
      <c r="E2477" s="27">
        <f t="shared" si="115"/>
        <v>9</v>
      </c>
      <c r="F2477" s="27">
        <f t="shared" si="116"/>
        <v>2023</v>
      </c>
      <c r="G2477" s="28">
        <v>20459.2421875</v>
      </c>
      <c r="H2477" s="28">
        <v>18946.595703129999</v>
      </c>
      <c r="I2477" s="29">
        <v>92.606498720000005</v>
      </c>
    </row>
    <row r="2478" spans="1:9" customFormat="1" x14ac:dyDescent="0.3">
      <c r="A2478" s="1" t="s">
        <v>6</v>
      </c>
      <c r="B2478" s="1" t="s">
        <v>7</v>
      </c>
      <c r="C2478" s="2">
        <v>45181</v>
      </c>
      <c r="D2478">
        <f t="shared" si="114"/>
        <v>12</v>
      </c>
      <c r="E2478">
        <f t="shared" si="115"/>
        <v>9</v>
      </c>
      <c r="F2478">
        <f t="shared" si="116"/>
        <v>2023</v>
      </c>
      <c r="G2478" s="4">
        <v>51691.2265625</v>
      </c>
      <c r="H2478" s="4">
        <v>36669.52734375</v>
      </c>
      <c r="I2478" s="3">
        <v>70.939598079999996</v>
      </c>
    </row>
    <row r="2479" spans="1:9" customFormat="1" x14ac:dyDescent="0.3">
      <c r="A2479" s="1" t="s">
        <v>8</v>
      </c>
      <c r="B2479" s="1" t="s">
        <v>9</v>
      </c>
      <c r="C2479" s="2">
        <v>45181</v>
      </c>
      <c r="D2479">
        <f t="shared" si="114"/>
        <v>12</v>
      </c>
      <c r="E2479">
        <f t="shared" si="115"/>
        <v>9</v>
      </c>
      <c r="F2479">
        <f t="shared" si="116"/>
        <v>2023</v>
      </c>
      <c r="G2479" s="4">
        <v>15302.39648438</v>
      </c>
      <c r="H2479" s="4">
        <v>12098.666992189999</v>
      </c>
      <c r="I2479" s="3">
        <v>79.063903809999999</v>
      </c>
    </row>
    <row r="2480" spans="1:9" customFormat="1" x14ac:dyDescent="0.3">
      <c r="A2480" s="1" t="s">
        <v>10</v>
      </c>
      <c r="B2480" s="1" t="s">
        <v>11</v>
      </c>
      <c r="C2480" s="2">
        <v>45181</v>
      </c>
      <c r="D2480">
        <f t="shared" si="114"/>
        <v>12</v>
      </c>
      <c r="E2480">
        <f t="shared" si="115"/>
        <v>9</v>
      </c>
      <c r="F2480">
        <f t="shared" si="116"/>
        <v>2023</v>
      </c>
      <c r="G2480" s="4">
        <v>204615.328125</v>
      </c>
      <c r="H2480" s="4">
        <v>157547.328125</v>
      </c>
      <c r="I2480" s="3">
        <v>76.996803279999995</v>
      </c>
    </row>
    <row r="2481" spans="1:9" x14ac:dyDescent="0.3">
      <c r="A2481" s="25" t="s">
        <v>12</v>
      </c>
      <c r="B2481" s="25" t="s">
        <v>13</v>
      </c>
      <c r="C2481" s="26">
        <v>45181</v>
      </c>
      <c r="D2481" s="27">
        <f t="shared" si="114"/>
        <v>12</v>
      </c>
      <c r="E2481" s="27">
        <f t="shared" si="115"/>
        <v>9</v>
      </c>
      <c r="F2481" s="27">
        <f t="shared" si="116"/>
        <v>2023</v>
      </c>
      <c r="G2481" s="28">
        <v>20459.2421875</v>
      </c>
      <c r="H2481" s="28">
        <v>18897.552734379999</v>
      </c>
      <c r="I2481" s="29">
        <v>92.366798399999993</v>
      </c>
    </row>
    <row r="2482" spans="1:9" customFormat="1" x14ac:dyDescent="0.3">
      <c r="A2482" s="1" t="s">
        <v>6</v>
      </c>
      <c r="B2482" s="1" t="s">
        <v>7</v>
      </c>
      <c r="C2482" s="2">
        <v>45182</v>
      </c>
      <c r="D2482">
        <f t="shared" si="114"/>
        <v>13</v>
      </c>
      <c r="E2482">
        <f t="shared" si="115"/>
        <v>9</v>
      </c>
      <c r="F2482">
        <f t="shared" si="116"/>
        <v>2023</v>
      </c>
      <c r="G2482" s="4">
        <v>51691.2265625</v>
      </c>
      <c r="H2482" s="4">
        <v>36560.24609375</v>
      </c>
      <c r="I2482" s="3">
        <v>70.72810364</v>
      </c>
    </row>
    <row r="2483" spans="1:9" customFormat="1" x14ac:dyDescent="0.3">
      <c r="A2483" s="1" t="s">
        <v>8</v>
      </c>
      <c r="B2483" s="1" t="s">
        <v>9</v>
      </c>
      <c r="C2483" s="2">
        <v>45182</v>
      </c>
      <c r="D2483">
        <f t="shared" si="114"/>
        <v>13</v>
      </c>
      <c r="E2483">
        <f t="shared" si="115"/>
        <v>9</v>
      </c>
      <c r="F2483">
        <f t="shared" si="116"/>
        <v>2023</v>
      </c>
      <c r="G2483" s="4">
        <v>15302.39648438</v>
      </c>
      <c r="H2483" s="4">
        <v>12072.61132813</v>
      </c>
      <c r="I2483" s="3">
        <v>78.893600460000002</v>
      </c>
    </row>
    <row r="2484" spans="1:9" customFormat="1" x14ac:dyDescent="0.3">
      <c r="A2484" s="1" t="s">
        <v>10</v>
      </c>
      <c r="B2484" s="1" t="s">
        <v>11</v>
      </c>
      <c r="C2484" s="2">
        <v>45182</v>
      </c>
      <c r="D2484">
        <f t="shared" si="114"/>
        <v>13</v>
      </c>
      <c r="E2484">
        <f t="shared" si="115"/>
        <v>9</v>
      </c>
      <c r="F2484">
        <f t="shared" si="116"/>
        <v>2023</v>
      </c>
      <c r="G2484" s="4">
        <v>204615.328125</v>
      </c>
      <c r="H2484" s="4">
        <v>156960.65625</v>
      </c>
      <c r="I2484" s="3">
        <v>76.710098270000003</v>
      </c>
    </row>
    <row r="2485" spans="1:9" x14ac:dyDescent="0.3">
      <c r="A2485" s="25" t="s">
        <v>12</v>
      </c>
      <c r="B2485" s="25" t="s">
        <v>13</v>
      </c>
      <c r="C2485" s="26">
        <v>45182</v>
      </c>
      <c r="D2485" s="27">
        <f t="shared" si="114"/>
        <v>13</v>
      </c>
      <c r="E2485" s="27">
        <f t="shared" si="115"/>
        <v>9</v>
      </c>
      <c r="F2485" s="27">
        <f t="shared" si="116"/>
        <v>2023</v>
      </c>
      <c r="G2485" s="28">
        <v>20459.2421875</v>
      </c>
      <c r="H2485" s="28">
        <v>18873.8359375</v>
      </c>
      <c r="I2485" s="29">
        <v>92.250900270000002</v>
      </c>
    </row>
    <row r="2486" spans="1:9" customFormat="1" x14ac:dyDescent="0.3">
      <c r="A2486" s="1" t="s">
        <v>6</v>
      </c>
      <c r="B2486" s="1" t="s">
        <v>7</v>
      </c>
      <c r="C2486" s="2">
        <v>45183</v>
      </c>
      <c r="D2486">
        <f t="shared" si="114"/>
        <v>14</v>
      </c>
      <c r="E2486">
        <f t="shared" si="115"/>
        <v>9</v>
      </c>
      <c r="F2486">
        <f t="shared" si="116"/>
        <v>2023</v>
      </c>
      <c r="G2486" s="4">
        <v>51691.2265625</v>
      </c>
      <c r="H2486" s="4">
        <v>36447.234375</v>
      </c>
      <c r="I2486" s="3">
        <v>70.509498600000001</v>
      </c>
    </row>
    <row r="2487" spans="1:9" customFormat="1" x14ac:dyDescent="0.3">
      <c r="A2487" s="1" t="s">
        <v>8</v>
      </c>
      <c r="B2487" s="1" t="s">
        <v>9</v>
      </c>
      <c r="C2487" s="2">
        <v>45183</v>
      </c>
      <c r="D2487">
        <f t="shared" si="114"/>
        <v>14</v>
      </c>
      <c r="E2487">
        <f t="shared" si="115"/>
        <v>9</v>
      </c>
      <c r="F2487">
        <f t="shared" si="116"/>
        <v>2023</v>
      </c>
      <c r="G2487" s="4">
        <v>15302.39648438</v>
      </c>
      <c r="H2487" s="4">
        <v>12044.739257810001</v>
      </c>
      <c r="I2487" s="3">
        <v>78.711502080000002</v>
      </c>
    </row>
    <row r="2488" spans="1:9" customFormat="1" x14ac:dyDescent="0.3">
      <c r="A2488" s="1" t="s">
        <v>10</v>
      </c>
      <c r="B2488" s="1" t="s">
        <v>11</v>
      </c>
      <c r="C2488" s="2">
        <v>45183</v>
      </c>
      <c r="D2488">
        <f t="shared" si="114"/>
        <v>14</v>
      </c>
      <c r="E2488">
        <f t="shared" si="115"/>
        <v>9</v>
      </c>
      <c r="F2488">
        <f t="shared" si="116"/>
        <v>2023</v>
      </c>
      <c r="G2488" s="4">
        <v>204615.328125</v>
      </c>
      <c r="H2488" s="4">
        <v>156356.421875</v>
      </c>
      <c r="I2488" s="3">
        <v>76.414802550000005</v>
      </c>
    </row>
    <row r="2489" spans="1:9" x14ac:dyDescent="0.3">
      <c r="A2489" s="25" t="s">
        <v>12</v>
      </c>
      <c r="B2489" s="25" t="s">
        <v>13</v>
      </c>
      <c r="C2489" s="26">
        <v>45183</v>
      </c>
      <c r="D2489" s="27">
        <f t="shared" si="114"/>
        <v>14</v>
      </c>
      <c r="E2489" s="27">
        <f t="shared" si="115"/>
        <v>9</v>
      </c>
      <c r="F2489" s="27">
        <f t="shared" si="116"/>
        <v>2023</v>
      </c>
      <c r="G2489" s="28">
        <v>20459.2421875</v>
      </c>
      <c r="H2489" s="28">
        <v>18919.90234375</v>
      </c>
      <c r="I2489" s="29">
        <v>92.476097109999998</v>
      </c>
    </row>
    <row r="2490" spans="1:9" customFormat="1" x14ac:dyDescent="0.3">
      <c r="A2490" s="1" t="s">
        <v>6</v>
      </c>
      <c r="B2490" s="1" t="s">
        <v>7</v>
      </c>
      <c r="C2490" s="2">
        <v>45184</v>
      </c>
      <c r="D2490">
        <f t="shared" si="114"/>
        <v>15</v>
      </c>
      <c r="E2490">
        <f t="shared" si="115"/>
        <v>9</v>
      </c>
      <c r="F2490">
        <f t="shared" si="116"/>
        <v>2023</v>
      </c>
      <c r="G2490" s="4">
        <v>51691.2265625</v>
      </c>
      <c r="H2490" s="4">
        <v>36333.54296875</v>
      </c>
      <c r="I2490" s="3">
        <v>70.289596560000007</v>
      </c>
    </row>
    <row r="2491" spans="1:9" customFormat="1" x14ac:dyDescent="0.3">
      <c r="A2491" s="1" t="s">
        <v>8</v>
      </c>
      <c r="B2491" s="1" t="s">
        <v>9</v>
      </c>
      <c r="C2491" s="2">
        <v>45184</v>
      </c>
      <c r="D2491">
        <f t="shared" si="114"/>
        <v>15</v>
      </c>
      <c r="E2491">
        <f t="shared" si="115"/>
        <v>9</v>
      </c>
      <c r="F2491">
        <f t="shared" si="116"/>
        <v>2023</v>
      </c>
      <c r="G2491" s="4">
        <v>15302.39648438</v>
      </c>
      <c r="H2491" s="4">
        <v>12030.28125</v>
      </c>
      <c r="I2491" s="3">
        <v>78.61699677</v>
      </c>
    </row>
    <row r="2492" spans="1:9" customFormat="1" x14ac:dyDescent="0.3">
      <c r="A2492" s="1" t="s">
        <v>10</v>
      </c>
      <c r="B2492" s="1" t="s">
        <v>11</v>
      </c>
      <c r="C2492" s="2">
        <v>45184</v>
      </c>
      <c r="D2492">
        <f t="shared" si="114"/>
        <v>15</v>
      </c>
      <c r="E2492">
        <f t="shared" si="115"/>
        <v>9</v>
      </c>
      <c r="F2492">
        <f t="shared" si="116"/>
        <v>2023</v>
      </c>
      <c r="G2492" s="4">
        <v>204615.328125</v>
      </c>
      <c r="H2492" s="4">
        <v>156000.03125</v>
      </c>
      <c r="I2492" s="3">
        <v>76.24060059</v>
      </c>
    </row>
    <row r="2493" spans="1:9" x14ac:dyDescent="0.3">
      <c r="A2493" s="25" t="s">
        <v>12</v>
      </c>
      <c r="B2493" s="25" t="s">
        <v>13</v>
      </c>
      <c r="C2493" s="26">
        <v>45184</v>
      </c>
      <c r="D2493" s="27">
        <f t="shared" si="114"/>
        <v>15</v>
      </c>
      <c r="E2493" s="27">
        <f t="shared" si="115"/>
        <v>9</v>
      </c>
      <c r="F2493" s="27">
        <f t="shared" si="116"/>
        <v>2023</v>
      </c>
      <c r="G2493" s="28">
        <v>20459.2421875</v>
      </c>
      <c r="H2493" s="28">
        <v>18863.521484379999</v>
      </c>
      <c r="I2493" s="29">
        <v>92.200500489999996</v>
      </c>
    </row>
    <row r="2494" spans="1:9" customFormat="1" x14ac:dyDescent="0.3">
      <c r="A2494" s="1" t="s">
        <v>6</v>
      </c>
      <c r="B2494" s="1" t="s">
        <v>7</v>
      </c>
      <c r="C2494" s="2">
        <v>45185</v>
      </c>
      <c r="D2494">
        <f t="shared" si="114"/>
        <v>16</v>
      </c>
      <c r="E2494">
        <f t="shared" si="115"/>
        <v>9</v>
      </c>
      <c r="F2494">
        <f t="shared" si="116"/>
        <v>2023</v>
      </c>
      <c r="G2494" s="4">
        <v>51691.2265625</v>
      </c>
      <c r="H2494" s="4">
        <v>36240.6484375</v>
      </c>
      <c r="I2494" s="3">
        <v>70.109901429999994</v>
      </c>
    </row>
    <row r="2495" spans="1:9" customFormat="1" x14ac:dyDescent="0.3">
      <c r="A2495" s="1" t="s">
        <v>8</v>
      </c>
      <c r="B2495" s="1" t="s">
        <v>9</v>
      </c>
      <c r="C2495" s="2">
        <v>45185</v>
      </c>
      <c r="D2495">
        <f t="shared" si="114"/>
        <v>16</v>
      </c>
      <c r="E2495">
        <f t="shared" si="115"/>
        <v>9</v>
      </c>
      <c r="F2495">
        <f t="shared" si="116"/>
        <v>2023</v>
      </c>
      <c r="G2495" s="4">
        <v>15302.39648438</v>
      </c>
      <c r="H2495" s="4">
        <v>12008.790039060001</v>
      </c>
      <c r="I2495" s="3">
        <v>78.476501459999994</v>
      </c>
    </row>
    <row r="2496" spans="1:9" customFormat="1" x14ac:dyDescent="0.3">
      <c r="A2496" s="1" t="s">
        <v>10</v>
      </c>
      <c r="B2496" s="1" t="s">
        <v>11</v>
      </c>
      <c r="C2496" s="2">
        <v>45185</v>
      </c>
      <c r="D2496">
        <f t="shared" si="114"/>
        <v>16</v>
      </c>
      <c r="E2496">
        <f t="shared" si="115"/>
        <v>9</v>
      </c>
      <c r="F2496">
        <f t="shared" si="116"/>
        <v>2023</v>
      </c>
      <c r="G2496" s="4">
        <v>204615.328125</v>
      </c>
      <c r="H2496" s="4">
        <v>155761.890625</v>
      </c>
      <c r="I2496" s="3">
        <v>76.124298100000004</v>
      </c>
    </row>
    <row r="2497" spans="1:9" x14ac:dyDescent="0.3">
      <c r="A2497" s="25" t="s">
        <v>12</v>
      </c>
      <c r="B2497" s="25" t="s">
        <v>13</v>
      </c>
      <c r="C2497" s="26">
        <v>45185</v>
      </c>
      <c r="D2497" s="27">
        <f t="shared" si="114"/>
        <v>16</v>
      </c>
      <c r="E2497" s="27">
        <f t="shared" si="115"/>
        <v>9</v>
      </c>
      <c r="F2497" s="27">
        <f t="shared" si="116"/>
        <v>2023</v>
      </c>
      <c r="G2497" s="28">
        <v>20459.2421875</v>
      </c>
      <c r="H2497" s="28">
        <v>18823.380859379999</v>
      </c>
      <c r="I2497" s="29">
        <v>92.004302980000006</v>
      </c>
    </row>
    <row r="2498" spans="1:9" customFormat="1" x14ac:dyDescent="0.3">
      <c r="A2498" s="1" t="s">
        <v>6</v>
      </c>
      <c r="B2498" s="1" t="s">
        <v>7</v>
      </c>
      <c r="C2498" s="2">
        <v>45186</v>
      </c>
      <c r="D2498">
        <f t="shared" si="114"/>
        <v>17</v>
      </c>
      <c r="E2498">
        <f t="shared" si="115"/>
        <v>9</v>
      </c>
      <c r="F2498">
        <f t="shared" si="116"/>
        <v>2023</v>
      </c>
      <c r="G2498" s="4">
        <v>51691.2265625</v>
      </c>
      <c r="H2498" s="4">
        <v>36143.51171875</v>
      </c>
      <c r="I2498" s="3">
        <v>69.921897889999997</v>
      </c>
    </row>
    <row r="2499" spans="1:9" customFormat="1" x14ac:dyDescent="0.3">
      <c r="A2499" s="1" t="s">
        <v>8</v>
      </c>
      <c r="B2499" s="1" t="s">
        <v>9</v>
      </c>
      <c r="C2499" s="2">
        <v>45186</v>
      </c>
      <c r="D2499">
        <f t="shared" ref="D2499:D2562" si="117">DAY(C2499)</f>
        <v>17</v>
      </c>
      <c r="E2499">
        <f t="shared" ref="E2499:E2562" si="118">MONTH(C2499)</f>
        <v>9</v>
      </c>
      <c r="F2499">
        <f t="shared" ref="F2499:F2562" si="119">YEAR(C2499)</f>
        <v>2023</v>
      </c>
      <c r="G2499" s="4">
        <v>15302.39648438</v>
      </c>
      <c r="H2499" s="4">
        <v>11989.399414060001</v>
      </c>
      <c r="I2499" s="3">
        <v>78.349800110000004</v>
      </c>
    </row>
    <row r="2500" spans="1:9" customFormat="1" x14ac:dyDescent="0.3">
      <c r="A2500" s="1" t="s">
        <v>10</v>
      </c>
      <c r="B2500" s="1" t="s">
        <v>11</v>
      </c>
      <c r="C2500" s="2">
        <v>45186</v>
      </c>
      <c r="D2500">
        <f t="shared" si="117"/>
        <v>17</v>
      </c>
      <c r="E2500">
        <f t="shared" si="118"/>
        <v>9</v>
      </c>
      <c r="F2500">
        <f t="shared" si="119"/>
        <v>2023</v>
      </c>
      <c r="G2500" s="4">
        <v>204615.328125</v>
      </c>
      <c r="H2500" s="4">
        <v>155538.40625</v>
      </c>
      <c r="I2500" s="3">
        <v>76.01499939</v>
      </c>
    </row>
    <row r="2501" spans="1:9" x14ac:dyDescent="0.3">
      <c r="A2501" s="25" t="s">
        <v>12</v>
      </c>
      <c r="B2501" s="25" t="s">
        <v>13</v>
      </c>
      <c r="C2501" s="26">
        <v>45186</v>
      </c>
      <c r="D2501" s="27">
        <f t="shared" si="117"/>
        <v>17</v>
      </c>
      <c r="E2501" s="27">
        <f t="shared" si="118"/>
        <v>9</v>
      </c>
      <c r="F2501" s="27">
        <f t="shared" si="119"/>
        <v>2023</v>
      </c>
      <c r="G2501" s="28">
        <v>20459.2421875</v>
      </c>
      <c r="H2501" s="28">
        <v>18807.2578125</v>
      </c>
      <c r="I2501" s="29">
        <v>91.925498959999999</v>
      </c>
    </row>
    <row r="2502" spans="1:9" customFormat="1" x14ac:dyDescent="0.3">
      <c r="A2502" s="1" t="s">
        <v>6</v>
      </c>
      <c r="B2502" s="1" t="s">
        <v>7</v>
      </c>
      <c r="C2502" s="2">
        <v>45187</v>
      </c>
      <c r="D2502">
        <f t="shared" si="117"/>
        <v>18</v>
      </c>
      <c r="E2502">
        <f t="shared" si="118"/>
        <v>9</v>
      </c>
      <c r="F2502">
        <f t="shared" si="119"/>
        <v>2023</v>
      </c>
      <c r="G2502" s="4">
        <v>51691.2265625</v>
      </c>
      <c r="H2502" s="4">
        <v>36046.57421875</v>
      </c>
      <c r="I2502" s="3">
        <v>69.734397889999997</v>
      </c>
    </row>
    <row r="2503" spans="1:9" customFormat="1" x14ac:dyDescent="0.3">
      <c r="A2503" s="1" t="s">
        <v>8</v>
      </c>
      <c r="B2503" s="1" t="s">
        <v>9</v>
      </c>
      <c r="C2503" s="2">
        <v>45187</v>
      </c>
      <c r="D2503">
        <f t="shared" si="117"/>
        <v>18</v>
      </c>
      <c r="E2503">
        <f t="shared" si="118"/>
        <v>9</v>
      </c>
      <c r="F2503">
        <f t="shared" si="119"/>
        <v>2023</v>
      </c>
      <c r="G2503" s="4">
        <v>15302.39648438</v>
      </c>
      <c r="H2503" s="4">
        <v>11949.694335939999</v>
      </c>
      <c r="I2503" s="3">
        <v>78.090301510000003</v>
      </c>
    </row>
    <row r="2504" spans="1:9" customFormat="1" x14ac:dyDescent="0.3">
      <c r="A2504" s="1" t="s">
        <v>10</v>
      </c>
      <c r="B2504" s="1" t="s">
        <v>11</v>
      </c>
      <c r="C2504" s="2">
        <v>45187</v>
      </c>
      <c r="D2504">
        <f t="shared" si="117"/>
        <v>18</v>
      </c>
      <c r="E2504">
        <f t="shared" si="118"/>
        <v>9</v>
      </c>
      <c r="F2504">
        <f t="shared" si="119"/>
        <v>2023</v>
      </c>
      <c r="G2504" s="4">
        <v>204615.328125</v>
      </c>
      <c r="H2504" s="4">
        <v>154811.5625</v>
      </c>
      <c r="I2504" s="3">
        <v>75.659797670000003</v>
      </c>
    </row>
    <row r="2505" spans="1:9" x14ac:dyDescent="0.3">
      <c r="A2505" s="25" t="s">
        <v>12</v>
      </c>
      <c r="B2505" s="25" t="s">
        <v>13</v>
      </c>
      <c r="C2505" s="26">
        <v>45187</v>
      </c>
      <c r="D2505" s="27">
        <f t="shared" si="117"/>
        <v>18</v>
      </c>
      <c r="E2505" s="27">
        <f t="shared" si="118"/>
        <v>9</v>
      </c>
      <c r="F2505" s="27">
        <f t="shared" si="119"/>
        <v>2023</v>
      </c>
      <c r="G2505" s="28">
        <v>20459.2421875</v>
      </c>
      <c r="H2505" s="28">
        <v>18699.955078129999</v>
      </c>
      <c r="I2505" s="29">
        <v>91.401000980000006</v>
      </c>
    </row>
    <row r="2506" spans="1:9" customFormat="1" x14ac:dyDescent="0.3">
      <c r="A2506" s="1" t="s">
        <v>6</v>
      </c>
      <c r="B2506" s="1" t="s">
        <v>7</v>
      </c>
      <c r="C2506" s="2">
        <v>45188</v>
      </c>
      <c r="D2506">
        <f t="shared" si="117"/>
        <v>19</v>
      </c>
      <c r="E2506">
        <f t="shared" si="118"/>
        <v>9</v>
      </c>
      <c r="F2506">
        <f t="shared" si="119"/>
        <v>2023</v>
      </c>
      <c r="G2506" s="4">
        <v>51691.2265625</v>
      </c>
      <c r="H2506" s="4">
        <v>35951.7890625</v>
      </c>
      <c r="I2506" s="3">
        <v>69.551002499999996</v>
      </c>
    </row>
    <row r="2507" spans="1:9" customFormat="1" x14ac:dyDescent="0.3">
      <c r="A2507" s="1" t="s">
        <v>8</v>
      </c>
      <c r="B2507" s="1" t="s">
        <v>9</v>
      </c>
      <c r="C2507" s="2">
        <v>45188</v>
      </c>
      <c r="D2507">
        <f t="shared" si="117"/>
        <v>19</v>
      </c>
      <c r="E2507">
        <f t="shared" si="118"/>
        <v>9</v>
      </c>
      <c r="F2507">
        <f t="shared" si="119"/>
        <v>2023</v>
      </c>
      <c r="G2507" s="4">
        <v>15302.39648438</v>
      </c>
      <c r="H2507" s="4">
        <v>11897.11914063</v>
      </c>
      <c r="I2507" s="3">
        <v>77.746803279999995</v>
      </c>
    </row>
    <row r="2508" spans="1:9" customFormat="1" x14ac:dyDescent="0.3">
      <c r="A2508" s="1" t="s">
        <v>10</v>
      </c>
      <c r="B2508" s="1" t="s">
        <v>11</v>
      </c>
      <c r="C2508" s="2">
        <v>45188</v>
      </c>
      <c r="D2508">
        <f t="shared" si="117"/>
        <v>19</v>
      </c>
      <c r="E2508">
        <f t="shared" si="118"/>
        <v>9</v>
      </c>
      <c r="F2508">
        <f t="shared" si="119"/>
        <v>2023</v>
      </c>
      <c r="G2508" s="4">
        <v>204615.328125</v>
      </c>
      <c r="H2508" s="4">
        <v>154186.75</v>
      </c>
      <c r="I2508" s="3">
        <v>75.354400630000001</v>
      </c>
    </row>
    <row r="2509" spans="1:9" x14ac:dyDescent="0.3">
      <c r="A2509" s="25" t="s">
        <v>12</v>
      </c>
      <c r="B2509" s="25" t="s">
        <v>13</v>
      </c>
      <c r="C2509" s="26">
        <v>45188</v>
      </c>
      <c r="D2509" s="27">
        <f t="shared" si="117"/>
        <v>19</v>
      </c>
      <c r="E2509" s="27">
        <f t="shared" si="118"/>
        <v>9</v>
      </c>
      <c r="F2509" s="27">
        <f t="shared" si="119"/>
        <v>2023</v>
      </c>
      <c r="G2509" s="28">
        <v>20459.2421875</v>
      </c>
      <c r="H2509" s="28">
        <v>18668.064453129999</v>
      </c>
      <c r="I2509" s="29">
        <v>91.245101930000004</v>
      </c>
    </row>
    <row r="2510" spans="1:9" customFormat="1" x14ac:dyDescent="0.3">
      <c r="A2510" s="1" t="s">
        <v>6</v>
      </c>
      <c r="B2510" s="1" t="s">
        <v>7</v>
      </c>
      <c r="C2510" s="2">
        <v>45189</v>
      </c>
      <c r="D2510">
        <f t="shared" si="117"/>
        <v>20</v>
      </c>
      <c r="E2510">
        <f t="shared" si="118"/>
        <v>9</v>
      </c>
      <c r="F2510">
        <f t="shared" si="119"/>
        <v>2023</v>
      </c>
      <c r="G2510" s="4">
        <v>51691.2265625</v>
      </c>
      <c r="H2510" s="4">
        <v>35853.984375</v>
      </c>
      <c r="I2510" s="3">
        <v>69.361801150000005</v>
      </c>
    </row>
    <row r="2511" spans="1:9" customFormat="1" x14ac:dyDescent="0.3">
      <c r="A2511" s="1" t="s">
        <v>8</v>
      </c>
      <c r="B2511" s="1" t="s">
        <v>9</v>
      </c>
      <c r="C2511" s="2">
        <v>45189</v>
      </c>
      <c r="D2511">
        <f t="shared" si="117"/>
        <v>20</v>
      </c>
      <c r="E2511">
        <f t="shared" si="118"/>
        <v>9</v>
      </c>
      <c r="F2511">
        <f t="shared" si="119"/>
        <v>2023</v>
      </c>
      <c r="G2511" s="4">
        <v>15302.39648438</v>
      </c>
      <c r="H2511" s="4">
        <v>11840.97265625</v>
      </c>
      <c r="I2511" s="3">
        <v>77.379898069999996</v>
      </c>
    </row>
    <row r="2512" spans="1:9" customFormat="1" x14ac:dyDescent="0.3">
      <c r="A2512" s="1" t="s">
        <v>10</v>
      </c>
      <c r="B2512" s="1" t="s">
        <v>11</v>
      </c>
      <c r="C2512" s="2">
        <v>45189</v>
      </c>
      <c r="D2512">
        <f t="shared" si="117"/>
        <v>20</v>
      </c>
      <c r="E2512">
        <f t="shared" si="118"/>
        <v>9</v>
      </c>
      <c r="F2512">
        <f t="shared" si="119"/>
        <v>2023</v>
      </c>
      <c r="G2512" s="4">
        <v>204615.328125</v>
      </c>
      <c r="H2512" s="4">
        <v>153712.578125</v>
      </c>
      <c r="I2512" s="3">
        <v>75.122703549999997</v>
      </c>
    </row>
    <row r="2513" spans="1:9" x14ac:dyDescent="0.3">
      <c r="A2513" s="25" t="s">
        <v>12</v>
      </c>
      <c r="B2513" s="25" t="s">
        <v>13</v>
      </c>
      <c r="C2513" s="26">
        <v>45189</v>
      </c>
      <c r="D2513" s="27">
        <f t="shared" si="117"/>
        <v>20</v>
      </c>
      <c r="E2513" s="27">
        <f t="shared" si="118"/>
        <v>9</v>
      </c>
      <c r="F2513" s="27">
        <f t="shared" si="119"/>
        <v>2023</v>
      </c>
      <c r="G2513" s="28">
        <v>20459.2421875</v>
      </c>
      <c r="H2513" s="28">
        <v>18681.927734379999</v>
      </c>
      <c r="I2513" s="29">
        <v>91.312896730000006</v>
      </c>
    </row>
    <row r="2514" spans="1:9" customFormat="1" x14ac:dyDescent="0.3">
      <c r="A2514" s="1" t="s">
        <v>6</v>
      </c>
      <c r="B2514" s="1" t="s">
        <v>7</v>
      </c>
      <c r="C2514" s="2">
        <v>45190</v>
      </c>
      <c r="D2514">
        <f t="shared" si="117"/>
        <v>21</v>
      </c>
      <c r="E2514">
        <f t="shared" si="118"/>
        <v>9</v>
      </c>
      <c r="F2514">
        <f t="shared" si="119"/>
        <v>2023</v>
      </c>
      <c r="G2514" s="4">
        <v>51691.2265625</v>
      </c>
      <c r="H2514" s="4">
        <v>35736.94921875</v>
      </c>
      <c r="I2514" s="3">
        <v>69.135398859999995</v>
      </c>
    </row>
    <row r="2515" spans="1:9" customFormat="1" x14ac:dyDescent="0.3">
      <c r="A2515" s="1" t="s">
        <v>8</v>
      </c>
      <c r="B2515" s="1" t="s">
        <v>9</v>
      </c>
      <c r="C2515" s="2">
        <v>45190</v>
      </c>
      <c r="D2515">
        <f t="shared" si="117"/>
        <v>21</v>
      </c>
      <c r="E2515">
        <f t="shared" si="118"/>
        <v>9</v>
      </c>
      <c r="F2515">
        <f t="shared" si="119"/>
        <v>2023</v>
      </c>
      <c r="G2515" s="4">
        <v>15302.39648438</v>
      </c>
      <c r="H2515" s="4">
        <v>11787.609375</v>
      </c>
      <c r="I2515" s="3">
        <v>77.031097410000001</v>
      </c>
    </row>
    <row r="2516" spans="1:9" customFormat="1" x14ac:dyDescent="0.3">
      <c r="A2516" s="1" t="s">
        <v>10</v>
      </c>
      <c r="B2516" s="1" t="s">
        <v>11</v>
      </c>
      <c r="C2516" s="2">
        <v>45190</v>
      </c>
      <c r="D2516">
        <f t="shared" si="117"/>
        <v>21</v>
      </c>
      <c r="E2516">
        <f t="shared" si="118"/>
        <v>9</v>
      </c>
      <c r="F2516">
        <f t="shared" si="119"/>
        <v>2023</v>
      </c>
      <c r="G2516" s="4">
        <v>204615.328125</v>
      </c>
      <c r="H2516" s="4">
        <v>153122.4375</v>
      </c>
      <c r="I2516" s="3">
        <v>74.834297179999993</v>
      </c>
    </row>
    <row r="2517" spans="1:9" x14ac:dyDescent="0.3">
      <c r="A2517" s="25" t="s">
        <v>12</v>
      </c>
      <c r="B2517" s="25" t="s">
        <v>13</v>
      </c>
      <c r="C2517" s="26">
        <v>45190</v>
      </c>
      <c r="D2517" s="27">
        <f t="shared" si="117"/>
        <v>21</v>
      </c>
      <c r="E2517" s="27">
        <f t="shared" si="118"/>
        <v>9</v>
      </c>
      <c r="F2517" s="27">
        <f t="shared" si="119"/>
        <v>2023</v>
      </c>
      <c r="G2517" s="28">
        <v>20459.2421875</v>
      </c>
      <c r="H2517" s="28">
        <v>18643.720703129999</v>
      </c>
      <c r="I2517" s="29">
        <v>91.126197809999994</v>
      </c>
    </row>
    <row r="2518" spans="1:9" customFormat="1" x14ac:dyDescent="0.3">
      <c r="A2518" s="1" t="s">
        <v>6</v>
      </c>
      <c r="B2518" s="1" t="s">
        <v>7</v>
      </c>
      <c r="C2518" s="2">
        <v>45191</v>
      </c>
      <c r="D2518">
        <f t="shared" si="117"/>
        <v>22</v>
      </c>
      <c r="E2518">
        <f t="shared" si="118"/>
        <v>9</v>
      </c>
      <c r="F2518">
        <f t="shared" si="119"/>
        <v>2023</v>
      </c>
      <c r="G2518" s="4">
        <v>51691.2265625</v>
      </c>
      <c r="H2518" s="4">
        <v>35620.40625</v>
      </c>
      <c r="I2518" s="3">
        <v>68.910003660000001</v>
      </c>
    </row>
    <row r="2519" spans="1:9" customFormat="1" x14ac:dyDescent="0.3">
      <c r="A2519" s="1" t="s">
        <v>8</v>
      </c>
      <c r="B2519" s="1" t="s">
        <v>9</v>
      </c>
      <c r="C2519" s="2">
        <v>45191</v>
      </c>
      <c r="D2519">
        <f t="shared" si="117"/>
        <v>22</v>
      </c>
      <c r="E2519">
        <f t="shared" si="118"/>
        <v>9</v>
      </c>
      <c r="F2519">
        <f t="shared" si="119"/>
        <v>2023</v>
      </c>
      <c r="G2519" s="4">
        <v>15302.39648438</v>
      </c>
      <c r="H2519" s="4">
        <v>11721.553710939999</v>
      </c>
      <c r="I2519" s="3">
        <v>76.599502560000005</v>
      </c>
    </row>
    <row r="2520" spans="1:9" customFormat="1" x14ac:dyDescent="0.3">
      <c r="A2520" s="1" t="s">
        <v>10</v>
      </c>
      <c r="B2520" s="1" t="s">
        <v>11</v>
      </c>
      <c r="C2520" s="2">
        <v>45191</v>
      </c>
      <c r="D2520">
        <f t="shared" si="117"/>
        <v>22</v>
      </c>
      <c r="E2520">
        <f t="shared" si="118"/>
        <v>9</v>
      </c>
      <c r="F2520">
        <f t="shared" si="119"/>
        <v>2023</v>
      </c>
      <c r="G2520" s="4">
        <v>204615.328125</v>
      </c>
      <c r="H2520" s="4">
        <v>152480.96875</v>
      </c>
      <c r="I2520" s="3">
        <v>74.520797729999998</v>
      </c>
    </row>
    <row r="2521" spans="1:9" x14ac:dyDescent="0.3">
      <c r="A2521" s="25" t="s">
        <v>12</v>
      </c>
      <c r="B2521" s="25" t="s">
        <v>13</v>
      </c>
      <c r="C2521" s="26">
        <v>45191</v>
      </c>
      <c r="D2521" s="27">
        <f t="shared" si="117"/>
        <v>22</v>
      </c>
      <c r="E2521" s="27">
        <f t="shared" si="118"/>
        <v>9</v>
      </c>
      <c r="F2521" s="27">
        <f t="shared" si="119"/>
        <v>2023</v>
      </c>
      <c r="G2521" s="28">
        <v>20459.2421875</v>
      </c>
      <c r="H2521" s="28">
        <v>18566.45703125</v>
      </c>
      <c r="I2521" s="29">
        <v>90.748497009999994</v>
      </c>
    </row>
    <row r="2522" spans="1:9" customFormat="1" x14ac:dyDescent="0.3">
      <c r="A2522" s="1" t="s">
        <v>6</v>
      </c>
      <c r="B2522" s="1" t="s">
        <v>7</v>
      </c>
      <c r="C2522" s="2">
        <v>45192</v>
      </c>
      <c r="D2522">
        <f t="shared" si="117"/>
        <v>23</v>
      </c>
      <c r="E2522">
        <f t="shared" si="118"/>
        <v>9</v>
      </c>
      <c r="F2522">
        <f t="shared" si="119"/>
        <v>2023</v>
      </c>
      <c r="G2522" s="4">
        <v>51691.2265625</v>
      </c>
      <c r="H2522" s="4">
        <v>35495.7890625</v>
      </c>
      <c r="I2522" s="3">
        <v>68.668899539999998</v>
      </c>
    </row>
    <row r="2523" spans="1:9" customFormat="1" x14ac:dyDescent="0.3">
      <c r="A2523" s="1" t="s">
        <v>8</v>
      </c>
      <c r="B2523" s="1" t="s">
        <v>9</v>
      </c>
      <c r="C2523" s="2">
        <v>45192</v>
      </c>
      <c r="D2523">
        <f t="shared" si="117"/>
        <v>23</v>
      </c>
      <c r="E2523">
        <f t="shared" si="118"/>
        <v>9</v>
      </c>
      <c r="F2523">
        <f t="shared" si="119"/>
        <v>2023</v>
      </c>
      <c r="G2523" s="4">
        <v>15302.39648438</v>
      </c>
      <c r="H2523" s="4">
        <v>11665.614257810001</v>
      </c>
      <c r="I2523" s="3">
        <v>76.233901979999999</v>
      </c>
    </row>
    <row r="2524" spans="1:9" customFormat="1" x14ac:dyDescent="0.3">
      <c r="A2524" s="1" t="s">
        <v>10</v>
      </c>
      <c r="B2524" s="1" t="s">
        <v>11</v>
      </c>
      <c r="C2524" s="2">
        <v>45192</v>
      </c>
      <c r="D2524">
        <f t="shared" si="117"/>
        <v>23</v>
      </c>
      <c r="E2524">
        <f t="shared" si="118"/>
        <v>9</v>
      </c>
      <c r="F2524">
        <f t="shared" si="119"/>
        <v>2023</v>
      </c>
      <c r="G2524" s="4">
        <v>204615.328125</v>
      </c>
      <c r="H2524" s="4">
        <v>151950.4375</v>
      </c>
      <c r="I2524" s="3">
        <v>74.261497500000004</v>
      </c>
    </row>
    <row r="2525" spans="1:9" x14ac:dyDescent="0.3">
      <c r="A2525" s="25" t="s">
        <v>12</v>
      </c>
      <c r="B2525" s="25" t="s">
        <v>13</v>
      </c>
      <c r="C2525" s="26">
        <v>45192</v>
      </c>
      <c r="D2525" s="27">
        <f t="shared" si="117"/>
        <v>23</v>
      </c>
      <c r="E2525" s="27">
        <f t="shared" si="118"/>
        <v>9</v>
      </c>
      <c r="F2525" s="27">
        <f t="shared" si="119"/>
        <v>2023</v>
      </c>
      <c r="G2525" s="28">
        <v>20459.2421875</v>
      </c>
      <c r="H2525" s="28">
        <v>18569.025390629999</v>
      </c>
      <c r="I2525" s="29">
        <v>90.761100769999999</v>
      </c>
    </row>
    <row r="2526" spans="1:9" customFormat="1" x14ac:dyDescent="0.3">
      <c r="A2526" s="1" t="s">
        <v>6</v>
      </c>
      <c r="B2526" s="1" t="s">
        <v>7</v>
      </c>
      <c r="C2526" s="2">
        <v>45193</v>
      </c>
      <c r="D2526">
        <f t="shared" si="117"/>
        <v>24</v>
      </c>
      <c r="E2526">
        <f t="shared" si="118"/>
        <v>9</v>
      </c>
      <c r="F2526">
        <f t="shared" si="119"/>
        <v>2023</v>
      </c>
      <c r="G2526" s="4">
        <v>51691.2265625</v>
      </c>
      <c r="H2526" s="4">
        <v>35367.01953125</v>
      </c>
      <c r="I2526" s="3">
        <v>68.419799800000007</v>
      </c>
    </row>
    <row r="2527" spans="1:9" customFormat="1" x14ac:dyDescent="0.3">
      <c r="A2527" s="1" t="s">
        <v>8</v>
      </c>
      <c r="B2527" s="1" t="s">
        <v>9</v>
      </c>
      <c r="C2527" s="2">
        <v>45193</v>
      </c>
      <c r="D2527">
        <f t="shared" si="117"/>
        <v>24</v>
      </c>
      <c r="E2527">
        <f t="shared" si="118"/>
        <v>9</v>
      </c>
      <c r="F2527">
        <f t="shared" si="119"/>
        <v>2023</v>
      </c>
      <c r="G2527" s="4">
        <v>15302.39648438</v>
      </c>
      <c r="H2527" s="4">
        <v>11624.901367189999</v>
      </c>
      <c r="I2527" s="3">
        <v>75.967796329999999</v>
      </c>
    </row>
    <row r="2528" spans="1:9" customFormat="1" x14ac:dyDescent="0.3">
      <c r="A2528" s="1" t="s">
        <v>10</v>
      </c>
      <c r="B2528" s="1" t="s">
        <v>11</v>
      </c>
      <c r="C2528" s="2">
        <v>45193</v>
      </c>
      <c r="D2528">
        <f t="shared" si="117"/>
        <v>24</v>
      </c>
      <c r="E2528">
        <f t="shared" si="118"/>
        <v>9</v>
      </c>
      <c r="F2528">
        <f t="shared" si="119"/>
        <v>2023</v>
      </c>
      <c r="G2528" s="4">
        <v>204615.328125</v>
      </c>
      <c r="H2528" s="4">
        <v>151458.46875</v>
      </c>
      <c r="I2528" s="3">
        <v>74.021102909999996</v>
      </c>
    </row>
    <row r="2529" spans="1:9" x14ac:dyDescent="0.3">
      <c r="A2529" s="25" t="s">
        <v>12</v>
      </c>
      <c r="B2529" s="25" t="s">
        <v>13</v>
      </c>
      <c r="C2529" s="26">
        <v>45193</v>
      </c>
      <c r="D2529" s="27">
        <f t="shared" si="117"/>
        <v>24</v>
      </c>
      <c r="E2529" s="27">
        <f t="shared" si="118"/>
        <v>9</v>
      </c>
      <c r="F2529" s="27">
        <f t="shared" si="119"/>
        <v>2023</v>
      </c>
      <c r="G2529" s="28">
        <v>20459.2421875</v>
      </c>
      <c r="H2529" s="28">
        <v>18538.708984379999</v>
      </c>
      <c r="I2529" s="29">
        <v>90.612899780000006</v>
      </c>
    </row>
    <row r="2530" spans="1:9" customFormat="1" x14ac:dyDescent="0.3">
      <c r="A2530" s="1" t="s">
        <v>6</v>
      </c>
      <c r="B2530" s="1" t="s">
        <v>7</v>
      </c>
      <c r="C2530" s="2">
        <v>45194</v>
      </c>
      <c r="D2530">
        <f t="shared" si="117"/>
        <v>25</v>
      </c>
      <c r="E2530">
        <f t="shared" si="118"/>
        <v>9</v>
      </c>
      <c r="F2530">
        <f t="shared" si="119"/>
        <v>2023</v>
      </c>
      <c r="G2530" s="4">
        <v>51691.2265625</v>
      </c>
      <c r="H2530" s="4">
        <v>35241.5625</v>
      </c>
      <c r="I2530" s="3">
        <v>68.177101140000005</v>
      </c>
    </row>
    <row r="2531" spans="1:9" customFormat="1" x14ac:dyDescent="0.3">
      <c r="A2531" s="1" t="s">
        <v>8</v>
      </c>
      <c r="B2531" s="1" t="s">
        <v>9</v>
      </c>
      <c r="C2531" s="2">
        <v>45194</v>
      </c>
      <c r="D2531">
        <f t="shared" si="117"/>
        <v>25</v>
      </c>
      <c r="E2531">
        <f t="shared" si="118"/>
        <v>9</v>
      </c>
      <c r="F2531">
        <f t="shared" si="119"/>
        <v>2023</v>
      </c>
      <c r="G2531" s="4">
        <v>15302.39648438</v>
      </c>
      <c r="H2531" s="4">
        <v>11509.72460938</v>
      </c>
      <c r="I2531" s="3">
        <v>75.215202329999997</v>
      </c>
    </row>
    <row r="2532" spans="1:9" customFormat="1" x14ac:dyDescent="0.3">
      <c r="A2532" s="1" t="s">
        <v>10</v>
      </c>
      <c r="B2532" s="1" t="s">
        <v>11</v>
      </c>
      <c r="C2532" s="2">
        <v>45194</v>
      </c>
      <c r="D2532">
        <f t="shared" si="117"/>
        <v>25</v>
      </c>
      <c r="E2532">
        <f t="shared" si="118"/>
        <v>9</v>
      </c>
      <c r="F2532">
        <f t="shared" si="119"/>
        <v>2023</v>
      </c>
      <c r="G2532" s="4">
        <v>204615.328125</v>
      </c>
      <c r="H2532" s="4">
        <v>150634.796875</v>
      </c>
      <c r="I2532" s="3">
        <v>73.618499760000006</v>
      </c>
    </row>
    <row r="2533" spans="1:9" x14ac:dyDescent="0.3">
      <c r="A2533" s="25" t="s">
        <v>12</v>
      </c>
      <c r="B2533" s="25" t="s">
        <v>13</v>
      </c>
      <c r="C2533" s="26">
        <v>45194</v>
      </c>
      <c r="D2533" s="27">
        <f t="shared" si="117"/>
        <v>25</v>
      </c>
      <c r="E2533" s="27">
        <f t="shared" si="118"/>
        <v>9</v>
      </c>
      <c r="F2533" s="27">
        <f t="shared" si="119"/>
        <v>2023</v>
      </c>
      <c r="G2533" s="28">
        <v>20459.2421875</v>
      </c>
      <c r="H2533" s="28">
        <v>18470.62109375</v>
      </c>
      <c r="I2533" s="29">
        <v>90.280097960000006</v>
      </c>
    </row>
    <row r="2534" spans="1:9" customFormat="1" x14ac:dyDescent="0.3">
      <c r="A2534" s="1" t="s">
        <v>6</v>
      </c>
      <c r="B2534" s="1" t="s">
        <v>7</v>
      </c>
      <c r="C2534" s="2">
        <v>45195</v>
      </c>
      <c r="D2534">
        <f t="shared" si="117"/>
        <v>26</v>
      </c>
      <c r="E2534">
        <f t="shared" si="118"/>
        <v>9</v>
      </c>
      <c r="F2534">
        <f t="shared" si="119"/>
        <v>2023</v>
      </c>
      <c r="G2534" s="4">
        <v>51691.2265625</v>
      </c>
      <c r="H2534" s="4">
        <v>35119.1484375</v>
      </c>
      <c r="I2534" s="3">
        <v>67.940200809999993</v>
      </c>
    </row>
    <row r="2535" spans="1:9" customFormat="1" x14ac:dyDescent="0.3">
      <c r="A2535" s="1" t="s">
        <v>8</v>
      </c>
      <c r="B2535" s="1" t="s">
        <v>9</v>
      </c>
      <c r="C2535" s="2">
        <v>45195</v>
      </c>
      <c r="D2535">
        <f t="shared" si="117"/>
        <v>26</v>
      </c>
      <c r="E2535">
        <f t="shared" si="118"/>
        <v>9</v>
      </c>
      <c r="F2535">
        <f t="shared" si="119"/>
        <v>2023</v>
      </c>
      <c r="G2535" s="4">
        <v>15302.39648438</v>
      </c>
      <c r="H2535" s="4">
        <v>11382.463867189999</v>
      </c>
      <c r="I2535" s="3">
        <v>74.383499150000006</v>
      </c>
    </row>
    <row r="2536" spans="1:9" customFormat="1" x14ac:dyDescent="0.3">
      <c r="A2536" s="1" t="s">
        <v>10</v>
      </c>
      <c r="B2536" s="1" t="s">
        <v>11</v>
      </c>
      <c r="C2536" s="2">
        <v>45195</v>
      </c>
      <c r="D2536">
        <f t="shared" si="117"/>
        <v>26</v>
      </c>
      <c r="E2536">
        <f t="shared" si="118"/>
        <v>9</v>
      </c>
      <c r="F2536">
        <f t="shared" si="119"/>
        <v>2023</v>
      </c>
      <c r="G2536" s="4">
        <v>204615.328125</v>
      </c>
      <c r="H2536" s="4">
        <v>149820.15625</v>
      </c>
      <c r="I2536" s="3">
        <v>73.220397950000006</v>
      </c>
    </row>
    <row r="2537" spans="1:9" x14ac:dyDescent="0.3">
      <c r="A2537" s="25" t="s">
        <v>12</v>
      </c>
      <c r="B2537" s="25" t="s">
        <v>13</v>
      </c>
      <c r="C2537" s="26">
        <v>45195</v>
      </c>
      <c r="D2537" s="27">
        <f t="shared" si="117"/>
        <v>26</v>
      </c>
      <c r="E2537" s="27">
        <f t="shared" si="118"/>
        <v>9</v>
      </c>
      <c r="F2537" s="27">
        <f t="shared" si="119"/>
        <v>2023</v>
      </c>
      <c r="G2537" s="28">
        <v>20459.2421875</v>
      </c>
      <c r="H2537" s="28">
        <v>18424.228515629999</v>
      </c>
      <c r="I2537" s="29">
        <v>90.053298949999999</v>
      </c>
    </row>
    <row r="2538" spans="1:9" customFormat="1" x14ac:dyDescent="0.3">
      <c r="A2538" s="1" t="s">
        <v>6</v>
      </c>
      <c r="B2538" s="1" t="s">
        <v>7</v>
      </c>
      <c r="C2538" s="2">
        <v>45196</v>
      </c>
      <c r="D2538">
        <f t="shared" si="117"/>
        <v>27</v>
      </c>
      <c r="E2538">
        <f t="shared" si="118"/>
        <v>9</v>
      </c>
      <c r="F2538">
        <f t="shared" si="119"/>
        <v>2023</v>
      </c>
      <c r="G2538" s="4">
        <v>51691.2265625</v>
      </c>
      <c r="H2538" s="4">
        <v>35000.26953125</v>
      </c>
      <c r="I2538" s="3">
        <v>67.710296630000002</v>
      </c>
    </row>
    <row r="2539" spans="1:9" customFormat="1" x14ac:dyDescent="0.3">
      <c r="A2539" s="1" t="s">
        <v>8</v>
      </c>
      <c r="B2539" s="1" t="s">
        <v>9</v>
      </c>
      <c r="C2539" s="2">
        <v>45196</v>
      </c>
      <c r="D2539">
        <f t="shared" si="117"/>
        <v>27</v>
      </c>
      <c r="E2539">
        <f t="shared" si="118"/>
        <v>9</v>
      </c>
      <c r="F2539">
        <f t="shared" si="119"/>
        <v>2023</v>
      </c>
      <c r="G2539" s="4">
        <v>15302.39648438</v>
      </c>
      <c r="H2539" s="4">
        <v>11239.47851563</v>
      </c>
      <c r="I2539" s="3">
        <v>73.449096679999997</v>
      </c>
    </row>
    <row r="2540" spans="1:9" customFormat="1" x14ac:dyDescent="0.3">
      <c r="A2540" s="1" t="s">
        <v>10</v>
      </c>
      <c r="B2540" s="1" t="s">
        <v>11</v>
      </c>
      <c r="C2540" s="2">
        <v>45196</v>
      </c>
      <c r="D2540">
        <f t="shared" si="117"/>
        <v>27</v>
      </c>
      <c r="E2540">
        <f t="shared" si="118"/>
        <v>9</v>
      </c>
      <c r="F2540">
        <f t="shared" si="119"/>
        <v>2023</v>
      </c>
      <c r="G2540" s="4">
        <v>204615.328125</v>
      </c>
      <c r="H2540" s="4">
        <v>149057.359375</v>
      </c>
      <c r="I2540" s="3">
        <v>72.847602839999993</v>
      </c>
    </row>
    <row r="2541" spans="1:9" x14ac:dyDescent="0.3">
      <c r="A2541" s="25" t="s">
        <v>12</v>
      </c>
      <c r="B2541" s="25" t="s">
        <v>13</v>
      </c>
      <c r="C2541" s="26">
        <v>45196</v>
      </c>
      <c r="D2541" s="27">
        <f t="shared" si="117"/>
        <v>27</v>
      </c>
      <c r="E2541" s="27">
        <f t="shared" si="118"/>
        <v>9</v>
      </c>
      <c r="F2541" s="27">
        <f t="shared" si="119"/>
        <v>2023</v>
      </c>
      <c r="G2541" s="28">
        <v>20459.2421875</v>
      </c>
      <c r="H2541" s="28">
        <v>18464.115234379999</v>
      </c>
      <c r="I2541" s="29">
        <v>90.248298649999995</v>
      </c>
    </row>
    <row r="2542" spans="1:9" customFormat="1" x14ac:dyDescent="0.3">
      <c r="A2542" s="1" t="s">
        <v>6</v>
      </c>
      <c r="B2542" s="1" t="s">
        <v>7</v>
      </c>
      <c r="C2542" s="2">
        <v>45197</v>
      </c>
      <c r="D2542">
        <f t="shared" si="117"/>
        <v>28</v>
      </c>
      <c r="E2542">
        <f t="shared" si="118"/>
        <v>9</v>
      </c>
      <c r="F2542">
        <f t="shared" si="119"/>
        <v>2023</v>
      </c>
      <c r="G2542" s="4">
        <v>51691.2265625</v>
      </c>
      <c r="H2542" s="4">
        <v>34880.8359375</v>
      </c>
      <c r="I2542" s="3">
        <v>67.479202270000002</v>
      </c>
    </row>
    <row r="2543" spans="1:9" customFormat="1" x14ac:dyDescent="0.3">
      <c r="A2543" s="1" t="s">
        <v>8</v>
      </c>
      <c r="B2543" s="1" t="s">
        <v>9</v>
      </c>
      <c r="C2543" s="2">
        <v>45197</v>
      </c>
      <c r="D2543">
        <f t="shared" si="117"/>
        <v>28</v>
      </c>
      <c r="E2543">
        <f t="shared" si="118"/>
        <v>9</v>
      </c>
      <c r="F2543">
        <f t="shared" si="119"/>
        <v>2023</v>
      </c>
      <c r="G2543" s="4">
        <v>15302.39648438</v>
      </c>
      <c r="H2543" s="4">
        <v>11117.444335939999</v>
      </c>
      <c r="I2543" s="3">
        <v>72.651702880000002</v>
      </c>
    </row>
    <row r="2544" spans="1:9" customFormat="1" x14ac:dyDescent="0.3">
      <c r="A2544" s="1" t="s">
        <v>10</v>
      </c>
      <c r="B2544" s="1" t="s">
        <v>11</v>
      </c>
      <c r="C2544" s="2">
        <v>45197</v>
      </c>
      <c r="D2544">
        <f t="shared" si="117"/>
        <v>28</v>
      </c>
      <c r="E2544">
        <f t="shared" si="118"/>
        <v>9</v>
      </c>
      <c r="F2544">
        <f t="shared" si="119"/>
        <v>2023</v>
      </c>
      <c r="G2544" s="4">
        <v>204615.328125</v>
      </c>
      <c r="H2544" s="4">
        <v>148585.78125</v>
      </c>
      <c r="I2544" s="3">
        <v>72.617103580000006</v>
      </c>
    </row>
    <row r="2545" spans="1:9" x14ac:dyDescent="0.3">
      <c r="A2545" s="25" t="s">
        <v>12</v>
      </c>
      <c r="B2545" s="25" t="s">
        <v>13</v>
      </c>
      <c r="C2545" s="26">
        <v>45197</v>
      </c>
      <c r="D2545" s="27">
        <f t="shared" si="117"/>
        <v>28</v>
      </c>
      <c r="E2545" s="27">
        <f t="shared" si="118"/>
        <v>9</v>
      </c>
      <c r="F2545" s="27">
        <f t="shared" si="119"/>
        <v>2023</v>
      </c>
      <c r="G2545" s="28">
        <v>20459.2421875</v>
      </c>
      <c r="H2545" s="28">
        <v>18486.3828125</v>
      </c>
      <c r="I2545" s="29">
        <v>90.357101439999994</v>
      </c>
    </row>
    <row r="2546" spans="1:9" customFormat="1" x14ac:dyDescent="0.3">
      <c r="A2546" s="1" t="s">
        <v>6</v>
      </c>
      <c r="B2546" s="1" t="s">
        <v>7</v>
      </c>
      <c r="C2546" s="2">
        <v>45198</v>
      </c>
      <c r="D2546">
        <f t="shared" si="117"/>
        <v>29</v>
      </c>
      <c r="E2546">
        <f t="shared" si="118"/>
        <v>9</v>
      </c>
      <c r="F2546">
        <f t="shared" si="119"/>
        <v>2023</v>
      </c>
      <c r="G2546" s="4">
        <v>51691.2265625</v>
      </c>
      <c r="H2546" s="4">
        <v>34763.61328125</v>
      </c>
      <c r="I2546" s="3">
        <v>67.252403259999994</v>
      </c>
    </row>
    <row r="2547" spans="1:9" customFormat="1" x14ac:dyDescent="0.3">
      <c r="A2547" s="1" t="s">
        <v>8</v>
      </c>
      <c r="B2547" s="1" t="s">
        <v>9</v>
      </c>
      <c r="C2547" s="2">
        <v>45198</v>
      </c>
      <c r="D2547">
        <f t="shared" si="117"/>
        <v>29</v>
      </c>
      <c r="E2547">
        <f t="shared" si="118"/>
        <v>9</v>
      </c>
      <c r="F2547">
        <f t="shared" si="119"/>
        <v>2023</v>
      </c>
      <c r="G2547" s="4">
        <v>15302.39648438</v>
      </c>
      <c r="H2547" s="4">
        <v>11065.780273439999</v>
      </c>
      <c r="I2547" s="3">
        <v>72.314002990000006</v>
      </c>
    </row>
    <row r="2548" spans="1:9" customFormat="1" x14ac:dyDescent="0.3">
      <c r="A2548" s="1" t="s">
        <v>10</v>
      </c>
      <c r="B2548" s="1" t="s">
        <v>11</v>
      </c>
      <c r="C2548" s="2">
        <v>45198</v>
      </c>
      <c r="D2548">
        <f t="shared" si="117"/>
        <v>29</v>
      </c>
      <c r="E2548">
        <f t="shared" si="118"/>
        <v>9</v>
      </c>
      <c r="F2548">
        <f t="shared" si="119"/>
        <v>2023</v>
      </c>
      <c r="G2548" s="4">
        <v>204615.328125</v>
      </c>
      <c r="H2548" s="4">
        <v>148135.21875</v>
      </c>
      <c r="I2548" s="3">
        <v>72.39689636</v>
      </c>
    </row>
    <row r="2549" spans="1:9" x14ac:dyDescent="0.3">
      <c r="A2549" s="25" t="s">
        <v>12</v>
      </c>
      <c r="B2549" s="25" t="s">
        <v>13</v>
      </c>
      <c r="C2549" s="26">
        <v>45198</v>
      </c>
      <c r="D2549" s="27">
        <f t="shared" si="117"/>
        <v>29</v>
      </c>
      <c r="E2549" s="27">
        <f t="shared" si="118"/>
        <v>9</v>
      </c>
      <c r="F2549" s="27">
        <f t="shared" si="119"/>
        <v>2023</v>
      </c>
      <c r="G2549" s="28">
        <v>20459.2421875</v>
      </c>
      <c r="H2549" s="28">
        <v>18450.888671879999</v>
      </c>
      <c r="I2549" s="29">
        <v>90.183601379999999</v>
      </c>
    </row>
    <row r="2550" spans="1:9" customFormat="1" x14ac:dyDescent="0.3">
      <c r="A2550" s="1" t="s">
        <v>6</v>
      </c>
      <c r="B2550" s="1" t="s">
        <v>7</v>
      </c>
      <c r="C2550" s="2">
        <v>45199</v>
      </c>
      <c r="D2550">
        <f t="shared" si="117"/>
        <v>30</v>
      </c>
      <c r="E2550">
        <f t="shared" si="118"/>
        <v>9</v>
      </c>
      <c r="F2550">
        <f t="shared" si="119"/>
        <v>2023</v>
      </c>
      <c r="G2550" s="4">
        <v>51691.2265625</v>
      </c>
      <c r="H2550" s="4">
        <v>34646.9453125</v>
      </c>
      <c r="I2550" s="3">
        <v>67.026702880000002</v>
      </c>
    </row>
    <row r="2551" spans="1:9" customFormat="1" x14ac:dyDescent="0.3">
      <c r="A2551" s="1" t="s">
        <v>8</v>
      </c>
      <c r="B2551" s="1" t="s">
        <v>9</v>
      </c>
      <c r="C2551" s="2">
        <v>45199</v>
      </c>
      <c r="D2551">
        <f t="shared" si="117"/>
        <v>30</v>
      </c>
      <c r="E2551">
        <f t="shared" si="118"/>
        <v>9</v>
      </c>
      <c r="F2551">
        <f t="shared" si="119"/>
        <v>2023</v>
      </c>
      <c r="G2551" s="4">
        <v>15302.39648438</v>
      </c>
      <c r="H2551" s="4">
        <v>11063.42382813</v>
      </c>
      <c r="I2551" s="3">
        <v>72.298599240000001</v>
      </c>
    </row>
    <row r="2552" spans="1:9" customFormat="1" x14ac:dyDescent="0.3">
      <c r="A2552" s="1" t="s">
        <v>10</v>
      </c>
      <c r="B2552" s="1" t="s">
        <v>11</v>
      </c>
      <c r="C2552" s="2">
        <v>45199</v>
      </c>
      <c r="D2552">
        <f t="shared" si="117"/>
        <v>30</v>
      </c>
      <c r="E2552">
        <f t="shared" si="118"/>
        <v>9</v>
      </c>
      <c r="F2552">
        <f t="shared" si="119"/>
        <v>2023</v>
      </c>
      <c r="G2552" s="4">
        <v>204615.328125</v>
      </c>
      <c r="H2552" s="4">
        <v>148004</v>
      </c>
      <c r="I2552" s="3">
        <v>72.33280182</v>
      </c>
    </row>
    <row r="2553" spans="1:9" x14ac:dyDescent="0.3">
      <c r="A2553" s="25" t="s">
        <v>12</v>
      </c>
      <c r="B2553" s="25" t="s">
        <v>13</v>
      </c>
      <c r="C2553" s="26">
        <v>45199</v>
      </c>
      <c r="D2553" s="27">
        <f t="shared" si="117"/>
        <v>30</v>
      </c>
      <c r="E2553" s="27">
        <f t="shared" si="118"/>
        <v>9</v>
      </c>
      <c r="F2553" s="27">
        <f t="shared" si="119"/>
        <v>2023</v>
      </c>
      <c r="G2553" s="28">
        <v>20459.2421875</v>
      </c>
      <c r="H2553" s="28">
        <v>18453.6875</v>
      </c>
      <c r="I2553" s="29">
        <v>90.197303770000005</v>
      </c>
    </row>
    <row r="2554" spans="1:9" customFormat="1" x14ac:dyDescent="0.3">
      <c r="A2554" s="1" t="s">
        <v>6</v>
      </c>
      <c r="B2554" s="1" t="s">
        <v>7</v>
      </c>
      <c r="C2554" s="2">
        <v>45200</v>
      </c>
      <c r="D2554">
        <f t="shared" si="117"/>
        <v>1</v>
      </c>
      <c r="E2554">
        <f t="shared" si="118"/>
        <v>10</v>
      </c>
      <c r="F2554">
        <f t="shared" si="119"/>
        <v>2023</v>
      </c>
      <c r="G2554" s="4">
        <v>51691.2265625</v>
      </c>
      <c r="H2554" s="4">
        <v>34557.828125</v>
      </c>
      <c r="I2554" s="3">
        <v>66.854301449999994</v>
      </c>
    </row>
    <row r="2555" spans="1:9" customFormat="1" x14ac:dyDescent="0.3">
      <c r="A2555" s="1" t="s">
        <v>8</v>
      </c>
      <c r="B2555" s="1" t="s">
        <v>9</v>
      </c>
      <c r="C2555" s="2">
        <v>45200</v>
      </c>
      <c r="D2555">
        <f t="shared" si="117"/>
        <v>1</v>
      </c>
      <c r="E2555">
        <f t="shared" si="118"/>
        <v>10</v>
      </c>
      <c r="F2555">
        <f t="shared" si="119"/>
        <v>2023</v>
      </c>
      <c r="G2555" s="4">
        <v>15302.39648438</v>
      </c>
      <c r="H2555" s="4">
        <v>11036.83203125</v>
      </c>
      <c r="I2555" s="3">
        <v>72.124900819999993</v>
      </c>
    </row>
    <row r="2556" spans="1:9" customFormat="1" x14ac:dyDescent="0.3">
      <c r="A2556" s="1" t="s">
        <v>10</v>
      </c>
      <c r="B2556" s="1" t="s">
        <v>11</v>
      </c>
      <c r="C2556" s="2">
        <v>45200</v>
      </c>
      <c r="D2556">
        <f t="shared" si="117"/>
        <v>1</v>
      </c>
      <c r="E2556">
        <f t="shared" si="118"/>
        <v>10</v>
      </c>
      <c r="F2556">
        <f t="shared" si="119"/>
        <v>2023</v>
      </c>
      <c r="G2556" s="4">
        <v>204615.328125</v>
      </c>
      <c r="H2556" s="4">
        <v>147886.90625</v>
      </c>
      <c r="I2556" s="3">
        <v>72.275596620000002</v>
      </c>
    </row>
    <row r="2557" spans="1:9" x14ac:dyDescent="0.3">
      <c r="A2557" s="25" t="s">
        <v>12</v>
      </c>
      <c r="B2557" s="25" t="s">
        <v>13</v>
      </c>
      <c r="C2557" s="26">
        <v>45200</v>
      </c>
      <c r="D2557" s="27">
        <f t="shared" si="117"/>
        <v>1</v>
      </c>
      <c r="E2557" s="27">
        <f t="shared" si="118"/>
        <v>10</v>
      </c>
      <c r="F2557" s="27">
        <f t="shared" si="119"/>
        <v>2023</v>
      </c>
      <c r="G2557" s="28">
        <v>20459.2421875</v>
      </c>
      <c r="H2557" s="28">
        <v>18451.89453125</v>
      </c>
      <c r="I2557" s="29">
        <v>90.188598630000001</v>
      </c>
    </row>
    <row r="2558" spans="1:9" customFormat="1" x14ac:dyDescent="0.3">
      <c r="A2558" s="1" t="s">
        <v>6</v>
      </c>
      <c r="B2558" s="1" t="s">
        <v>7</v>
      </c>
      <c r="C2558" s="2">
        <v>45201</v>
      </c>
      <c r="D2558">
        <f t="shared" si="117"/>
        <v>2</v>
      </c>
      <c r="E2558">
        <f t="shared" si="118"/>
        <v>10</v>
      </c>
      <c r="F2558">
        <f t="shared" si="119"/>
        <v>2023</v>
      </c>
      <c r="G2558" s="4">
        <v>51691.2265625</v>
      </c>
      <c r="H2558" s="4">
        <v>34453.890625</v>
      </c>
      <c r="I2558" s="3">
        <v>66.653297420000001</v>
      </c>
    </row>
    <row r="2559" spans="1:9" customFormat="1" x14ac:dyDescent="0.3">
      <c r="A2559" s="1" t="s">
        <v>8</v>
      </c>
      <c r="B2559" s="1" t="s">
        <v>9</v>
      </c>
      <c r="C2559" s="2">
        <v>45201</v>
      </c>
      <c r="D2559">
        <f t="shared" si="117"/>
        <v>2</v>
      </c>
      <c r="E2559">
        <f t="shared" si="118"/>
        <v>10</v>
      </c>
      <c r="F2559">
        <f t="shared" si="119"/>
        <v>2023</v>
      </c>
      <c r="G2559" s="4">
        <v>15302.39648438</v>
      </c>
      <c r="H2559" s="4">
        <v>10969.944335939999</v>
      </c>
      <c r="I2559" s="3">
        <v>71.687797549999999</v>
      </c>
    </row>
    <row r="2560" spans="1:9" customFormat="1" x14ac:dyDescent="0.3">
      <c r="A2560" s="1" t="s">
        <v>10</v>
      </c>
      <c r="B2560" s="1" t="s">
        <v>11</v>
      </c>
      <c r="C2560" s="2">
        <v>45201</v>
      </c>
      <c r="D2560">
        <f t="shared" si="117"/>
        <v>2</v>
      </c>
      <c r="E2560">
        <f t="shared" si="118"/>
        <v>10</v>
      </c>
      <c r="F2560">
        <f t="shared" si="119"/>
        <v>2023</v>
      </c>
      <c r="G2560" s="4">
        <v>204615.328125</v>
      </c>
      <c r="H2560" s="4">
        <v>147303.203125</v>
      </c>
      <c r="I2560" s="3">
        <v>71.990303040000001</v>
      </c>
    </row>
    <row r="2561" spans="1:9" x14ac:dyDescent="0.3">
      <c r="A2561" s="25" t="s">
        <v>12</v>
      </c>
      <c r="B2561" s="25" t="s">
        <v>13</v>
      </c>
      <c r="C2561" s="26">
        <v>45201</v>
      </c>
      <c r="D2561" s="27">
        <f t="shared" si="117"/>
        <v>2</v>
      </c>
      <c r="E2561" s="27">
        <f t="shared" si="118"/>
        <v>10</v>
      </c>
      <c r="F2561" s="27">
        <f t="shared" si="119"/>
        <v>2023</v>
      </c>
      <c r="G2561" s="28">
        <v>20459.2421875</v>
      </c>
      <c r="H2561" s="28">
        <v>18332.55078125</v>
      </c>
      <c r="I2561" s="29">
        <v>89.605201719999997</v>
      </c>
    </row>
    <row r="2562" spans="1:9" customFormat="1" x14ac:dyDescent="0.3">
      <c r="A2562" s="1" t="s">
        <v>6</v>
      </c>
      <c r="B2562" s="1" t="s">
        <v>7</v>
      </c>
      <c r="C2562" s="2">
        <v>45202</v>
      </c>
      <c r="D2562">
        <f t="shared" si="117"/>
        <v>3</v>
      </c>
      <c r="E2562">
        <f t="shared" si="118"/>
        <v>10</v>
      </c>
      <c r="F2562">
        <f t="shared" si="119"/>
        <v>2023</v>
      </c>
      <c r="G2562" s="4">
        <v>51691.2265625</v>
      </c>
      <c r="H2562" s="4">
        <v>34352.01171875</v>
      </c>
      <c r="I2562" s="3">
        <v>66.456199650000002</v>
      </c>
    </row>
    <row r="2563" spans="1:9" customFormat="1" x14ac:dyDescent="0.3">
      <c r="A2563" s="1" t="s">
        <v>8</v>
      </c>
      <c r="B2563" s="1" t="s">
        <v>9</v>
      </c>
      <c r="C2563" s="2">
        <v>45202</v>
      </c>
      <c r="D2563">
        <f t="shared" ref="D2563:D2626" si="120">DAY(C2563)</f>
        <v>3</v>
      </c>
      <c r="E2563">
        <f t="shared" ref="E2563:E2626" si="121">MONTH(C2563)</f>
        <v>10</v>
      </c>
      <c r="F2563">
        <f t="shared" ref="F2563:F2626" si="122">YEAR(C2563)</f>
        <v>2023</v>
      </c>
      <c r="G2563" s="4">
        <v>15302.39648438</v>
      </c>
      <c r="H2563" s="4">
        <v>10889.538085939999</v>
      </c>
      <c r="I2563" s="3">
        <v>71.162300110000004</v>
      </c>
    </row>
    <row r="2564" spans="1:9" customFormat="1" x14ac:dyDescent="0.3">
      <c r="A2564" s="1" t="s">
        <v>10</v>
      </c>
      <c r="B2564" s="1" t="s">
        <v>11</v>
      </c>
      <c r="C2564" s="2">
        <v>45202</v>
      </c>
      <c r="D2564">
        <f t="shared" si="120"/>
        <v>3</v>
      </c>
      <c r="E2564">
        <f t="shared" si="121"/>
        <v>10</v>
      </c>
      <c r="F2564">
        <f t="shared" si="122"/>
        <v>2023</v>
      </c>
      <c r="G2564" s="4">
        <v>204615.328125</v>
      </c>
      <c r="H2564" s="4">
        <v>146883.890625</v>
      </c>
      <c r="I2564" s="3">
        <v>71.785400390000007</v>
      </c>
    </row>
    <row r="2565" spans="1:9" x14ac:dyDescent="0.3">
      <c r="A2565" s="25" t="s">
        <v>12</v>
      </c>
      <c r="B2565" s="25" t="s">
        <v>13</v>
      </c>
      <c r="C2565" s="26">
        <v>45202</v>
      </c>
      <c r="D2565" s="27">
        <f t="shared" si="120"/>
        <v>3</v>
      </c>
      <c r="E2565" s="27">
        <f t="shared" si="121"/>
        <v>10</v>
      </c>
      <c r="F2565" s="27">
        <f t="shared" si="122"/>
        <v>2023</v>
      </c>
      <c r="G2565" s="28">
        <v>20459.2421875</v>
      </c>
      <c r="H2565" s="28">
        <v>18103.447265629999</v>
      </c>
      <c r="I2565" s="29">
        <v>88.485397340000006</v>
      </c>
    </row>
    <row r="2566" spans="1:9" customFormat="1" x14ac:dyDescent="0.3">
      <c r="A2566" s="1" t="s">
        <v>6</v>
      </c>
      <c r="B2566" s="1" t="s">
        <v>7</v>
      </c>
      <c r="C2566" s="2">
        <v>45203</v>
      </c>
      <c r="D2566">
        <f t="shared" si="120"/>
        <v>4</v>
      </c>
      <c r="E2566">
        <f t="shared" si="121"/>
        <v>10</v>
      </c>
      <c r="F2566">
        <f t="shared" si="122"/>
        <v>2023</v>
      </c>
      <c r="G2566" s="4">
        <v>51691.2265625</v>
      </c>
      <c r="H2566" s="4">
        <v>34252.3359375</v>
      </c>
      <c r="I2566" s="3">
        <v>66.263298030000001</v>
      </c>
    </row>
    <row r="2567" spans="1:9" customFormat="1" x14ac:dyDescent="0.3">
      <c r="A2567" s="1" t="s">
        <v>8</v>
      </c>
      <c r="B2567" s="1" t="s">
        <v>9</v>
      </c>
      <c r="C2567" s="2">
        <v>45203</v>
      </c>
      <c r="D2567">
        <f t="shared" si="120"/>
        <v>4</v>
      </c>
      <c r="E2567">
        <f t="shared" si="121"/>
        <v>10</v>
      </c>
      <c r="F2567">
        <f t="shared" si="122"/>
        <v>2023</v>
      </c>
      <c r="G2567" s="4">
        <v>15302.39648438</v>
      </c>
      <c r="H2567" s="4">
        <v>10815.23632813</v>
      </c>
      <c r="I2567" s="3">
        <v>70.67669678</v>
      </c>
    </row>
    <row r="2568" spans="1:9" customFormat="1" x14ac:dyDescent="0.3">
      <c r="A2568" s="1" t="s">
        <v>10</v>
      </c>
      <c r="B2568" s="1" t="s">
        <v>11</v>
      </c>
      <c r="C2568" s="2">
        <v>45203</v>
      </c>
      <c r="D2568">
        <f t="shared" si="120"/>
        <v>4</v>
      </c>
      <c r="E2568">
        <f t="shared" si="121"/>
        <v>10</v>
      </c>
      <c r="F2568">
        <f t="shared" si="122"/>
        <v>2023</v>
      </c>
      <c r="G2568" s="4">
        <v>204615.328125</v>
      </c>
      <c r="H2568" s="4">
        <v>146488.8125</v>
      </c>
      <c r="I2568" s="3">
        <v>71.592300420000001</v>
      </c>
    </row>
    <row r="2569" spans="1:9" x14ac:dyDescent="0.3">
      <c r="A2569" s="25" t="s">
        <v>12</v>
      </c>
      <c r="B2569" s="25" t="s">
        <v>13</v>
      </c>
      <c r="C2569" s="26">
        <v>45203</v>
      </c>
      <c r="D2569" s="27">
        <f t="shared" si="120"/>
        <v>4</v>
      </c>
      <c r="E2569" s="27">
        <f t="shared" si="121"/>
        <v>10</v>
      </c>
      <c r="F2569" s="27">
        <f t="shared" si="122"/>
        <v>2023</v>
      </c>
      <c r="G2569" s="28">
        <v>20459.2421875</v>
      </c>
      <c r="H2569" s="28">
        <v>18436.98046875</v>
      </c>
      <c r="I2569" s="29">
        <v>90.115699770000006</v>
      </c>
    </row>
    <row r="2570" spans="1:9" customFormat="1" x14ac:dyDescent="0.3">
      <c r="A2570" s="1" t="s">
        <v>6</v>
      </c>
      <c r="B2570" s="1" t="s">
        <v>7</v>
      </c>
      <c r="C2570" s="2">
        <v>45204</v>
      </c>
      <c r="D2570">
        <f t="shared" si="120"/>
        <v>5</v>
      </c>
      <c r="E2570">
        <f t="shared" si="121"/>
        <v>10</v>
      </c>
      <c r="F2570">
        <f t="shared" si="122"/>
        <v>2023</v>
      </c>
      <c r="G2570" s="4">
        <v>51691.2265625</v>
      </c>
      <c r="H2570" s="4">
        <v>34108.58203125</v>
      </c>
      <c r="I2570" s="3">
        <v>65.985198969999999</v>
      </c>
    </row>
    <row r="2571" spans="1:9" customFormat="1" x14ac:dyDescent="0.3">
      <c r="A2571" s="1" t="s">
        <v>8</v>
      </c>
      <c r="B2571" s="1" t="s">
        <v>9</v>
      </c>
      <c r="C2571" s="2">
        <v>45204</v>
      </c>
      <c r="D2571">
        <f t="shared" si="120"/>
        <v>5</v>
      </c>
      <c r="E2571">
        <f t="shared" si="121"/>
        <v>10</v>
      </c>
      <c r="F2571">
        <f t="shared" si="122"/>
        <v>2023</v>
      </c>
      <c r="G2571" s="4">
        <v>15302.39648438</v>
      </c>
      <c r="H2571" s="4">
        <v>10744.096679689999</v>
      </c>
      <c r="I2571" s="3">
        <v>70.2118988</v>
      </c>
    </row>
    <row r="2572" spans="1:9" customFormat="1" x14ac:dyDescent="0.3">
      <c r="A2572" s="1" t="s">
        <v>10</v>
      </c>
      <c r="B2572" s="1" t="s">
        <v>11</v>
      </c>
      <c r="C2572" s="2">
        <v>45204</v>
      </c>
      <c r="D2572">
        <f t="shared" si="120"/>
        <v>5</v>
      </c>
      <c r="E2572">
        <f t="shared" si="121"/>
        <v>10</v>
      </c>
      <c r="F2572">
        <f t="shared" si="122"/>
        <v>2023</v>
      </c>
      <c r="G2572" s="4">
        <v>204615.328125</v>
      </c>
      <c r="H2572" s="4">
        <v>146056.765625</v>
      </c>
      <c r="I2572" s="3">
        <v>71.381103519999996</v>
      </c>
    </row>
    <row r="2573" spans="1:9" x14ac:dyDescent="0.3">
      <c r="A2573" s="25" t="s">
        <v>12</v>
      </c>
      <c r="B2573" s="25" t="s">
        <v>13</v>
      </c>
      <c r="C2573" s="26">
        <v>45204</v>
      </c>
      <c r="D2573" s="27">
        <f t="shared" si="120"/>
        <v>5</v>
      </c>
      <c r="E2573" s="27">
        <f t="shared" si="121"/>
        <v>10</v>
      </c>
      <c r="F2573" s="27">
        <f t="shared" si="122"/>
        <v>2023</v>
      </c>
      <c r="G2573" s="28">
        <v>20459.2421875</v>
      </c>
      <c r="H2573" s="28">
        <v>18556.013671879999</v>
      </c>
      <c r="I2573" s="29">
        <v>90.697502139999997</v>
      </c>
    </row>
    <row r="2574" spans="1:9" customFormat="1" x14ac:dyDescent="0.3">
      <c r="A2574" s="1" t="s">
        <v>6</v>
      </c>
      <c r="B2574" s="1" t="s">
        <v>7</v>
      </c>
      <c r="C2574" s="2">
        <v>45205</v>
      </c>
      <c r="D2574">
        <f t="shared" si="120"/>
        <v>6</v>
      </c>
      <c r="E2574">
        <f t="shared" si="121"/>
        <v>10</v>
      </c>
      <c r="F2574">
        <f t="shared" si="122"/>
        <v>2023</v>
      </c>
      <c r="G2574" s="4">
        <v>51691.2265625</v>
      </c>
      <c r="H2574" s="4">
        <v>33974.14453125</v>
      </c>
      <c r="I2574" s="3">
        <v>65.725196839999995</v>
      </c>
    </row>
    <row r="2575" spans="1:9" customFormat="1" x14ac:dyDescent="0.3">
      <c r="A2575" s="1" t="s">
        <v>8</v>
      </c>
      <c r="B2575" s="1" t="s">
        <v>9</v>
      </c>
      <c r="C2575" s="2">
        <v>45205</v>
      </c>
      <c r="D2575">
        <f t="shared" si="120"/>
        <v>6</v>
      </c>
      <c r="E2575">
        <f t="shared" si="121"/>
        <v>10</v>
      </c>
      <c r="F2575">
        <f t="shared" si="122"/>
        <v>2023</v>
      </c>
      <c r="G2575" s="4">
        <v>15302.39648438</v>
      </c>
      <c r="H2575" s="4">
        <v>10683.95507813</v>
      </c>
      <c r="I2575" s="3">
        <v>69.818801879999995</v>
      </c>
    </row>
    <row r="2576" spans="1:9" customFormat="1" x14ac:dyDescent="0.3">
      <c r="A2576" s="1" t="s">
        <v>10</v>
      </c>
      <c r="B2576" s="1" t="s">
        <v>11</v>
      </c>
      <c r="C2576" s="2">
        <v>45205</v>
      </c>
      <c r="D2576">
        <f t="shared" si="120"/>
        <v>6</v>
      </c>
      <c r="E2576">
        <f t="shared" si="121"/>
        <v>10</v>
      </c>
      <c r="F2576">
        <f t="shared" si="122"/>
        <v>2023</v>
      </c>
      <c r="G2576" s="4">
        <v>204615.328125</v>
      </c>
      <c r="H2576" s="4">
        <v>145592.234375</v>
      </c>
      <c r="I2576" s="3">
        <v>71.154098509999997</v>
      </c>
    </row>
    <row r="2577" spans="1:9" x14ac:dyDescent="0.3">
      <c r="A2577" s="25" t="s">
        <v>12</v>
      </c>
      <c r="B2577" s="25" t="s">
        <v>13</v>
      </c>
      <c r="C2577" s="26">
        <v>45205</v>
      </c>
      <c r="D2577" s="27">
        <f t="shared" si="120"/>
        <v>6</v>
      </c>
      <c r="E2577" s="27">
        <f t="shared" si="121"/>
        <v>10</v>
      </c>
      <c r="F2577" s="27">
        <f t="shared" si="122"/>
        <v>2023</v>
      </c>
      <c r="G2577" s="28">
        <v>20459.2421875</v>
      </c>
      <c r="H2577" s="28">
        <v>18504.0625</v>
      </c>
      <c r="I2577" s="29">
        <v>90.443496699999997</v>
      </c>
    </row>
    <row r="2578" spans="1:9" customFormat="1" x14ac:dyDescent="0.3">
      <c r="A2578" s="1" t="s">
        <v>6</v>
      </c>
      <c r="B2578" s="1" t="s">
        <v>7</v>
      </c>
      <c r="C2578" s="2">
        <v>45206</v>
      </c>
      <c r="D2578">
        <f t="shared" si="120"/>
        <v>7</v>
      </c>
      <c r="E2578">
        <f t="shared" si="121"/>
        <v>10</v>
      </c>
      <c r="F2578">
        <f t="shared" si="122"/>
        <v>2023</v>
      </c>
      <c r="G2578" s="4">
        <v>51691.2265625</v>
      </c>
      <c r="H2578" s="4">
        <v>33838.23828125</v>
      </c>
      <c r="I2578" s="3">
        <v>65.462196349999999</v>
      </c>
    </row>
    <row r="2579" spans="1:9" customFormat="1" x14ac:dyDescent="0.3">
      <c r="A2579" s="1" t="s">
        <v>8</v>
      </c>
      <c r="B2579" s="1" t="s">
        <v>9</v>
      </c>
      <c r="C2579" s="2">
        <v>45206</v>
      </c>
      <c r="D2579">
        <f t="shared" si="120"/>
        <v>7</v>
      </c>
      <c r="E2579">
        <f t="shared" si="121"/>
        <v>10</v>
      </c>
      <c r="F2579">
        <f t="shared" si="122"/>
        <v>2023</v>
      </c>
      <c r="G2579" s="4">
        <v>15302.39648438</v>
      </c>
      <c r="H2579" s="4">
        <v>10592.264648439999</v>
      </c>
      <c r="I2579" s="3">
        <v>69.219703670000001</v>
      </c>
    </row>
    <row r="2580" spans="1:9" customFormat="1" x14ac:dyDescent="0.3">
      <c r="A2580" s="1" t="s">
        <v>10</v>
      </c>
      <c r="B2580" s="1" t="s">
        <v>11</v>
      </c>
      <c r="C2580" s="2">
        <v>45206</v>
      </c>
      <c r="D2580">
        <f t="shared" si="120"/>
        <v>7</v>
      </c>
      <c r="E2580">
        <f t="shared" si="121"/>
        <v>10</v>
      </c>
      <c r="F2580">
        <f t="shared" si="122"/>
        <v>2023</v>
      </c>
      <c r="G2580" s="4">
        <v>204615.328125</v>
      </c>
      <c r="H2580" s="4">
        <v>145431.03125</v>
      </c>
      <c r="I2580" s="3">
        <v>71.075302120000003</v>
      </c>
    </row>
    <row r="2581" spans="1:9" x14ac:dyDescent="0.3">
      <c r="A2581" s="25" t="s">
        <v>12</v>
      </c>
      <c r="B2581" s="25" t="s">
        <v>13</v>
      </c>
      <c r="C2581" s="26">
        <v>45206</v>
      </c>
      <c r="D2581" s="27">
        <f t="shared" si="120"/>
        <v>7</v>
      </c>
      <c r="E2581" s="27">
        <f t="shared" si="121"/>
        <v>10</v>
      </c>
      <c r="F2581" s="27">
        <f t="shared" si="122"/>
        <v>2023</v>
      </c>
      <c r="G2581" s="28">
        <v>20459.2421875</v>
      </c>
      <c r="H2581" s="28">
        <v>18819.408203129999</v>
      </c>
      <c r="I2581" s="29">
        <v>91.984901429999994</v>
      </c>
    </row>
    <row r="2582" spans="1:9" customFormat="1" x14ac:dyDescent="0.3">
      <c r="A2582" s="1" t="s">
        <v>6</v>
      </c>
      <c r="B2582" s="1" t="s">
        <v>7</v>
      </c>
      <c r="C2582" s="2">
        <v>45207</v>
      </c>
      <c r="D2582">
        <f t="shared" si="120"/>
        <v>8</v>
      </c>
      <c r="E2582">
        <f t="shared" si="121"/>
        <v>10</v>
      </c>
      <c r="F2582">
        <f t="shared" si="122"/>
        <v>2023</v>
      </c>
      <c r="G2582" s="4">
        <v>51691.2265625</v>
      </c>
      <c r="H2582" s="4">
        <v>33713.96875</v>
      </c>
      <c r="I2582" s="3">
        <v>65.221801760000005</v>
      </c>
    </row>
    <row r="2583" spans="1:9" customFormat="1" x14ac:dyDescent="0.3">
      <c r="A2583" s="1" t="s">
        <v>8</v>
      </c>
      <c r="B2583" s="1" t="s">
        <v>9</v>
      </c>
      <c r="C2583" s="2">
        <v>45207</v>
      </c>
      <c r="D2583">
        <f t="shared" si="120"/>
        <v>8</v>
      </c>
      <c r="E2583">
        <f t="shared" si="121"/>
        <v>10</v>
      </c>
      <c r="F2583">
        <f t="shared" si="122"/>
        <v>2023</v>
      </c>
      <c r="G2583" s="4">
        <v>15302.39648438</v>
      </c>
      <c r="H2583" s="4">
        <v>10547.84375</v>
      </c>
      <c r="I2583" s="3">
        <v>68.92939758</v>
      </c>
    </row>
    <row r="2584" spans="1:9" customFormat="1" x14ac:dyDescent="0.3">
      <c r="A2584" s="1" t="s">
        <v>10</v>
      </c>
      <c r="B2584" s="1" t="s">
        <v>11</v>
      </c>
      <c r="C2584" s="2">
        <v>45207</v>
      </c>
      <c r="D2584">
        <f t="shared" si="120"/>
        <v>8</v>
      </c>
      <c r="E2584">
        <f t="shared" si="121"/>
        <v>10</v>
      </c>
      <c r="F2584">
        <f t="shared" si="122"/>
        <v>2023</v>
      </c>
      <c r="G2584" s="4">
        <v>204615.328125</v>
      </c>
      <c r="H2584" s="4">
        <v>145613.953125</v>
      </c>
      <c r="I2584" s="3">
        <v>71.164703369999998</v>
      </c>
    </row>
    <row r="2585" spans="1:9" x14ac:dyDescent="0.3">
      <c r="A2585" s="25" t="s">
        <v>12</v>
      </c>
      <c r="B2585" s="25" t="s">
        <v>13</v>
      </c>
      <c r="C2585" s="26">
        <v>45207</v>
      </c>
      <c r="D2585" s="27">
        <f t="shared" si="120"/>
        <v>8</v>
      </c>
      <c r="E2585" s="27">
        <f t="shared" si="121"/>
        <v>10</v>
      </c>
      <c r="F2585" s="27">
        <f t="shared" si="122"/>
        <v>2023</v>
      </c>
      <c r="G2585" s="28">
        <v>20459.2421875</v>
      </c>
      <c r="H2585" s="28">
        <v>18778.140625</v>
      </c>
      <c r="I2585" s="29">
        <v>91.783203130000004</v>
      </c>
    </row>
    <row r="2586" spans="1:9" customFormat="1" x14ac:dyDescent="0.3">
      <c r="A2586" s="1" t="s">
        <v>6</v>
      </c>
      <c r="B2586" s="1" t="s">
        <v>7</v>
      </c>
      <c r="C2586" s="2">
        <v>45208</v>
      </c>
      <c r="D2586">
        <f t="shared" si="120"/>
        <v>9</v>
      </c>
      <c r="E2586">
        <f t="shared" si="121"/>
        <v>10</v>
      </c>
      <c r="F2586">
        <f t="shared" si="122"/>
        <v>2023</v>
      </c>
      <c r="G2586" s="4">
        <v>51691.2265625</v>
      </c>
      <c r="H2586" s="4">
        <v>33578.2734375</v>
      </c>
      <c r="I2586" s="3">
        <v>64.959297179999993</v>
      </c>
    </row>
    <row r="2587" spans="1:9" customFormat="1" x14ac:dyDescent="0.3">
      <c r="A2587" s="1" t="s">
        <v>8</v>
      </c>
      <c r="B2587" s="1" t="s">
        <v>9</v>
      </c>
      <c r="C2587" s="2">
        <v>45208</v>
      </c>
      <c r="D2587">
        <f t="shared" si="120"/>
        <v>9</v>
      </c>
      <c r="E2587">
        <f t="shared" si="121"/>
        <v>10</v>
      </c>
      <c r="F2587">
        <f t="shared" si="122"/>
        <v>2023</v>
      </c>
      <c r="G2587" s="4">
        <v>15302.39648438</v>
      </c>
      <c r="H2587" s="4">
        <v>10474.71289063</v>
      </c>
      <c r="I2587" s="3">
        <v>68.451499940000005</v>
      </c>
    </row>
    <row r="2588" spans="1:9" customFormat="1" x14ac:dyDescent="0.3">
      <c r="A2588" s="1" t="s">
        <v>10</v>
      </c>
      <c r="B2588" s="1" t="s">
        <v>11</v>
      </c>
      <c r="C2588" s="2">
        <v>45208</v>
      </c>
      <c r="D2588">
        <f t="shared" si="120"/>
        <v>9</v>
      </c>
      <c r="E2588">
        <f t="shared" si="121"/>
        <v>10</v>
      </c>
      <c r="F2588">
        <f t="shared" si="122"/>
        <v>2023</v>
      </c>
      <c r="G2588" s="4">
        <v>204615.328125</v>
      </c>
      <c r="H2588" s="4">
        <v>145508.15625</v>
      </c>
      <c r="I2588" s="3">
        <v>71.112998959999999</v>
      </c>
    </row>
    <row r="2589" spans="1:9" x14ac:dyDescent="0.3">
      <c r="A2589" s="25" t="s">
        <v>12</v>
      </c>
      <c r="B2589" s="25" t="s">
        <v>13</v>
      </c>
      <c r="C2589" s="26">
        <v>45208</v>
      </c>
      <c r="D2589" s="27">
        <f t="shared" si="120"/>
        <v>9</v>
      </c>
      <c r="E2589" s="27">
        <f t="shared" si="121"/>
        <v>10</v>
      </c>
      <c r="F2589" s="27">
        <f t="shared" si="122"/>
        <v>2023</v>
      </c>
      <c r="G2589" s="28">
        <v>20459.2421875</v>
      </c>
      <c r="H2589" s="28">
        <v>18733.66015625</v>
      </c>
      <c r="I2589" s="29">
        <v>91.565803529999997</v>
      </c>
    </row>
    <row r="2590" spans="1:9" customFormat="1" x14ac:dyDescent="0.3">
      <c r="A2590" s="1" t="s">
        <v>6</v>
      </c>
      <c r="B2590" s="1" t="s">
        <v>7</v>
      </c>
      <c r="C2590" s="2">
        <v>45209</v>
      </c>
      <c r="D2590">
        <f t="shared" si="120"/>
        <v>10</v>
      </c>
      <c r="E2590">
        <f t="shared" si="121"/>
        <v>10</v>
      </c>
      <c r="F2590">
        <f t="shared" si="122"/>
        <v>2023</v>
      </c>
      <c r="G2590" s="4">
        <v>51691.2265625</v>
      </c>
      <c r="H2590" s="4">
        <v>33442.16796875</v>
      </c>
      <c r="I2590" s="3">
        <v>64.695999150000006</v>
      </c>
    </row>
    <row r="2591" spans="1:9" customFormat="1" x14ac:dyDescent="0.3">
      <c r="A2591" s="1" t="s">
        <v>8</v>
      </c>
      <c r="B2591" s="1" t="s">
        <v>9</v>
      </c>
      <c r="C2591" s="2">
        <v>45209</v>
      </c>
      <c r="D2591">
        <f t="shared" si="120"/>
        <v>10</v>
      </c>
      <c r="E2591">
        <f t="shared" si="121"/>
        <v>10</v>
      </c>
      <c r="F2591">
        <f t="shared" si="122"/>
        <v>2023</v>
      </c>
      <c r="G2591" s="4">
        <v>15302.39648438</v>
      </c>
      <c r="H2591" s="4">
        <v>10415.321289060001</v>
      </c>
      <c r="I2591" s="3">
        <v>68.063301089999996</v>
      </c>
    </row>
    <row r="2592" spans="1:9" customFormat="1" x14ac:dyDescent="0.3">
      <c r="A2592" s="1" t="s">
        <v>10</v>
      </c>
      <c r="B2592" s="1" t="s">
        <v>11</v>
      </c>
      <c r="C2592" s="2">
        <v>45209</v>
      </c>
      <c r="D2592">
        <f t="shared" si="120"/>
        <v>10</v>
      </c>
      <c r="E2592">
        <f t="shared" si="121"/>
        <v>10</v>
      </c>
      <c r="F2592">
        <f t="shared" si="122"/>
        <v>2023</v>
      </c>
      <c r="G2592" s="4">
        <v>204615.328125</v>
      </c>
      <c r="H2592" s="4">
        <v>145512.015625</v>
      </c>
      <c r="I2592" s="3">
        <v>71.114898679999996</v>
      </c>
    </row>
    <row r="2593" spans="1:9" x14ac:dyDescent="0.3">
      <c r="A2593" s="25" t="s">
        <v>12</v>
      </c>
      <c r="B2593" s="25" t="s">
        <v>13</v>
      </c>
      <c r="C2593" s="26">
        <v>45209</v>
      </c>
      <c r="D2593" s="27">
        <f t="shared" si="120"/>
        <v>10</v>
      </c>
      <c r="E2593" s="27">
        <f t="shared" si="121"/>
        <v>10</v>
      </c>
      <c r="F2593" s="27">
        <f t="shared" si="122"/>
        <v>2023</v>
      </c>
      <c r="G2593" s="28">
        <v>20459.2421875</v>
      </c>
      <c r="H2593" s="28">
        <v>18479.25390625</v>
      </c>
      <c r="I2593" s="29">
        <v>90.322303770000005</v>
      </c>
    </row>
    <row r="2594" spans="1:9" customFormat="1" x14ac:dyDescent="0.3">
      <c r="A2594" s="1" t="s">
        <v>6</v>
      </c>
      <c r="B2594" s="1" t="s">
        <v>7</v>
      </c>
      <c r="C2594" s="2">
        <v>45210</v>
      </c>
      <c r="D2594">
        <f t="shared" si="120"/>
        <v>11</v>
      </c>
      <c r="E2594">
        <f t="shared" si="121"/>
        <v>10</v>
      </c>
      <c r="F2594">
        <f t="shared" si="122"/>
        <v>2023</v>
      </c>
      <c r="G2594" s="4">
        <v>51691.2265625</v>
      </c>
      <c r="H2594" s="4">
        <v>33295.890625</v>
      </c>
      <c r="I2594" s="3">
        <v>64.41300201</v>
      </c>
    </row>
    <row r="2595" spans="1:9" customFormat="1" x14ac:dyDescent="0.3">
      <c r="A2595" s="1" t="s">
        <v>8</v>
      </c>
      <c r="B2595" s="1" t="s">
        <v>9</v>
      </c>
      <c r="C2595" s="2">
        <v>45210</v>
      </c>
      <c r="D2595">
        <f t="shared" si="120"/>
        <v>11</v>
      </c>
      <c r="E2595">
        <f t="shared" si="121"/>
        <v>10</v>
      </c>
      <c r="F2595">
        <f t="shared" si="122"/>
        <v>2023</v>
      </c>
      <c r="G2595" s="4">
        <v>15302.39648438</v>
      </c>
      <c r="H2595" s="4">
        <v>10347.94140625</v>
      </c>
      <c r="I2595" s="3">
        <v>67.623001099999996</v>
      </c>
    </row>
    <row r="2596" spans="1:9" customFormat="1" x14ac:dyDescent="0.3">
      <c r="A2596" s="1" t="s">
        <v>10</v>
      </c>
      <c r="B2596" s="1" t="s">
        <v>11</v>
      </c>
      <c r="C2596" s="2">
        <v>45210</v>
      </c>
      <c r="D2596">
        <f t="shared" si="120"/>
        <v>11</v>
      </c>
      <c r="E2596">
        <f t="shared" si="121"/>
        <v>10</v>
      </c>
      <c r="F2596">
        <f t="shared" si="122"/>
        <v>2023</v>
      </c>
      <c r="G2596" s="4">
        <v>204615.328125</v>
      </c>
      <c r="H2596" s="4">
        <v>145249.703125</v>
      </c>
      <c r="I2596" s="3">
        <v>70.986701969999999</v>
      </c>
    </row>
    <row r="2597" spans="1:9" x14ac:dyDescent="0.3">
      <c r="A2597" s="25" t="s">
        <v>12</v>
      </c>
      <c r="B2597" s="25" t="s">
        <v>13</v>
      </c>
      <c r="C2597" s="26">
        <v>45210</v>
      </c>
      <c r="D2597" s="27">
        <f t="shared" si="120"/>
        <v>11</v>
      </c>
      <c r="E2597" s="27">
        <f t="shared" si="121"/>
        <v>10</v>
      </c>
      <c r="F2597" s="27">
        <f t="shared" si="122"/>
        <v>2023</v>
      </c>
      <c r="G2597" s="28">
        <v>20459.2421875</v>
      </c>
      <c r="H2597" s="28">
        <v>18279.587890629999</v>
      </c>
      <c r="I2597" s="29">
        <v>89.346397400000001</v>
      </c>
    </row>
    <row r="2598" spans="1:9" customFormat="1" x14ac:dyDescent="0.3">
      <c r="A2598" s="1" t="s">
        <v>6</v>
      </c>
      <c r="B2598" s="1" t="s">
        <v>7</v>
      </c>
      <c r="C2598" s="2">
        <v>45211</v>
      </c>
      <c r="D2598">
        <f t="shared" si="120"/>
        <v>12</v>
      </c>
      <c r="E2598">
        <f t="shared" si="121"/>
        <v>10</v>
      </c>
      <c r="F2598">
        <f t="shared" si="122"/>
        <v>2023</v>
      </c>
      <c r="G2598" s="4">
        <v>51691.2265625</v>
      </c>
      <c r="H2598" s="4">
        <v>33199.2734375</v>
      </c>
      <c r="I2598" s="3">
        <v>64.226097109999998</v>
      </c>
    </row>
    <row r="2599" spans="1:9" customFormat="1" x14ac:dyDescent="0.3">
      <c r="A2599" s="1" t="s">
        <v>8</v>
      </c>
      <c r="B2599" s="1" t="s">
        <v>9</v>
      </c>
      <c r="C2599" s="2">
        <v>45211</v>
      </c>
      <c r="D2599">
        <f t="shared" si="120"/>
        <v>12</v>
      </c>
      <c r="E2599">
        <f t="shared" si="121"/>
        <v>10</v>
      </c>
      <c r="F2599">
        <f t="shared" si="122"/>
        <v>2023</v>
      </c>
      <c r="G2599" s="4">
        <v>15302.39648438</v>
      </c>
      <c r="H2599" s="4">
        <v>10302.272460939999</v>
      </c>
      <c r="I2599" s="3">
        <v>67.324600219999994</v>
      </c>
    </row>
    <row r="2600" spans="1:9" customFormat="1" x14ac:dyDescent="0.3">
      <c r="A2600" s="1" t="s">
        <v>10</v>
      </c>
      <c r="B2600" s="1" t="s">
        <v>11</v>
      </c>
      <c r="C2600" s="2">
        <v>45211</v>
      </c>
      <c r="D2600">
        <f t="shared" si="120"/>
        <v>12</v>
      </c>
      <c r="E2600">
        <f t="shared" si="121"/>
        <v>10</v>
      </c>
      <c r="F2600">
        <f t="shared" si="122"/>
        <v>2023</v>
      </c>
      <c r="G2600" s="4">
        <v>204615.328125</v>
      </c>
      <c r="H2600" s="4">
        <v>145259.8125</v>
      </c>
      <c r="I2600" s="3">
        <v>70.991699220000001</v>
      </c>
    </row>
    <row r="2601" spans="1:9" x14ac:dyDescent="0.3">
      <c r="A2601" s="25" t="s">
        <v>12</v>
      </c>
      <c r="B2601" s="25" t="s">
        <v>13</v>
      </c>
      <c r="C2601" s="26">
        <v>45211</v>
      </c>
      <c r="D2601" s="27">
        <f t="shared" si="120"/>
        <v>12</v>
      </c>
      <c r="E2601" s="27">
        <f t="shared" si="121"/>
        <v>10</v>
      </c>
      <c r="F2601" s="27">
        <f t="shared" si="122"/>
        <v>2023</v>
      </c>
      <c r="G2601" s="28">
        <v>20459.2421875</v>
      </c>
      <c r="H2601" s="28">
        <v>18578.865234379999</v>
      </c>
      <c r="I2601" s="29">
        <v>90.809196470000003</v>
      </c>
    </row>
    <row r="2602" spans="1:9" customFormat="1" x14ac:dyDescent="0.3">
      <c r="A2602" s="1" t="s">
        <v>6</v>
      </c>
      <c r="B2602" s="1" t="s">
        <v>7</v>
      </c>
      <c r="C2602" s="2">
        <v>45212</v>
      </c>
      <c r="D2602">
        <f t="shared" si="120"/>
        <v>13</v>
      </c>
      <c r="E2602">
        <f t="shared" si="121"/>
        <v>10</v>
      </c>
      <c r="F2602">
        <f t="shared" si="122"/>
        <v>2023</v>
      </c>
      <c r="G2602" s="4">
        <v>51691.2265625</v>
      </c>
      <c r="H2602" s="4">
        <v>33085.73828125</v>
      </c>
      <c r="I2602" s="3">
        <v>64.006500239999994</v>
      </c>
    </row>
    <row r="2603" spans="1:9" customFormat="1" x14ac:dyDescent="0.3">
      <c r="A2603" s="1" t="s">
        <v>8</v>
      </c>
      <c r="B2603" s="1" t="s">
        <v>9</v>
      </c>
      <c r="C2603" s="2">
        <v>45212</v>
      </c>
      <c r="D2603">
        <f t="shared" si="120"/>
        <v>13</v>
      </c>
      <c r="E2603">
        <f t="shared" si="121"/>
        <v>10</v>
      </c>
      <c r="F2603">
        <f t="shared" si="122"/>
        <v>2023</v>
      </c>
      <c r="G2603" s="4">
        <v>15302.39648438</v>
      </c>
      <c r="H2603" s="4">
        <v>10232.125</v>
      </c>
      <c r="I2603" s="3">
        <v>66.866203310000003</v>
      </c>
    </row>
    <row r="2604" spans="1:9" customFormat="1" x14ac:dyDescent="0.3">
      <c r="A2604" s="1" t="s">
        <v>10</v>
      </c>
      <c r="B2604" s="1" t="s">
        <v>11</v>
      </c>
      <c r="C2604" s="2">
        <v>45212</v>
      </c>
      <c r="D2604">
        <f t="shared" si="120"/>
        <v>13</v>
      </c>
      <c r="E2604">
        <f t="shared" si="121"/>
        <v>10</v>
      </c>
      <c r="F2604">
        <f t="shared" si="122"/>
        <v>2023</v>
      </c>
      <c r="G2604" s="4">
        <v>204615.328125</v>
      </c>
      <c r="H2604" s="4">
        <v>145114.796875</v>
      </c>
      <c r="I2604" s="3">
        <v>70.920799259999995</v>
      </c>
    </row>
    <row r="2605" spans="1:9" x14ac:dyDescent="0.3">
      <c r="A2605" s="25" t="s">
        <v>12</v>
      </c>
      <c r="B2605" s="25" t="s">
        <v>13</v>
      </c>
      <c r="C2605" s="26">
        <v>45212</v>
      </c>
      <c r="D2605" s="27">
        <f t="shared" si="120"/>
        <v>13</v>
      </c>
      <c r="E2605" s="27">
        <f t="shared" si="121"/>
        <v>10</v>
      </c>
      <c r="F2605" s="27">
        <f t="shared" si="122"/>
        <v>2023</v>
      </c>
      <c r="G2605" s="28">
        <v>20459.2421875</v>
      </c>
      <c r="H2605" s="28">
        <v>18670.17578125</v>
      </c>
      <c r="I2605" s="29">
        <v>91.255500789999999</v>
      </c>
    </row>
    <row r="2606" spans="1:9" customFormat="1" x14ac:dyDescent="0.3">
      <c r="A2606" s="1" t="s">
        <v>6</v>
      </c>
      <c r="B2606" s="1" t="s">
        <v>7</v>
      </c>
      <c r="C2606" s="2">
        <v>45213</v>
      </c>
      <c r="D2606">
        <f t="shared" si="120"/>
        <v>14</v>
      </c>
      <c r="E2606">
        <f t="shared" si="121"/>
        <v>10</v>
      </c>
      <c r="F2606">
        <f t="shared" si="122"/>
        <v>2023</v>
      </c>
      <c r="G2606" s="4">
        <v>51691.2265625</v>
      </c>
      <c r="H2606" s="4">
        <v>33003.21484375</v>
      </c>
      <c r="I2606" s="3">
        <v>63.846801759999998</v>
      </c>
    </row>
    <row r="2607" spans="1:9" customFormat="1" x14ac:dyDescent="0.3">
      <c r="A2607" s="1" t="s">
        <v>8</v>
      </c>
      <c r="B2607" s="1" t="s">
        <v>9</v>
      </c>
      <c r="C2607" s="2">
        <v>45213</v>
      </c>
      <c r="D2607">
        <f t="shared" si="120"/>
        <v>14</v>
      </c>
      <c r="E2607">
        <f t="shared" si="121"/>
        <v>10</v>
      </c>
      <c r="F2607">
        <f t="shared" si="122"/>
        <v>2023</v>
      </c>
      <c r="G2607" s="4">
        <v>15302.39648438</v>
      </c>
      <c r="H2607" s="4">
        <v>10181.807617189999</v>
      </c>
      <c r="I2607" s="3">
        <v>66.537300110000004</v>
      </c>
    </row>
    <row r="2608" spans="1:9" customFormat="1" x14ac:dyDescent="0.3">
      <c r="A2608" s="1" t="s">
        <v>10</v>
      </c>
      <c r="B2608" s="1" t="s">
        <v>11</v>
      </c>
      <c r="C2608" s="2">
        <v>45213</v>
      </c>
      <c r="D2608">
        <f t="shared" si="120"/>
        <v>14</v>
      </c>
      <c r="E2608">
        <f t="shared" si="121"/>
        <v>10</v>
      </c>
      <c r="F2608">
        <f t="shared" si="122"/>
        <v>2023</v>
      </c>
      <c r="G2608" s="4">
        <v>204615.328125</v>
      </c>
      <c r="H2608" s="4">
        <v>145239.234375</v>
      </c>
      <c r="I2608" s="3">
        <v>70.981597899999997</v>
      </c>
    </row>
    <row r="2609" spans="1:9" x14ac:dyDescent="0.3">
      <c r="A2609" s="25" t="s">
        <v>12</v>
      </c>
      <c r="B2609" s="25" t="s">
        <v>13</v>
      </c>
      <c r="C2609" s="26">
        <v>45213</v>
      </c>
      <c r="D2609" s="27">
        <f t="shared" si="120"/>
        <v>14</v>
      </c>
      <c r="E2609" s="27">
        <f t="shared" si="121"/>
        <v>10</v>
      </c>
      <c r="F2609" s="27">
        <f t="shared" si="122"/>
        <v>2023</v>
      </c>
      <c r="G2609" s="28">
        <v>20459.2421875</v>
      </c>
      <c r="H2609" s="28">
        <v>18585.015625</v>
      </c>
      <c r="I2609" s="29">
        <v>90.839202880000002</v>
      </c>
    </row>
    <row r="2610" spans="1:9" customFormat="1" x14ac:dyDescent="0.3">
      <c r="A2610" s="1" t="s">
        <v>6</v>
      </c>
      <c r="B2610" s="1" t="s">
        <v>7</v>
      </c>
      <c r="C2610" s="2">
        <v>45214</v>
      </c>
      <c r="D2610">
        <f t="shared" si="120"/>
        <v>15</v>
      </c>
      <c r="E2610">
        <f t="shared" si="121"/>
        <v>10</v>
      </c>
      <c r="F2610">
        <f t="shared" si="122"/>
        <v>2023</v>
      </c>
      <c r="G2610" s="4">
        <v>51691.2265625</v>
      </c>
      <c r="H2610" s="4">
        <v>32914.40625</v>
      </c>
      <c r="I2610" s="3">
        <v>63.674999239999998</v>
      </c>
    </row>
    <row r="2611" spans="1:9" customFormat="1" x14ac:dyDescent="0.3">
      <c r="A2611" s="1" t="s">
        <v>8</v>
      </c>
      <c r="B2611" s="1" t="s">
        <v>9</v>
      </c>
      <c r="C2611" s="2">
        <v>45214</v>
      </c>
      <c r="D2611">
        <f t="shared" si="120"/>
        <v>15</v>
      </c>
      <c r="E2611">
        <f t="shared" si="121"/>
        <v>10</v>
      </c>
      <c r="F2611">
        <f t="shared" si="122"/>
        <v>2023</v>
      </c>
      <c r="G2611" s="4">
        <v>15302.39648438</v>
      </c>
      <c r="H2611" s="4">
        <v>10161.553710939999</v>
      </c>
      <c r="I2611" s="3">
        <v>66.40499878</v>
      </c>
    </row>
    <row r="2612" spans="1:9" customFormat="1" x14ac:dyDescent="0.3">
      <c r="A2612" s="1" t="s">
        <v>10</v>
      </c>
      <c r="B2612" s="1" t="s">
        <v>11</v>
      </c>
      <c r="C2612" s="2">
        <v>45214</v>
      </c>
      <c r="D2612">
        <f t="shared" si="120"/>
        <v>15</v>
      </c>
      <c r="E2612">
        <f t="shared" si="121"/>
        <v>10</v>
      </c>
      <c r="F2612">
        <f t="shared" si="122"/>
        <v>2023</v>
      </c>
      <c r="G2612" s="4">
        <v>204615.328125</v>
      </c>
      <c r="H2612" s="4">
        <v>145363.609375</v>
      </c>
      <c r="I2612" s="3">
        <v>71.042396550000007</v>
      </c>
    </row>
    <row r="2613" spans="1:9" x14ac:dyDescent="0.3">
      <c r="A2613" s="25" t="s">
        <v>12</v>
      </c>
      <c r="B2613" s="25" t="s">
        <v>13</v>
      </c>
      <c r="C2613" s="26">
        <v>45214</v>
      </c>
      <c r="D2613" s="27">
        <f t="shared" si="120"/>
        <v>15</v>
      </c>
      <c r="E2613" s="27">
        <f t="shared" si="121"/>
        <v>10</v>
      </c>
      <c r="F2613" s="27">
        <f t="shared" si="122"/>
        <v>2023</v>
      </c>
      <c r="G2613" s="28">
        <v>20459.2421875</v>
      </c>
      <c r="H2613" s="28">
        <v>18386.91796875</v>
      </c>
      <c r="I2613" s="29">
        <v>89.871002200000007</v>
      </c>
    </row>
    <row r="2614" spans="1:9" customFormat="1" x14ac:dyDescent="0.3">
      <c r="A2614" s="1" t="s">
        <v>6</v>
      </c>
      <c r="B2614" s="1" t="s">
        <v>7</v>
      </c>
      <c r="C2614" s="2">
        <v>45215</v>
      </c>
      <c r="D2614">
        <f t="shared" si="120"/>
        <v>16</v>
      </c>
      <c r="E2614">
        <f t="shared" si="121"/>
        <v>10</v>
      </c>
      <c r="F2614">
        <f t="shared" si="122"/>
        <v>2023</v>
      </c>
      <c r="G2614" s="4">
        <v>51691.2265625</v>
      </c>
      <c r="H2614" s="4">
        <v>32821.56640625</v>
      </c>
      <c r="I2614" s="3">
        <v>63.495399480000003</v>
      </c>
    </row>
    <row r="2615" spans="1:9" customFormat="1" x14ac:dyDescent="0.3">
      <c r="A2615" s="1" t="s">
        <v>8</v>
      </c>
      <c r="B2615" s="1" t="s">
        <v>9</v>
      </c>
      <c r="C2615" s="2">
        <v>45215</v>
      </c>
      <c r="D2615">
        <f t="shared" si="120"/>
        <v>16</v>
      </c>
      <c r="E2615">
        <f t="shared" si="121"/>
        <v>10</v>
      </c>
      <c r="F2615">
        <f t="shared" si="122"/>
        <v>2023</v>
      </c>
      <c r="G2615" s="4">
        <v>15302.39648438</v>
      </c>
      <c r="H2615" s="4">
        <v>10081.68554688</v>
      </c>
      <c r="I2615" s="3">
        <v>65.88310242</v>
      </c>
    </row>
    <row r="2616" spans="1:9" customFormat="1" x14ac:dyDescent="0.3">
      <c r="A2616" s="1" t="s">
        <v>10</v>
      </c>
      <c r="B2616" s="1" t="s">
        <v>11</v>
      </c>
      <c r="C2616" s="2">
        <v>45215</v>
      </c>
      <c r="D2616">
        <f t="shared" si="120"/>
        <v>16</v>
      </c>
      <c r="E2616">
        <f t="shared" si="121"/>
        <v>10</v>
      </c>
      <c r="F2616">
        <f t="shared" si="122"/>
        <v>2023</v>
      </c>
      <c r="G2616" s="4">
        <v>204615.328125</v>
      </c>
      <c r="H2616" s="4">
        <v>144964.765625</v>
      </c>
      <c r="I2616" s="3">
        <v>70.847503660000001</v>
      </c>
    </row>
    <row r="2617" spans="1:9" x14ac:dyDescent="0.3">
      <c r="A2617" s="25" t="s">
        <v>12</v>
      </c>
      <c r="B2617" s="25" t="s">
        <v>13</v>
      </c>
      <c r="C2617" s="26">
        <v>45215</v>
      </c>
      <c r="D2617" s="27">
        <f t="shared" si="120"/>
        <v>16</v>
      </c>
      <c r="E2617" s="27">
        <f t="shared" si="121"/>
        <v>10</v>
      </c>
      <c r="F2617" s="27">
        <f t="shared" si="122"/>
        <v>2023</v>
      </c>
      <c r="G2617" s="28">
        <v>20459.2421875</v>
      </c>
      <c r="H2617" s="28">
        <v>18238.16015625</v>
      </c>
      <c r="I2617" s="29">
        <v>89.143898010000001</v>
      </c>
    </row>
    <row r="2618" spans="1:9" customFormat="1" x14ac:dyDescent="0.3">
      <c r="A2618" s="1" t="s">
        <v>6</v>
      </c>
      <c r="B2618" s="1" t="s">
        <v>7</v>
      </c>
      <c r="C2618" s="2">
        <v>45216</v>
      </c>
      <c r="D2618">
        <f t="shared" si="120"/>
        <v>17</v>
      </c>
      <c r="E2618">
        <f t="shared" si="121"/>
        <v>10</v>
      </c>
      <c r="F2618">
        <f t="shared" si="122"/>
        <v>2023</v>
      </c>
      <c r="G2618" s="4">
        <v>51691.2265625</v>
      </c>
      <c r="H2618" s="4">
        <v>32707.283203129999</v>
      </c>
      <c r="I2618" s="3">
        <v>63.274299620000001</v>
      </c>
    </row>
    <row r="2619" spans="1:9" customFormat="1" x14ac:dyDescent="0.3">
      <c r="A2619" s="1" t="s">
        <v>8</v>
      </c>
      <c r="B2619" s="1" t="s">
        <v>9</v>
      </c>
      <c r="C2619" s="2">
        <v>45216</v>
      </c>
      <c r="D2619">
        <f t="shared" si="120"/>
        <v>17</v>
      </c>
      <c r="E2619">
        <f t="shared" si="121"/>
        <v>10</v>
      </c>
      <c r="F2619">
        <f t="shared" si="122"/>
        <v>2023</v>
      </c>
      <c r="G2619" s="4">
        <v>15302.39648438</v>
      </c>
      <c r="H2619" s="4">
        <v>9999.6074218800004</v>
      </c>
      <c r="I2619" s="3">
        <v>65.346702579999999</v>
      </c>
    </row>
    <row r="2620" spans="1:9" customFormat="1" x14ac:dyDescent="0.3">
      <c r="A2620" s="1" t="s">
        <v>10</v>
      </c>
      <c r="B2620" s="1" t="s">
        <v>11</v>
      </c>
      <c r="C2620" s="2">
        <v>45216</v>
      </c>
      <c r="D2620">
        <f t="shared" si="120"/>
        <v>17</v>
      </c>
      <c r="E2620">
        <f t="shared" si="121"/>
        <v>10</v>
      </c>
      <c r="F2620">
        <f t="shared" si="122"/>
        <v>2023</v>
      </c>
      <c r="G2620" s="4">
        <v>204615.328125</v>
      </c>
      <c r="H2620" s="4">
        <v>144671.09375</v>
      </c>
      <c r="I2620" s="3">
        <v>70.703903199999999</v>
      </c>
    </row>
    <row r="2621" spans="1:9" x14ac:dyDescent="0.3">
      <c r="A2621" s="25" t="s">
        <v>12</v>
      </c>
      <c r="B2621" s="25" t="s">
        <v>13</v>
      </c>
      <c r="C2621" s="26">
        <v>45216</v>
      </c>
      <c r="D2621" s="27">
        <f t="shared" si="120"/>
        <v>17</v>
      </c>
      <c r="E2621" s="27">
        <f t="shared" si="121"/>
        <v>10</v>
      </c>
      <c r="F2621" s="27">
        <f t="shared" si="122"/>
        <v>2023</v>
      </c>
      <c r="G2621" s="28">
        <v>20459.2421875</v>
      </c>
      <c r="H2621" s="28">
        <v>18404.7109375</v>
      </c>
      <c r="I2621" s="29">
        <v>89.957901000000007</v>
      </c>
    </row>
    <row r="2622" spans="1:9" customFormat="1" x14ac:dyDescent="0.3">
      <c r="A2622" s="1" t="s">
        <v>6</v>
      </c>
      <c r="B2622" s="1" t="s">
        <v>7</v>
      </c>
      <c r="C2622" s="2">
        <v>45217</v>
      </c>
      <c r="D2622">
        <f t="shared" si="120"/>
        <v>18</v>
      </c>
      <c r="E2622">
        <f t="shared" si="121"/>
        <v>10</v>
      </c>
      <c r="F2622">
        <f t="shared" si="122"/>
        <v>2023</v>
      </c>
      <c r="G2622" s="4">
        <v>51691.2265625</v>
      </c>
      <c r="H2622" s="4">
        <v>32600.833984379999</v>
      </c>
      <c r="I2622" s="3">
        <v>63.068401340000001</v>
      </c>
    </row>
    <row r="2623" spans="1:9" customFormat="1" x14ac:dyDescent="0.3">
      <c r="A2623" s="1" t="s">
        <v>8</v>
      </c>
      <c r="B2623" s="1" t="s">
        <v>9</v>
      </c>
      <c r="C2623" s="2">
        <v>45217</v>
      </c>
      <c r="D2623">
        <f t="shared" si="120"/>
        <v>18</v>
      </c>
      <c r="E2623">
        <f t="shared" si="121"/>
        <v>10</v>
      </c>
      <c r="F2623">
        <f t="shared" si="122"/>
        <v>2023</v>
      </c>
      <c r="G2623" s="4">
        <v>15302.39648438</v>
      </c>
      <c r="H2623" s="4">
        <v>9894.2324218800004</v>
      </c>
      <c r="I2623" s="3">
        <v>64.658096310000005</v>
      </c>
    </row>
    <row r="2624" spans="1:9" customFormat="1" x14ac:dyDescent="0.3">
      <c r="A2624" s="1" t="s">
        <v>10</v>
      </c>
      <c r="B2624" s="1" t="s">
        <v>11</v>
      </c>
      <c r="C2624" s="2">
        <v>45217</v>
      </c>
      <c r="D2624">
        <f t="shared" si="120"/>
        <v>18</v>
      </c>
      <c r="E2624">
        <f t="shared" si="121"/>
        <v>10</v>
      </c>
      <c r="F2624">
        <f t="shared" si="122"/>
        <v>2023</v>
      </c>
      <c r="G2624" s="4">
        <v>204615.328125</v>
      </c>
      <c r="H2624" s="4">
        <v>144373</v>
      </c>
      <c r="I2624" s="3">
        <v>70.558296200000001</v>
      </c>
    </row>
    <row r="2625" spans="1:9" x14ac:dyDescent="0.3">
      <c r="A2625" s="25" t="s">
        <v>12</v>
      </c>
      <c r="B2625" s="25" t="s">
        <v>13</v>
      </c>
      <c r="C2625" s="26">
        <v>45217</v>
      </c>
      <c r="D2625" s="27">
        <f t="shared" si="120"/>
        <v>18</v>
      </c>
      <c r="E2625" s="27">
        <f t="shared" si="121"/>
        <v>10</v>
      </c>
      <c r="F2625" s="27">
        <f t="shared" si="122"/>
        <v>2023</v>
      </c>
      <c r="G2625" s="28">
        <v>20459.2421875</v>
      </c>
      <c r="H2625" s="28">
        <v>18344.63671875</v>
      </c>
      <c r="I2625" s="29">
        <v>89.664299009999993</v>
      </c>
    </row>
    <row r="2626" spans="1:9" customFormat="1" x14ac:dyDescent="0.3">
      <c r="A2626" s="1" t="s">
        <v>6</v>
      </c>
      <c r="B2626" s="1" t="s">
        <v>7</v>
      </c>
      <c r="C2626" s="2">
        <v>45218</v>
      </c>
      <c r="D2626">
        <f t="shared" si="120"/>
        <v>19</v>
      </c>
      <c r="E2626">
        <f t="shared" si="121"/>
        <v>10</v>
      </c>
      <c r="F2626">
        <f t="shared" si="122"/>
        <v>2023</v>
      </c>
      <c r="G2626" s="4">
        <v>51691.2265625</v>
      </c>
      <c r="H2626" s="4">
        <v>32487.919921879999</v>
      </c>
      <c r="I2626" s="3">
        <v>62.849998470000003</v>
      </c>
    </row>
    <row r="2627" spans="1:9" customFormat="1" x14ac:dyDescent="0.3">
      <c r="A2627" s="1" t="s">
        <v>8</v>
      </c>
      <c r="B2627" s="1" t="s">
        <v>9</v>
      </c>
      <c r="C2627" s="2">
        <v>45218</v>
      </c>
      <c r="D2627">
        <f t="shared" ref="D2627:D2690" si="123">DAY(C2627)</f>
        <v>19</v>
      </c>
      <c r="E2627">
        <f t="shared" ref="E2627:E2690" si="124">MONTH(C2627)</f>
        <v>10</v>
      </c>
      <c r="F2627">
        <f t="shared" ref="F2627:F2690" si="125">YEAR(C2627)</f>
        <v>2023</v>
      </c>
      <c r="G2627" s="4">
        <v>15302.39648438</v>
      </c>
      <c r="H2627" s="4">
        <v>9798.140625</v>
      </c>
      <c r="I2627" s="3">
        <v>64.030097960000006</v>
      </c>
    </row>
    <row r="2628" spans="1:9" customFormat="1" x14ac:dyDescent="0.3">
      <c r="A2628" s="1" t="s">
        <v>10</v>
      </c>
      <c r="B2628" s="1" t="s">
        <v>11</v>
      </c>
      <c r="C2628" s="2">
        <v>45218</v>
      </c>
      <c r="D2628">
        <f t="shared" si="123"/>
        <v>19</v>
      </c>
      <c r="E2628">
        <f t="shared" si="124"/>
        <v>10</v>
      </c>
      <c r="F2628">
        <f t="shared" si="125"/>
        <v>2023</v>
      </c>
      <c r="G2628" s="4">
        <v>204615.328125</v>
      </c>
      <c r="H2628" s="4">
        <v>144158.6875</v>
      </c>
      <c r="I2628" s="3">
        <v>70.453498839999995</v>
      </c>
    </row>
    <row r="2629" spans="1:9" x14ac:dyDescent="0.3">
      <c r="A2629" s="25" t="s">
        <v>12</v>
      </c>
      <c r="B2629" s="25" t="s">
        <v>13</v>
      </c>
      <c r="C2629" s="26">
        <v>45218</v>
      </c>
      <c r="D2629" s="27">
        <f t="shared" si="123"/>
        <v>19</v>
      </c>
      <c r="E2629" s="27">
        <f t="shared" si="124"/>
        <v>10</v>
      </c>
      <c r="F2629" s="27">
        <f t="shared" si="125"/>
        <v>2023</v>
      </c>
      <c r="G2629" s="28">
        <v>20459.2421875</v>
      </c>
      <c r="H2629" s="28">
        <v>18198.267578129999</v>
      </c>
      <c r="I2629" s="29">
        <v>88.948898319999998</v>
      </c>
    </row>
    <row r="2630" spans="1:9" customFormat="1" x14ac:dyDescent="0.3">
      <c r="A2630" s="1" t="s">
        <v>6</v>
      </c>
      <c r="B2630" s="1" t="s">
        <v>7</v>
      </c>
      <c r="C2630" s="2">
        <v>45219</v>
      </c>
      <c r="D2630">
        <f t="shared" si="123"/>
        <v>20</v>
      </c>
      <c r="E2630">
        <f t="shared" si="124"/>
        <v>10</v>
      </c>
      <c r="F2630">
        <f t="shared" si="125"/>
        <v>2023</v>
      </c>
      <c r="G2630" s="4">
        <v>51691.2265625</v>
      </c>
      <c r="H2630" s="4">
        <v>32384.408203129999</v>
      </c>
      <c r="I2630" s="3">
        <v>62.649700160000002</v>
      </c>
    </row>
    <row r="2631" spans="1:9" customFormat="1" x14ac:dyDescent="0.3">
      <c r="A2631" s="1" t="s">
        <v>8</v>
      </c>
      <c r="B2631" s="1" t="s">
        <v>9</v>
      </c>
      <c r="C2631" s="2">
        <v>45219</v>
      </c>
      <c r="D2631">
        <f t="shared" si="123"/>
        <v>20</v>
      </c>
      <c r="E2631">
        <f t="shared" si="124"/>
        <v>10</v>
      </c>
      <c r="F2631">
        <f t="shared" si="125"/>
        <v>2023</v>
      </c>
      <c r="G2631" s="4">
        <v>15302.39648438</v>
      </c>
      <c r="H2631" s="4">
        <v>9745.65234375</v>
      </c>
      <c r="I2631" s="3">
        <v>63.687099459999999</v>
      </c>
    </row>
    <row r="2632" spans="1:9" customFormat="1" x14ac:dyDescent="0.3">
      <c r="A2632" s="1" t="s">
        <v>10</v>
      </c>
      <c r="B2632" s="1" t="s">
        <v>11</v>
      </c>
      <c r="C2632" s="2">
        <v>45219</v>
      </c>
      <c r="D2632">
        <f t="shared" si="123"/>
        <v>20</v>
      </c>
      <c r="E2632">
        <f t="shared" si="124"/>
        <v>10</v>
      </c>
      <c r="F2632">
        <f t="shared" si="125"/>
        <v>2023</v>
      </c>
      <c r="G2632" s="4">
        <v>204615.328125</v>
      </c>
      <c r="H2632" s="4">
        <v>144041.515625</v>
      </c>
      <c r="I2632" s="3">
        <v>70.396301269999995</v>
      </c>
    </row>
    <row r="2633" spans="1:9" x14ac:dyDescent="0.3">
      <c r="A2633" s="25" t="s">
        <v>12</v>
      </c>
      <c r="B2633" s="25" t="s">
        <v>13</v>
      </c>
      <c r="C2633" s="26">
        <v>45219</v>
      </c>
      <c r="D2633" s="27">
        <f t="shared" si="123"/>
        <v>20</v>
      </c>
      <c r="E2633" s="27">
        <f t="shared" si="124"/>
        <v>10</v>
      </c>
      <c r="F2633" s="27">
        <f t="shared" si="125"/>
        <v>2023</v>
      </c>
      <c r="G2633" s="28">
        <v>20459.2421875</v>
      </c>
      <c r="H2633" s="28">
        <v>18168.0703125</v>
      </c>
      <c r="I2633" s="29">
        <v>88.801300049999995</v>
      </c>
    </row>
    <row r="2634" spans="1:9" customFormat="1" x14ac:dyDescent="0.3">
      <c r="A2634" s="1" t="s">
        <v>6</v>
      </c>
      <c r="B2634" s="1" t="s">
        <v>7</v>
      </c>
      <c r="C2634" s="2">
        <v>45220</v>
      </c>
      <c r="D2634">
        <f t="shared" si="123"/>
        <v>21</v>
      </c>
      <c r="E2634">
        <f t="shared" si="124"/>
        <v>10</v>
      </c>
      <c r="F2634">
        <f t="shared" si="125"/>
        <v>2023</v>
      </c>
      <c r="G2634" s="4">
        <v>51691.2265625</v>
      </c>
      <c r="H2634" s="4">
        <v>32276.58984375</v>
      </c>
      <c r="I2634" s="3">
        <v>62.441101070000002</v>
      </c>
    </row>
    <row r="2635" spans="1:9" customFormat="1" x14ac:dyDescent="0.3">
      <c r="A2635" s="1" t="s">
        <v>8</v>
      </c>
      <c r="B2635" s="1" t="s">
        <v>9</v>
      </c>
      <c r="C2635" s="2">
        <v>45220</v>
      </c>
      <c r="D2635">
        <f t="shared" si="123"/>
        <v>21</v>
      </c>
      <c r="E2635">
        <f t="shared" si="124"/>
        <v>10</v>
      </c>
      <c r="F2635">
        <f t="shared" si="125"/>
        <v>2023</v>
      </c>
      <c r="G2635" s="4">
        <v>15302.39648438</v>
      </c>
      <c r="H2635" s="4">
        <v>9712.8837890600007</v>
      </c>
      <c r="I2635" s="3">
        <v>63.472999569999999</v>
      </c>
    </row>
    <row r="2636" spans="1:9" customFormat="1" x14ac:dyDescent="0.3">
      <c r="A2636" s="1" t="s">
        <v>10</v>
      </c>
      <c r="B2636" s="1" t="s">
        <v>11</v>
      </c>
      <c r="C2636" s="2">
        <v>45220</v>
      </c>
      <c r="D2636">
        <f t="shared" si="123"/>
        <v>21</v>
      </c>
      <c r="E2636">
        <f t="shared" si="124"/>
        <v>10</v>
      </c>
      <c r="F2636">
        <f t="shared" si="125"/>
        <v>2023</v>
      </c>
      <c r="G2636" s="4">
        <v>204615.328125</v>
      </c>
      <c r="H2636" s="4">
        <v>143937.671875</v>
      </c>
      <c r="I2636" s="3">
        <v>70.345497129999998</v>
      </c>
    </row>
    <row r="2637" spans="1:9" x14ac:dyDescent="0.3">
      <c r="A2637" s="25" t="s">
        <v>12</v>
      </c>
      <c r="B2637" s="25" t="s">
        <v>13</v>
      </c>
      <c r="C2637" s="26">
        <v>45220</v>
      </c>
      <c r="D2637" s="27">
        <f t="shared" si="123"/>
        <v>21</v>
      </c>
      <c r="E2637" s="27">
        <f t="shared" si="124"/>
        <v>10</v>
      </c>
      <c r="F2637" s="27">
        <f t="shared" si="125"/>
        <v>2023</v>
      </c>
      <c r="G2637" s="28">
        <v>20459.2421875</v>
      </c>
      <c r="H2637" s="28">
        <v>18065.927734379999</v>
      </c>
      <c r="I2637" s="29">
        <v>88.302001950000005</v>
      </c>
    </row>
    <row r="2638" spans="1:9" customFormat="1" x14ac:dyDescent="0.3">
      <c r="A2638" s="1" t="s">
        <v>6</v>
      </c>
      <c r="B2638" s="1" t="s">
        <v>7</v>
      </c>
      <c r="C2638" s="2">
        <v>45221</v>
      </c>
      <c r="D2638">
        <f t="shared" si="123"/>
        <v>22</v>
      </c>
      <c r="E2638">
        <f t="shared" si="124"/>
        <v>10</v>
      </c>
      <c r="F2638">
        <f t="shared" si="125"/>
        <v>2023</v>
      </c>
      <c r="G2638" s="4">
        <v>51691.2265625</v>
      </c>
      <c r="H2638" s="4">
        <v>32179.439453129999</v>
      </c>
      <c r="I2638" s="3">
        <v>62.253200530000001</v>
      </c>
    </row>
    <row r="2639" spans="1:9" customFormat="1" x14ac:dyDescent="0.3">
      <c r="A2639" s="1" t="s">
        <v>8</v>
      </c>
      <c r="B2639" s="1" t="s">
        <v>9</v>
      </c>
      <c r="C2639" s="2">
        <v>45221</v>
      </c>
      <c r="D2639">
        <f t="shared" si="123"/>
        <v>22</v>
      </c>
      <c r="E2639">
        <f t="shared" si="124"/>
        <v>10</v>
      </c>
      <c r="F2639">
        <f t="shared" si="125"/>
        <v>2023</v>
      </c>
      <c r="G2639" s="4">
        <v>15302.39648438</v>
      </c>
      <c r="H2639" s="4">
        <v>9662.6806640600007</v>
      </c>
      <c r="I2639" s="3">
        <v>63.144901279999999</v>
      </c>
    </row>
    <row r="2640" spans="1:9" customFormat="1" x14ac:dyDescent="0.3">
      <c r="A2640" s="1" t="s">
        <v>10</v>
      </c>
      <c r="B2640" s="1" t="s">
        <v>11</v>
      </c>
      <c r="C2640" s="2">
        <v>45221</v>
      </c>
      <c r="D2640">
        <f t="shared" si="123"/>
        <v>22</v>
      </c>
      <c r="E2640">
        <f t="shared" si="124"/>
        <v>10</v>
      </c>
      <c r="F2640">
        <f t="shared" si="125"/>
        <v>2023</v>
      </c>
      <c r="G2640" s="4">
        <v>204615.328125</v>
      </c>
      <c r="H2640" s="4">
        <v>143835.5625</v>
      </c>
      <c r="I2640" s="3">
        <v>70.295600890000003</v>
      </c>
    </row>
    <row r="2641" spans="1:9" x14ac:dyDescent="0.3">
      <c r="A2641" s="25" t="s">
        <v>12</v>
      </c>
      <c r="B2641" s="25" t="s">
        <v>13</v>
      </c>
      <c r="C2641" s="26">
        <v>45221</v>
      </c>
      <c r="D2641" s="27">
        <f t="shared" si="123"/>
        <v>22</v>
      </c>
      <c r="E2641" s="27">
        <f t="shared" si="124"/>
        <v>10</v>
      </c>
      <c r="F2641" s="27">
        <f t="shared" si="125"/>
        <v>2023</v>
      </c>
      <c r="G2641" s="28">
        <v>20459.2421875</v>
      </c>
      <c r="H2641" s="28">
        <v>18035.822265629999</v>
      </c>
      <c r="I2641" s="29">
        <v>88.154899599999993</v>
      </c>
    </row>
    <row r="2642" spans="1:9" customFormat="1" x14ac:dyDescent="0.3">
      <c r="A2642" s="1" t="s">
        <v>6</v>
      </c>
      <c r="B2642" s="1" t="s">
        <v>7</v>
      </c>
      <c r="C2642" s="2">
        <v>45222</v>
      </c>
      <c r="D2642">
        <f t="shared" si="123"/>
        <v>23</v>
      </c>
      <c r="E2642">
        <f t="shared" si="124"/>
        <v>10</v>
      </c>
      <c r="F2642">
        <f t="shared" si="125"/>
        <v>2023</v>
      </c>
      <c r="G2642" s="4">
        <v>51691.2265625</v>
      </c>
      <c r="H2642" s="4">
        <v>32084.3359375</v>
      </c>
      <c r="I2642" s="3">
        <v>62.069198610000001</v>
      </c>
    </row>
    <row r="2643" spans="1:9" customFormat="1" x14ac:dyDescent="0.3">
      <c r="A2643" s="1" t="s">
        <v>8</v>
      </c>
      <c r="B2643" s="1" t="s">
        <v>9</v>
      </c>
      <c r="C2643" s="2">
        <v>45222</v>
      </c>
      <c r="D2643">
        <f t="shared" si="123"/>
        <v>23</v>
      </c>
      <c r="E2643">
        <f t="shared" si="124"/>
        <v>10</v>
      </c>
      <c r="F2643">
        <f t="shared" si="125"/>
        <v>2023</v>
      </c>
      <c r="G2643" s="4">
        <v>15302.39648438</v>
      </c>
      <c r="H2643" s="4">
        <v>9595.5400390600007</v>
      </c>
      <c r="I2643" s="3">
        <v>62.706100460000002</v>
      </c>
    </row>
    <row r="2644" spans="1:9" customFormat="1" x14ac:dyDescent="0.3">
      <c r="A2644" s="1" t="s">
        <v>10</v>
      </c>
      <c r="B2644" s="1" t="s">
        <v>11</v>
      </c>
      <c r="C2644" s="2">
        <v>45222</v>
      </c>
      <c r="D2644">
        <f t="shared" si="123"/>
        <v>23</v>
      </c>
      <c r="E2644">
        <f t="shared" si="124"/>
        <v>10</v>
      </c>
      <c r="F2644">
        <f t="shared" si="125"/>
        <v>2023</v>
      </c>
      <c r="G2644" s="4">
        <v>204615.328125</v>
      </c>
      <c r="H2644" s="4">
        <v>143372.515625</v>
      </c>
      <c r="I2644" s="3">
        <v>70.069297789999993</v>
      </c>
    </row>
    <row r="2645" spans="1:9" x14ac:dyDescent="0.3">
      <c r="A2645" s="25" t="s">
        <v>12</v>
      </c>
      <c r="B2645" s="25" t="s">
        <v>13</v>
      </c>
      <c r="C2645" s="26">
        <v>45222</v>
      </c>
      <c r="D2645" s="27">
        <f t="shared" si="123"/>
        <v>23</v>
      </c>
      <c r="E2645" s="27">
        <f t="shared" si="124"/>
        <v>10</v>
      </c>
      <c r="F2645" s="27">
        <f t="shared" si="125"/>
        <v>2023</v>
      </c>
      <c r="G2645" s="28">
        <v>20459.2421875</v>
      </c>
      <c r="H2645" s="28">
        <v>17996.17578125</v>
      </c>
      <c r="I2645" s="29">
        <v>87.961097719999998</v>
      </c>
    </row>
    <row r="2646" spans="1:9" customFormat="1" x14ac:dyDescent="0.3">
      <c r="A2646" s="1" t="s">
        <v>6</v>
      </c>
      <c r="B2646" s="1" t="s">
        <v>7</v>
      </c>
      <c r="C2646" s="2">
        <v>45223</v>
      </c>
      <c r="D2646">
        <f t="shared" si="123"/>
        <v>24</v>
      </c>
      <c r="E2646">
        <f t="shared" si="124"/>
        <v>10</v>
      </c>
      <c r="F2646">
        <f t="shared" si="125"/>
        <v>2023</v>
      </c>
      <c r="G2646" s="4">
        <v>51691.2265625</v>
      </c>
      <c r="H2646" s="4">
        <v>31941.17578125</v>
      </c>
      <c r="I2646" s="3">
        <v>61.792301180000003</v>
      </c>
    </row>
    <row r="2647" spans="1:9" customFormat="1" x14ac:dyDescent="0.3">
      <c r="A2647" s="1" t="s">
        <v>8</v>
      </c>
      <c r="B2647" s="1" t="s">
        <v>9</v>
      </c>
      <c r="C2647" s="2">
        <v>45223</v>
      </c>
      <c r="D2647">
        <f t="shared" si="123"/>
        <v>24</v>
      </c>
      <c r="E2647">
        <f t="shared" si="124"/>
        <v>10</v>
      </c>
      <c r="F2647">
        <f t="shared" si="125"/>
        <v>2023</v>
      </c>
      <c r="G2647" s="4">
        <v>15302.39648438</v>
      </c>
      <c r="H2647" s="4">
        <v>9508.5458984399993</v>
      </c>
      <c r="I2647" s="3">
        <v>62.137599950000002</v>
      </c>
    </row>
    <row r="2648" spans="1:9" customFormat="1" x14ac:dyDescent="0.3">
      <c r="A2648" s="1" t="s">
        <v>10</v>
      </c>
      <c r="B2648" s="1" t="s">
        <v>11</v>
      </c>
      <c r="C2648" s="2">
        <v>45223</v>
      </c>
      <c r="D2648">
        <f t="shared" si="123"/>
        <v>24</v>
      </c>
      <c r="E2648">
        <f t="shared" si="124"/>
        <v>10</v>
      </c>
      <c r="F2648">
        <f t="shared" si="125"/>
        <v>2023</v>
      </c>
      <c r="G2648" s="4">
        <v>204615.328125</v>
      </c>
      <c r="H2648" s="4">
        <v>142735.578125</v>
      </c>
      <c r="I2648" s="3">
        <v>69.75800323</v>
      </c>
    </row>
    <row r="2649" spans="1:9" x14ac:dyDescent="0.3">
      <c r="A2649" s="25" t="s">
        <v>12</v>
      </c>
      <c r="B2649" s="25" t="s">
        <v>13</v>
      </c>
      <c r="C2649" s="26">
        <v>45223</v>
      </c>
      <c r="D2649" s="27">
        <f t="shared" si="123"/>
        <v>24</v>
      </c>
      <c r="E2649" s="27">
        <f t="shared" si="124"/>
        <v>10</v>
      </c>
      <c r="F2649" s="27">
        <f t="shared" si="125"/>
        <v>2023</v>
      </c>
      <c r="G2649" s="28">
        <v>20459.2421875</v>
      </c>
      <c r="H2649" s="28">
        <v>17856.79296875</v>
      </c>
      <c r="I2649" s="29">
        <v>87.279800420000001</v>
      </c>
    </row>
    <row r="2650" spans="1:9" customFormat="1" x14ac:dyDescent="0.3">
      <c r="A2650" s="1" t="s">
        <v>6</v>
      </c>
      <c r="B2650" s="1" t="s">
        <v>7</v>
      </c>
      <c r="C2650" s="2">
        <v>45224</v>
      </c>
      <c r="D2650">
        <f t="shared" si="123"/>
        <v>25</v>
      </c>
      <c r="E2650">
        <f t="shared" si="124"/>
        <v>10</v>
      </c>
      <c r="F2650">
        <f t="shared" si="125"/>
        <v>2023</v>
      </c>
      <c r="G2650" s="4">
        <v>51691.2265625</v>
      </c>
      <c r="H2650" s="4">
        <v>31796.96875</v>
      </c>
      <c r="I2650" s="3">
        <v>61.513301849999998</v>
      </c>
    </row>
    <row r="2651" spans="1:9" customFormat="1" x14ac:dyDescent="0.3">
      <c r="A2651" s="1" t="s">
        <v>8</v>
      </c>
      <c r="B2651" s="1" t="s">
        <v>9</v>
      </c>
      <c r="C2651" s="2">
        <v>45224</v>
      </c>
      <c r="D2651">
        <f t="shared" si="123"/>
        <v>25</v>
      </c>
      <c r="E2651">
        <f t="shared" si="124"/>
        <v>10</v>
      </c>
      <c r="F2651">
        <f t="shared" si="125"/>
        <v>2023</v>
      </c>
      <c r="G2651" s="4">
        <v>15302.39648438</v>
      </c>
      <c r="H2651" s="4">
        <v>9374.62109375</v>
      </c>
      <c r="I2651" s="3">
        <v>61.262401580000002</v>
      </c>
    </row>
    <row r="2652" spans="1:9" customFormat="1" x14ac:dyDescent="0.3">
      <c r="A2652" s="1" t="s">
        <v>10</v>
      </c>
      <c r="B2652" s="1" t="s">
        <v>11</v>
      </c>
      <c r="C2652" s="2">
        <v>45224</v>
      </c>
      <c r="D2652">
        <f t="shared" si="123"/>
        <v>25</v>
      </c>
      <c r="E2652">
        <f t="shared" si="124"/>
        <v>10</v>
      </c>
      <c r="F2652">
        <f t="shared" si="125"/>
        <v>2023</v>
      </c>
      <c r="G2652" s="4">
        <v>204615.328125</v>
      </c>
      <c r="H2652" s="4">
        <v>141973.109375</v>
      </c>
      <c r="I2652" s="3">
        <v>69.385398859999995</v>
      </c>
    </row>
    <row r="2653" spans="1:9" x14ac:dyDescent="0.3">
      <c r="A2653" s="25" t="s">
        <v>12</v>
      </c>
      <c r="B2653" s="25" t="s">
        <v>13</v>
      </c>
      <c r="C2653" s="26">
        <v>45224</v>
      </c>
      <c r="D2653" s="27">
        <f t="shared" si="123"/>
        <v>25</v>
      </c>
      <c r="E2653" s="27">
        <f t="shared" si="124"/>
        <v>10</v>
      </c>
      <c r="F2653" s="27">
        <f t="shared" si="125"/>
        <v>2023</v>
      </c>
      <c r="G2653" s="28">
        <v>20459.2421875</v>
      </c>
      <c r="H2653" s="28">
        <v>17727.611328129999</v>
      </c>
      <c r="I2653" s="29">
        <v>86.648399350000005</v>
      </c>
    </row>
    <row r="2654" spans="1:9" customFormat="1" x14ac:dyDescent="0.3">
      <c r="A2654" s="1" t="s">
        <v>6</v>
      </c>
      <c r="B2654" s="1" t="s">
        <v>7</v>
      </c>
      <c r="C2654" s="2">
        <v>45225</v>
      </c>
      <c r="D2654">
        <f t="shared" si="123"/>
        <v>26</v>
      </c>
      <c r="E2654">
        <f t="shared" si="124"/>
        <v>10</v>
      </c>
      <c r="F2654">
        <f t="shared" si="125"/>
        <v>2023</v>
      </c>
      <c r="G2654" s="4">
        <v>51691.2265625</v>
      </c>
      <c r="H2654" s="4">
        <v>31640.46875</v>
      </c>
      <c r="I2654" s="3">
        <v>61.210498809999997</v>
      </c>
    </row>
    <row r="2655" spans="1:9" customFormat="1" x14ac:dyDescent="0.3">
      <c r="A2655" s="1" t="s">
        <v>8</v>
      </c>
      <c r="B2655" s="1" t="s">
        <v>9</v>
      </c>
      <c r="C2655" s="2">
        <v>45225</v>
      </c>
      <c r="D2655">
        <f t="shared" si="123"/>
        <v>26</v>
      </c>
      <c r="E2655">
        <f t="shared" si="124"/>
        <v>10</v>
      </c>
      <c r="F2655">
        <f t="shared" si="125"/>
        <v>2023</v>
      </c>
      <c r="G2655" s="4">
        <v>15302.39648438</v>
      </c>
      <c r="H2655" s="4">
        <v>9237.0449218800004</v>
      </c>
      <c r="I2655" s="3">
        <v>60.363399510000001</v>
      </c>
    </row>
    <row r="2656" spans="1:9" customFormat="1" x14ac:dyDescent="0.3">
      <c r="A2656" s="1" t="s">
        <v>10</v>
      </c>
      <c r="B2656" s="1" t="s">
        <v>11</v>
      </c>
      <c r="C2656" s="2">
        <v>45225</v>
      </c>
      <c r="D2656">
        <f t="shared" si="123"/>
        <v>26</v>
      </c>
      <c r="E2656">
        <f t="shared" si="124"/>
        <v>10</v>
      </c>
      <c r="F2656">
        <f t="shared" si="125"/>
        <v>2023</v>
      </c>
      <c r="G2656" s="4">
        <v>204615.328125</v>
      </c>
      <c r="H2656" s="4">
        <v>141396.34375</v>
      </c>
      <c r="I2656" s="3">
        <v>69.103500370000006</v>
      </c>
    </row>
    <row r="2657" spans="1:9" x14ac:dyDescent="0.3">
      <c r="A2657" s="25" t="s">
        <v>12</v>
      </c>
      <c r="B2657" s="25" t="s">
        <v>13</v>
      </c>
      <c r="C2657" s="26">
        <v>45225</v>
      </c>
      <c r="D2657" s="27">
        <f t="shared" si="123"/>
        <v>26</v>
      </c>
      <c r="E2657" s="27">
        <f t="shared" si="124"/>
        <v>10</v>
      </c>
      <c r="F2657" s="27">
        <f t="shared" si="125"/>
        <v>2023</v>
      </c>
      <c r="G2657" s="28">
        <v>20459.2421875</v>
      </c>
      <c r="H2657" s="28">
        <v>17608.04296875</v>
      </c>
      <c r="I2657" s="29">
        <v>86.064002990000006</v>
      </c>
    </row>
    <row r="2658" spans="1:9" customFormat="1" x14ac:dyDescent="0.3">
      <c r="A2658" s="1" t="s">
        <v>6</v>
      </c>
      <c r="B2658" s="1" t="s">
        <v>7</v>
      </c>
      <c r="C2658" s="2">
        <v>45226</v>
      </c>
      <c r="D2658">
        <f t="shared" si="123"/>
        <v>27</v>
      </c>
      <c r="E2658">
        <f t="shared" si="124"/>
        <v>10</v>
      </c>
      <c r="F2658">
        <f t="shared" si="125"/>
        <v>2023</v>
      </c>
      <c r="G2658" s="4">
        <v>51691.2265625</v>
      </c>
      <c r="H2658" s="4">
        <v>31488.28515625</v>
      </c>
      <c r="I2658" s="3">
        <v>60.916099549999998</v>
      </c>
    </row>
    <row r="2659" spans="1:9" customFormat="1" x14ac:dyDescent="0.3">
      <c r="A2659" s="1" t="s">
        <v>8</v>
      </c>
      <c r="B2659" s="1" t="s">
        <v>9</v>
      </c>
      <c r="C2659" s="2">
        <v>45226</v>
      </c>
      <c r="D2659">
        <f t="shared" si="123"/>
        <v>27</v>
      </c>
      <c r="E2659">
        <f t="shared" si="124"/>
        <v>10</v>
      </c>
      <c r="F2659">
        <f t="shared" si="125"/>
        <v>2023</v>
      </c>
      <c r="G2659" s="4">
        <v>15302.39648438</v>
      </c>
      <c r="H2659" s="4">
        <v>9134.36328125</v>
      </c>
      <c r="I2659" s="3">
        <v>59.692401889999999</v>
      </c>
    </row>
    <row r="2660" spans="1:9" customFormat="1" x14ac:dyDescent="0.3">
      <c r="A2660" s="1" t="s">
        <v>10</v>
      </c>
      <c r="B2660" s="1" t="s">
        <v>11</v>
      </c>
      <c r="C2660" s="2">
        <v>45226</v>
      </c>
      <c r="D2660">
        <f t="shared" si="123"/>
        <v>27</v>
      </c>
      <c r="E2660">
        <f t="shared" si="124"/>
        <v>10</v>
      </c>
      <c r="F2660">
        <f t="shared" si="125"/>
        <v>2023</v>
      </c>
      <c r="G2660" s="4">
        <v>204615.328125</v>
      </c>
      <c r="H2660" s="4">
        <v>140972.9375</v>
      </c>
      <c r="I2660" s="3">
        <v>68.896598819999994</v>
      </c>
    </row>
    <row r="2661" spans="1:9" x14ac:dyDescent="0.3">
      <c r="A2661" s="25" t="s">
        <v>12</v>
      </c>
      <c r="B2661" s="25" t="s">
        <v>13</v>
      </c>
      <c r="C2661" s="26">
        <v>45226</v>
      </c>
      <c r="D2661" s="27">
        <f t="shared" si="123"/>
        <v>27</v>
      </c>
      <c r="E2661" s="27">
        <f t="shared" si="124"/>
        <v>10</v>
      </c>
      <c r="F2661" s="27">
        <f t="shared" si="125"/>
        <v>2023</v>
      </c>
      <c r="G2661" s="28">
        <v>20459.2421875</v>
      </c>
      <c r="H2661" s="28">
        <v>17425.80859375</v>
      </c>
      <c r="I2661" s="29">
        <v>85.173301699999996</v>
      </c>
    </row>
    <row r="2662" spans="1:9" customFormat="1" x14ac:dyDescent="0.3">
      <c r="A2662" s="1" t="s">
        <v>6</v>
      </c>
      <c r="B2662" s="1" t="s">
        <v>7</v>
      </c>
      <c r="C2662" s="2">
        <v>45227</v>
      </c>
      <c r="D2662">
        <f t="shared" si="123"/>
        <v>28</v>
      </c>
      <c r="E2662">
        <f t="shared" si="124"/>
        <v>10</v>
      </c>
      <c r="F2662">
        <f t="shared" si="125"/>
        <v>2023</v>
      </c>
      <c r="G2662" s="4">
        <v>51691.2265625</v>
      </c>
      <c r="H2662" s="4">
        <v>31333.546875</v>
      </c>
      <c r="I2662" s="3">
        <v>60.6167984</v>
      </c>
    </row>
    <row r="2663" spans="1:9" customFormat="1" x14ac:dyDescent="0.3">
      <c r="A2663" s="1" t="s">
        <v>8</v>
      </c>
      <c r="B2663" s="1" t="s">
        <v>9</v>
      </c>
      <c r="C2663" s="2">
        <v>45227</v>
      </c>
      <c r="D2663">
        <f t="shared" si="123"/>
        <v>28</v>
      </c>
      <c r="E2663">
        <f t="shared" si="124"/>
        <v>10</v>
      </c>
      <c r="F2663">
        <f t="shared" si="125"/>
        <v>2023</v>
      </c>
      <c r="G2663" s="4">
        <v>15302.39648438</v>
      </c>
      <c r="H2663" s="4">
        <v>9080.8115234399993</v>
      </c>
      <c r="I2663" s="3">
        <v>59.3423996</v>
      </c>
    </row>
    <row r="2664" spans="1:9" customFormat="1" x14ac:dyDescent="0.3">
      <c r="A2664" s="1" t="s">
        <v>10</v>
      </c>
      <c r="B2664" s="1" t="s">
        <v>11</v>
      </c>
      <c r="C2664" s="2">
        <v>45227</v>
      </c>
      <c r="D2664">
        <f t="shared" si="123"/>
        <v>28</v>
      </c>
      <c r="E2664">
        <f t="shared" si="124"/>
        <v>10</v>
      </c>
      <c r="F2664">
        <f t="shared" si="125"/>
        <v>2023</v>
      </c>
      <c r="G2664" s="4">
        <v>204615.328125</v>
      </c>
      <c r="H2664" s="4">
        <v>141050.390625</v>
      </c>
      <c r="I2664" s="3">
        <v>68.934402469999995</v>
      </c>
    </row>
    <row r="2665" spans="1:9" x14ac:dyDescent="0.3">
      <c r="A2665" s="25" t="s">
        <v>12</v>
      </c>
      <c r="B2665" s="25" t="s">
        <v>13</v>
      </c>
      <c r="C2665" s="26">
        <v>45227</v>
      </c>
      <c r="D2665" s="27">
        <f t="shared" si="123"/>
        <v>28</v>
      </c>
      <c r="E2665" s="27">
        <f t="shared" si="124"/>
        <v>10</v>
      </c>
      <c r="F2665" s="27">
        <f t="shared" si="125"/>
        <v>2023</v>
      </c>
      <c r="G2665" s="28">
        <v>20459.2421875</v>
      </c>
      <c r="H2665" s="28">
        <v>17583.529296879999</v>
      </c>
      <c r="I2665" s="29">
        <v>85.944198610000001</v>
      </c>
    </row>
    <row r="2666" spans="1:9" customFormat="1" x14ac:dyDescent="0.3">
      <c r="A2666" s="1" t="s">
        <v>6</v>
      </c>
      <c r="B2666" s="1" t="s">
        <v>7</v>
      </c>
      <c r="C2666" s="2">
        <v>45228</v>
      </c>
      <c r="D2666">
        <f t="shared" si="123"/>
        <v>29</v>
      </c>
      <c r="E2666">
        <f t="shared" si="124"/>
        <v>10</v>
      </c>
      <c r="F2666">
        <f t="shared" si="125"/>
        <v>2023</v>
      </c>
      <c r="G2666" s="4">
        <v>51691.2265625</v>
      </c>
      <c r="H2666" s="4">
        <v>31228.4609375</v>
      </c>
      <c r="I2666" s="3">
        <v>60.413501740000001</v>
      </c>
    </row>
    <row r="2667" spans="1:9" customFormat="1" x14ac:dyDescent="0.3">
      <c r="A2667" s="1" t="s">
        <v>8</v>
      </c>
      <c r="B2667" s="1" t="s">
        <v>9</v>
      </c>
      <c r="C2667" s="2">
        <v>45228</v>
      </c>
      <c r="D2667">
        <f t="shared" si="123"/>
        <v>29</v>
      </c>
      <c r="E2667">
        <f t="shared" si="124"/>
        <v>10</v>
      </c>
      <c r="F2667">
        <f t="shared" si="125"/>
        <v>2023</v>
      </c>
      <c r="G2667" s="4">
        <v>15302.39648438</v>
      </c>
      <c r="H2667" s="4">
        <v>9046.9150390600007</v>
      </c>
      <c r="I2667" s="3">
        <v>59.120899199999997</v>
      </c>
    </row>
    <row r="2668" spans="1:9" customFormat="1" x14ac:dyDescent="0.3">
      <c r="A2668" s="1" t="s">
        <v>10</v>
      </c>
      <c r="B2668" s="1" t="s">
        <v>11</v>
      </c>
      <c r="C2668" s="2">
        <v>45228</v>
      </c>
      <c r="D2668">
        <f t="shared" si="123"/>
        <v>29</v>
      </c>
      <c r="E2668">
        <f t="shared" si="124"/>
        <v>10</v>
      </c>
      <c r="F2668">
        <f t="shared" si="125"/>
        <v>2023</v>
      </c>
      <c r="G2668" s="4">
        <v>204615.328125</v>
      </c>
      <c r="H2668" s="4">
        <v>141078.390625</v>
      </c>
      <c r="I2668" s="3">
        <v>68.948097230000002</v>
      </c>
    </row>
    <row r="2669" spans="1:9" x14ac:dyDescent="0.3">
      <c r="A2669" s="25" t="s">
        <v>12</v>
      </c>
      <c r="B2669" s="25" t="s">
        <v>13</v>
      </c>
      <c r="C2669" s="26">
        <v>45228</v>
      </c>
      <c r="D2669" s="27">
        <f t="shared" si="123"/>
        <v>29</v>
      </c>
      <c r="E2669" s="27">
        <f t="shared" si="124"/>
        <v>10</v>
      </c>
      <c r="F2669" s="27">
        <f t="shared" si="125"/>
        <v>2023</v>
      </c>
      <c r="G2669" s="28">
        <v>20459.2421875</v>
      </c>
      <c r="H2669" s="28">
        <v>18035.96484375</v>
      </c>
      <c r="I2669" s="29">
        <v>88.155601500000003</v>
      </c>
    </row>
    <row r="2670" spans="1:9" customFormat="1" x14ac:dyDescent="0.3">
      <c r="A2670" s="1" t="s">
        <v>6</v>
      </c>
      <c r="B2670" s="1" t="s">
        <v>7</v>
      </c>
      <c r="C2670" s="2">
        <v>45229</v>
      </c>
      <c r="D2670">
        <f t="shared" si="123"/>
        <v>30</v>
      </c>
      <c r="E2670">
        <f t="shared" si="124"/>
        <v>10</v>
      </c>
      <c r="F2670">
        <f t="shared" si="125"/>
        <v>2023</v>
      </c>
      <c r="G2670" s="4">
        <v>51691.2265625</v>
      </c>
      <c r="H2670" s="4">
        <v>31109.775390629999</v>
      </c>
      <c r="I2670" s="3">
        <v>60.183898929999998</v>
      </c>
    </row>
    <row r="2671" spans="1:9" customFormat="1" x14ac:dyDescent="0.3">
      <c r="A2671" s="1" t="s">
        <v>8</v>
      </c>
      <c r="B2671" s="1" t="s">
        <v>9</v>
      </c>
      <c r="C2671" s="2">
        <v>45229</v>
      </c>
      <c r="D2671">
        <f t="shared" si="123"/>
        <v>30</v>
      </c>
      <c r="E2671">
        <f t="shared" si="124"/>
        <v>10</v>
      </c>
      <c r="F2671">
        <f t="shared" si="125"/>
        <v>2023</v>
      </c>
      <c r="G2671" s="4">
        <v>15302.39648438</v>
      </c>
      <c r="H2671" s="4">
        <v>8969.8388671899993</v>
      </c>
      <c r="I2671" s="3">
        <v>58.617198940000002</v>
      </c>
    </row>
    <row r="2672" spans="1:9" customFormat="1" x14ac:dyDescent="0.3">
      <c r="A2672" s="1" t="s">
        <v>10</v>
      </c>
      <c r="B2672" s="1" t="s">
        <v>11</v>
      </c>
      <c r="C2672" s="2">
        <v>45229</v>
      </c>
      <c r="D2672">
        <f t="shared" si="123"/>
        <v>30</v>
      </c>
      <c r="E2672">
        <f t="shared" si="124"/>
        <v>10</v>
      </c>
      <c r="F2672">
        <f t="shared" si="125"/>
        <v>2023</v>
      </c>
      <c r="G2672" s="4">
        <v>204615.328125</v>
      </c>
      <c r="H2672" s="4">
        <v>140775.296875</v>
      </c>
      <c r="I2672" s="3">
        <v>68.800003050000001</v>
      </c>
    </row>
    <row r="2673" spans="1:9" x14ac:dyDescent="0.3">
      <c r="A2673" s="25" t="s">
        <v>12</v>
      </c>
      <c r="B2673" s="25" t="s">
        <v>13</v>
      </c>
      <c r="C2673" s="26">
        <v>45229</v>
      </c>
      <c r="D2673" s="27">
        <f t="shared" si="123"/>
        <v>30</v>
      </c>
      <c r="E2673" s="27">
        <f t="shared" si="124"/>
        <v>10</v>
      </c>
      <c r="F2673" s="27">
        <f t="shared" si="125"/>
        <v>2023</v>
      </c>
      <c r="G2673" s="28">
        <v>20459.2421875</v>
      </c>
      <c r="H2673" s="28">
        <v>18161.7578125</v>
      </c>
      <c r="I2673" s="29">
        <v>88.770401000000007</v>
      </c>
    </row>
    <row r="2674" spans="1:9" customFormat="1" x14ac:dyDescent="0.3">
      <c r="A2674" s="1" t="s">
        <v>6</v>
      </c>
      <c r="B2674" s="1" t="s">
        <v>7</v>
      </c>
      <c r="C2674" s="2">
        <v>45230</v>
      </c>
      <c r="D2674">
        <f t="shared" si="123"/>
        <v>31</v>
      </c>
      <c r="E2674">
        <f t="shared" si="124"/>
        <v>10</v>
      </c>
      <c r="F2674">
        <f t="shared" si="125"/>
        <v>2023</v>
      </c>
      <c r="G2674" s="4">
        <v>51691.2265625</v>
      </c>
      <c r="H2674" s="4">
        <v>30999.96875</v>
      </c>
      <c r="I2674" s="3">
        <v>59.971401210000003</v>
      </c>
    </row>
    <row r="2675" spans="1:9" customFormat="1" x14ac:dyDescent="0.3">
      <c r="A2675" s="1" t="s">
        <v>8</v>
      </c>
      <c r="B2675" s="1" t="s">
        <v>9</v>
      </c>
      <c r="C2675" s="2">
        <v>45230</v>
      </c>
      <c r="D2675">
        <f t="shared" si="123"/>
        <v>31</v>
      </c>
      <c r="E2675">
        <f t="shared" si="124"/>
        <v>10</v>
      </c>
      <c r="F2675">
        <f t="shared" si="125"/>
        <v>2023</v>
      </c>
      <c r="G2675" s="4">
        <v>15302.39648438</v>
      </c>
      <c r="H2675" s="4">
        <v>8873.203125</v>
      </c>
      <c r="I2675" s="3">
        <v>57.9856987</v>
      </c>
    </row>
    <row r="2676" spans="1:9" customFormat="1" x14ac:dyDescent="0.3">
      <c r="A2676" s="1" t="s">
        <v>10</v>
      </c>
      <c r="B2676" s="1" t="s">
        <v>11</v>
      </c>
      <c r="C2676" s="2">
        <v>45230</v>
      </c>
      <c r="D2676">
        <f t="shared" si="123"/>
        <v>31</v>
      </c>
      <c r="E2676">
        <f t="shared" si="124"/>
        <v>10</v>
      </c>
      <c r="F2676">
        <f t="shared" si="125"/>
        <v>2023</v>
      </c>
      <c r="G2676" s="4">
        <v>204615.328125</v>
      </c>
      <c r="H2676" s="4">
        <v>140532.828125</v>
      </c>
      <c r="I2676" s="3">
        <v>68.681503300000003</v>
      </c>
    </row>
    <row r="2677" spans="1:9" x14ac:dyDescent="0.3">
      <c r="A2677" s="25" t="s">
        <v>12</v>
      </c>
      <c r="B2677" s="25" t="s">
        <v>13</v>
      </c>
      <c r="C2677" s="26">
        <v>45230</v>
      </c>
      <c r="D2677" s="27">
        <f t="shared" si="123"/>
        <v>31</v>
      </c>
      <c r="E2677" s="27">
        <f t="shared" si="124"/>
        <v>10</v>
      </c>
      <c r="F2677" s="27">
        <f t="shared" si="125"/>
        <v>2023</v>
      </c>
      <c r="G2677" s="28">
        <v>20459.2421875</v>
      </c>
      <c r="H2677" s="28">
        <v>18102.84375</v>
      </c>
      <c r="I2677" s="29">
        <v>88.48249817</v>
      </c>
    </row>
    <row r="2678" spans="1:9" customFormat="1" x14ac:dyDescent="0.3">
      <c r="A2678" s="1" t="s">
        <v>6</v>
      </c>
      <c r="B2678" s="1" t="s">
        <v>7</v>
      </c>
      <c r="C2678" s="2">
        <v>45231</v>
      </c>
      <c r="D2678">
        <f t="shared" si="123"/>
        <v>1</v>
      </c>
      <c r="E2678">
        <f t="shared" si="124"/>
        <v>11</v>
      </c>
      <c r="F2678">
        <f t="shared" si="125"/>
        <v>2023</v>
      </c>
      <c r="G2678" s="4">
        <v>51691.2265625</v>
      </c>
      <c r="H2678" s="4">
        <v>30911.125</v>
      </c>
      <c r="I2678" s="3">
        <v>59.799598690000003</v>
      </c>
    </row>
    <row r="2679" spans="1:9" customFormat="1" x14ac:dyDescent="0.3">
      <c r="A2679" s="1" t="s">
        <v>8</v>
      </c>
      <c r="B2679" s="1" t="s">
        <v>9</v>
      </c>
      <c r="C2679" s="2">
        <v>45231</v>
      </c>
      <c r="D2679">
        <f t="shared" si="123"/>
        <v>1</v>
      </c>
      <c r="E2679">
        <f t="shared" si="124"/>
        <v>11</v>
      </c>
      <c r="F2679">
        <f t="shared" si="125"/>
        <v>2023</v>
      </c>
      <c r="G2679" s="4">
        <v>15302.39648438</v>
      </c>
      <c r="H2679" s="4">
        <v>8779.3671875</v>
      </c>
      <c r="I2679" s="3">
        <v>57.372501370000002</v>
      </c>
    </row>
    <row r="2680" spans="1:9" customFormat="1" x14ac:dyDescent="0.3">
      <c r="A2680" s="1" t="s">
        <v>10</v>
      </c>
      <c r="B2680" s="1" t="s">
        <v>11</v>
      </c>
      <c r="C2680" s="2">
        <v>45231</v>
      </c>
      <c r="D2680">
        <f t="shared" si="123"/>
        <v>1</v>
      </c>
      <c r="E2680">
        <f t="shared" si="124"/>
        <v>11</v>
      </c>
      <c r="F2680">
        <f t="shared" si="125"/>
        <v>2023</v>
      </c>
      <c r="G2680" s="4">
        <v>204615.328125</v>
      </c>
      <c r="H2680" s="4">
        <v>140280.796875</v>
      </c>
      <c r="I2680" s="3">
        <v>68.558296200000001</v>
      </c>
    </row>
    <row r="2681" spans="1:9" x14ac:dyDescent="0.3">
      <c r="A2681" s="25" t="s">
        <v>12</v>
      </c>
      <c r="B2681" s="25" t="s">
        <v>13</v>
      </c>
      <c r="C2681" s="26">
        <v>45231</v>
      </c>
      <c r="D2681" s="27">
        <f t="shared" si="123"/>
        <v>1</v>
      </c>
      <c r="E2681" s="27">
        <f t="shared" si="124"/>
        <v>11</v>
      </c>
      <c r="F2681" s="27">
        <f t="shared" si="125"/>
        <v>2023</v>
      </c>
      <c r="G2681" s="28">
        <v>20459.2421875</v>
      </c>
      <c r="H2681" s="28">
        <v>17928.771484379999</v>
      </c>
      <c r="I2681" s="29">
        <v>87.631599429999994</v>
      </c>
    </row>
    <row r="2682" spans="1:9" customFormat="1" x14ac:dyDescent="0.3">
      <c r="A2682" s="1" t="s">
        <v>6</v>
      </c>
      <c r="B2682" s="1" t="s">
        <v>7</v>
      </c>
      <c r="C2682" s="2">
        <v>45232</v>
      </c>
      <c r="D2682">
        <f t="shared" si="123"/>
        <v>2</v>
      </c>
      <c r="E2682">
        <f t="shared" si="124"/>
        <v>11</v>
      </c>
      <c r="F2682">
        <f t="shared" si="125"/>
        <v>2023</v>
      </c>
      <c r="G2682" s="4">
        <v>51691.2265625</v>
      </c>
      <c r="H2682" s="4">
        <v>30826.4296875</v>
      </c>
      <c r="I2682" s="3">
        <v>59.635700229999998</v>
      </c>
    </row>
    <row r="2683" spans="1:9" customFormat="1" x14ac:dyDescent="0.3">
      <c r="A2683" s="1" t="s">
        <v>8</v>
      </c>
      <c r="B2683" s="1" t="s">
        <v>9</v>
      </c>
      <c r="C2683" s="2">
        <v>45232</v>
      </c>
      <c r="D2683">
        <f t="shared" si="123"/>
        <v>2</v>
      </c>
      <c r="E2683">
        <f t="shared" si="124"/>
        <v>11</v>
      </c>
      <c r="F2683">
        <f t="shared" si="125"/>
        <v>2023</v>
      </c>
      <c r="G2683" s="4">
        <v>15302.39648438</v>
      </c>
      <c r="H2683" s="4">
        <v>8690.3525390600007</v>
      </c>
      <c r="I2683" s="3">
        <v>56.790798189999997</v>
      </c>
    </row>
    <row r="2684" spans="1:9" customFormat="1" x14ac:dyDescent="0.3">
      <c r="A2684" s="1" t="s">
        <v>10</v>
      </c>
      <c r="B2684" s="1" t="s">
        <v>11</v>
      </c>
      <c r="C2684" s="2">
        <v>45232</v>
      </c>
      <c r="D2684">
        <f t="shared" si="123"/>
        <v>2</v>
      </c>
      <c r="E2684">
        <f t="shared" si="124"/>
        <v>11</v>
      </c>
      <c r="F2684">
        <f t="shared" si="125"/>
        <v>2023</v>
      </c>
      <c r="G2684" s="4">
        <v>204615.328125</v>
      </c>
      <c r="H2684" s="4">
        <v>140328.109375</v>
      </c>
      <c r="I2684" s="3">
        <v>68.581398010000001</v>
      </c>
    </row>
    <row r="2685" spans="1:9" x14ac:dyDescent="0.3">
      <c r="A2685" s="25" t="s">
        <v>12</v>
      </c>
      <c r="B2685" s="25" t="s">
        <v>13</v>
      </c>
      <c r="C2685" s="26">
        <v>45232</v>
      </c>
      <c r="D2685" s="27">
        <f t="shared" si="123"/>
        <v>2</v>
      </c>
      <c r="E2685" s="27">
        <f t="shared" si="124"/>
        <v>11</v>
      </c>
      <c r="F2685" s="27">
        <f t="shared" si="125"/>
        <v>2023</v>
      </c>
      <c r="G2685" s="28">
        <v>20459.2421875</v>
      </c>
      <c r="H2685" s="28">
        <v>17872.3046875</v>
      </c>
      <c r="I2685" s="29">
        <v>87.355697629999995</v>
      </c>
    </row>
    <row r="2686" spans="1:9" customFormat="1" x14ac:dyDescent="0.3">
      <c r="A2686" s="1" t="s">
        <v>6</v>
      </c>
      <c r="B2686" s="1" t="s">
        <v>7</v>
      </c>
      <c r="C2686" s="2">
        <v>45233</v>
      </c>
      <c r="D2686">
        <f t="shared" si="123"/>
        <v>3</v>
      </c>
      <c r="E2686">
        <f t="shared" si="124"/>
        <v>11</v>
      </c>
      <c r="F2686">
        <f t="shared" si="125"/>
        <v>2023</v>
      </c>
      <c r="G2686" s="4">
        <v>51691.2265625</v>
      </c>
      <c r="H2686" s="4">
        <v>30755.501953129999</v>
      </c>
      <c r="I2686" s="3">
        <v>59.498500819999997</v>
      </c>
    </row>
    <row r="2687" spans="1:9" customFormat="1" x14ac:dyDescent="0.3">
      <c r="A2687" s="1" t="s">
        <v>8</v>
      </c>
      <c r="B2687" s="1" t="s">
        <v>9</v>
      </c>
      <c r="C2687" s="2">
        <v>45233</v>
      </c>
      <c r="D2687">
        <f t="shared" si="123"/>
        <v>3</v>
      </c>
      <c r="E2687">
        <f t="shared" si="124"/>
        <v>11</v>
      </c>
      <c r="F2687">
        <f t="shared" si="125"/>
        <v>2023</v>
      </c>
      <c r="G2687" s="4">
        <v>15302.39648438</v>
      </c>
      <c r="H2687" s="4">
        <v>8626.1142578100007</v>
      </c>
      <c r="I2687" s="3">
        <v>56.370998380000003</v>
      </c>
    </row>
    <row r="2688" spans="1:9" customFormat="1" x14ac:dyDescent="0.3">
      <c r="A2688" s="1" t="s">
        <v>10</v>
      </c>
      <c r="B2688" s="1" t="s">
        <v>11</v>
      </c>
      <c r="C2688" s="2">
        <v>45233</v>
      </c>
      <c r="D2688">
        <f t="shared" si="123"/>
        <v>3</v>
      </c>
      <c r="E2688">
        <f t="shared" si="124"/>
        <v>11</v>
      </c>
      <c r="F2688">
        <f t="shared" si="125"/>
        <v>2023</v>
      </c>
      <c r="G2688" s="4">
        <v>204615.328125</v>
      </c>
      <c r="H2688" s="4">
        <v>139948.28125</v>
      </c>
      <c r="I2688" s="3">
        <v>68.395797729999998</v>
      </c>
    </row>
    <row r="2689" spans="1:9" x14ac:dyDescent="0.3">
      <c r="A2689" s="25" t="s">
        <v>12</v>
      </c>
      <c r="B2689" s="25" t="s">
        <v>13</v>
      </c>
      <c r="C2689" s="26">
        <v>45233</v>
      </c>
      <c r="D2689" s="27">
        <f t="shared" si="123"/>
        <v>3</v>
      </c>
      <c r="E2689" s="27">
        <f t="shared" si="124"/>
        <v>11</v>
      </c>
      <c r="F2689" s="27">
        <f t="shared" si="125"/>
        <v>2023</v>
      </c>
      <c r="G2689" s="28">
        <v>20459.2421875</v>
      </c>
      <c r="H2689" s="28">
        <v>18313.880859379999</v>
      </c>
      <c r="I2689" s="29">
        <v>89.513999940000005</v>
      </c>
    </row>
    <row r="2690" spans="1:9" customFormat="1" x14ac:dyDescent="0.3">
      <c r="A2690" s="1" t="s">
        <v>6</v>
      </c>
      <c r="B2690" s="1" t="s">
        <v>7</v>
      </c>
      <c r="C2690" s="2">
        <v>45234</v>
      </c>
      <c r="D2690">
        <f t="shared" si="123"/>
        <v>4</v>
      </c>
      <c r="E2690">
        <f t="shared" si="124"/>
        <v>11</v>
      </c>
      <c r="F2690">
        <f t="shared" si="125"/>
        <v>2023</v>
      </c>
      <c r="G2690" s="4">
        <v>51691.2265625</v>
      </c>
      <c r="H2690" s="4">
        <v>30694.6171875</v>
      </c>
      <c r="I2690" s="3">
        <v>59.380699159999999</v>
      </c>
    </row>
    <row r="2691" spans="1:9" customFormat="1" x14ac:dyDescent="0.3">
      <c r="A2691" s="1" t="s">
        <v>8</v>
      </c>
      <c r="B2691" s="1" t="s">
        <v>9</v>
      </c>
      <c r="C2691" s="2">
        <v>45234</v>
      </c>
      <c r="D2691">
        <f t="shared" ref="D2691:D2754" si="126">DAY(C2691)</f>
        <v>4</v>
      </c>
      <c r="E2691">
        <f t="shared" ref="E2691:E2754" si="127">MONTH(C2691)</f>
        <v>11</v>
      </c>
      <c r="F2691">
        <f t="shared" ref="F2691:F2754" si="128">YEAR(C2691)</f>
        <v>2023</v>
      </c>
      <c r="G2691" s="4">
        <v>15302.39648438</v>
      </c>
      <c r="H2691" s="4">
        <v>8548.1884765600007</v>
      </c>
      <c r="I2691" s="3">
        <v>55.861801149999998</v>
      </c>
    </row>
    <row r="2692" spans="1:9" customFormat="1" x14ac:dyDescent="0.3">
      <c r="A2692" s="1" t="s">
        <v>10</v>
      </c>
      <c r="B2692" s="1" t="s">
        <v>11</v>
      </c>
      <c r="C2692" s="2">
        <v>45234</v>
      </c>
      <c r="D2692">
        <f t="shared" si="126"/>
        <v>4</v>
      </c>
      <c r="E2692">
        <f t="shared" si="127"/>
        <v>11</v>
      </c>
      <c r="F2692">
        <f t="shared" si="128"/>
        <v>2023</v>
      </c>
      <c r="G2692" s="4">
        <v>204615.328125</v>
      </c>
      <c r="H2692" s="4">
        <v>139930.078125</v>
      </c>
      <c r="I2692" s="3">
        <v>68.386901859999995</v>
      </c>
    </row>
    <row r="2693" spans="1:9" x14ac:dyDescent="0.3">
      <c r="A2693" s="25" t="s">
        <v>12</v>
      </c>
      <c r="B2693" s="25" t="s">
        <v>13</v>
      </c>
      <c r="C2693" s="26">
        <v>45234</v>
      </c>
      <c r="D2693" s="27">
        <f t="shared" si="126"/>
        <v>4</v>
      </c>
      <c r="E2693" s="27">
        <f t="shared" si="127"/>
        <v>11</v>
      </c>
      <c r="F2693" s="27">
        <f t="shared" si="128"/>
        <v>2023</v>
      </c>
      <c r="G2693" s="28">
        <v>20459.2421875</v>
      </c>
      <c r="H2693" s="28">
        <v>18577.837890629999</v>
      </c>
      <c r="I2693" s="29">
        <v>90.804100039999994</v>
      </c>
    </row>
    <row r="2694" spans="1:9" customFormat="1" x14ac:dyDescent="0.3">
      <c r="A2694" s="1" t="s">
        <v>6</v>
      </c>
      <c r="B2694" s="1" t="s">
        <v>7</v>
      </c>
      <c r="C2694" s="2">
        <v>45235</v>
      </c>
      <c r="D2694">
        <f t="shared" si="126"/>
        <v>5</v>
      </c>
      <c r="E2694">
        <f t="shared" si="127"/>
        <v>11</v>
      </c>
      <c r="F2694">
        <f t="shared" si="128"/>
        <v>2023</v>
      </c>
      <c r="G2694" s="4">
        <v>51691.2265625</v>
      </c>
      <c r="H2694" s="4">
        <v>30641.72265625</v>
      </c>
      <c r="I2694" s="3">
        <v>59.278400419999997</v>
      </c>
    </row>
    <row r="2695" spans="1:9" customFormat="1" x14ac:dyDescent="0.3">
      <c r="A2695" s="1" t="s">
        <v>8</v>
      </c>
      <c r="B2695" s="1" t="s">
        <v>9</v>
      </c>
      <c r="C2695" s="2">
        <v>45235</v>
      </c>
      <c r="D2695">
        <f t="shared" si="126"/>
        <v>5</v>
      </c>
      <c r="E2695">
        <f t="shared" si="127"/>
        <v>11</v>
      </c>
      <c r="F2695">
        <f t="shared" si="128"/>
        <v>2023</v>
      </c>
      <c r="G2695" s="4">
        <v>15302.39648438</v>
      </c>
      <c r="H2695" s="4">
        <v>8476.4853515600007</v>
      </c>
      <c r="I2695" s="3">
        <v>55.393199920000001</v>
      </c>
    </row>
    <row r="2696" spans="1:9" customFormat="1" x14ac:dyDescent="0.3">
      <c r="A2696" s="1" t="s">
        <v>10</v>
      </c>
      <c r="B2696" s="1" t="s">
        <v>11</v>
      </c>
      <c r="C2696" s="2">
        <v>45235</v>
      </c>
      <c r="D2696">
        <f t="shared" si="126"/>
        <v>5</v>
      </c>
      <c r="E2696">
        <f t="shared" si="127"/>
        <v>11</v>
      </c>
      <c r="F2696">
        <f t="shared" si="128"/>
        <v>2023</v>
      </c>
      <c r="G2696" s="4">
        <v>204615.328125</v>
      </c>
      <c r="H2696" s="4">
        <v>139997.640625</v>
      </c>
      <c r="I2696" s="3">
        <v>68.419898989999993</v>
      </c>
    </row>
    <row r="2697" spans="1:9" x14ac:dyDescent="0.3">
      <c r="A2697" s="25" t="s">
        <v>12</v>
      </c>
      <c r="B2697" s="25" t="s">
        <v>13</v>
      </c>
      <c r="C2697" s="26">
        <v>45235</v>
      </c>
      <c r="D2697" s="27">
        <f t="shared" si="126"/>
        <v>5</v>
      </c>
      <c r="E2697" s="27">
        <f t="shared" si="127"/>
        <v>11</v>
      </c>
      <c r="F2697" s="27">
        <f t="shared" si="128"/>
        <v>2023</v>
      </c>
      <c r="G2697" s="28">
        <v>20459.2421875</v>
      </c>
      <c r="H2697" s="28">
        <v>18610.98828125</v>
      </c>
      <c r="I2697" s="29">
        <v>90.966201780000006</v>
      </c>
    </row>
    <row r="2698" spans="1:9" customFormat="1" x14ac:dyDescent="0.3">
      <c r="A2698" s="1" t="s">
        <v>6</v>
      </c>
      <c r="B2698" s="1" t="s">
        <v>7</v>
      </c>
      <c r="C2698" s="2">
        <v>45236</v>
      </c>
      <c r="D2698">
        <f t="shared" si="126"/>
        <v>6</v>
      </c>
      <c r="E2698">
        <f t="shared" si="127"/>
        <v>11</v>
      </c>
      <c r="F2698">
        <f t="shared" si="128"/>
        <v>2023</v>
      </c>
      <c r="G2698" s="4">
        <v>51691.2265625</v>
      </c>
      <c r="H2698" s="4">
        <v>30579.576171879999</v>
      </c>
      <c r="I2698" s="3">
        <v>59.158199310000001</v>
      </c>
    </row>
    <row r="2699" spans="1:9" customFormat="1" x14ac:dyDescent="0.3">
      <c r="A2699" s="1" t="s">
        <v>8</v>
      </c>
      <c r="B2699" s="1" t="s">
        <v>9</v>
      </c>
      <c r="C2699" s="2">
        <v>45236</v>
      </c>
      <c r="D2699">
        <f t="shared" si="126"/>
        <v>6</v>
      </c>
      <c r="E2699">
        <f t="shared" si="127"/>
        <v>11</v>
      </c>
      <c r="F2699">
        <f t="shared" si="128"/>
        <v>2023</v>
      </c>
      <c r="G2699" s="4">
        <v>15302.39648438</v>
      </c>
      <c r="H2699" s="4">
        <v>8414.1025390600007</v>
      </c>
      <c r="I2699" s="3">
        <v>54.985500340000002</v>
      </c>
    </row>
    <row r="2700" spans="1:9" customFormat="1" x14ac:dyDescent="0.3">
      <c r="A2700" s="1" t="s">
        <v>10</v>
      </c>
      <c r="B2700" s="1" t="s">
        <v>11</v>
      </c>
      <c r="C2700" s="2">
        <v>45236</v>
      </c>
      <c r="D2700">
        <f t="shared" si="126"/>
        <v>6</v>
      </c>
      <c r="E2700">
        <f t="shared" si="127"/>
        <v>11</v>
      </c>
      <c r="F2700">
        <f t="shared" si="128"/>
        <v>2023</v>
      </c>
      <c r="G2700" s="4">
        <v>204615.328125</v>
      </c>
      <c r="H2700" s="4">
        <v>139786.3125</v>
      </c>
      <c r="I2700" s="3">
        <v>68.31659698</v>
      </c>
    </row>
    <row r="2701" spans="1:9" x14ac:dyDescent="0.3">
      <c r="A2701" s="25" t="s">
        <v>12</v>
      </c>
      <c r="B2701" s="25" t="s">
        <v>13</v>
      </c>
      <c r="C2701" s="26">
        <v>45236</v>
      </c>
      <c r="D2701" s="27">
        <f t="shared" si="126"/>
        <v>6</v>
      </c>
      <c r="E2701" s="27">
        <f t="shared" si="127"/>
        <v>11</v>
      </c>
      <c r="F2701" s="27">
        <f t="shared" si="128"/>
        <v>2023</v>
      </c>
      <c r="G2701" s="28">
        <v>20459.2421875</v>
      </c>
      <c r="H2701" s="28">
        <v>18607.283203129999</v>
      </c>
      <c r="I2701" s="29">
        <v>90.948097230000002</v>
      </c>
    </row>
    <row r="2702" spans="1:9" customFormat="1" x14ac:dyDescent="0.3">
      <c r="A2702" s="1" t="s">
        <v>6</v>
      </c>
      <c r="B2702" s="1" t="s">
        <v>7</v>
      </c>
      <c r="C2702" s="2">
        <v>45237</v>
      </c>
      <c r="D2702">
        <f t="shared" si="126"/>
        <v>7</v>
      </c>
      <c r="E2702">
        <f t="shared" si="127"/>
        <v>11</v>
      </c>
      <c r="F2702">
        <f t="shared" si="128"/>
        <v>2023</v>
      </c>
      <c r="G2702" s="4">
        <v>51691.2265625</v>
      </c>
      <c r="H2702" s="4">
        <v>30553.751953129999</v>
      </c>
      <c r="I2702" s="3">
        <v>59.108200070000002</v>
      </c>
    </row>
    <row r="2703" spans="1:9" customFormat="1" x14ac:dyDescent="0.3">
      <c r="A2703" s="1" t="s">
        <v>8</v>
      </c>
      <c r="B2703" s="1" t="s">
        <v>9</v>
      </c>
      <c r="C2703" s="2">
        <v>45237</v>
      </c>
      <c r="D2703">
        <f t="shared" si="126"/>
        <v>7</v>
      </c>
      <c r="E2703">
        <f t="shared" si="127"/>
        <v>11</v>
      </c>
      <c r="F2703">
        <f t="shared" si="128"/>
        <v>2023</v>
      </c>
      <c r="G2703" s="4">
        <v>15302.39648438</v>
      </c>
      <c r="H2703" s="4">
        <v>8356.94140625</v>
      </c>
      <c r="I2703" s="3">
        <v>54.611999509999997</v>
      </c>
    </row>
    <row r="2704" spans="1:9" customFormat="1" x14ac:dyDescent="0.3">
      <c r="A2704" s="1" t="s">
        <v>10</v>
      </c>
      <c r="B2704" s="1" t="s">
        <v>11</v>
      </c>
      <c r="C2704" s="2">
        <v>45237</v>
      </c>
      <c r="D2704">
        <f t="shared" si="126"/>
        <v>7</v>
      </c>
      <c r="E2704">
        <f t="shared" si="127"/>
        <v>11</v>
      </c>
      <c r="F2704">
        <f t="shared" si="128"/>
        <v>2023</v>
      </c>
      <c r="G2704" s="4">
        <v>204615.328125</v>
      </c>
      <c r="H2704" s="4">
        <v>139612.640625</v>
      </c>
      <c r="I2704" s="3">
        <v>68.231796259999996</v>
      </c>
    </row>
    <row r="2705" spans="1:9" x14ac:dyDescent="0.3">
      <c r="A2705" s="25" t="s">
        <v>12</v>
      </c>
      <c r="B2705" s="25" t="s">
        <v>13</v>
      </c>
      <c r="C2705" s="26">
        <v>45237</v>
      </c>
      <c r="D2705" s="27">
        <f t="shared" si="126"/>
        <v>7</v>
      </c>
      <c r="E2705" s="27">
        <f t="shared" si="127"/>
        <v>11</v>
      </c>
      <c r="F2705" s="27">
        <f t="shared" si="128"/>
        <v>2023</v>
      </c>
      <c r="G2705" s="28">
        <v>20459.2421875</v>
      </c>
      <c r="H2705" s="28">
        <v>18549.705078129999</v>
      </c>
      <c r="I2705" s="29">
        <v>90.666603089999995</v>
      </c>
    </row>
    <row r="2706" spans="1:9" customFormat="1" x14ac:dyDescent="0.3">
      <c r="A2706" s="1" t="s">
        <v>6</v>
      </c>
      <c r="B2706" s="1" t="s">
        <v>7</v>
      </c>
      <c r="C2706" s="2">
        <v>45238</v>
      </c>
      <c r="D2706">
        <f t="shared" si="126"/>
        <v>8</v>
      </c>
      <c r="E2706">
        <f t="shared" si="127"/>
        <v>11</v>
      </c>
      <c r="F2706">
        <f t="shared" si="128"/>
        <v>2023</v>
      </c>
      <c r="G2706" s="4">
        <v>51691.2265625</v>
      </c>
      <c r="H2706" s="4">
        <v>30526.162109379999</v>
      </c>
      <c r="I2706" s="3">
        <v>59.054798130000002</v>
      </c>
    </row>
    <row r="2707" spans="1:9" customFormat="1" x14ac:dyDescent="0.3">
      <c r="A2707" s="1" t="s">
        <v>8</v>
      </c>
      <c r="B2707" s="1" t="s">
        <v>9</v>
      </c>
      <c r="C2707" s="2">
        <v>45238</v>
      </c>
      <c r="D2707">
        <f t="shared" si="126"/>
        <v>8</v>
      </c>
      <c r="E2707">
        <f t="shared" si="127"/>
        <v>11</v>
      </c>
      <c r="F2707">
        <f t="shared" si="128"/>
        <v>2023</v>
      </c>
      <c r="G2707" s="4">
        <v>15302.39648438</v>
      </c>
      <c r="H2707" s="4">
        <v>8301.0449218800004</v>
      </c>
      <c r="I2707" s="3">
        <v>54.24670029</v>
      </c>
    </row>
    <row r="2708" spans="1:9" customFormat="1" x14ac:dyDescent="0.3">
      <c r="A2708" s="1" t="s">
        <v>10</v>
      </c>
      <c r="B2708" s="1" t="s">
        <v>11</v>
      </c>
      <c r="C2708" s="2">
        <v>45238</v>
      </c>
      <c r="D2708">
        <f t="shared" si="126"/>
        <v>8</v>
      </c>
      <c r="E2708">
        <f t="shared" si="127"/>
        <v>11</v>
      </c>
      <c r="F2708">
        <f t="shared" si="128"/>
        <v>2023</v>
      </c>
      <c r="G2708" s="4">
        <v>204615.328125</v>
      </c>
      <c r="H2708" s="4">
        <v>139321.75</v>
      </c>
      <c r="I2708" s="3">
        <v>68.089599609999993</v>
      </c>
    </row>
    <row r="2709" spans="1:9" x14ac:dyDescent="0.3">
      <c r="A2709" s="25" t="s">
        <v>12</v>
      </c>
      <c r="B2709" s="25" t="s">
        <v>13</v>
      </c>
      <c r="C2709" s="26">
        <v>45238</v>
      </c>
      <c r="D2709" s="27">
        <f t="shared" si="126"/>
        <v>8</v>
      </c>
      <c r="E2709" s="27">
        <f t="shared" si="127"/>
        <v>11</v>
      </c>
      <c r="F2709" s="27">
        <f t="shared" si="128"/>
        <v>2023</v>
      </c>
      <c r="G2709" s="28">
        <v>20459.2421875</v>
      </c>
      <c r="H2709" s="28">
        <v>18420.19921875</v>
      </c>
      <c r="I2709" s="29">
        <v>90.033599850000002</v>
      </c>
    </row>
    <row r="2710" spans="1:9" customFormat="1" x14ac:dyDescent="0.3">
      <c r="A2710" s="1" t="s">
        <v>6</v>
      </c>
      <c r="B2710" s="1" t="s">
        <v>7</v>
      </c>
      <c r="C2710" s="2">
        <v>45239</v>
      </c>
      <c r="D2710">
        <f t="shared" si="126"/>
        <v>9</v>
      </c>
      <c r="E2710">
        <f t="shared" si="127"/>
        <v>11</v>
      </c>
      <c r="F2710">
        <f t="shared" si="128"/>
        <v>2023</v>
      </c>
      <c r="G2710" s="4">
        <v>51691.2265625</v>
      </c>
      <c r="H2710" s="4">
        <v>30483.51953125</v>
      </c>
      <c r="I2710" s="3">
        <v>58.972301479999999</v>
      </c>
    </row>
    <row r="2711" spans="1:9" customFormat="1" x14ac:dyDescent="0.3">
      <c r="A2711" s="1" t="s">
        <v>8</v>
      </c>
      <c r="B2711" s="1" t="s">
        <v>9</v>
      </c>
      <c r="C2711" s="2">
        <v>45239</v>
      </c>
      <c r="D2711">
        <f t="shared" si="126"/>
        <v>9</v>
      </c>
      <c r="E2711">
        <f t="shared" si="127"/>
        <v>11</v>
      </c>
      <c r="F2711">
        <f t="shared" si="128"/>
        <v>2023</v>
      </c>
      <c r="G2711" s="4">
        <v>15302.39648438</v>
      </c>
      <c r="H2711" s="4">
        <v>8238.3681640600007</v>
      </c>
      <c r="I2711" s="3">
        <v>53.837100980000002</v>
      </c>
    </row>
    <row r="2712" spans="1:9" customFormat="1" x14ac:dyDescent="0.3">
      <c r="A2712" s="1" t="s">
        <v>10</v>
      </c>
      <c r="B2712" s="1" t="s">
        <v>11</v>
      </c>
      <c r="C2712" s="2">
        <v>45239</v>
      </c>
      <c r="D2712">
        <f t="shared" si="126"/>
        <v>9</v>
      </c>
      <c r="E2712">
        <f t="shared" si="127"/>
        <v>11</v>
      </c>
      <c r="F2712">
        <f t="shared" si="128"/>
        <v>2023</v>
      </c>
      <c r="G2712" s="4">
        <v>204615.328125</v>
      </c>
      <c r="H2712" s="4">
        <v>138825.28125</v>
      </c>
      <c r="I2712" s="3">
        <v>67.847000120000004</v>
      </c>
    </row>
    <row r="2713" spans="1:9" x14ac:dyDescent="0.3">
      <c r="A2713" s="25" t="s">
        <v>12</v>
      </c>
      <c r="B2713" s="25" t="s">
        <v>13</v>
      </c>
      <c r="C2713" s="26">
        <v>45239</v>
      </c>
      <c r="D2713" s="27">
        <f t="shared" si="126"/>
        <v>9</v>
      </c>
      <c r="E2713" s="27">
        <f t="shared" si="127"/>
        <v>11</v>
      </c>
      <c r="F2713" s="27">
        <f t="shared" si="128"/>
        <v>2023</v>
      </c>
      <c r="G2713" s="28">
        <v>20459.2421875</v>
      </c>
      <c r="H2713" s="28">
        <v>18184.583984379999</v>
      </c>
      <c r="I2713" s="29">
        <v>88.882003780000005</v>
      </c>
    </row>
    <row r="2714" spans="1:9" customFormat="1" x14ac:dyDescent="0.3">
      <c r="A2714" s="1" t="s">
        <v>6</v>
      </c>
      <c r="B2714" s="1" t="s">
        <v>7</v>
      </c>
      <c r="C2714" s="2">
        <v>45240</v>
      </c>
      <c r="D2714">
        <f t="shared" si="126"/>
        <v>10</v>
      </c>
      <c r="E2714">
        <f t="shared" si="127"/>
        <v>11</v>
      </c>
      <c r="F2714">
        <f t="shared" si="128"/>
        <v>2023</v>
      </c>
      <c r="G2714" s="4">
        <v>51691.2265625</v>
      </c>
      <c r="H2714" s="4">
        <v>30432.955078129999</v>
      </c>
      <c r="I2714" s="3">
        <v>58.874500269999999</v>
      </c>
    </row>
    <row r="2715" spans="1:9" customFormat="1" x14ac:dyDescent="0.3">
      <c r="A2715" s="1" t="s">
        <v>8</v>
      </c>
      <c r="B2715" s="1" t="s">
        <v>9</v>
      </c>
      <c r="C2715" s="2">
        <v>45240</v>
      </c>
      <c r="D2715">
        <f t="shared" si="126"/>
        <v>10</v>
      </c>
      <c r="E2715">
        <f t="shared" si="127"/>
        <v>11</v>
      </c>
      <c r="F2715">
        <f t="shared" si="128"/>
        <v>2023</v>
      </c>
      <c r="G2715" s="4">
        <v>15302.39648438</v>
      </c>
      <c r="H2715" s="4">
        <v>8180.0600585900002</v>
      </c>
      <c r="I2715" s="3">
        <v>53.456100460000002</v>
      </c>
    </row>
    <row r="2716" spans="1:9" customFormat="1" x14ac:dyDescent="0.3">
      <c r="A2716" s="1" t="s">
        <v>10</v>
      </c>
      <c r="B2716" s="1" t="s">
        <v>11</v>
      </c>
      <c r="C2716" s="2">
        <v>45240</v>
      </c>
      <c r="D2716">
        <f t="shared" si="126"/>
        <v>10</v>
      </c>
      <c r="E2716">
        <f t="shared" si="127"/>
        <v>11</v>
      </c>
      <c r="F2716">
        <f t="shared" si="128"/>
        <v>2023</v>
      </c>
      <c r="G2716" s="4">
        <v>204615.328125</v>
      </c>
      <c r="H2716" s="4">
        <v>138277.4375</v>
      </c>
      <c r="I2716" s="3">
        <v>67.579200740000005</v>
      </c>
    </row>
    <row r="2717" spans="1:9" x14ac:dyDescent="0.3">
      <c r="A2717" s="25" t="s">
        <v>12</v>
      </c>
      <c r="B2717" s="25" t="s">
        <v>13</v>
      </c>
      <c r="C2717" s="26">
        <v>45240</v>
      </c>
      <c r="D2717" s="27">
        <f t="shared" si="126"/>
        <v>10</v>
      </c>
      <c r="E2717" s="27">
        <f t="shared" si="127"/>
        <v>11</v>
      </c>
      <c r="F2717" s="27">
        <f t="shared" si="128"/>
        <v>2023</v>
      </c>
      <c r="G2717" s="28">
        <v>20459.2421875</v>
      </c>
      <c r="H2717" s="28">
        <v>18045.681640629999</v>
      </c>
      <c r="I2717" s="29">
        <v>88.203102110000003</v>
      </c>
    </row>
    <row r="2718" spans="1:9" customFormat="1" x14ac:dyDescent="0.3">
      <c r="A2718" s="1" t="s">
        <v>6</v>
      </c>
      <c r="B2718" s="1" t="s">
        <v>7</v>
      </c>
      <c r="C2718" s="2">
        <v>45241</v>
      </c>
      <c r="D2718">
        <f t="shared" si="126"/>
        <v>11</v>
      </c>
      <c r="E2718">
        <f t="shared" si="127"/>
        <v>11</v>
      </c>
      <c r="F2718">
        <f t="shared" si="128"/>
        <v>2023</v>
      </c>
      <c r="G2718" s="4">
        <v>51691.2265625</v>
      </c>
      <c r="H2718" s="4">
        <v>30376.767578129999</v>
      </c>
      <c r="I2718" s="3">
        <v>58.765800480000003</v>
      </c>
    </row>
    <row r="2719" spans="1:9" customFormat="1" x14ac:dyDescent="0.3">
      <c r="A2719" s="1" t="s">
        <v>8</v>
      </c>
      <c r="B2719" s="1" t="s">
        <v>9</v>
      </c>
      <c r="C2719" s="2">
        <v>45241</v>
      </c>
      <c r="D2719">
        <f t="shared" si="126"/>
        <v>11</v>
      </c>
      <c r="E2719">
        <f t="shared" si="127"/>
        <v>11</v>
      </c>
      <c r="F2719">
        <f t="shared" si="128"/>
        <v>2023</v>
      </c>
      <c r="G2719" s="4">
        <v>15302.39648438</v>
      </c>
      <c r="H2719" s="4">
        <v>8130.9887695300004</v>
      </c>
      <c r="I2719" s="3">
        <v>53.135398860000002</v>
      </c>
    </row>
    <row r="2720" spans="1:9" customFormat="1" x14ac:dyDescent="0.3">
      <c r="A2720" s="1" t="s">
        <v>10</v>
      </c>
      <c r="B2720" s="1" t="s">
        <v>11</v>
      </c>
      <c r="C2720" s="2">
        <v>45241</v>
      </c>
      <c r="D2720">
        <f t="shared" si="126"/>
        <v>11</v>
      </c>
      <c r="E2720">
        <f t="shared" si="127"/>
        <v>11</v>
      </c>
      <c r="F2720">
        <f t="shared" si="128"/>
        <v>2023</v>
      </c>
      <c r="G2720" s="4">
        <v>204615.328125</v>
      </c>
      <c r="H2720" s="4">
        <v>137860.28125</v>
      </c>
      <c r="I2720" s="3">
        <v>67.375297549999999</v>
      </c>
    </row>
    <row r="2721" spans="1:9" x14ac:dyDescent="0.3">
      <c r="A2721" s="25" t="s">
        <v>12</v>
      </c>
      <c r="B2721" s="25" t="s">
        <v>13</v>
      </c>
      <c r="C2721" s="26">
        <v>45241</v>
      </c>
      <c r="D2721" s="27">
        <f t="shared" si="126"/>
        <v>11</v>
      </c>
      <c r="E2721" s="27">
        <f t="shared" si="127"/>
        <v>11</v>
      </c>
      <c r="F2721" s="27">
        <f t="shared" si="128"/>
        <v>2023</v>
      </c>
      <c r="G2721" s="28">
        <v>20459.2421875</v>
      </c>
      <c r="H2721" s="28">
        <v>17986.54296875</v>
      </c>
      <c r="I2721" s="29">
        <v>87.914001459999994</v>
      </c>
    </row>
    <row r="2722" spans="1:9" customFormat="1" x14ac:dyDescent="0.3">
      <c r="A2722" s="1" t="s">
        <v>6</v>
      </c>
      <c r="B2722" s="1" t="s">
        <v>7</v>
      </c>
      <c r="C2722" s="2">
        <v>45242</v>
      </c>
      <c r="D2722">
        <f t="shared" si="126"/>
        <v>12</v>
      </c>
      <c r="E2722">
        <f t="shared" si="127"/>
        <v>11</v>
      </c>
      <c r="F2722">
        <f t="shared" si="128"/>
        <v>2023</v>
      </c>
      <c r="G2722" s="4">
        <v>51691.2265625</v>
      </c>
      <c r="H2722" s="4">
        <v>30339.734375</v>
      </c>
      <c r="I2722" s="3">
        <v>58.694198610000001</v>
      </c>
    </row>
    <row r="2723" spans="1:9" customFormat="1" x14ac:dyDescent="0.3">
      <c r="A2723" s="1" t="s">
        <v>8</v>
      </c>
      <c r="B2723" s="1" t="s">
        <v>9</v>
      </c>
      <c r="C2723" s="2">
        <v>45242</v>
      </c>
      <c r="D2723">
        <f t="shared" si="126"/>
        <v>12</v>
      </c>
      <c r="E2723">
        <f t="shared" si="127"/>
        <v>11</v>
      </c>
      <c r="F2723">
        <f t="shared" si="128"/>
        <v>2023</v>
      </c>
      <c r="G2723" s="4">
        <v>15302.39648438</v>
      </c>
      <c r="H2723" s="4">
        <v>8068.4467773400002</v>
      </c>
      <c r="I2723" s="3">
        <v>52.726699830000001</v>
      </c>
    </row>
    <row r="2724" spans="1:9" customFormat="1" x14ac:dyDescent="0.3">
      <c r="A2724" s="1" t="s">
        <v>10</v>
      </c>
      <c r="B2724" s="1" t="s">
        <v>11</v>
      </c>
      <c r="C2724" s="2">
        <v>45242</v>
      </c>
      <c r="D2724">
        <f t="shared" si="126"/>
        <v>12</v>
      </c>
      <c r="E2724">
        <f t="shared" si="127"/>
        <v>11</v>
      </c>
      <c r="F2724">
        <f t="shared" si="128"/>
        <v>2023</v>
      </c>
      <c r="G2724" s="4">
        <v>204615.328125</v>
      </c>
      <c r="H2724" s="4">
        <v>137420.71875</v>
      </c>
      <c r="I2724" s="3">
        <v>67.160499569999999</v>
      </c>
    </row>
    <row r="2725" spans="1:9" x14ac:dyDescent="0.3">
      <c r="A2725" s="25" t="s">
        <v>12</v>
      </c>
      <c r="B2725" s="25" t="s">
        <v>13</v>
      </c>
      <c r="C2725" s="26">
        <v>45242</v>
      </c>
      <c r="D2725" s="27">
        <f t="shared" si="126"/>
        <v>12</v>
      </c>
      <c r="E2725" s="27">
        <f t="shared" si="127"/>
        <v>11</v>
      </c>
      <c r="F2725" s="27">
        <f t="shared" si="128"/>
        <v>2023</v>
      </c>
      <c r="G2725" s="28">
        <v>20459.2421875</v>
      </c>
      <c r="H2725" s="28">
        <v>17905.349609379999</v>
      </c>
      <c r="I2725" s="29">
        <v>87.517196659999996</v>
      </c>
    </row>
    <row r="2726" spans="1:9" customFormat="1" x14ac:dyDescent="0.3">
      <c r="A2726" s="1" t="s">
        <v>6</v>
      </c>
      <c r="B2726" s="1" t="s">
        <v>7</v>
      </c>
      <c r="C2726" s="2">
        <v>45243</v>
      </c>
      <c r="D2726">
        <f t="shared" si="126"/>
        <v>13</v>
      </c>
      <c r="E2726">
        <f t="shared" si="127"/>
        <v>11</v>
      </c>
      <c r="F2726">
        <f t="shared" si="128"/>
        <v>2023</v>
      </c>
      <c r="G2726" s="4">
        <v>51691.2265625</v>
      </c>
      <c r="H2726" s="4">
        <v>30253.833984379999</v>
      </c>
      <c r="I2726" s="3">
        <v>58.527999880000003</v>
      </c>
    </row>
    <row r="2727" spans="1:9" customFormat="1" x14ac:dyDescent="0.3">
      <c r="A2727" s="1" t="s">
        <v>8</v>
      </c>
      <c r="B2727" s="1" t="s">
        <v>9</v>
      </c>
      <c r="C2727" s="2">
        <v>45243</v>
      </c>
      <c r="D2727">
        <f t="shared" si="126"/>
        <v>13</v>
      </c>
      <c r="E2727">
        <f t="shared" si="127"/>
        <v>11</v>
      </c>
      <c r="F2727">
        <f t="shared" si="128"/>
        <v>2023</v>
      </c>
      <c r="G2727" s="4">
        <v>15302.39648438</v>
      </c>
      <c r="H2727" s="4">
        <v>7988.5297851599998</v>
      </c>
      <c r="I2727" s="3">
        <v>52.204399109999997</v>
      </c>
    </row>
    <row r="2728" spans="1:9" customFormat="1" x14ac:dyDescent="0.3">
      <c r="A2728" s="1" t="s">
        <v>10</v>
      </c>
      <c r="B2728" s="1" t="s">
        <v>11</v>
      </c>
      <c r="C2728" s="2">
        <v>45243</v>
      </c>
      <c r="D2728">
        <f t="shared" si="126"/>
        <v>13</v>
      </c>
      <c r="E2728">
        <f t="shared" si="127"/>
        <v>11</v>
      </c>
      <c r="F2728">
        <f t="shared" si="128"/>
        <v>2023</v>
      </c>
      <c r="G2728" s="4">
        <v>204615.328125</v>
      </c>
      <c r="H2728" s="4">
        <v>136508.078125</v>
      </c>
      <c r="I2728" s="3">
        <v>66.714500430000001</v>
      </c>
    </row>
    <row r="2729" spans="1:9" x14ac:dyDescent="0.3">
      <c r="A2729" s="25" t="s">
        <v>12</v>
      </c>
      <c r="B2729" s="25" t="s">
        <v>13</v>
      </c>
      <c r="C2729" s="26">
        <v>45243</v>
      </c>
      <c r="D2729" s="27">
        <f t="shared" si="126"/>
        <v>13</v>
      </c>
      <c r="E2729" s="27">
        <f t="shared" si="127"/>
        <v>11</v>
      </c>
      <c r="F2729" s="27">
        <f t="shared" si="128"/>
        <v>2023</v>
      </c>
      <c r="G2729" s="28">
        <v>20459.2421875</v>
      </c>
      <c r="H2729" s="28">
        <v>17808.669921879999</v>
      </c>
      <c r="I2729" s="29">
        <v>87.044601439999994</v>
      </c>
    </row>
    <row r="2730" spans="1:9" customFormat="1" x14ac:dyDescent="0.3">
      <c r="A2730" s="1" t="s">
        <v>6</v>
      </c>
      <c r="B2730" s="1" t="s">
        <v>7</v>
      </c>
      <c r="C2730" s="2">
        <v>45244</v>
      </c>
      <c r="D2730">
        <f t="shared" si="126"/>
        <v>14</v>
      </c>
      <c r="E2730">
        <f t="shared" si="127"/>
        <v>11</v>
      </c>
      <c r="F2730">
        <f t="shared" si="128"/>
        <v>2023</v>
      </c>
      <c r="G2730" s="4">
        <v>51691.2265625</v>
      </c>
      <c r="H2730" s="4">
        <v>30138.29296875</v>
      </c>
      <c r="I2730" s="3">
        <v>58.304500580000003</v>
      </c>
    </row>
    <row r="2731" spans="1:9" customFormat="1" x14ac:dyDescent="0.3">
      <c r="A2731" s="1" t="s">
        <v>8</v>
      </c>
      <c r="B2731" s="1" t="s">
        <v>9</v>
      </c>
      <c r="C2731" s="2">
        <v>45244</v>
      </c>
      <c r="D2731">
        <f t="shared" si="126"/>
        <v>14</v>
      </c>
      <c r="E2731">
        <f t="shared" si="127"/>
        <v>11</v>
      </c>
      <c r="F2731">
        <f t="shared" si="128"/>
        <v>2023</v>
      </c>
      <c r="G2731" s="4">
        <v>15302.39648438</v>
      </c>
      <c r="H2731" s="4">
        <v>7917.2299804699996</v>
      </c>
      <c r="I2731" s="3">
        <v>51.73849869</v>
      </c>
    </row>
    <row r="2732" spans="1:9" customFormat="1" x14ac:dyDescent="0.3">
      <c r="A2732" s="1" t="s">
        <v>10</v>
      </c>
      <c r="B2732" s="1" t="s">
        <v>11</v>
      </c>
      <c r="C2732" s="2">
        <v>45244</v>
      </c>
      <c r="D2732">
        <f t="shared" si="126"/>
        <v>14</v>
      </c>
      <c r="E2732">
        <f t="shared" si="127"/>
        <v>11</v>
      </c>
      <c r="F2732">
        <f t="shared" si="128"/>
        <v>2023</v>
      </c>
      <c r="G2732" s="4">
        <v>204615.328125</v>
      </c>
      <c r="H2732" s="4">
        <v>135944.375</v>
      </c>
      <c r="I2732" s="3">
        <v>66.439002990000006</v>
      </c>
    </row>
    <row r="2733" spans="1:9" x14ac:dyDescent="0.3">
      <c r="A2733" s="25" t="s">
        <v>12</v>
      </c>
      <c r="B2733" s="25" t="s">
        <v>13</v>
      </c>
      <c r="C2733" s="26">
        <v>45244</v>
      </c>
      <c r="D2733" s="27">
        <f t="shared" si="126"/>
        <v>14</v>
      </c>
      <c r="E2733" s="27">
        <f t="shared" si="127"/>
        <v>11</v>
      </c>
      <c r="F2733" s="27">
        <f t="shared" si="128"/>
        <v>2023</v>
      </c>
      <c r="G2733" s="28">
        <v>20459.2421875</v>
      </c>
      <c r="H2733" s="28">
        <v>17751.341796879999</v>
      </c>
      <c r="I2733" s="29">
        <v>86.764396669999996</v>
      </c>
    </row>
    <row r="2734" spans="1:9" customFormat="1" x14ac:dyDescent="0.3">
      <c r="A2734" s="1" t="s">
        <v>6</v>
      </c>
      <c r="B2734" s="1" t="s">
        <v>7</v>
      </c>
      <c r="C2734" s="2">
        <v>45245</v>
      </c>
      <c r="D2734">
        <f t="shared" si="126"/>
        <v>15</v>
      </c>
      <c r="E2734">
        <f t="shared" si="127"/>
        <v>11</v>
      </c>
      <c r="F2734">
        <f t="shared" si="128"/>
        <v>2023</v>
      </c>
      <c r="G2734" s="4">
        <v>51691.2265625</v>
      </c>
      <c r="H2734" s="4">
        <v>30051.21875</v>
      </c>
      <c r="I2734" s="3">
        <v>58.136001589999999</v>
      </c>
    </row>
    <row r="2735" spans="1:9" customFormat="1" x14ac:dyDescent="0.3">
      <c r="A2735" s="1" t="s">
        <v>8</v>
      </c>
      <c r="B2735" s="1" t="s">
        <v>9</v>
      </c>
      <c r="C2735" s="2">
        <v>45245</v>
      </c>
      <c r="D2735">
        <f t="shared" si="126"/>
        <v>15</v>
      </c>
      <c r="E2735">
        <f t="shared" si="127"/>
        <v>11</v>
      </c>
      <c r="F2735">
        <f t="shared" si="128"/>
        <v>2023</v>
      </c>
      <c r="G2735" s="4">
        <v>15302.39648438</v>
      </c>
      <c r="H2735" s="4">
        <v>7869.4799804699996</v>
      </c>
      <c r="I2735" s="3">
        <v>51.426498410000001</v>
      </c>
    </row>
    <row r="2736" spans="1:9" customFormat="1" x14ac:dyDescent="0.3">
      <c r="A2736" s="1" t="s">
        <v>10</v>
      </c>
      <c r="B2736" s="1" t="s">
        <v>11</v>
      </c>
      <c r="C2736" s="2">
        <v>45245</v>
      </c>
      <c r="D2736">
        <f t="shared" si="126"/>
        <v>15</v>
      </c>
      <c r="E2736">
        <f t="shared" si="127"/>
        <v>11</v>
      </c>
      <c r="F2736">
        <f t="shared" si="128"/>
        <v>2023</v>
      </c>
      <c r="G2736" s="4">
        <v>204615.328125</v>
      </c>
      <c r="H2736" s="4">
        <v>135459.953125</v>
      </c>
      <c r="I2736" s="3">
        <v>66.202301030000001</v>
      </c>
    </row>
    <row r="2737" spans="1:9" x14ac:dyDescent="0.3">
      <c r="A2737" s="25" t="s">
        <v>12</v>
      </c>
      <c r="B2737" s="25" t="s">
        <v>13</v>
      </c>
      <c r="C2737" s="26">
        <v>45245</v>
      </c>
      <c r="D2737" s="27">
        <f t="shared" si="126"/>
        <v>15</v>
      </c>
      <c r="E2737" s="27">
        <f t="shared" si="127"/>
        <v>11</v>
      </c>
      <c r="F2737" s="27">
        <f t="shared" si="128"/>
        <v>2023</v>
      </c>
      <c r="G2737" s="28">
        <v>20459.2421875</v>
      </c>
      <c r="H2737" s="28">
        <v>17824.576171879999</v>
      </c>
      <c r="I2737" s="29">
        <v>87.122398380000007</v>
      </c>
    </row>
    <row r="2738" spans="1:9" customFormat="1" x14ac:dyDescent="0.3">
      <c r="A2738" s="1" t="s">
        <v>6</v>
      </c>
      <c r="B2738" s="1" t="s">
        <v>7</v>
      </c>
      <c r="C2738" s="2">
        <v>45246</v>
      </c>
      <c r="D2738">
        <f t="shared" si="126"/>
        <v>16</v>
      </c>
      <c r="E2738">
        <f t="shared" si="127"/>
        <v>11</v>
      </c>
      <c r="F2738">
        <f t="shared" si="128"/>
        <v>2023</v>
      </c>
      <c r="G2738" s="4">
        <v>51691.2265625</v>
      </c>
      <c r="H2738" s="4">
        <v>29927.10546875</v>
      </c>
      <c r="I2738" s="3">
        <v>57.895900730000001</v>
      </c>
    </row>
    <row r="2739" spans="1:9" customFormat="1" x14ac:dyDescent="0.3">
      <c r="A2739" s="1" t="s">
        <v>8</v>
      </c>
      <c r="B2739" s="1" t="s">
        <v>9</v>
      </c>
      <c r="C2739" s="2">
        <v>45246</v>
      </c>
      <c r="D2739">
        <f t="shared" si="126"/>
        <v>16</v>
      </c>
      <c r="E2739">
        <f t="shared" si="127"/>
        <v>11</v>
      </c>
      <c r="F2739">
        <f t="shared" si="128"/>
        <v>2023</v>
      </c>
      <c r="G2739" s="4">
        <v>15302.39648438</v>
      </c>
      <c r="H2739" s="4">
        <v>7814.82421875</v>
      </c>
      <c r="I2739" s="3">
        <v>51.069301609999997</v>
      </c>
    </row>
    <row r="2740" spans="1:9" customFormat="1" x14ac:dyDescent="0.3">
      <c r="A2740" s="1" t="s">
        <v>10</v>
      </c>
      <c r="B2740" s="1" t="s">
        <v>11</v>
      </c>
      <c r="C2740" s="2">
        <v>45246</v>
      </c>
      <c r="D2740">
        <f t="shared" si="126"/>
        <v>16</v>
      </c>
      <c r="E2740">
        <f t="shared" si="127"/>
        <v>11</v>
      </c>
      <c r="F2740">
        <f t="shared" si="128"/>
        <v>2023</v>
      </c>
      <c r="G2740" s="4">
        <v>204615.328125</v>
      </c>
      <c r="H2740" s="4">
        <v>134684.953125</v>
      </c>
      <c r="I2740" s="3">
        <v>65.823501590000006</v>
      </c>
    </row>
    <row r="2741" spans="1:9" x14ac:dyDescent="0.3">
      <c r="A2741" s="25" t="s">
        <v>12</v>
      </c>
      <c r="B2741" s="25" t="s">
        <v>13</v>
      </c>
      <c r="C2741" s="26">
        <v>45246</v>
      </c>
      <c r="D2741" s="27">
        <f t="shared" si="126"/>
        <v>16</v>
      </c>
      <c r="E2741" s="27">
        <f t="shared" si="127"/>
        <v>11</v>
      </c>
      <c r="F2741" s="27">
        <f t="shared" si="128"/>
        <v>2023</v>
      </c>
      <c r="G2741" s="28">
        <v>20459.2421875</v>
      </c>
      <c r="H2741" s="28">
        <v>18254.15625</v>
      </c>
      <c r="I2741" s="29">
        <v>89.222099299999996</v>
      </c>
    </row>
    <row r="2742" spans="1:9" customFormat="1" x14ac:dyDescent="0.3">
      <c r="A2742" s="1" t="s">
        <v>6</v>
      </c>
      <c r="B2742" s="1" t="s">
        <v>7</v>
      </c>
      <c r="C2742" s="2">
        <v>45247</v>
      </c>
      <c r="D2742">
        <f t="shared" si="126"/>
        <v>17</v>
      </c>
      <c r="E2742">
        <f t="shared" si="127"/>
        <v>11</v>
      </c>
      <c r="F2742">
        <f t="shared" si="128"/>
        <v>2023</v>
      </c>
      <c r="G2742" s="4">
        <v>51691.2265625</v>
      </c>
      <c r="H2742" s="4">
        <v>29800.416015629999</v>
      </c>
      <c r="I2742" s="3">
        <v>57.650798799999997</v>
      </c>
    </row>
    <row r="2743" spans="1:9" customFormat="1" x14ac:dyDescent="0.3">
      <c r="A2743" s="1" t="s">
        <v>8</v>
      </c>
      <c r="B2743" s="1" t="s">
        <v>9</v>
      </c>
      <c r="C2743" s="2">
        <v>45247</v>
      </c>
      <c r="D2743">
        <f t="shared" si="126"/>
        <v>17</v>
      </c>
      <c r="E2743">
        <f t="shared" si="127"/>
        <v>11</v>
      </c>
      <c r="F2743">
        <f t="shared" si="128"/>
        <v>2023</v>
      </c>
      <c r="G2743" s="4">
        <v>15302.39648438</v>
      </c>
      <c r="H2743" s="4">
        <v>7750.1967773400002</v>
      </c>
      <c r="I2743" s="3">
        <v>50.646999360000002</v>
      </c>
    </row>
    <row r="2744" spans="1:9" customFormat="1" x14ac:dyDescent="0.3">
      <c r="A2744" s="1" t="s">
        <v>10</v>
      </c>
      <c r="B2744" s="1" t="s">
        <v>11</v>
      </c>
      <c r="C2744" s="2">
        <v>45247</v>
      </c>
      <c r="D2744">
        <f t="shared" si="126"/>
        <v>17</v>
      </c>
      <c r="E2744">
        <f t="shared" si="127"/>
        <v>11</v>
      </c>
      <c r="F2744">
        <f t="shared" si="128"/>
        <v>2023</v>
      </c>
      <c r="G2744" s="4">
        <v>204615.328125</v>
      </c>
      <c r="H2744" s="4">
        <v>133987.921875</v>
      </c>
      <c r="I2744" s="3">
        <v>65.482803340000004</v>
      </c>
    </row>
    <row r="2745" spans="1:9" x14ac:dyDescent="0.3">
      <c r="A2745" s="25" t="s">
        <v>12</v>
      </c>
      <c r="B2745" s="25" t="s">
        <v>13</v>
      </c>
      <c r="C2745" s="26">
        <v>45247</v>
      </c>
      <c r="D2745" s="27">
        <f t="shared" si="126"/>
        <v>17</v>
      </c>
      <c r="E2745" s="27">
        <f t="shared" si="127"/>
        <v>11</v>
      </c>
      <c r="F2745" s="27">
        <f t="shared" si="128"/>
        <v>2023</v>
      </c>
      <c r="G2745" s="28">
        <v>20459.2421875</v>
      </c>
      <c r="H2745" s="28">
        <v>18688.87890625</v>
      </c>
      <c r="I2745" s="29">
        <v>91.346900939999998</v>
      </c>
    </row>
    <row r="2746" spans="1:9" customFormat="1" x14ac:dyDescent="0.3">
      <c r="A2746" s="1" t="s">
        <v>6</v>
      </c>
      <c r="B2746" s="1" t="s">
        <v>7</v>
      </c>
      <c r="C2746" s="2">
        <v>45248</v>
      </c>
      <c r="D2746">
        <f t="shared" si="126"/>
        <v>18</v>
      </c>
      <c r="E2746">
        <f t="shared" si="127"/>
        <v>11</v>
      </c>
      <c r="F2746">
        <f t="shared" si="128"/>
        <v>2023</v>
      </c>
      <c r="G2746" s="4">
        <v>51691.2265625</v>
      </c>
      <c r="H2746" s="4">
        <v>29678.109375</v>
      </c>
      <c r="I2746" s="3">
        <v>57.414199830000001</v>
      </c>
    </row>
    <row r="2747" spans="1:9" customFormat="1" x14ac:dyDescent="0.3">
      <c r="A2747" s="1" t="s">
        <v>8</v>
      </c>
      <c r="B2747" s="1" t="s">
        <v>9</v>
      </c>
      <c r="C2747" s="2">
        <v>45248</v>
      </c>
      <c r="D2747">
        <f t="shared" si="126"/>
        <v>18</v>
      </c>
      <c r="E2747">
        <f t="shared" si="127"/>
        <v>11</v>
      </c>
      <c r="F2747">
        <f t="shared" si="128"/>
        <v>2023</v>
      </c>
      <c r="G2747" s="4">
        <v>15302.39648438</v>
      </c>
      <c r="H2747" s="4">
        <v>7718.2041015599998</v>
      </c>
      <c r="I2747" s="3">
        <v>50.437900540000001</v>
      </c>
    </row>
    <row r="2748" spans="1:9" customFormat="1" x14ac:dyDescent="0.3">
      <c r="A2748" s="1" t="s">
        <v>10</v>
      </c>
      <c r="B2748" s="1" t="s">
        <v>11</v>
      </c>
      <c r="C2748" s="2">
        <v>45248</v>
      </c>
      <c r="D2748">
        <f t="shared" si="126"/>
        <v>18</v>
      </c>
      <c r="E2748">
        <f t="shared" si="127"/>
        <v>11</v>
      </c>
      <c r="F2748">
        <f t="shared" si="128"/>
        <v>2023</v>
      </c>
      <c r="G2748" s="4">
        <v>204615.328125</v>
      </c>
      <c r="H2748" s="4">
        <v>133431.53125</v>
      </c>
      <c r="I2748" s="3">
        <v>65.210899350000005</v>
      </c>
    </row>
    <row r="2749" spans="1:9" x14ac:dyDescent="0.3">
      <c r="A2749" s="25" t="s">
        <v>12</v>
      </c>
      <c r="B2749" s="25" t="s">
        <v>13</v>
      </c>
      <c r="C2749" s="26">
        <v>45248</v>
      </c>
      <c r="D2749" s="27">
        <f t="shared" si="126"/>
        <v>18</v>
      </c>
      <c r="E2749" s="27">
        <f t="shared" si="127"/>
        <v>11</v>
      </c>
      <c r="F2749" s="27">
        <f t="shared" si="128"/>
        <v>2023</v>
      </c>
      <c r="G2749" s="28">
        <v>20459.2421875</v>
      </c>
      <c r="H2749" s="28">
        <v>18934.64453125</v>
      </c>
      <c r="I2749" s="29">
        <v>92.548103330000004</v>
      </c>
    </row>
    <row r="2750" spans="1:9" customFormat="1" x14ac:dyDescent="0.3">
      <c r="A2750" s="1" t="s">
        <v>6</v>
      </c>
      <c r="B2750" s="1" t="s">
        <v>7</v>
      </c>
      <c r="C2750" s="2">
        <v>45249</v>
      </c>
      <c r="D2750">
        <f t="shared" si="126"/>
        <v>19</v>
      </c>
      <c r="E2750">
        <f t="shared" si="127"/>
        <v>11</v>
      </c>
      <c r="F2750">
        <f t="shared" si="128"/>
        <v>2023</v>
      </c>
      <c r="G2750" s="4">
        <v>51691.2265625</v>
      </c>
      <c r="H2750" s="4">
        <v>29572.935546879999</v>
      </c>
      <c r="I2750" s="3">
        <v>57.210700989999999</v>
      </c>
    </row>
    <row r="2751" spans="1:9" customFormat="1" x14ac:dyDescent="0.3">
      <c r="A2751" s="1" t="s">
        <v>8</v>
      </c>
      <c r="B2751" s="1" t="s">
        <v>9</v>
      </c>
      <c r="C2751" s="2">
        <v>45249</v>
      </c>
      <c r="D2751">
        <f t="shared" si="126"/>
        <v>19</v>
      </c>
      <c r="E2751">
        <f t="shared" si="127"/>
        <v>11</v>
      </c>
      <c r="F2751">
        <f t="shared" si="128"/>
        <v>2023</v>
      </c>
      <c r="G2751" s="4">
        <v>15302.39648438</v>
      </c>
      <c r="H2751" s="4">
        <v>7696.9189453099998</v>
      </c>
      <c r="I2751" s="3">
        <v>50.298801419999997</v>
      </c>
    </row>
    <row r="2752" spans="1:9" customFormat="1" x14ac:dyDescent="0.3">
      <c r="A2752" s="1" t="s">
        <v>10</v>
      </c>
      <c r="B2752" s="1" t="s">
        <v>11</v>
      </c>
      <c r="C2752" s="2">
        <v>45249</v>
      </c>
      <c r="D2752">
        <f t="shared" si="126"/>
        <v>19</v>
      </c>
      <c r="E2752">
        <f t="shared" si="127"/>
        <v>11</v>
      </c>
      <c r="F2752">
        <f t="shared" si="128"/>
        <v>2023</v>
      </c>
      <c r="G2752" s="4">
        <v>204615.328125</v>
      </c>
      <c r="H2752" s="4">
        <v>133074.546875</v>
      </c>
      <c r="I2752" s="3">
        <v>65.036499019999994</v>
      </c>
    </row>
    <row r="2753" spans="1:9" x14ac:dyDescent="0.3">
      <c r="A2753" s="25" t="s">
        <v>12</v>
      </c>
      <c r="B2753" s="25" t="s">
        <v>13</v>
      </c>
      <c r="C2753" s="26">
        <v>45249</v>
      </c>
      <c r="D2753" s="27">
        <f t="shared" si="126"/>
        <v>19</v>
      </c>
      <c r="E2753" s="27">
        <f t="shared" si="127"/>
        <v>11</v>
      </c>
      <c r="F2753" s="27">
        <f t="shared" si="128"/>
        <v>2023</v>
      </c>
      <c r="G2753" s="28">
        <v>20459.2421875</v>
      </c>
      <c r="H2753" s="28">
        <v>19112.181640629999</v>
      </c>
      <c r="I2753" s="29">
        <v>93.415901180000006</v>
      </c>
    </row>
    <row r="2754" spans="1:9" customFormat="1" x14ac:dyDescent="0.3">
      <c r="A2754" s="1" t="s">
        <v>6</v>
      </c>
      <c r="B2754" s="1" t="s">
        <v>7</v>
      </c>
      <c r="C2754" s="2">
        <v>45250</v>
      </c>
      <c r="D2754">
        <f t="shared" si="126"/>
        <v>20</v>
      </c>
      <c r="E2754">
        <f t="shared" si="127"/>
        <v>11</v>
      </c>
      <c r="F2754">
        <f t="shared" si="128"/>
        <v>2023</v>
      </c>
      <c r="G2754" s="4">
        <v>51691.2265625</v>
      </c>
      <c r="H2754" s="4">
        <v>29465.408203129999</v>
      </c>
      <c r="I2754" s="3">
        <v>57.00270081</v>
      </c>
    </row>
    <row r="2755" spans="1:9" customFormat="1" x14ac:dyDescent="0.3">
      <c r="A2755" s="1" t="s">
        <v>8</v>
      </c>
      <c r="B2755" s="1" t="s">
        <v>9</v>
      </c>
      <c r="C2755" s="2">
        <v>45250</v>
      </c>
      <c r="D2755">
        <f t="shared" ref="D2755:D2818" si="129">DAY(C2755)</f>
        <v>20</v>
      </c>
      <c r="E2755">
        <f t="shared" ref="E2755:E2818" si="130">MONTH(C2755)</f>
        <v>11</v>
      </c>
      <c r="F2755">
        <f t="shared" ref="F2755:F2818" si="131">YEAR(C2755)</f>
        <v>2023</v>
      </c>
      <c r="G2755" s="4">
        <v>15302.39648438</v>
      </c>
      <c r="H2755" s="4">
        <v>7687.0068359400002</v>
      </c>
      <c r="I2755" s="3">
        <v>50.234001159999998</v>
      </c>
    </row>
    <row r="2756" spans="1:9" customFormat="1" x14ac:dyDescent="0.3">
      <c r="A2756" s="1" t="s">
        <v>10</v>
      </c>
      <c r="B2756" s="1" t="s">
        <v>11</v>
      </c>
      <c r="C2756" s="2">
        <v>45250</v>
      </c>
      <c r="D2756">
        <f t="shared" si="129"/>
        <v>20</v>
      </c>
      <c r="E2756">
        <f t="shared" si="130"/>
        <v>11</v>
      </c>
      <c r="F2756">
        <f t="shared" si="131"/>
        <v>2023</v>
      </c>
      <c r="G2756" s="4">
        <v>204615.328125</v>
      </c>
      <c r="H2756" s="4">
        <v>132587.734375</v>
      </c>
      <c r="I2756" s="3">
        <v>64.798500059999995</v>
      </c>
    </row>
    <row r="2757" spans="1:9" x14ac:dyDescent="0.3">
      <c r="A2757" s="25" t="s">
        <v>12</v>
      </c>
      <c r="B2757" s="25" t="s">
        <v>13</v>
      </c>
      <c r="C2757" s="26">
        <v>45250</v>
      </c>
      <c r="D2757" s="27">
        <f t="shared" si="129"/>
        <v>20</v>
      </c>
      <c r="E2757" s="27">
        <f t="shared" si="130"/>
        <v>11</v>
      </c>
      <c r="F2757" s="27">
        <f t="shared" si="131"/>
        <v>2023</v>
      </c>
      <c r="G2757" s="28">
        <v>20459.2421875</v>
      </c>
      <c r="H2757" s="28">
        <v>19192.1015625</v>
      </c>
      <c r="I2757" s="29">
        <v>93.806503300000003</v>
      </c>
    </row>
    <row r="2758" spans="1:9" customFormat="1" x14ac:dyDescent="0.3">
      <c r="A2758" s="1" t="s">
        <v>6</v>
      </c>
      <c r="B2758" s="1" t="s">
        <v>7</v>
      </c>
      <c r="C2758" s="2">
        <v>45251</v>
      </c>
      <c r="D2758">
        <f t="shared" si="129"/>
        <v>21</v>
      </c>
      <c r="E2758">
        <f t="shared" si="130"/>
        <v>11</v>
      </c>
      <c r="F2758">
        <f t="shared" si="131"/>
        <v>2023</v>
      </c>
      <c r="G2758" s="4">
        <v>51691.2265625</v>
      </c>
      <c r="H2758" s="4">
        <v>29357.212890629999</v>
      </c>
      <c r="I2758" s="3">
        <v>56.793399809999997</v>
      </c>
    </row>
    <row r="2759" spans="1:9" customFormat="1" x14ac:dyDescent="0.3">
      <c r="A2759" s="1" t="s">
        <v>8</v>
      </c>
      <c r="B2759" s="1" t="s">
        <v>9</v>
      </c>
      <c r="C2759" s="2">
        <v>45251</v>
      </c>
      <c r="D2759">
        <f t="shared" si="129"/>
        <v>21</v>
      </c>
      <c r="E2759">
        <f t="shared" si="130"/>
        <v>11</v>
      </c>
      <c r="F2759">
        <f t="shared" si="131"/>
        <v>2023</v>
      </c>
      <c r="G2759" s="4">
        <v>15302.39648438</v>
      </c>
      <c r="H2759" s="4">
        <v>7669.328125</v>
      </c>
      <c r="I2759" s="3">
        <v>50.118499759999999</v>
      </c>
    </row>
    <row r="2760" spans="1:9" customFormat="1" x14ac:dyDescent="0.3">
      <c r="A2760" s="1" t="s">
        <v>10</v>
      </c>
      <c r="B2760" s="1" t="s">
        <v>11</v>
      </c>
      <c r="C2760" s="2">
        <v>45251</v>
      </c>
      <c r="D2760">
        <f t="shared" si="129"/>
        <v>21</v>
      </c>
      <c r="E2760">
        <f t="shared" si="130"/>
        <v>11</v>
      </c>
      <c r="F2760">
        <f t="shared" si="131"/>
        <v>2023</v>
      </c>
      <c r="G2760" s="4">
        <v>204615.328125</v>
      </c>
      <c r="H2760" s="4">
        <v>132291.65625</v>
      </c>
      <c r="I2760" s="3">
        <v>64.653800959999998</v>
      </c>
    </row>
    <row r="2761" spans="1:9" x14ac:dyDescent="0.3">
      <c r="A2761" s="25" t="s">
        <v>12</v>
      </c>
      <c r="B2761" s="25" t="s">
        <v>13</v>
      </c>
      <c r="C2761" s="26">
        <v>45251</v>
      </c>
      <c r="D2761" s="27">
        <f t="shared" si="129"/>
        <v>21</v>
      </c>
      <c r="E2761" s="27">
        <f t="shared" si="130"/>
        <v>11</v>
      </c>
      <c r="F2761" s="27">
        <f t="shared" si="131"/>
        <v>2023</v>
      </c>
      <c r="G2761" s="28">
        <v>20459.2421875</v>
      </c>
      <c r="H2761" s="28">
        <v>19201.587890629999</v>
      </c>
      <c r="I2761" s="29">
        <v>93.852897639999995</v>
      </c>
    </row>
    <row r="2762" spans="1:9" customFormat="1" x14ac:dyDescent="0.3">
      <c r="A2762" s="1" t="s">
        <v>6</v>
      </c>
      <c r="B2762" s="1" t="s">
        <v>7</v>
      </c>
      <c r="C2762" s="2">
        <v>45252</v>
      </c>
      <c r="D2762">
        <f t="shared" si="129"/>
        <v>22</v>
      </c>
      <c r="E2762">
        <f t="shared" si="130"/>
        <v>11</v>
      </c>
      <c r="F2762">
        <f t="shared" si="131"/>
        <v>2023</v>
      </c>
      <c r="G2762" s="4">
        <v>51691.2265625</v>
      </c>
      <c r="H2762" s="4">
        <v>29245.62109375</v>
      </c>
      <c r="I2762" s="3">
        <v>56.57749939</v>
      </c>
    </row>
    <row r="2763" spans="1:9" customFormat="1" x14ac:dyDescent="0.3">
      <c r="A2763" s="1" t="s">
        <v>8</v>
      </c>
      <c r="B2763" s="1" t="s">
        <v>9</v>
      </c>
      <c r="C2763" s="2">
        <v>45252</v>
      </c>
      <c r="D2763">
        <f t="shared" si="129"/>
        <v>22</v>
      </c>
      <c r="E2763">
        <f t="shared" si="130"/>
        <v>11</v>
      </c>
      <c r="F2763">
        <f t="shared" si="131"/>
        <v>2023</v>
      </c>
      <c r="G2763" s="4">
        <v>15302.39648438</v>
      </c>
      <c r="H2763" s="4">
        <v>7635.7768554699996</v>
      </c>
      <c r="I2763" s="3">
        <v>49.899200440000001</v>
      </c>
    </row>
    <row r="2764" spans="1:9" customFormat="1" x14ac:dyDescent="0.3">
      <c r="A2764" s="1" t="s">
        <v>10</v>
      </c>
      <c r="B2764" s="1" t="s">
        <v>11</v>
      </c>
      <c r="C2764" s="2">
        <v>45252</v>
      </c>
      <c r="D2764">
        <f t="shared" si="129"/>
        <v>22</v>
      </c>
      <c r="E2764">
        <f t="shared" si="130"/>
        <v>11</v>
      </c>
      <c r="F2764">
        <f t="shared" si="131"/>
        <v>2023</v>
      </c>
      <c r="G2764" s="4">
        <v>204615.328125</v>
      </c>
      <c r="H2764" s="4">
        <v>132017.40625</v>
      </c>
      <c r="I2764" s="3">
        <v>64.519798280000003</v>
      </c>
    </row>
    <row r="2765" spans="1:9" x14ac:dyDescent="0.3">
      <c r="A2765" s="25" t="s">
        <v>12</v>
      </c>
      <c r="B2765" s="25" t="s">
        <v>13</v>
      </c>
      <c r="C2765" s="26">
        <v>45252</v>
      </c>
      <c r="D2765" s="27">
        <f t="shared" si="129"/>
        <v>22</v>
      </c>
      <c r="E2765" s="27">
        <f t="shared" si="130"/>
        <v>11</v>
      </c>
      <c r="F2765" s="27">
        <f t="shared" si="131"/>
        <v>2023</v>
      </c>
      <c r="G2765" s="28">
        <v>20459.2421875</v>
      </c>
      <c r="H2765" s="28">
        <v>19265.798828129999</v>
      </c>
      <c r="I2765" s="29">
        <v>94.166702270000002</v>
      </c>
    </row>
    <row r="2766" spans="1:9" customFormat="1" x14ac:dyDescent="0.3">
      <c r="A2766" s="1" t="s">
        <v>6</v>
      </c>
      <c r="B2766" s="1" t="s">
        <v>7</v>
      </c>
      <c r="C2766" s="2">
        <v>45253</v>
      </c>
      <c r="D2766">
        <f t="shared" si="129"/>
        <v>23</v>
      </c>
      <c r="E2766">
        <f t="shared" si="130"/>
        <v>11</v>
      </c>
      <c r="F2766">
        <f t="shared" si="131"/>
        <v>2023</v>
      </c>
      <c r="G2766" s="4">
        <v>51691.2265625</v>
      </c>
      <c r="H2766" s="4">
        <v>29097.419921879999</v>
      </c>
      <c r="I2766" s="3">
        <v>56.290798189999997</v>
      </c>
    </row>
    <row r="2767" spans="1:9" customFormat="1" x14ac:dyDescent="0.3">
      <c r="A2767" s="1" t="s">
        <v>8</v>
      </c>
      <c r="B2767" s="1" t="s">
        <v>9</v>
      </c>
      <c r="C2767" s="2">
        <v>45253</v>
      </c>
      <c r="D2767">
        <f t="shared" si="129"/>
        <v>23</v>
      </c>
      <c r="E2767">
        <f t="shared" si="130"/>
        <v>11</v>
      </c>
      <c r="F2767">
        <f t="shared" si="131"/>
        <v>2023</v>
      </c>
      <c r="G2767" s="4">
        <v>15302.39648438</v>
      </c>
      <c r="H2767" s="4">
        <v>7621.16015625</v>
      </c>
      <c r="I2767" s="3">
        <v>49.80369949</v>
      </c>
    </row>
    <row r="2768" spans="1:9" customFormat="1" x14ac:dyDescent="0.3">
      <c r="A2768" s="1" t="s">
        <v>10</v>
      </c>
      <c r="B2768" s="1" t="s">
        <v>11</v>
      </c>
      <c r="C2768" s="2">
        <v>45253</v>
      </c>
      <c r="D2768">
        <f t="shared" si="129"/>
        <v>23</v>
      </c>
      <c r="E2768">
        <f t="shared" si="130"/>
        <v>11</v>
      </c>
      <c r="F2768">
        <f t="shared" si="131"/>
        <v>2023</v>
      </c>
      <c r="G2768" s="4">
        <v>204615.328125</v>
      </c>
      <c r="H2768" s="4">
        <v>131824.859375</v>
      </c>
      <c r="I2768" s="3">
        <v>64.425697330000006</v>
      </c>
    </row>
    <row r="2769" spans="1:9" x14ac:dyDescent="0.3">
      <c r="A2769" s="25" t="s">
        <v>12</v>
      </c>
      <c r="B2769" s="25" t="s">
        <v>13</v>
      </c>
      <c r="C2769" s="26">
        <v>45253</v>
      </c>
      <c r="D2769" s="27">
        <f t="shared" si="129"/>
        <v>23</v>
      </c>
      <c r="E2769" s="27">
        <f t="shared" si="130"/>
        <v>11</v>
      </c>
      <c r="F2769" s="27">
        <f t="shared" si="131"/>
        <v>2023</v>
      </c>
      <c r="G2769" s="28">
        <v>20459.2421875</v>
      </c>
      <c r="H2769" s="28">
        <v>19287.025390629999</v>
      </c>
      <c r="I2769" s="29">
        <v>94.270500179999999</v>
      </c>
    </row>
    <row r="2770" spans="1:9" customFormat="1" x14ac:dyDescent="0.3">
      <c r="A2770" s="1" t="s">
        <v>6</v>
      </c>
      <c r="B2770" s="1" t="s">
        <v>7</v>
      </c>
      <c r="C2770" s="2">
        <v>45254</v>
      </c>
      <c r="D2770">
        <f t="shared" si="129"/>
        <v>24</v>
      </c>
      <c r="E2770">
        <f t="shared" si="130"/>
        <v>11</v>
      </c>
      <c r="F2770">
        <f t="shared" si="131"/>
        <v>2023</v>
      </c>
      <c r="G2770" s="4">
        <v>51691.2265625</v>
      </c>
      <c r="H2770" s="4">
        <v>28922.240234379999</v>
      </c>
      <c r="I2770" s="3">
        <v>55.951900479999999</v>
      </c>
    </row>
    <row r="2771" spans="1:9" customFormat="1" x14ac:dyDescent="0.3">
      <c r="A2771" s="1" t="s">
        <v>8</v>
      </c>
      <c r="B2771" s="1" t="s">
        <v>9</v>
      </c>
      <c r="C2771" s="2">
        <v>45254</v>
      </c>
      <c r="D2771">
        <f t="shared" si="129"/>
        <v>24</v>
      </c>
      <c r="E2771">
        <f t="shared" si="130"/>
        <v>11</v>
      </c>
      <c r="F2771">
        <f t="shared" si="131"/>
        <v>2023</v>
      </c>
      <c r="G2771" s="4">
        <v>15302.39648438</v>
      </c>
      <c r="H2771" s="4">
        <v>7595.4941406300004</v>
      </c>
      <c r="I2771" s="3">
        <v>49.636001589999999</v>
      </c>
    </row>
    <row r="2772" spans="1:9" customFormat="1" x14ac:dyDescent="0.3">
      <c r="A2772" s="1" t="s">
        <v>10</v>
      </c>
      <c r="B2772" s="1" t="s">
        <v>11</v>
      </c>
      <c r="C2772" s="2">
        <v>45254</v>
      </c>
      <c r="D2772">
        <f t="shared" si="129"/>
        <v>24</v>
      </c>
      <c r="E2772">
        <f t="shared" si="130"/>
        <v>11</v>
      </c>
      <c r="F2772">
        <f t="shared" si="131"/>
        <v>2023</v>
      </c>
      <c r="G2772" s="4">
        <v>204615.328125</v>
      </c>
      <c r="H2772" s="4">
        <v>131537.75</v>
      </c>
      <c r="I2772" s="3">
        <v>64.285400390000007</v>
      </c>
    </row>
    <row r="2773" spans="1:9" x14ac:dyDescent="0.3">
      <c r="A2773" s="25" t="s">
        <v>12</v>
      </c>
      <c r="B2773" s="25" t="s">
        <v>13</v>
      </c>
      <c r="C2773" s="26">
        <v>45254</v>
      </c>
      <c r="D2773" s="27">
        <f t="shared" si="129"/>
        <v>24</v>
      </c>
      <c r="E2773" s="27">
        <f t="shared" si="130"/>
        <v>11</v>
      </c>
      <c r="F2773" s="27">
        <f t="shared" si="131"/>
        <v>2023</v>
      </c>
      <c r="G2773" s="28">
        <v>20459.2421875</v>
      </c>
      <c r="H2773" s="28">
        <v>19230.634765629999</v>
      </c>
      <c r="I2773" s="29">
        <v>93.994903559999997</v>
      </c>
    </row>
    <row r="2774" spans="1:9" customFormat="1" x14ac:dyDescent="0.3">
      <c r="A2774" s="1" t="s">
        <v>6</v>
      </c>
      <c r="B2774" s="1" t="s">
        <v>7</v>
      </c>
      <c r="C2774" s="2">
        <v>45255</v>
      </c>
      <c r="D2774">
        <f t="shared" si="129"/>
        <v>25</v>
      </c>
      <c r="E2774">
        <f t="shared" si="130"/>
        <v>11</v>
      </c>
      <c r="F2774">
        <f t="shared" si="131"/>
        <v>2023</v>
      </c>
      <c r="G2774" s="4">
        <v>51691.2265625</v>
      </c>
      <c r="H2774" s="4">
        <v>28753.9921875</v>
      </c>
      <c r="I2774" s="3">
        <v>55.626399990000003</v>
      </c>
    </row>
    <row r="2775" spans="1:9" customFormat="1" x14ac:dyDescent="0.3">
      <c r="A2775" s="1" t="s">
        <v>8</v>
      </c>
      <c r="B2775" s="1" t="s">
        <v>9</v>
      </c>
      <c r="C2775" s="2">
        <v>45255</v>
      </c>
      <c r="D2775">
        <f t="shared" si="129"/>
        <v>25</v>
      </c>
      <c r="E2775">
        <f t="shared" si="130"/>
        <v>11</v>
      </c>
      <c r="F2775">
        <f t="shared" si="131"/>
        <v>2023</v>
      </c>
      <c r="G2775" s="4">
        <v>15302.39648438</v>
      </c>
      <c r="H2775" s="4">
        <v>7581.4311523400002</v>
      </c>
      <c r="I2775" s="3">
        <v>49.54410172</v>
      </c>
    </row>
    <row r="2776" spans="1:9" customFormat="1" x14ac:dyDescent="0.3">
      <c r="A2776" s="1" t="s">
        <v>10</v>
      </c>
      <c r="B2776" s="1" t="s">
        <v>11</v>
      </c>
      <c r="C2776" s="2">
        <v>45255</v>
      </c>
      <c r="D2776">
        <f t="shared" si="129"/>
        <v>25</v>
      </c>
      <c r="E2776">
        <f t="shared" si="130"/>
        <v>11</v>
      </c>
      <c r="F2776">
        <f t="shared" si="131"/>
        <v>2023</v>
      </c>
      <c r="G2776" s="4">
        <v>204615.328125</v>
      </c>
      <c r="H2776" s="4">
        <v>131564.75</v>
      </c>
      <c r="I2776" s="3">
        <v>64.298599240000001</v>
      </c>
    </row>
    <row r="2777" spans="1:9" x14ac:dyDescent="0.3">
      <c r="A2777" s="25" t="s">
        <v>12</v>
      </c>
      <c r="B2777" s="25" t="s">
        <v>13</v>
      </c>
      <c r="C2777" s="26">
        <v>45255</v>
      </c>
      <c r="D2777" s="27">
        <f t="shared" si="129"/>
        <v>25</v>
      </c>
      <c r="E2777" s="27">
        <f t="shared" si="130"/>
        <v>11</v>
      </c>
      <c r="F2777" s="27">
        <f t="shared" si="131"/>
        <v>2023</v>
      </c>
      <c r="G2777" s="28">
        <v>20459.2421875</v>
      </c>
      <c r="H2777" s="28">
        <v>19225.9140625</v>
      </c>
      <c r="I2777" s="29">
        <v>93.971801760000005</v>
      </c>
    </row>
    <row r="2778" spans="1:9" customFormat="1" x14ac:dyDescent="0.3">
      <c r="A2778" s="1" t="s">
        <v>6</v>
      </c>
      <c r="B2778" s="1" t="s">
        <v>7</v>
      </c>
      <c r="C2778" s="2">
        <v>45256</v>
      </c>
      <c r="D2778">
        <f t="shared" si="129"/>
        <v>26</v>
      </c>
      <c r="E2778">
        <f t="shared" si="130"/>
        <v>11</v>
      </c>
      <c r="F2778">
        <f t="shared" si="131"/>
        <v>2023</v>
      </c>
      <c r="G2778" s="4">
        <v>51691.2265625</v>
      </c>
      <c r="H2778" s="4">
        <v>28580.794921879999</v>
      </c>
      <c r="I2778" s="3">
        <v>55.29140091</v>
      </c>
    </row>
    <row r="2779" spans="1:9" customFormat="1" x14ac:dyDescent="0.3">
      <c r="A2779" s="1" t="s">
        <v>8</v>
      </c>
      <c r="B2779" s="1" t="s">
        <v>9</v>
      </c>
      <c r="C2779" s="2">
        <v>45256</v>
      </c>
      <c r="D2779">
        <f t="shared" si="129"/>
        <v>26</v>
      </c>
      <c r="E2779">
        <f t="shared" si="130"/>
        <v>11</v>
      </c>
      <c r="F2779">
        <f t="shared" si="131"/>
        <v>2023</v>
      </c>
      <c r="G2779" s="4">
        <v>15302.39648438</v>
      </c>
      <c r="H2779" s="4">
        <v>7571.4291992199996</v>
      </c>
      <c r="I2779" s="3">
        <v>49.478698729999998</v>
      </c>
    </row>
    <row r="2780" spans="1:9" customFormat="1" x14ac:dyDescent="0.3">
      <c r="A2780" s="1" t="s">
        <v>10</v>
      </c>
      <c r="B2780" s="1" t="s">
        <v>11</v>
      </c>
      <c r="C2780" s="2">
        <v>45256</v>
      </c>
      <c r="D2780">
        <f t="shared" si="129"/>
        <v>26</v>
      </c>
      <c r="E2780">
        <f t="shared" si="130"/>
        <v>11</v>
      </c>
      <c r="F2780">
        <f t="shared" si="131"/>
        <v>2023</v>
      </c>
      <c r="G2780" s="4">
        <v>204615.328125</v>
      </c>
      <c r="H2780" s="4">
        <v>131653.578125</v>
      </c>
      <c r="I2780" s="3">
        <v>64.342002870000002</v>
      </c>
    </row>
    <row r="2781" spans="1:9" x14ac:dyDescent="0.3">
      <c r="A2781" s="25" t="s">
        <v>12</v>
      </c>
      <c r="B2781" s="25" t="s">
        <v>13</v>
      </c>
      <c r="C2781" s="26">
        <v>45256</v>
      </c>
      <c r="D2781" s="27">
        <f t="shared" si="129"/>
        <v>26</v>
      </c>
      <c r="E2781" s="27">
        <f t="shared" si="130"/>
        <v>11</v>
      </c>
      <c r="F2781" s="27">
        <f t="shared" si="131"/>
        <v>2023</v>
      </c>
      <c r="G2781" s="28">
        <v>20459.2421875</v>
      </c>
      <c r="H2781" s="28">
        <v>19342.357421879999</v>
      </c>
      <c r="I2781" s="29">
        <v>94.540901180000006</v>
      </c>
    </row>
    <row r="2782" spans="1:9" customFormat="1" x14ac:dyDescent="0.3">
      <c r="A2782" s="1" t="s">
        <v>6</v>
      </c>
      <c r="B2782" s="1" t="s">
        <v>7</v>
      </c>
      <c r="C2782" s="2">
        <v>45257</v>
      </c>
      <c r="D2782">
        <f t="shared" si="129"/>
        <v>27</v>
      </c>
      <c r="E2782">
        <f t="shared" si="130"/>
        <v>11</v>
      </c>
      <c r="F2782">
        <f t="shared" si="131"/>
        <v>2023</v>
      </c>
      <c r="G2782" s="4">
        <v>51691.2265625</v>
      </c>
      <c r="H2782" s="4">
        <v>28398.7578125</v>
      </c>
      <c r="I2782" s="3">
        <v>54.939201349999998</v>
      </c>
    </row>
    <row r="2783" spans="1:9" customFormat="1" x14ac:dyDescent="0.3">
      <c r="A2783" s="1" t="s">
        <v>8</v>
      </c>
      <c r="B2783" s="1" t="s">
        <v>9</v>
      </c>
      <c r="C2783" s="2">
        <v>45257</v>
      </c>
      <c r="D2783">
        <f t="shared" si="129"/>
        <v>27</v>
      </c>
      <c r="E2783">
        <f t="shared" si="130"/>
        <v>11</v>
      </c>
      <c r="F2783">
        <f t="shared" si="131"/>
        <v>2023</v>
      </c>
      <c r="G2783" s="4">
        <v>15302.39648438</v>
      </c>
      <c r="H2783" s="4">
        <v>7552.1171875</v>
      </c>
      <c r="I2783" s="3">
        <v>49.352500919999997</v>
      </c>
    </row>
    <row r="2784" spans="1:9" customFormat="1" x14ac:dyDescent="0.3">
      <c r="A2784" s="1" t="s">
        <v>10</v>
      </c>
      <c r="B2784" s="1" t="s">
        <v>11</v>
      </c>
      <c r="C2784" s="2">
        <v>45257</v>
      </c>
      <c r="D2784">
        <f t="shared" si="129"/>
        <v>27</v>
      </c>
      <c r="E2784">
        <f t="shared" si="130"/>
        <v>11</v>
      </c>
      <c r="F2784">
        <f t="shared" si="131"/>
        <v>2023</v>
      </c>
      <c r="G2784" s="4">
        <v>204615.328125</v>
      </c>
      <c r="H2784" s="4">
        <v>131334.359375</v>
      </c>
      <c r="I2784" s="3">
        <v>64.185997009999994</v>
      </c>
    </row>
    <row r="2785" spans="1:9" x14ac:dyDescent="0.3">
      <c r="A2785" s="25" t="s">
        <v>12</v>
      </c>
      <c r="B2785" s="25" t="s">
        <v>13</v>
      </c>
      <c r="C2785" s="26">
        <v>45257</v>
      </c>
      <c r="D2785" s="27">
        <f t="shared" si="129"/>
        <v>27</v>
      </c>
      <c r="E2785" s="27">
        <f t="shared" si="130"/>
        <v>11</v>
      </c>
      <c r="F2785" s="27">
        <f t="shared" si="131"/>
        <v>2023</v>
      </c>
      <c r="G2785" s="28">
        <v>20459.2421875</v>
      </c>
      <c r="H2785" s="28">
        <v>19336.630859379999</v>
      </c>
      <c r="I2785" s="29">
        <v>94.512901310000004</v>
      </c>
    </row>
    <row r="2786" spans="1:9" customFormat="1" x14ac:dyDescent="0.3">
      <c r="A2786" s="1" t="s">
        <v>6</v>
      </c>
      <c r="B2786" s="1" t="s">
        <v>7</v>
      </c>
      <c r="C2786" s="2">
        <v>45258</v>
      </c>
      <c r="D2786">
        <f t="shared" si="129"/>
        <v>28</v>
      </c>
      <c r="E2786">
        <f t="shared" si="130"/>
        <v>11</v>
      </c>
      <c r="F2786">
        <f t="shared" si="131"/>
        <v>2023</v>
      </c>
      <c r="G2786" s="4">
        <v>51691.2265625</v>
      </c>
      <c r="H2786" s="4">
        <v>28224.400390629999</v>
      </c>
      <c r="I2786" s="3">
        <v>54.60189819</v>
      </c>
    </row>
    <row r="2787" spans="1:9" customFormat="1" x14ac:dyDescent="0.3">
      <c r="A2787" s="1" t="s">
        <v>8</v>
      </c>
      <c r="B2787" s="1" t="s">
        <v>9</v>
      </c>
      <c r="C2787" s="2">
        <v>45258</v>
      </c>
      <c r="D2787">
        <f t="shared" si="129"/>
        <v>28</v>
      </c>
      <c r="E2787">
        <f t="shared" si="130"/>
        <v>11</v>
      </c>
      <c r="F2787">
        <f t="shared" si="131"/>
        <v>2023</v>
      </c>
      <c r="G2787" s="4">
        <v>15302.39648438</v>
      </c>
      <c r="H2787" s="4">
        <v>7530.5087890599998</v>
      </c>
      <c r="I2787" s="3">
        <v>49.2112999</v>
      </c>
    </row>
    <row r="2788" spans="1:9" customFormat="1" x14ac:dyDescent="0.3">
      <c r="A2788" s="1" t="s">
        <v>10</v>
      </c>
      <c r="B2788" s="1" t="s">
        <v>11</v>
      </c>
      <c r="C2788" s="2">
        <v>45258</v>
      </c>
      <c r="D2788">
        <f t="shared" si="129"/>
        <v>28</v>
      </c>
      <c r="E2788">
        <f t="shared" si="130"/>
        <v>11</v>
      </c>
      <c r="F2788">
        <f t="shared" si="131"/>
        <v>2023</v>
      </c>
      <c r="G2788" s="4">
        <v>204615.328125</v>
      </c>
      <c r="H2788" s="4">
        <v>131160.28125</v>
      </c>
      <c r="I2788" s="3">
        <v>64.100898740000005</v>
      </c>
    </row>
    <row r="2789" spans="1:9" x14ac:dyDescent="0.3">
      <c r="A2789" s="25" t="s">
        <v>12</v>
      </c>
      <c r="B2789" s="25" t="s">
        <v>13</v>
      </c>
      <c r="C2789" s="26">
        <v>45258</v>
      </c>
      <c r="D2789" s="27">
        <f t="shared" si="129"/>
        <v>28</v>
      </c>
      <c r="E2789" s="27">
        <f t="shared" si="130"/>
        <v>11</v>
      </c>
      <c r="F2789" s="27">
        <f t="shared" si="131"/>
        <v>2023</v>
      </c>
      <c r="G2789" s="28">
        <v>20459.2421875</v>
      </c>
      <c r="H2789" s="28">
        <v>19491.470703129999</v>
      </c>
      <c r="I2789" s="29">
        <v>95.269798280000003</v>
      </c>
    </row>
    <row r="2790" spans="1:9" customFormat="1" x14ac:dyDescent="0.3">
      <c r="A2790" s="1" t="s">
        <v>6</v>
      </c>
      <c r="B2790" s="1" t="s">
        <v>7</v>
      </c>
      <c r="C2790" s="2">
        <v>45259</v>
      </c>
      <c r="D2790">
        <f t="shared" si="129"/>
        <v>29</v>
      </c>
      <c r="E2790">
        <f t="shared" si="130"/>
        <v>11</v>
      </c>
      <c r="F2790">
        <f t="shared" si="131"/>
        <v>2023</v>
      </c>
      <c r="G2790" s="4">
        <v>51691.2265625</v>
      </c>
      <c r="H2790" s="4">
        <v>28048.373046879999</v>
      </c>
      <c r="I2790" s="3">
        <v>54.261398319999998</v>
      </c>
    </row>
    <row r="2791" spans="1:9" customFormat="1" x14ac:dyDescent="0.3">
      <c r="A2791" s="1" t="s">
        <v>8</v>
      </c>
      <c r="B2791" s="1" t="s">
        <v>9</v>
      </c>
      <c r="C2791" s="2">
        <v>45259</v>
      </c>
      <c r="D2791">
        <f t="shared" si="129"/>
        <v>29</v>
      </c>
      <c r="E2791">
        <f t="shared" si="130"/>
        <v>11</v>
      </c>
      <c r="F2791">
        <f t="shared" si="131"/>
        <v>2023</v>
      </c>
      <c r="G2791" s="4">
        <v>15302.39648438</v>
      </c>
      <c r="H2791" s="4">
        <v>7505.7441406300004</v>
      </c>
      <c r="I2791" s="3">
        <v>49.049499509999997</v>
      </c>
    </row>
    <row r="2792" spans="1:9" customFormat="1" x14ac:dyDescent="0.3">
      <c r="A2792" s="1" t="s">
        <v>10</v>
      </c>
      <c r="B2792" s="1" t="s">
        <v>11</v>
      </c>
      <c r="C2792" s="2">
        <v>45259</v>
      </c>
      <c r="D2792">
        <f t="shared" si="129"/>
        <v>29</v>
      </c>
      <c r="E2792">
        <f t="shared" si="130"/>
        <v>11</v>
      </c>
      <c r="F2792">
        <f t="shared" si="131"/>
        <v>2023</v>
      </c>
      <c r="G2792" s="4">
        <v>204615.328125</v>
      </c>
      <c r="H2792" s="4">
        <v>131022.3828125</v>
      </c>
      <c r="I2792" s="3">
        <v>64.033500669999995</v>
      </c>
    </row>
    <row r="2793" spans="1:9" x14ac:dyDescent="0.3">
      <c r="A2793" s="25" t="s">
        <v>12</v>
      </c>
      <c r="B2793" s="25" t="s">
        <v>13</v>
      </c>
      <c r="C2793" s="26">
        <v>45259</v>
      </c>
      <c r="D2793" s="27">
        <f t="shared" si="129"/>
        <v>29</v>
      </c>
      <c r="E2793" s="27">
        <f t="shared" si="130"/>
        <v>11</v>
      </c>
      <c r="F2793" s="27">
        <f t="shared" si="131"/>
        <v>2023</v>
      </c>
      <c r="G2793" s="28">
        <v>20459.2421875</v>
      </c>
      <c r="H2793" s="28">
        <v>19750.373046879999</v>
      </c>
      <c r="I2793" s="29">
        <v>96.535202029999994</v>
      </c>
    </row>
    <row r="2794" spans="1:9" customFormat="1" x14ac:dyDescent="0.3">
      <c r="A2794" s="1" t="s">
        <v>6</v>
      </c>
      <c r="B2794" s="1" t="s">
        <v>7</v>
      </c>
      <c r="C2794" s="2">
        <v>45260</v>
      </c>
      <c r="D2794">
        <f t="shared" si="129"/>
        <v>30</v>
      </c>
      <c r="E2794">
        <f t="shared" si="130"/>
        <v>11</v>
      </c>
      <c r="F2794">
        <f t="shared" si="131"/>
        <v>2023</v>
      </c>
      <c r="G2794" s="4">
        <v>51691.2265625</v>
      </c>
      <c r="H2794" s="4">
        <v>27873.953125</v>
      </c>
      <c r="I2794" s="3">
        <v>53.923999790000003</v>
      </c>
    </row>
    <row r="2795" spans="1:9" customFormat="1" x14ac:dyDescent="0.3">
      <c r="A2795" s="1" t="s">
        <v>8</v>
      </c>
      <c r="B2795" s="1" t="s">
        <v>9</v>
      </c>
      <c r="C2795" s="2">
        <v>45260</v>
      </c>
      <c r="D2795">
        <f t="shared" si="129"/>
        <v>30</v>
      </c>
      <c r="E2795">
        <f t="shared" si="130"/>
        <v>11</v>
      </c>
      <c r="F2795">
        <f t="shared" si="131"/>
        <v>2023</v>
      </c>
      <c r="G2795" s="4">
        <v>15302.39648438</v>
      </c>
      <c r="H2795" s="4">
        <v>7483.4291992199996</v>
      </c>
      <c r="I2795" s="3">
        <v>48.903598789999997</v>
      </c>
    </row>
    <row r="2796" spans="1:9" customFormat="1" x14ac:dyDescent="0.3">
      <c r="A2796" s="1" t="s">
        <v>10</v>
      </c>
      <c r="B2796" s="1" t="s">
        <v>11</v>
      </c>
      <c r="C2796" s="2">
        <v>45260</v>
      </c>
      <c r="D2796">
        <f t="shared" si="129"/>
        <v>30</v>
      </c>
      <c r="E2796">
        <f t="shared" si="130"/>
        <v>11</v>
      </c>
      <c r="F2796">
        <f t="shared" si="131"/>
        <v>2023</v>
      </c>
      <c r="G2796" s="4">
        <v>204615.328125</v>
      </c>
      <c r="H2796" s="4">
        <v>130964.6328125</v>
      </c>
      <c r="I2796" s="3">
        <v>64.00530243</v>
      </c>
    </row>
    <row r="2797" spans="1:9" x14ac:dyDescent="0.3">
      <c r="A2797" s="25" t="s">
        <v>12</v>
      </c>
      <c r="B2797" s="25" t="s">
        <v>13</v>
      </c>
      <c r="C2797" s="26">
        <v>45260</v>
      </c>
      <c r="D2797" s="27">
        <f t="shared" si="129"/>
        <v>30</v>
      </c>
      <c r="E2797" s="27">
        <f t="shared" si="130"/>
        <v>11</v>
      </c>
      <c r="F2797" s="27">
        <f t="shared" si="131"/>
        <v>2023</v>
      </c>
      <c r="G2797" s="28">
        <v>20459.2421875</v>
      </c>
      <c r="H2797" s="28">
        <v>19812.435546879999</v>
      </c>
      <c r="I2797" s="29">
        <v>96.838600159999999</v>
      </c>
    </row>
    <row r="2798" spans="1:9" customFormat="1" x14ac:dyDescent="0.3">
      <c r="A2798" s="1" t="s">
        <v>6</v>
      </c>
      <c r="B2798" s="1" t="s">
        <v>7</v>
      </c>
      <c r="C2798" s="2">
        <v>45261</v>
      </c>
      <c r="D2798">
        <f t="shared" si="129"/>
        <v>1</v>
      </c>
      <c r="E2798">
        <f t="shared" si="130"/>
        <v>12</v>
      </c>
      <c r="F2798">
        <f t="shared" si="131"/>
        <v>2023</v>
      </c>
      <c r="G2798" s="4">
        <v>51691.2265625</v>
      </c>
      <c r="H2798" s="4">
        <v>27701.869140629999</v>
      </c>
      <c r="I2798" s="3">
        <v>53.590999600000004</v>
      </c>
    </row>
    <row r="2799" spans="1:9" customFormat="1" x14ac:dyDescent="0.3">
      <c r="A2799" s="1" t="s">
        <v>8</v>
      </c>
      <c r="B2799" s="1" t="s">
        <v>9</v>
      </c>
      <c r="C2799" s="2">
        <v>45261</v>
      </c>
      <c r="D2799">
        <f t="shared" si="129"/>
        <v>1</v>
      </c>
      <c r="E2799">
        <f t="shared" si="130"/>
        <v>12</v>
      </c>
      <c r="F2799">
        <f t="shared" si="131"/>
        <v>2023</v>
      </c>
      <c r="G2799" s="4">
        <v>15302.39648438</v>
      </c>
      <c r="H2799" s="4">
        <v>7464.2958984400002</v>
      </c>
      <c r="I2799" s="3">
        <v>48.778598789999997</v>
      </c>
    </row>
    <row r="2800" spans="1:9" customFormat="1" x14ac:dyDescent="0.3">
      <c r="A2800" s="1" t="s">
        <v>10</v>
      </c>
      <c r="B2800" s="1" t="s">
        <v>11</v>
      </c>
      <c r="C2800" s="2">
        <v>45261</v>
      </c>
      <c r="D2800">
        <f t="shared" si="129"/>
        <v>1</v>
      </c>
      <c r="E2800">
        <f t="shared" si="130"/>
        <v>12</v>
      </c>
      <c r="F2800">
        <f t="shared" si="131"/>
        <v>2023</v>
      </c>
      <c r="G2800" s="4">
        <v>204615.328125</v>
      </c>
      <c r="H2800" s="4">
        <v>130806.40625</v>
      </c>
      <c r="I2800" s="3">
        <v>63.928001399999999</v>
      </c>
    </row>
    <row r="2801" spans="1:9" x14ac:dyDescent="0.3">
      <c r="A2801" s="25" t="s">
        <v>12</v>
      </c>
      <c r="B2801" s="25" t="s">
        <v>13</v>
      </c>
      <c r="C2801" s="26">
        <v>45261</v>
      </c>
      <c r="D2801" s="27">
        <f t="shared" si="129"/>
        <v>1</v>
      </c>
      <c r="E2801" s="27">
        <f t="shared" si="130"/>
        <v>12</v>
      </c>
      <c r="F2801" s="27">
        <f t="shared" si="131"/>
        <v>2023</v>
      </c>
      <c r="G2801" s="28">
        <v>20459.2421875</v>
      </c>
      <c r="H2801" s="28">
        <v>19810.91015625</v>
      </c>
      <c r="I2801" s="29">
        <v>96.831100460000002</v>
      </c>
    </row>
    <row r="2802" spans="1:9" customFormat="1" x14ac:dyDescent="0.3">
      <c r="A2802" s="1" t="s">
        <v>6</v>
      </c>
      <c r="B2802" s="1" t="s">
        <v>7</v>
      </c>
      <c r="C2802" s="2">
        <v>45262</v>
      </c>
      <c r="D2802">
        <f t="shared" si="129"/>
        <v>2</v>
      </c>
      <c r="E2802">
        <f t="shared" si="130"/>
        <v>12</v>
      </c>
      <c r="F2802">
        <f t="shared" si="131"/>
        <v>2023</v>
      </c>
      <c r="G2802" s="4">
        <v>51691.2265625</v>
      </c>
      <c r="H2802" s="4">
        <v>27535.654296879999</v>
      </c>
      <c r="I2802" s="3">
        <v>53.269500729999997</v>
      </c>
    </row>
    <row r="2803" spans="1:9" customFormat="1" x14ac:dyDescent="0.3">
      <c r="A2803" s="1" t="s">
        <v>8</v>
      </c>
      <c r="B2803" s="1" t="s">
        <v>9</v>
      </c>
      <c r="C2803" s="2">
        <v>45262</v>
      </c>
      <c r="D2803">
        <f t="shared" si="129"/>
        <v>2</v>
      </c>
      <c r="E2803">
        <f t="shared" si="130"/>
        <v>12</v>
      </c>
      <c r="F2803">
        <f t="shared" si="131"/>
        <v>2023</v>
      </c>
      <c r="G2803" s="4">
        <v>15302.39648438</v>
      </c>
      <c r="H2803" s="4">
        <v>7437.9082031300004</v>
      </c>
      <c r="I2803" s="3">
        <v>48.606201169999999</v>
      </c>
    </row>
    <row r="2804" spans="1:9" customFormat="1" x14ac:dyDescent="0.3">
      <c r="A2804" s="1" t="s">
        <v>10</v>
      </c>
      <c r="B2804" s="1" t="s">
        <v>11</v>
      </c>
      <c r="C2804" s="2">
        <v>45262</v>
      </c>
      <c r="D2804">
        <f t="shared" si="129"/>
        <v>2</v>
      </c>
      <c r="E2804">
        <f t="shared" si="130"/>
        <v>12</v>
      </c>
      <c r="F2804">
        <f t="shared" si="131"/>
        <v>2023</v>
      </c>
      <c r="G2804" s="4">
        <v>204615.328125</v>
      </c>
      <c r="H2804" s="4">
        <v>130812.328125</v>
      </c>
      <c r="I2804" s="3">
        <v>63.930900569999999</v>
      </c>
    </row>
    <row r="2805" spans="1:9" x14ac:dyDescent="0.3">
      <c r="A2805" s="25" t="s">
        <v>12</v>
      </c>
      <c r="B2805" s="25" t="s">
        <v>13</v>
      </c>
      <c r="C2805" s="26">
        <v>45262</v>
      </c>
      <c r="D2805" s="27">
        <f t="shared" si="129"/>
        <v>2</v>
      </c>
      <c r="E2805" s="27">
        <f t="shared" si="130"/>
        <v>12</v>
      </c>
      <c r="F2805" s="27">
        <f t="shared" si="131"/>
        <v>2023</v>
      </c>
      <c r="G2805" s="28">
        <v>20459.2421875</v>
      </c>
      <c r="H2805" s="28">
        <v>19841.283203129999</v>
      </c>
      <c r="I2805" s="29">
        <v>96.979598999999993</v>
      </c>
    </row>
    <row r="2806" spans="1:9" customFormat="1" x14ac:dyDescent="0.3">
      <c r="A2806" s="1" t="s">
        <v>6</v>
      </c>
      <c r="B2806" s="1" t="s">
        <v>7</v>
      </c>
      <c r="C2806" s="2">
        <v>45263</v>
      </c>
      <c r="D2806">
        <f t="shared" si="129"/>
        <v>3</v>
      </c>
      <c r="E2806">
        <f t="shared" si="130"/>
        <v>12</v>
      </c>
      <c r="F2806">
        <f t="shared" si="131"/>
        <v>2023</v>
      </c>
      <c r="G2806" s="4">
        <v>51691.2265625</v>
      </c>
      <c r="H2806" s="4">
        <v>27382.443359379999</v>
      </c>
      <c r="I2806" s="3">
        <v>52.973098749999998</v>
      </c>
    </row>
    <row r="2807" spans="1:9" customFormat="1" x14ac:dyDescent="0.3">
      <c r="A2807" s="1" t="s">
        <v>8</v>
      </c>
      <c r="B2807" s="1" t="s">
        <v>9</v>
      </c>
      <c r="C2807" s="2">
        <v>45263</v>
      </c>
      <c r="D2807">
        <f t="shared" si="129"/>
        <v>3</v>
      </c>
      <c r="E2807">
        <f t="shared" si="130"/>
        <v>12</v>
      </c>
      <c r="F2807">
        <f t="shared" si="131"/>
        <v>2023</v>
      </c>
      <c r="G2807" s="4">
        <v>15302.39648438</v>
      </c>
      <c r="H2807" s="4">
        <v>7420.7890625</v>
      </c>
      <c r="I2807" s="3">
        <v>48.494300840000001</v>
      </c>
    </row>
    <row r="2808" spans="1:9" customFormat="1" x14ac:dyDescent="0.3">
      <c r="A2808" s="1" t="s">
        <v>10</v>
      </c>
      <c r="B2808" s="1" t="s">
        <v>11</v>
      </c>
      <c r="C2808" s="2">
        <v>45263</v>
      </c>
      <c r="D2808">
        <f t="shared" si="129"/>
        <v>3</v>
      </c>
      <c r="E2808">
        <f t="shared" si="130"/>
        <v>12</v>
      </c>
      <c r="F2808">
        <f t="shared" si="131"/>
        <v>2023</v>
      </c>
      <c r="G2808" s="4">
        <v>204615.328125</v>
      </c>
      <c r="H2808" s="4">
        <v>130799.5625</v>
      </c>
      <c r="I2808" s="3">
        <v>63.924598690000003</v>
      </c>
    </row>
    <row r="2809" spans="1:9" x14ac:dyDescent="0.3">
      <c r="A2809" s="25" t="s">
        <v>12</v>
      </c>
      <c r="B2809" s="25" t="s">
        <v>13</v>
      </c>
      <c r="C2809" s="26">
        <v>45263</v>
      </c>
      <c r="D2809" s="27">
        <f t="shared" si="129"/>
        <v>3</v>
      </c>
      <c r="E2809" s="27">
        <f t="shared" si="130"/>
        <v>12</v>
      </c>
      <c r="F2809" s="27">
        <f t="shared" si="131"/>
        <v>2023</v>
      </c>
      <c r="G2809" s="28">
        <v>20459.2421875</v>
      </c>
      <c r="H2809" s="28">
        <v>19983.548828129999</v>
      </c>
      <c r="I2809" s="29">
        <v>97.674896239999995</v>
      </c>
    </row>
    <row r="2810" spans="1:9" customFormat="1" x14ac:dyDescent="0.3">
      <c r="A2810" s="1" t="s">
        <v>6</v>
      </c>
      <c r="B2810" s="1" t="s">
        <v>7</v>
      </c>
      <c r="C2810" s="2">
        <v>45264</v>
      </c>
      <c r="D2810">
        <f t="shared" si="129"/>
        <v>4</v>
      </c>
      <c r="E2810">
        <f t="shared" si="130"/>
        <v>12</v>
      </c>
      <c r="F2810">
        <f t="shared" si="131"/>
        <v>2023</v>
      </c>
      <c r="G2810" s="4">
        <v>51691.2265625</v>
      </c>
      <c r="H2810" s="4">
        <v>27187.12890625</v>
      </c>
      <c r="I2810" s="3">
        <v>52.595199579999999</v>
      </c>
    </row>
    <row r="2811" spans="1:9" customFormat="1" x14ac:dyDescent="0.3">
      <c r="A2811" s="1" t="s">
        <v>8</v>
      </c>
      <c r="B2811" s="1" t="s">
        <v>9</v>
      </c>
      <c r="C2811" s="2">
        <v>45264</v>
      </c>
      <c r="D2811">
        <f t="shared" si="129"/>
        <v>4</v>
      </c>
      <c r="E2811">
        <f t="shared" si="130"/>
        <v>12</v>
      </c>
      <c r="F2811">
        <f t="shared" si="131"/>
        <v>2023</v>
      </c>
      <c r="G2811" s="4">
        <v>15302.39648438</v>
      </c>
      <c r="H2811" s="4">
        <v>7368.5708007800004</v>
      </c>
      <c r="I2811" s="3">
        <v>48.153099060000002</v>
      </c>
    </row>
    <row r="2812" spans="1:9" customFormat="1" x14ac:dyDescent="0.3">
      <c r="A2812" s="1" t="s">
        <v>10</v>
      </c>
      <c r="B2812" s="1" t="s">
        <v>11</v>
      </c>
      <c r="C2812" s="2">
        <v>45264</v>
      </c>
      <c r="D2812">
        <f t="shared" si="129"/>
        <v>4</v>
      </c>
      <c r="E2812">
        <f t="shared" si="130"/>
        <v>12</v>
      </c>
      <c r="F2812">
        <f t="shared" si="131"/>
        <v>2023</v>
      </c>
      <c r="G2812" s="4">
        <v>204615.328125</v>
      </c>
      <c r="H2812" s="4">
        <v>130226.34375</v>
      </c>
      <c r="I2812" s="3">
        <v>63.644500729999997</v>
      </c>
    </row>
    <row r="2813" spans="1:9" x14ac:dyDescent="0.3">
      <c r="A2813" s="25" t="s">
        <v>12</v>
      </c>
      <c r="B2813" s="25" t="s">
        <v>13</v>
      </c>
      <c r="C2813" s="26">
        <v>45264</v>
      </c>
      <c r="D2813" s="27">
        <f t="shared" si="129"/>
        <v>4</v>
      </c>
      <c r="E2813" s="27">
        <f t="shared" si="130"/>
        <v>12</v>
      </c>
      <c r="F2813" s="27">
        <f t="shared" si="131"/>
        <v>2023</v>
      </c>
      <c r="G2813" s="28">
        <v>20459.2421875</v>
      </c>
      <c r="H2813" s="28">
        <v>19975.576171879999</v>
      </c>
      <c r="I2813" s="29">
        <v>97.636001590000006</v>
      </c>
    </row>
    <row r="2814" spans="1:9" customFormat="1" x14ac:dyDescent="0.3">
      <c r="A2814" s="1" t="s">
        <v>6</v>
      </c>
      <c r="B2814" s="1" t="s">
        <v>7</v>
      </c>
      <c r="C2814" s="2">
        <v>45265</v>
      </c>
      <c r="D2814">
        <f t="shared" si="129"/>
        <v>5</v>
      </c>
      <c r="E2814">
        <f t="shared" si="130"/>
        <v>12</v>
      </c>
      <c r="F2814">
        <f t="shared" si="131"/>
        <v>2023</v>
      </c>
      <c r="G2814" s="4">
        <v>51691.2265625</v>
      </c>
      <c r="H2814" s="4">
        <v>26994.2734375</v>
      </c>
      <c r="I2814" s="3">
        <v>52.222198489999997</v>
      </c>
    </row>
    <row r="2815" spans="1:9" customFormat="1" x14ac:dyDescent="0.3">
      <c r="A2815" s="1" t="s">
        <v>8</v>
      </c>
      <c r="B2815" s="1" t="s">
        <v>9</v>
      </c>
      <c r="C2815" s="2">
        <v>45265</v>
      </c>
      <c r="D2815">
        <f t="shared" si="129"/>
        <v>5</v>
      </c>
      <c r="E2815">
        <f t="shared" si="130"/>
        <v>12</v>
      </c>
      <c r="F2815">
        <f t="shared" si="131"/>
        <v>2023</v>
      </c>
      <c r="G2815" s="4">
        <v>15302.39648438</v>
      </c>
      <c r="H2815" s="4">
        <v>7345.5112304699996</v>
      </c>
      <c r="I2815" s="3">
        <v>48.002399439999998</v>
      </c>
    </row>
    <row r="2816" spans="1:9" customFormat="1" x14ac:dyDescent="0.3">
      <c r="A2816" s="1" t="s">
        <v>10</v>
      </c>
      <c r="B2816" s="1" t="s">
        <v>11</v>
      </c>
      <c r="C2816" s="2">
        <v>45265</v>
      </c>
      <c r="D2816">
        <f t="shared" si="129"/>
        <v>5</v>
      </c>
      <c r="E2816">
        <f t="shared" si="130"/>
        <v>12</v>
      </c>
      <c r="F2816">
        <f t="shared" si="131"/>
        <v>2023</v>
      </c>
      <c r="G2816" s="4">
        <v>204615.328125</v>
      </c>
      <c r="H2816" s="4">
        <v>130156.2265625</v>
      </c>
      <c r="I2816" s="3">
        <v>63.610198969999999</v>
      </c>
    </row>
    <row r="2817" spans="1:9" x14ac:dyDescent="0.3">
      <c r="A2817" s="25" t="s">
        <v>12</v>
      </c>
      <c r="B2817" s="25" t="s">
        <v>13</v>
      </c>
      <c r="C2817" s="26">
        <v>45265</v>
      </c>
      <c r="D2817" s="27">
        <f t="shared" si="129"/>
        <v>5</v>
      </c>
      <c r="E2817" s="27">
        <f t="shared" si="130"/>
        <v>12</v>
      </c>
      <c r="F2817" s="27">
        <f t="shared" si="131"/>
        <v>2023</v>
      </c>
      <c r="G2817" s="28">
        <v>20459.2421875</v>
      </c>
      <c r="H2817" s="28">
        <v>20011.0859375</v>
      </c>
      <c r="I2817" s="29">
        <v>97.809501650000001</v>
      </c>
    </row>
    <row r="2818" spans="1:9" customFormat="1" x14ac:dyDescent="0.3">
      <c r="A2818" s="1" t="s">
        <v>6</v>
      </c>
      <c r="B2818" s="1" t="s">
        <v>7</v>
      </c>
      <c r="C2818" s="2">
        <v>45266</v>
      </c>
      <c r="D2818">
        <f t="shared" si="129"/>
        <v>6</v>
      </c>
      <c r="E2818">
        <f t="shared" si="130"/>
        <v>12</v>
      </c>
      <c r="F2818">
        <f t="shared" si="131"/>
        <v>2023</v>
      </c>
      <c r="G2818" s="4">
        <v>51691.2265625</v>
      </c>
      <c r="H2818" s="4">
        <v>26835.34765625</v>
      </c>
      <c r="I2818" s="3">
        <v>51.914699550000002</v>
      </c>
    </row>
    <row r="2819" spans="1:9" customFormat="1" x14ac:dyDescent="0.3">
      <c r="A2819" s="1" t="s">
        <v>8</v>
      </c>
      <c r="B2819" s="1" t="s">
        <v>9</v>
      </c>
      <c r="C2819" s="2">
        <v>45266</v>
      </c>
      <c r="D2819">
        <f t="shared" ref="D2819:D2882" si="132">DAY(C2819)</f>
        <v>6</v>
      </c>
      <c r="E2819">
        <f t="shared" ref="E2819:E2882" si="133">MONTH(C2819)</f>
        <v>12</v>
      </c>
      <c r="F2819">
        <f t="shared" ref="F2819:F2882" si="134">YEAR(C2819)</f>
        <v>2023</v>
      </c>
      <c r="G2819" s="4">
        <v>15302.39648438</v>
      </c>
      <c r="H2819" s="4">
        <v>7335.95703125</v>
      </c>
      <c r="I2819" s="3">
        <v>47.939899439999998</v>
      </c>
    </row>
    <row r="2820" spans="1:9" customFormat="1" x14ac:dyDescent="0.3">
      <c r="A2820" s="1" t="s">
        <v>10</v>
      </c>
      <c r="B2820" s="1" t="s">
        <v>11</v>
      </c>
      <c r="C2820" s="2">
        <v>45266</v>
      </c>
      <c r="D2820">
        <f t="shared" si="132"/>
        <v>6</v>
      </c>
      <c r="E2820">
        <f t="shared" si="133"/>
        <v>12</v>
      </c>
      <c r="F2820">
        <f t="shared" si="134"/>
        <v>2023</v>
      </c>
      <c r="G2820" s="4">
        <v>204615.328125</v>
      </c>
      <c r="H2820" s="4">
        <v>130147.8359375</v>
      </c>
      <c r="I2820" s="3">
        <v>63.606098179999996</v>
      </c>
    </row>
    <row r="2821" spans="1:9" x14ac:dyDescent="0.3">
      <c r="A2821" s="25" t="s">
        <v>12</v>
      </c>
      <c r="B2821" s="25" t="s">
        <v>13</v>
      </c>
      <c r="C2821" s="26">
        <v>45266</v>
      </c>
      <c r="D2821" s="27">
        <f t="shared" si="132"/>
        <v>6</v>
      </c>
      <c r="E2821" s="27">
        <f t="shared" si="133"/>
        <v>12</v>
      </c>
      <c r="F2821" s="27">
        <f t="shared" si="134"/>
        <v>2023</v>
      </c>
      <c r="G2821" s="28">
        <v>20459.2421875</v>
      </c>
      <c r="H2821" s="28">
        <v>20020.923828129999</v>
      </c>
      <c r="I2821" s="29">
        <v>97.857597350000006</v>
      </c>
    </row>
    <row r="2822" spans="1:9" customFormat="1" x14ac:dyDescent="0.3">
      <c r="A2822" s="1" t="s">
        <v>6</v>
      </c>
      <c r="B2822" s="1" t="s">
        <v>7</v>
      </c>
      <c r="C2822" s="2">
        <v>45267</v>
      </c>
      <c r="D2822">
        <f t="shared" si="132"/>
        <v>7</v>
      </c>
      <c r="E2822">
        <f t="shared" si="133"/>
        <v>12</v>
      </c>
      <c r="F2822">
        <f t="shared" si="134"/>
        <v>2023</v>
      </c>
      <c r="G2822" s="4">
        <v>51691.2265625</v>
      </c>
      <c r="H2822" s="4">
        <v>26676.234375</v>
      </c>
      <c r="I2822" s="3">
        <v>51.606899259999999</v>
      </c>
    </row>
    <row r="2823" spans="1:9" customFormat="1" x14ac:dyDescent="0.3">
      <c r="A2823" s="1" t="s">
        <v>8</v>
      </c>
      <c r="B2823" s="1" t="s">
        <v>9</v>
      </c>
      <c r="C2823" s="2">
        <v>45267</v>
      </c>
      <c r="D2823">
        <f t="shared" si="132"/>
        <v>7</v>
      </c>
      <c r="E2823">
        <f t="shared" si="133"/>
        <v>12</v>
      </c>
      <c r="F2823">
        <f t="shared" si="134"/>
        <v>2023</v>
      </c>
      <c r="G2823" s="4">
        <v>15302.39648438</v>
      </c>
      <c r="H2823" s="4">
        <v>7328.6440429699996</v>
      </c>
      <c r="I2823" s="3">
        <v>47.892101289999999</v>
      </c>
    </row>
    <row r="2824" spans="1:9" customFormat="1" x14ac:dyDescent="0.3">
      <c r="A2824" s="1" t="s">
        <v>10</v>
      </c>
      <c r="B2824" s="1" t="s">
        <v>11</v>
      </c>
      <c r="C2824" s="2">
        <v>45267</v>
      </c>
      <c r="D2824">
        <f t="shared" si="132"/>
        <v>7</v>
      </c>
      <c r="E2824">
        <f t="shared" si="133"/>
        <v>12</v>
      </c>
      <c r="F2824">
        <f t="shared" si="134"/>
        <v>2023</v>
      </c>
      <c r="G2824" s="4">
        <v>204615.328125</v>
      </c>
      <c r="H2824" s="4">
        <v>129869.7890625</v>
      </c>
      <c r="I2824" s="3">
        <v>63.470199579999999</v>
      </c>
    </row>
    <row r="2825" spans="1:9" x14ac:dyDescent="0.3">
      <c r="A2825" s="25" t="s">
        <v>12</v>
      </c>
      <c r="B2825" s="25" t="s">
        <v>13</v>
      </c>
      <c r="C2825" s="26">
        <v>45267</v>
      </c>
      <c r="D2825" s="27">
        <f t="shared" si="132"/>
        <v>7</v>
      </c>
      <c r="E2825" s="27">
        <f t="shared" si="133"/>
        <v>12</v>
      </c>
      <c r="F2825" s="27">
        <f t="shared" si="134"/>
        <v>2023</v>
      </c>
      <c r="G2825" s="28">
        <v>20459.2421875</v>
      </c>
      <c r="H2825" s="28">
        <v>19987.435546879999</v>
      </c>
      <c r="I2825" s="29">
        <v>97.693901060000002</v>
      </c>
    </row>
    <row r="2826" spans="1:9" customFormat="1" x14ac:dyDescent="0.3">
      <c r="A2826" s="1" t="s">
        <v>6</v>
      </c>
      <c r="B2826" s="1" t="s">
        <v>7</v>
      </c>
      <c r="C2826" s="2">
        <v>45268</v>
      </c>
      <c r="D2826">
        <f t="shared" si="132"/>
        <v>8</v>
      </c>
      <c r="E2826">
        <f t="shared" si="133"/>
        <v>12</v>
      </c>
      <c r="F2826">
        <f t="shared" si="134"/>
        <v>2023</v>
      </c>
      <c r="G2826" s="4">
        <v>51691.2265625</v>
      </c>
      <c r="H2826" s="4">
        <v>26518.2578125</v>
      </c>
      <c r="I2826" s="3">
        <v>51.301300050000002</v>
      </c>
    </row>
    <row r="2827" spans="1:9" customFormat="1" x14ac:dyDescent="0.3">
      <c r="A2827" s="1" t="s">
        <v>8</v>
      </c>
      <c r="B2827" s="1" t="s">
        <v>9</v>
      </c>
      <c r="C2827" s="2">
        <v>45268</v>
      </c>
      <c r="D2827">
        <f t="shared" si="132"/>
        <v>8</v>
      </c>
      <c r="E2827">
        <f t="shared" si="133"/>
        <v>12</v>
      </c>
      <c r="F2827">
        <f t="shared" si="134"/>
        <v>2023</v>
      </c>
      <c r="G2827" s="4">
        <v>15302.39648438</v>
      </c>
      <c r="H2827" s="4">
        <v>7313.6479492199996</v>
      </c>
      <c r="I2827" s="3">
        <v>47.79410172</v>
      </c>
    </row>
    <row r="2828" spans="1:9" customFormat="1" x14ac:dyDescent="0.3">
      <c r="A2828" s="1" t="s">
        <v>10</v>
      </c>
      <c r="B2828" s="1" t="s">
        <v>11</v>
      </c>
      <c r="C2828" s="2">
        <v>45268</v>
      </c>
      <c r="D2828">
        <f t="shared" si="132"/>
        <v>8</v>
      </c>
      <c r="E2828">
        <f t="shared" si="133"/>
        <v>12</v>
      </c>
      <c r="F2828">
        <f t="shared" si="134"/>
        <v>2023</v>
      </c>
      <c r="G2828" s="4">
        <v>204615.328125</v>
      </c>
      <c r="H2828" s="4">
        <v>129787.875</v>
      </c>
      <c r="I2828" s="3">
        <v>63.430198670000003</v>
      </c>
    </row>
    <row r="2829" spans="1:9" x14ac:dyDescent="0.3">
      <c r="A2829" s="25" t="s">
        <v>12</v>
      </c>
      <c r="B2829" s="25" t="s">
        <v>13</v>
      </c>
      <c r="C2829" s="26">
        <v>45268</v>
      </c>
      <c r="D2829" s="27">
        <f t="shared" si="132"/>
        <v>8</v>
      </c>
      <c r="E2829" s="27">
        <f t="shared" si="133"/>
        <v>12</v>
      </c>
      <c r="F2829" s="27">
        <f t="shared" si="134"/>
        <v>2023</v>
      </c>
      <c r="G2829" s="28">
        <v>20459.2421875</v>
      </c>
      <c r="H2829" s="28">
        <v>19950.189453129999</v>
      </c>
      <c r="I2829" s="29">
        <v>97.511901859999995</v>
      </c>
    </row>
    <row r="2830" spans="1:9" customFormat="1" x14ac:dyDescent="0.3">
      <c r="A2830" s="1" t="s">
        <v>6</v>
      </c>
      <c r="B2830" s="1" t="s">
        <v>7</v>
      </c>
      <c r="C2830" s="2">
        <v>45269</v>
      </c>
      <c r="D2830">
        <f t="shared" si="132"/>
        <v>9</v>
      </c>
      <c r="E2830">
        <f t="shared" si="133"/>
        <v>12</v>
      </c>
      <c r="F2830">
        <f t="shared" si="134"/>
        <v>2023</v>
      </c>
      <c r="G2830" s="4">
        <v>51691.2265625</v>
      </c>
      <c r="H2830" s="4">
        <v>26403.677734379999</v>
      </c>
      <c r="I2830" s="3">
        <v>51.079601289999999</v>
      </c>
    </row>
    <row r="2831" spans="1:9" customFormat="1" x14ac:dyDescent="0.3">
      <c r="A2831" s="1" t="s">
        <v>8</v>
      </c>
      <c r="B2831" s="1" t="s">
        <v>9</v>
      </c>
      <c r="C2831" s="2">
        <v>45269</v>
      </c>
      <c r="D2831">
        <f t="shared" si="132"/>
        <v>9</v>
      </c>
      <c r="E2831">
        <f t="shared" si="133"/>
        <v>12</v>
      </c>
      <c r="F2831">
        <f t="shared" si="134"/>
        <v>2023</v>
      </c>
      <c r="G2831" s="4">
        <v>15302.39648438</v>
      </c>
      <c r="H2831" s="4">
        <v>7316.5239257800004</v>
      </c>
      <c r="I2831" s="3">
        <v>47.812900540000001</v>
      </c>
    </row>
    <row r="2832" spans="1:9" customFormat="1" x14ac:dyDescent="0.3">
      <c r="A2832" s="1" t="s">
        <v>10</v>
      </c>
      <c r="B2832" s="1" t="s">
        <v>11</v>
      </c>
      <c r="C2832" s="2">
        <v>45269</v>
      </c>
      <c r="D2832">
        <f t="shared" si="132"/>
        <v>9</v>
      </c>
      <c r="E2832">
        <f t="shared" si="133"/>
        <v>12</v>
      </c>
      <c r="F2832">
        <f t="shared" si="134"/>
        <v>2023</v>
      </c>
      <c r="G2832" s="4">
        <v>204615.328125</v>
      </c>
      <c r="H2832" s="4">
        <v>129889.4375</v>
      </c>
      <c r="I2832" s="3">
        <v>63.479801180000003</v>
      </c>
    </row>
    <row r="2833" spans="1:9" x14ac:dyDescent="0.3">
      <c r="A2833" s="25" t="s">
        <v>12</v>
      </c>
      <c r="B2833" s="25" t="s">
        <v>13</v>
      </c>
      <c r="C2833" s="26">
        <v>45269</v>
      </c>
      <c r="D2833" s="27">
        <f t="shared" si="132"/>
        <v>9</v>
      </c>
      <c r="E2833" s="27">
        <f t="shared" si="133"/>
        <v>12</v>
      </c>
      <c r="F2833" s="27">
        <f t="shared" si="134"/>
        <v>2023</v>
      </c>
      <c r="G2833" s="28">
        <v>20459.2421875</v>
      </c>
      <c r="H2833" s="28">
        <v>19984.869140629999</v>
      </c>
      <c r="I2833" s="29">
        <v>97.681396480000004</v>
      </c>
    </row>
    <row r="2834" spans="1:9" customFormat="1" x14ac:dyDescent="0.3">
      <c r="A2834" s="1" t="s">
        <v>6</v>
      </c>
      <c r="B2834" s="1" t="s">
        <v>7</v>
      </c>
      <c r="C2834" s="2">
        <v>45270</v>
      </c>
      <c r="D2834">
        <f t="shared" si="132"/>
        <v>10</v>
      </c>
      <c r="E2834">
        <f t="shared" si="133"/>
        <v>12</v>
      </c>
      <c r="F2834">
        <f t="shared" si="134"/>
        <v>2023</v>
      </c>
      <c r="G2834" s="4">
        <v>51691.2265625</v>
      </c>
      <c r="H2834" s="4">
        <v>26324.169921879999</v>
      </c>
      <c r="I2834" s="3">
        <v>50.92580032</v>
      </c>
    </row>
    <row r="2835" spans="1:9" customFormat="1" x14ac:dyDescent="0.3">
      <c r="A2835" s="1" t="s">
        <v>8</v>
      </c>
      <c r="B2835" s="1" t="s">
        <v>9</v>
      </c>
      <c r="C2835" s="2">
        <v>45270</v>
      </c>
      <c r="D2835">
        <f t="shared" si="132"/>
        <v>10</v>
      </c>
      <c r="E2835">
        <f t="shared" si="133"/>
        <v>12</v>
      </c>
      <c r="F2835">
        <f t="shared" si="134"/>
        <v>2023</v>
      </c>
      <c r="G2835" s="4">
        <v>15302.39648438</v>
      </c>
      <c r="H2835" s="4">
        <v>7325.9741210900002</v>
      </c>
      <c r="I2835" s="3">
        <v>47.874698639999998</v>
      </c>
    </row>
    <row r="2836" spans="1:9" customFormat="1" x14ac:dyDescent="0.3">
      <c r="A2836" s="1" t="s">
        <v>10</v>
      </c>
      <c r="B2836" s="1" t="s">
        <v>11</v>
      </c>
      <c r="C2836" s="2">
        <v>45270</v>
      </c>
      <c r="D2836">
        <f t="shared" si="132"/>
        <v>10</v>
      </c>
      <c r="E2836">
        <f t="shared" si="133"/>
        <v>12</v>
      </c>
      <c r="F2836">
        <f t="shared" si="134"/>
        <v>2023</v>
      </c>
      <c r="G2836" s="4">
        <v>204615.328125</v>
      </c>
      <c r="H2836" s="4">
        <v>129964.1328125</v>
      </c>
      <c r="I2836" s="3">
        <v>63.516300200000003</v>
      </c>
    </row>
    <row r="2837" spans="1:9" x14ac:dyDescent="0.3">
      <c r="A2837" s="25" t="s">
        <v>12</v>
      </c>
      <c r="B2837" s="25" t="s">
        <v>13</v>
      </c>
      <c r="C2837" s="26">
        <v>45270</v>
      </c>
      <c r="D2837" s="27">
        <f t="shared" si="132"/>
        <v>10</v>
      </c>
      <c r="E2837" s="27">
        <f t="shared" si="133"/>
        <v>12</v>
      </c>
      <c r="F2837" s="27">
        <f t="shared" si="134"/>
        <v>2023</v>
      </c>
      <c r="G2837" s="28">
        <v>20459.2421875</v>
      </c>
      <c r="H2837" s="28">
        <v>19994.244140629999</v>
      </c>
      <c r="I2837" s="29">
        <v>97.727203369999998</v>
      </c>
    </row>
    <row r="2838" spans="1:9" customFormat="1" x14ac:dyDescent="0.3">
      <c r="A2838" s="1" t="s">
        <v>6</v>
      </c>
      <c r="B2838" s="1" t="s">
        <v>7</v>
      </c>
      <c r="C2838" s="2">
        <v>45271</v>
      </c>
      <c r="D2838">
        <f t="shared" si="132"/>
        <v>11</v>
      </c>
      <c r="E2838">
        <f t="shared" si="133"/>
        <v>12</v>
      </c>
      <c r="F2838">
        <f t="shared" si="134"/>
        <v>2023</v>
      </c>
      <c r="G2838" s="4">
        <v>51691.2265625</v>
      </c>
      <c r="H2838" s="4">
        <v>26180.55859375</v>
      </c>
      <c r="I2838" s="3">
        <v>50.647998809999997</v>
      </c>
    </row>
    <row r="2839" spans="1:9" customFormat="1" x14ac:dyDescent="0.3">
      <c r="A2839" s="1" t="s">
        <v>8</v>
      </c>
      <c r="B2839" s="1" t="s">
        <v>9</v>
      </c>
      <c r="C2839" s="2">
        <v>45271</v>
      </c>
      <c r="D2839">
        <f t="shared" si="132"/>
        <v>11</v>
      </c>
      <c r="E2839">
        <f t="shared" si="133"/>
        <v>12</v>
      </c>
      <c r="F2839">
        <f t="shared" si="134"/>
        <v>2023</v>
      </c>
      <c r="G2839" s="4">
        <v>15302.39648438</v>
      </c>
      <c r="H2839" s="4">
        <v>7331.6088867199996</v>
      </c>
      <c r="I2839" s="3">
        <v>47.911499020000001</v>
      </c>
    </row>
    <row r="2840" spans="1:9" customFormat="1" x14ac:dyDescent="0.3">
      <c r="A2840" s="1" t="s">
        <v>10</v>
      </c>
      <c r="B2840" s="1" t="s">
        <v>11</v>
      </c>
      <c r="C2840" s="2">
        <v>45271</v>
      </c>
      <c r="D2840">
        <f t="shared" si="132"/>
        <v>11</v>
      </c>
      <c r="E2840">
        <f t="shared" si="133"/>
        <v>12</v>
      </c>
      <c r="F2840">
        <f t="shared" si="134"/>
        <v>2023</v>
      </c>
      <c r="G2840" s="4">
        <v>204615.328125</v>
      </c>
      <c r="H2840" s="4">
        <v>129667.5</v>
      </c>
      <c r="I2840" s="3">
        <v>63.371398929999998</v>
      </c>
    </row>
    <row r="2841" spans="1:9" x14ac:dyDescent="0.3">
      <c r="A2841" s="25" t="s">
        <v>12</v>
      </c>
      <c r="B2841" s="25" t="s">
        <v>13</v>
      </c>
      <c r="C2841" s="26">
        <v>45271</v>
      </c>
      <c r="D2841" s="27">
        <f t="shared" si="132"/>
        <v>11</v>
      </c>
      <c r="E2841" s="27">
        <f t="shared" si="133"/>
        <v>12</v>
      </c>
      <c r="F2841" s="27">
        <f t="shared" si="134"/>
        <v>2023</v>
      </c>
      <c r="G2841" s="28">
        <v>20459.2421875</v>
      </c>
      <c r="H2841" s="28">
        <v>19845.474609379999</v>
      </c>
      <c r="I2841" s="29">
        <v>97</v>
      </c>
    </row>
    <row r="2842" spans="1:9" customFormat="1" x14ac:dyDescent="0.3">
      <c r="A2842" s="1" t="s">
        <v>6</v>
      </c>
      <c r="B2842" s="1" t="s">
        <v>7</v>
      </c>
      <c r="C2842" s="2">
        <v>45272</v>
      </c>
      <c r="D2842">
        <f t="shared" si="132"/>
        <v>12</v>
      </c>
      <c r="E2842">
        <f t="shared" si="133"/>
        <v>12</v>
      </c>
      <c r="F2842">
        <f t="shared" si="134"/>
        <v>2023</v>
      </c>
      <c r="G2842" s="4">
        <v>51691.2265625</v>
      </c>
      <c r="H2842" s="4">
        <v>26051.5859375</v>
      </c>
      <c r="I2842" s="3">
        <v>50.398498539999999</v>
      </c>
    </row>
    <row r="2843" spans="1:9" customFormat="1" x14ac:dyDescent="0.3">
      <c r="A2843" s="1" t="s">
        <v>8</v>
      </c>
      <c r="B2843" s="1" t="s">
        <v>9</v>
      </c>
      <c r="C2843" s="2">
        <v>45272</v>
      </c>
      <c r="D2843">
        <f t="shared" si="132"/>
        <v>12</v>
      </c>
      <c r="E2843">
        <f t="shared" si="133"/>
        <v>12</v>
      </c>
      <c r="F2843">
        <f t="shared" si="134"/>
        <v>2023</v>
      </c>
      <c r="G2843" s="4">
        <v>15302.39648438</v>
      </c>
      <c r="H2843" s="4">
        <v>7318.5410156300004</v>
      </c>
      <c r="I2843" s="3">
        <v>47.826099399999997</v>
      </c>
    </row>
    <row r="2844" spans="1:9" customFormat="1" x14ac:dyDescent="0.3">
      <c r="A2844" s="1" t="s">
        <v>10</v>
      </c>
      <c r="B2844" s="1" t="s">
        <v>11</v>
      </c>
      <c r="C2844" s="2">
        <v>45272</v>
      </c>
      <c r="D2844">
        <f t="shared" si="132"/>
        <v>12</v>
      </c>
      <c r="E2844">
        <f t="shared" si="133"/>
        <v>12</v>
      </c>
      <c r="F2844">
        <f t="shared" si="134"/>
        <v>2023</v>
      </c>
      <c r="G2844" s="4">
        <v>204615.328125</v>
      </c>
      <c r="H2844" s="4">
        <v>129377.5625</v>
      </c>
      <c r="I2844" s="3">
        <v>63.22969818</v>
      </c>
    </row>
    <row r="2845" spans="1:9" x14ac:dyDescent="0.3">
      <c r="A2845" s="25" t="s">
        <v>12</v>
      </c>
      <c r="B2845" s="25" t="s">
        <v>13</v>
      </c>
      <c r="C2845" s="26">
        <v>45272</v>
      </c>
      <c r="D2845" s="27">
        <f t="shared" si="132"/>
        <v>12</v>
      </c>
      <c r="E2845" s="27">
        <f t="shared" si="133"/>
        <v>12</v>
      </c>
      <c r="F2845" s="27">
        <f t="shared" si="134"/>
        <v>2023</v>
      </c>
      <c r="G2845" s="28">
        <v>20459.2421875</v>
      </c>
      <c r="H2845" s="28">
        <v>19839.14453125</v>
      </c>
      <c r="I2845" s="29">
        <v>96.969100949999998</v>
      </c>
    </row>
    <row r="2846" spans="1:9" customFormat="1" x14ac:dyDescent="0.3">
      <c r="A2846" s="1" t="s">
        <v>6</v>
      </c>
      <c r="B2846" s="1" t="s">
        <v>7</v>
      </c>
      <c r="C2846" s="2">
        <v>45273</v>
      </c>
      <c r="D2846">
        <f t="shared" si="132"/>
        <v>13</v>
      </c>
      <c r="E2846">
        <f t="shared" si="133"/>
        <v>12</v>
      </c>
      <c r="F2846">
        <f t="shared" si="134"/>
        <v>2023</v>
      </c>
      <c r="G2846" s="4">
        <v>51691.2265625</v>
      </c>
      <c r="H2846" s="4">
        <v>25972.7421875</v>
      </c>
      <c r="I2846" s="3">
        <v>50.245899199999997</v>
      </c>
    </row>
    <row r="2847" spans="1:9" customFormat="1" x14ac:dyDescent="0.3">
      <c r="A2847" s="1" t="s">
        <v>8</v>
      </c>
      <c r="B2847" s="1" t="s">
        <v>9</v>
      </c>
      <c r="C2847" s="2">
        <v>45273</v>
      </c>
      <c r="D2847">
        <f t="shared" si="132"/>
        <v>13</v>
      </c>
      <c r="E2847">
        <f t="shared" si="133"/>
        <v>12</v>
      </c>
      <c r="F2847">
        <f t="shared" si="134"/>
        <v>2023</v>
      </c>
      <c r="G2847" s="4">
        <v>15302.39648438</v>
      </c>
      <c r="H2847" s="4">
        <v>7309.9951171900002</v>
      </c>
      <c r="I2847" s="3">
        <v>47.77030182</v>
      </c>
    </row>
    <row r="2848" spans="1:9" customFormat="1" x14ac:dyDescent="0.3">
      <c r="A2848" s="1" t="s">
        <v>10</v>
      </c>
      <c r="B2848" s="1" t="s">
        <v>11</v>
      </c>
      <c r="C2848" s="2">
        <v>45273</v>
      </c>
      <c r="D2848">
        <f t="shared" si="132"/>
        <v>13</v>
      </c>
      <c r="E2848">
        <f t="shared" si="133"/>
        <v>12</v>
      </c>
      <c r="F2848">
        <f t="shared" si="134"/>
        <v>2023</v>
      </c>
      <c r="G2848" s="4">
        <v>204615.328125</v>
      </c>
      <c r="H2848" s="4">
        <v>129228.2109375</v>
      </c>
      <c r="I2848" s="3">
        <v>63.156700129999997</v>
      </c>
    </row>
    <row r="2849" spans="1:9" x14ac:dyDescent="0.3">
      <c r="A2849" s="25" t="s">
        <v>12</v>
      </c>
      <c r="B2849" s="25" t="s">
        <v>13</v>
      </c>
      <c r="C2849" s="26">
        <v>45273</v>
      </c>
      <c r="D2849" s="27">
        <f t="shared" si="132"/>
        <v>13</v>
      </c>
      <c r="E2849" s="27">
        <f t="shared" si="133"/>
        <v>12</v>
      </c>
      <c r="F2849" s="27">
        <f t="shared" si="134"/>
        <v>2023</v>
      </c>
      <c r="G2849" s="28">
        <v>20459.2421875</v>
      </c>
      <c r="H2849" s="28">
        <v>19870.611328129999</v>
      </c>
      <c r="I2849" s="29">
        <v>97.122901920000004</v>
      </c>
    </row>
    <row r="2850" spans="1:9" customFormat="1" x14ac:dyDescent="0.3">
      <c r="A2850" s="1" t="s">
        <v>6</v>
      </c>
      <c r="B2850" s="1" t="s">
        <v>7</v>
      </c>
      <c r="C2850" s="2">
        <v>45274</v>
      </c>
      <c r="D2850">
        <f t="shared" si="132"/>
        <v>14</v>
      </c>
      <c r="E2850">
        <f t="shared" si="133"/>
        <v>12</v>
      </c>
      <c r="F2850">
        <f t="shared" si="134"/>
        <v>2023</v>
      </c>
      <c r="G2850" s="4">
        <v>51691.2265625</v>
      </c>
      <c r="H2850" s="4">
        <v>25929.30859375</v>
      </c>
      <c r="I2850" s="3">
        <v>50.161899570000003</v>
      </c>
    </row>
    <row r="2851" spans="1:9" customFormat="1" x14ac:dyDescent="0.3">
      <c r="A2851" s="1" t="s">
        <v>8</v>
      </c>
      <c r="B2851" s="1" t="s">
        <v>9</v>
      </c>
      <c r="C2851" s="2">
        <v>45274</v>
      </c>
      <c r="D2851">
        <f t="shared" si="132"/>
        <v>14</v>
      </c>
      <c r="E2851">
        <f t="shared" si="133"/>
        <v>12</v>
      </c>
      <c r="F2851">
        <f t="shared" si="134"/>
        <v>2023</v>
      </c>
      <c r="G2851" s="4">
        <v>15302.39648438</v>
      </c>
      <c r="H2851" s="4">
        <v>7294.83203125</v>
      </c>
      <c r="I2851" s="3">
        <v>47.671199799999997</v>
      </c>
    </row>
    <row r="2852" spans="1:9" customFormat="1" x14ac:dyDescent="0.3">
      <c r="A2852" s="1" t="s">
        <v>10</v>
      </c>
      <c r="B2852" s="1" t="s">
        <v>11</v>
      </c>
      <c r="C2852" s="2">
        <v>45274</v>
      </c>
      <c r="D2852">
        <f t="shared" si="132"/>
        <v>14</v>
      </c>
      <c r="E2852">
        <f t="shared" si="133"/>
        <v>12</v>
      </c>
      <c r="F2852">
        <f t="shared" si="134"/>
        <v>2023</v>
      </c>
      <c r="G2852" s="4">
        <v>204615.328125</v>
      </c>
      <c r="H2852" s="4">
        <v>128819.3125</v>
      </c>
      <c r="I2852" s="3">
        <v>62.956798550000002</v>
      </c>
    </row>
    <row r="2853" spans="1:9" x14ac:dyDescent="0.3">
      <c r="A2853" s="25" t="s">
        <v>12</v>
      </c>
      <c r="B2853" s="25" t="s">
        <v>13</v>
      </c>
      <c r="C2853" s="26">
        <v>45274</v>
      </c>
      <c r="D2853" s="27">
        <f t="shared" si="132"/>
        <v>14</v>
      </c>
      <c r="E2853" s="27">
        <f t="shared" si="133"/>
        <v>12</v>
      </c>
      <c r="F2853" s="27">
        <f t="shared" si="134"/>
        <v>2023</v>
      </c>
      <c r="G2853" s="28">
        <v>20459.2421875</v>
      </c>
      <c r="H2853" s="28">
        <v>19863.455078129999</v>
      </c>
      <c r="I2853" s="29">
        <v>97.087898249999995</v>
      </c>
    </row>
    <row r="2854" spans="1:9" customFormat="1" x14ac:dyDescent="0.3">
      <c r="A2854" s="1" t="s">
        <v>6</v>
      </c>
      <c r="B2854" s="1" t="s">
        <v>7</v>
      </c>
      <c r="C2854" s="2">
        <v>45275</v>
      </c>
      <c r="D2854">
        <f t="shared" si="132"/>
        <v>15</v>
      </c>
      <c r="E2854">
        <f t="shared" si="133"/>
        <v>12</v>
      </c>
      <c r="F2854">
        <f t="shared" si="134"/>
        <v>2023</v>
      </c>
      <c r="G2854" s="4">
        <v>51691.2265625</v>
      </c>
      <c r="H2854" s="4">
        <v>25908.72265625</v>
      </c>
      <c r="I2854" s="3">
        <v>50.122100830000001</v>
      </c>
    </row>
    <row r="2855" spans="1:9" customFormat="1" x14ac:dyDescent="0.3">
      <c r="A2855" s="1" t="s">
        <v>8</v>
      </c>
      <c r="B2855" s="1" t="s">
        <v>9</v>
      </c>
      <c r="C2855" s="2">
        <v>45275</v>
      </c>
      <c r="D2855">
        <f t="shared" si="132"/>
        <v>15</v>
      </c>
      <c r="E2855">
        <f t="shared" si="133"/>
        <v>12</v>
      </c>
      <c r="F2855">
        <f t="shared" si="134"/>
        <v>2023</v>
      </c>
      <c r="G2855" s="4">
        <v>15302.39648438</v>
      </c>
      <c r="H2855" s="4">
        <v>7270.4560546900002</v>
      </c>
      <c r="I2855" s="3">
        <v>47.511901860000002</v>
      </c>
    </row>
    <row r="2856" spans="1:9" customFormat="1" x14ac:dyDescent="0.3">
      <c r="A2856" s="1" t="s">
        <v>10</v>
      </c>
      <c r="B2856" s="1" t="s">
        <v>11</v>
      </c>
      <c r="C2856" s="2">
        <v>45275</v>
      </c>
      <c r="D2856">
        <f t="shared" si="132"/>
        <v>15</v>
      </c>
      <c r="E2856">
        <f t="shared" si="133"/>
        <v>12</v>
      </c>
      <c r="F2856">
        <f t="shared" si="134"/>
        <v>2023</v>
      </c>
      <c r="G2856" s="4">
        <v>204615.328125</v>
      </c>
      <c r="H2856" s="4">
        <v>128341.90625</v>
      </c>
      <c r="I2856" s="3">
        <v>62.7234993</v>
      </c>
    </row>
    <row r="2857" spans="1:9" x14ac:dyDescent="0.3">
      <c r="A2857" s="25" t="s">
        <v>12</v>
      </c>
      <c r="B2857" s="25" t="s">
        <v>13</v>
      </c>
      <c r="C2857" s="26">
        <v>45275</v>
      </c>
      <c r="D2857" s="27">
        <f t="shared" si="132"/>
        <v>15</v>
      </c>
      <c r="E2857" s="27">
        <f t="shared" si="133"/>
        <v>12</v>
      </c>
      <c r="F2857" s="27">
        <f t="shared" si="134"/>
        <v>2023</v>
      </c>
      <c r="G2857" s="28">
        <v>20459.2421875</v>
      </c>
      <c r="H2857" s="28">
        <v>19819.185546879999</v>
      </c>
      <c r="I2857" s="29">
        <v>96.871597289999997</v>
      </c>
    </row>
    <row r="2858" spans="1:9" customFormat="1" x14ac:dyDescent="0.3">
      <c r="A2858" s="1" t="s">
        <v>6</v>
      </c>
      <c r="B2858" s="1" t="s">
        <v>7</v>
      </c>
      <c r="C2858" s="2">
        <v>45276</v>
      </c>
      <c r="D2858">
        <f t="shared" si="132"/>
        <v>16</v>
      </c>
      <c r="E2858">
        <f t="shared" si="133"/>
        <v>12</v>
      </c>
      <c r="F2858">
        <f t="shared" si="134"/>
        <v>2023</v>
      </c>
      <c r="G2858" s="4">
        <v>51691.2265625</v>
      </c>
      <c r="H2858" s="4">
        <v>25878.3046875</v>
      </c>
      <c r="I2858" s="3">
        <v>50.063201900000003</v>
      </c>
    </row>
    <row r="2859" spans="1:9" customFormat="1" x14ac:dyDescent="0.3">
      <c r="A2859" s="1" t="s">
        <v>8</v>
      </c>
      <c r="B2859" s="1" t="s">
        <v>9</v>
      </c>
      <c r="C2859" s="2">
        <v>45276</v>
      </c>
      <c r="D2859">
        <f t="shared" si="132"/>
        <v>16</v>
      </c>
      <c r="E2859">
        <f t="shared" si="133"/>
        <v>12</v>
      </c>
      <c r="F2859">
        <f t="shared" si="134"/>
        <v>2023</v>
      </c>
      <c r="G2859" s="4">
        <v>15302.39648438</v>
      </c>
      <c r="H2859" s="4">
        <v>7243.6801757800004</v>
      </c>
      <c r="I2859" s="3">
        <v>47.3368988</v>
      </c>
    </row>
    <row r="2860" spans="1:9" customFormat="1" x14ac:dyDescent="0.3">
      <c r="A2860" s="1" t="s">
        <v>10</v>
      </c>
      <c r="B2860" s="1" t="s">
        <v>11</v>
      </c>
      <c r="C2860" s="2">
        <v>45276</v>
      </c>
      <c r="D2860">
        <f t="shared" si="132"/>
        <v>16</v>
      </c>
      <c r="E2860">
        <f t="shared" si="133"/>
        <v>12</v>
      </c>
      <c r="F2860">
        <f t="shared" si="134"/>
        <v>2023</v>
      </c>
      <c r="G2860" s="4">
        <v>204615.328125</v>
      </c>
      <c r="H2860" s="4">
        <v>127942.3125</v>
      </c>
      <c r="I2860" s="3">
        <v>62.528198240000002</v>
      </c>
    </row>
    <row r="2861" spans="1:9" x14ac:dyDescent="0.3">
      <c r="A2861" s="25" t="s">
        <v>12</v>
      </c>
      <c r="B2861" s="25" t="s">
        <v>13</v>
      </c>
      <c r="C2861" s="26">
        <v>45276</v>
      </c>
      <c r="D2861" s="27">
        <f t="shared" si="132"/>
        <v>16</v>
      </c>
      <c r="E2861" s="27">
        <f t="shared" si="133"/>
        <v>12</v>
      </c>
      <c r="F2861" s="27">
        <f t="shared" si="134"/>
        <v>2023</v>
      </c>
      <c r="G2861" s="28">
        <v>20459.2421875</v>
      </c>
      <c r="H2861" s="28">
        <v>19770.22265625</v>
      </c>
      <c r="I2861" s="29">
        <v>96.632202149999998</v>
      </c>
    </row>
    <row r="2862" spans="1:9" customFormat="1" x14ac:dyDescent="0.3">
      <c r="A2862" s="1" t="s">
        <v>6</v>
      </c>
      <c r="B2862" s="1" t="s">
        <v>7</v>
      </c>
      <c r="C2862" s="2">
        <v>45277</v>
      </c>
      <c r="D2862">
        <f t="shared" si="132"/>
        <v>17</v>
      </c>
      <c r="E2862">
        <f t="shared" si="133"/>
        <v>12</v>
      </c>
      <c r="F2862">
        <f t="shared" si="134"/>
        <v>2023</v>
      </c>
      <c r="G2862" s="4">
        <v>51691.2265625</v>
      </c>
      <c r="H2862" s="4">
        <v>25841.875</v>
      </c>
      <c r="I2862" s="3">
        <v>49.992801669999999</v>
      </c>
    </row>
    <row r="2863" spans="1:9" customFormat="1" x14ac:dyDescent="0.3">
      <c r="A2863" s="1" t="s">
        <v>8</v>
      </c>
      <c r="B2863" s="1" t="s">
        <v>9</v>
      </c>
      <c r="C2863" s="2">
        <v>45277</v>
      </c>
      <c r="D2863">
        <f t="shared" si="132"/>
        <v>17</v>
      </c>
      <c r="E2863">
        <f t="shared" si="133"/>
        <v>12</v>
      </c>
      <c r="F2863">
        <f t="shared" si="134"/>
        <v>2023</v>
      </c>
      <c r="G2863" s="4">
        <v>15302.39648438</v>
      </c>
      <c r="H2863" s="4">
        <v>7232.1528320300004</v>
      </c>
      <c r="I2863" s="3">
        <v>47.261600489999999</v>
      </c>
    </row>
    <row r="2864" spans="1:9" customFormat="1" x14ac:dyDescent="0.3">
      <c r="A2864" s="1" t="s">
        <v>10</v>
      </c>
      <c r="B2864" s="1" t="s">
        <v>11</v>
      </c>
      <c r="C2864" s="2">
        <v>45277</v>
      </c>
      <c r="D2864">
        <f t="shared" si="132"/>
        <v>17</v>
      </c>
      <c r="E2864">
        <f t="shared" si="133"/>
        <v>12</v>
      </c>
      <c r="F2864">
        <f t="shared" si="134"/>
        <v>2023</v>
      </c>
      <c r="G2864" s="4">
        <v>204615.328125</v>
      </c>
      <c r="H2864" s="4">
        <v>127691.5234375</v>
      </c>
      <c r="I2864" s="3">
        <v>62.405601500000003</v>
      </c>
    </row>
    <row r="2865" spans="1:9" x14ac:dyDescent="0.3">
      <c r="A2865" s="25" t="s">
        <v>12</v>
      </c>
      <c r="B2865" s="25" t="s">
        <v>13</v>
      </c>
      <c r="C2865" s="26">
        <v>45277</v>
      </c>
      <c r="D2865" s="27">
        <f t="shared" si="132"/>
        <v>17</v>
      </c>
      <c r="E2865" s="27">
        <f t="shared" si="133"/>
        <v>12</v>
      </c>
      <c r="F2865" s="27">
        <f t="shared" si="134"/>
        <v>2023</v>
      </c>
      <c r="G2865" s="28">
        <v>20459.2421875</v>
      </c>
      <c r="H2865" s="28">
        <v>19779.376953129999</v>
      </c>
      <c r="I2865" s="29">
        <v>96.677001950000005</v>
      </c>
    </row>
    <row r="2866" spans="1:9" customFormat="1" x14ac:dyDescent="0.3">
      <c r="A2866" s="1" t="s">
        <v>6</v>
      </c>
      <c r="B2866" s="1" t="s">
        <v>7</v>
      </c>
      <c r="C2866" s="2">
        <v>45278</v>
      </c>
      <c r="D2866">
        <f t="shared" si="132"/>
        <v>18</v>
      </c>
      <c r="E2866">
        <f t="shared" si="133"/>
        <v>12</v>
      </c>
      <c r="F2866">
        <f t="shared" si="134"/>
        <v>2023</v>
      </c>
      <c r="G2866" s="4">
        <v>51691.2265625</v>
      </c>
      <c r="H2866" s="4">
        <v>25766.576171879999</v>
      </c>
      <c r="I2866" s="3">
        <v>49.847099299999996</v>
      </c>
    </row>
    <row r="2867" spans="1:9" customFormat="1" x14ac:dyDescent="0.3">
      <c r="A2867" s="1" t="s">
        <v>8</v>
      </c>
      <c r="B2867" s="1" t="s">
        <v>9</v>
      </c>
      <c r="C2867" s="2">
        <v>45278</v>
      </c>
      <c r="D2867">
        <f t="shared" si="132"/>
        <v>18</v>
      </c>
      <c r="E2867">
        <f t="shared" si="133"/>
        <v>12</v>
      </c>
      <c r="F2867">
        <f t="shared" si="134"/>
        <v>2023</v>
      </c>
      <c r="G2867" s="4">
        <v>15302.39648438</v>
      </c>
      <c r="H2867" s="4">
        <v>7212.1318359400002</v>
      </c>
      <c r="I2867" s="3">
        <v>47.130699159999999</v>
      </c>
    </row>
    <row r="2868" spans="1:9" customFormat="1" x14ac:dyDescent="0.3">
      <c r="A2868" s="1" t="s">
        <v>10</v>
      </c>
      <c r="B2868" s="1" t="s">
        <v>11</v>
      </c>
      <c r="C2868" s="2">
        <v>45278</v>
      </c>
      <c r="D2868">
        <f t="shared" si="132"/>
        <v>18</v>
      </c>
      <c r="E2868">
        <f t="shared" si="133"/>
        <v>12</v>
      </c>
      <c r="F2868">
        <f t="shared" si="134"/>
        <v>2023</v>
      </c>
      <c r="G2868" s="4">
        <v>204615.328125</v>
      </c>
      <c r="H2868" s="4">
        <v>126950.7265625</v>
      </c>
      <c r="I2868" s="3">
        <v>62.043598179999996</v>
      </c>
    </row>
    <row r="2869" spans="1:9" x14ac:dyDescent="0.3">
      <c r="A2869" s="25" t="s">
        <v>12</v>
      </c>
      <c r="B2869" s="25" t="s">
        <v>13</v>
      </c>
      <c r="C2869" s="26">
        <v>45278</v>
      </c>
      <c r="D2869" s="27">
        <f t="shared" si="132"/>
        <v>18</v>
      </c>
      <c r="E2869" s="27">
        <f t="shared" si="133"/>
        <v>12</v>
      </c>
      <c r="F2869" s="27">
        <f t="shared" si="134"/>
        <v>2023</v>
      </c>
      <c r="G2869" s="28">
        <v>20459.2421875</v>
      </c>
      <c r="H2869" s="28">
        <v>19735.080078129999</v>
      </c>
      <c r="I2869" s="29">
        <v>96.46050262</v>
      </c>
    </row>
    <row r="2870" spans="1:9" customFormat="1" x14ac:dyDescent="0.3">
      <c r="A2870" s="1" t="s">
        <v>6</v>
      </c>
      <c r="B2870" s="1" t="s">
        <v>7</v>
      </c>
      <c r="C2870" s="2">
        <v>45279</v>
      </c>
      <c r="D2870">
        <f t="shared" si="132"/>
        <v>19</v>
      </c>
      <c r="E2870">
        <f t="shared" si="133"/>
        <v>12</v>
      </c>
      <c r="F2870">
        <f t="shared" si="134"/>
        <v>2023</v>
      </c>
      <c r="G2870" s="4">
        <v>51691.2265625</v>
      </c>
      <c r="H2870" s="4">
        <v>25680.271484379999</v>
      </c>
      <c r="I2870" s="3">
        <v>49.680099490000003</v>
      </c>
    </row>
    <row r="2871" spans="1:9" customFormat="1" x14ac:dyDescent="0.3">
      <c r="A2871" s="1" t="s">
        <v>8</v>
      </c>
      <c r="B2871" s="1" t="s">
        <v>9</v>
      </c>
      <c r="C2871" s="2">
        <v>45279</v>
      </c>
      <c r="D2871">
        <f t="shared" si="132"/>
        <v>19</v>
      </c>
      <c r="E2871">
        <f t="shared" si="133"/>
        <v>12</v>
      </c>
      <c r="F2871">
        <f t="shared" si="134"/>
        <v>2023</v>
      </c>
      <c r="G2871" s="4">
        <v>15302.39648438</v>
      </c>
      <c r="H2871" s="4">
        <v>7197.8847656300004</v>
      </c>
      <c r="I2871" s="3">
        <v>47.037601469999998</v>
      </c>
    </row>
    <row r="2872" spans="1:9" customFormat="1" x14ac:dyDescent="0.3">
      <c r="A2872" s="1" t="s">
        <v>10</v>
      </c>
      <c r="B2872" s="1" t="s">
        <v>11</v>
      </c>
      <c r="C2872" s="2">
        <v>45279</v>
      </c>
      <c r="D2872">
        <f t="shared" si="132"/>
        <v>19</v>
      </c>
      <c r="E2872">
        <f t="shared" si="133"/>
        <v>12</v>
      </c>
      <c r="F2872">
        <f t="shared" si="134"/>
        <v>2023</v>
      </c>
      <c r="G2872" s="4">
        <v>204615.328125</v>
      </c>
      <c r="H2872" s="4">
        <v>126310.40625</v>
      </c>
      <c r="I2872" s="3">
        <v>61.730701449999998</v>
      </c>
    </row>
    <row r="2873" spans="1:9" x14ac:dyDescent="0.3">
      <c r="A2873" s="25" t="s">
        <v>12</v>
      </c>
      <c r="B2873" s="25" t="s">
        <v>13</v>
      </c>
      <c r="C2873" s="26">
        <v>45279</v>
      </c>
      <c r="D2873" s="27">
        <f t="shared" si="132"/>
        <v>19</v>
      </c>
      <c r="E2873" s="27">
        <f t="shared" si="133"/>
        <v>12</v>
      </c>
      <c r="F2873" s="27">
        <f t="shared" si="134"/>
        <v>2023</v>
      </c>
      <c r="G2873" s="28">
        <v>20459.2421875</v>
      </c>
      <c r="H2873" s="28">
        <v>19666.78515625</v>
      </c>
      <c r="I2873" s="29">
        <v>96.126701350000005</v>
      </c>
    </row>
    <row r="2874" spans="1:9" customFormat="1" x14ac:dyDescent="0.3">
      <c r="A2874" s="1" t="s">
        <v>6</v>
      </c>
      <c r="B2874" s="1" t="s">
        <v>7</v>
      </c>
      <c r="C2874" s="2">
        <v>45280</v>
      </c>
      <c r="D2874">
        <f t="shared" si="132"/>
        <v>20</v>
      </c>
      <c r="E2874">
        <f t="shared" si="133"/>
        <v>12</v>
      </c>
      <c r="F2874">
        <f t="shared" si="134"/>
        <v>2023</v>
      </c>
      <c r="G2874" s="4">
        <v>51691.2265625</v>
      </c>
      <c r="H2874" s="4">
        <v>25614.994140629999</v>
      </c>
      <c r="I2874" s="3">
        <v>49.553901670000002</v>
      </c>
    </row>
    <row r="2875" spans="1:9" customFormat="1" x14ac:dyDescent="0.3">
      <c r="A2875" s="1" t="s">
        <v>8</v>
      </c>
      <c r="B2875" s="1" t="s">
        <v>9</v>
      </c>
      <c r="C2875" s="2">
        <v>45280</v>
      </c>
      <c r="D2875">
        <f t="shared" si="132"/>
        <v>20</v>
      </c>
      <c r="E2875">
        <f t="shared" si="133"/>
        <v>12</v>
      </c>
      <c r="F2875">
        <f t="shared" si="134"/>
        <v>2023</v>
      </c>
      <c r="G2875" s="4">
        <v>15302.39648438</v>
      </c>
      <c r="H2875" s="4">
        <v>7202.8872070300004</v>
      </c>
      <c r="I2875" s="3">
        <v>47.070301059999998</v>
      </c>
    </row>
    <row r="2876" spans="1:9" customFormat="1" x14ac:dyDescent="0.3">
      <c r="A2876" s="1" t="s">
        <v>10</v>
      </c>
      <c r="B2876" s="1" t="s">
        <v>11</v>
      </c>
      <c r="C2876" s="2">
        <v>45280</v>
      </c>
      <c r="D2876">
        <f t="shared" si="132"/>
        <v>20</v>
      </c>
      <c r="E2876">
        <f t="shared" si="133"/>
        <v>12</v>
      </c>
      <c r="F2876">
        <f t="shared" si="134"/>
        <v>2023</v>
      </c>
      <c r="G2876" s="4">
        <v>204615.328125</v>
      </c>
      <c r="H2876" s="4">
        <v>125834.5546875</v>
      </c>
      <c r="I2876" s="3">
        <v>61.498100280000003</v>
      </c>
    </row>
    <row r="2877" spans="1:9" x14ac:dyDescent="0.3">
      <c r="A2877" s="25" t="s">
        <v>12</v>
      </c>
      <c r="B2877" s="25" t="s">
        <v>13</v>
      </c>
      <c r="C2877" s="26">
        <v>45280</v>
      </c>
      <c r="D2877" s="27">
        <f t="shared" si="132"/>
        <v>20</v>
      </c>
      <c r="E2877" s="27">
        <f t="shared" si="133"/>
        <v>12</v>
      </c>
      <c r="F2877" s="27">
        <f t="shared" si="134"/>
        <v>2023</v>
      </c>
      <c r="G2877" s="28">
        <v>20459.2421875</v>
      </c>
      <c r="H2877" s="28">
        <v>19592.138671879999</v>
      </c>
      <c r="I2877" s="29">
        <v>95.761802669999994</v>
      </c>
    </row>
    <row r="2878" spans="1:9" customFormat="1" x14ac:dyDescent="0.3">
      <c r="A2878" s="1" t="s">
        <v>6</v>
      </c>
      <c r="B2878" s="1" t="s">
        <v>7</v>
      </c>
      <c r="C2878" s="2">
        <v>45281</v>
      </c>
      <c r="D2878">
        <f t="shared" si="132"/>
        <v>21</v>
      </c>
      <c r="E2878">
        <f t="shared" si="133"/>
        <v>12</v>
      </c>
      <c r="F2878">
        <f t="shared" si="134"/>
        <v>2023</v>
      </c>
      <c r="G2878" s="4">
        <v>51691.2265625</v>
      </c>
      <c r="H2878" s="4">
        <v>25547.396484379999</v>
      </c>
      <c r="I2878" s="3">
        <v>49.423099520000001</v>
      </c>
    </row>
    <row r="2879" spans="1:9" customFormat="1" x14ac:dyDescent="0.3">
      <c r="A2879" s="1" t="s">
        <v>8</v>
      </c>
      <c r="B2879" s="1" t="s">
        <v>9</v>
      </c>
      <c r="C2879" s="2">
        <v>45281</v>
      </c>
      <c r="D2879">
        <f t="shared" si="132"/>
        <v>21</v>
      </c>
      <c r="E2879">
        <f t="shared" si="133"/>
        <v>12</v>
      </c>
      <c r="F2879">
        <f t="shared" si="134"/>
        <v>2023</v>
      </c>
      <c r="G2879" s="4">
        <v>15302.39648438</v>
      </c>
      <c r="H2879" s="4">
        <v>7179.6538085900002</v>
      </c>
      <c r="I2879" s="3">
        <v>46.918498990000003</v>
      </c>
    </row>
    <row r="2880" spans="1:9" customFormat="1" x14ac:dyDescent="0.3">
      <c r="A2880" s="1" t="s">
        <v>10</v>
      </c>
      <c r="B2880" s="1" t="s">
        <v>11</v>
      </c>
      <c r="C2880" s="2">
        <v>45281</v>
      </c>
      <c r="D2880">
        <f t="shared" si="132"/>
        <v>21</v>
      </c>
      <c r="E2880">
        <f t="shared" si="133"/>
        <v>12</v>
      </c>
      <c r="F2880">
        <f t="shared" si="134"/>
        <v>2023</v>
      </c>
      <c r="G2880" s="4">
        <v>204615.328125</v>
      </c>
      <c r="H2880" s="4">
        <v>125462.6640625</v>
      </c>
      <c r="I2880" s="3">
        <v>61.316398620000001</v>
      </c>
    </row>
    <row r="2881" spans="1:9" x14ac:dyDescent="0.3">
      <c r="A2881" s="25" t="s">
        <v>12</v>
      </c>
      <c r="B2881" s="25" t="s">
        <v>13</v>
      </c>
      <c r="C2881" s="26">
        <v>45281</v>
      </c>
      <c r="D2881" s="27">
        <f t="shared" si="132"/>
        <v>21</v>
      </c>
      <c r="E2881" s="27">
        <f t="shared" si="133"/>
        <v>12</v>
      </c>
      <c r="F2881" s="27">
        <f t="shared" si="134"/>
        <v>2023</v>
      </c>
      <c r="G2881" s="28">
        <v>20459.2421875</v>
      </c>
      <c r="H2881" s="28">
        <v>19473.0234375</v>
      </c>
      <c r="I2881" s="29">
        <v>95.179603580000006</v>
      </c>
    </row>
    <row r="2882" spans="1:9" customFormat="1" x14ac:dyDescent="0.3">
      <c r="A2882" s="1" t="s">
        <v>6</v>
      </c>
      <c r="B2882" s="1" t="s">
        <v>7</v>
      </c>
      <c r="C2882" s="2">
        <v>45282</v>
      </c>
      <c r="D2882">
        <f t="shared" si="132"/>
        <v>22</v>
      </c>
      <c r="E2882">
        <f t="shared" si="133"/>
        <v>12</v>
      </c>
      <c r="F2882">
        <f t="shared" si="134"/>
        <v>2023</v>
      </c>
      <c r="G2882" s="4">
        <v>51691.2265625</v>
      </c>
      <c r="H2882" s="4">
        <v>25488.265625</v>
      </c>
      <c r="I2882" s="3">
        <v>49.308700559999998</v>
      </c>
    </row>
    <row r="2883" spans="1:9" customFormat="1" x14ac:dyDescent="0.3">
      <c r="A2883" s="1" t="s">
        <v>8</v>
      </c>
      <c r="B2883" s="1" t="s">
        <v>9</v>
      </c>
      <c r="C2883" s="2">
        <v>45282</v>
      </c>
      <c r="D2883">
        <f t="shared" ref="D2883:D2946" si="135">DAY(C2883)</f>
        <v>22</v>
      </c>
      <c r="E2883">
        <f t="shared" ref="E2883:E2946" si="136">MONTH(C2883)</f>
        <v>12</v>
      </c>
      <c r="F2883">
        <f t="shared" ref="F2883:F2946" si="137">YEAR(C2883)</f>
        <v>2023</v>
      </c>
      <c r="G2883" s="4">
        <v>15302.39648438</v>
      </c>
      <c r="H2883" s="4">
        <v>7170.4921875</v>
      </c>
      <c r="I2883" s="3">
        <v>46.858600619999997</v>
      </c>
    </row>
    <row r="2884" spans="1:9" customFormat="1" x14ac:dyDescent="0.3">
      <c r="A2884" s="1" t="s">
        <v>10</v>
      </c>
      <c r="B2884" s="1" t="s">
        <v>11</v>
      </c>
      <c r="C2884" s="2">
        <v>45282</v>
      </c>
      <c r="D2884">
        <f t="shared" si="135"/>
        <v>22</v>
      </c>
      <c r="E2884">
        <f t="shared" si="136"/>
        <v>12</v>
      </c>
      <c r="F2884">
        <f t="shared" si="137"/>
        <v>2023</v>
      </c>
      <c r="G2884" s="4">
        <v>204615.328125</v>
      </c>
      <c r="H2884" s="4">
        <v>125171.8125</v>
      </c>
      <c r="I2884" s="3">
        <v>61.174198150000002</v>
      </c>
    </row>
    <row r="2885" spans="1:9" x14ac:dyDescent="0.3">
      <c r="A2885" s="25" t="s">
        <v>12</v>
      </c>
      <c r="B2885" s="25" t="s">
        <v>13</v>
      </c>
      <c r="C2885" s="26">
        <v>45282</v>
      </c>
      <c r="D2885" s="27">
        <f t="shared" si="135"/>
        <v>22</v>
      </c>
      <c r="E2885" s="27">
        <f t="shared" si="136"/>
        <v>12</v>
      </c>
      <c r="F2885" s="27">
        <f t="shared" si="137"/>
        <v>2023</v>
      </c>
      <c r="G2885" s="28">
        <v>20459.2421875</v>
      </c>
      <c r="H2885" s="28">
        <v>19332.7265625</v>
      </c>
      <c r="I2885" s="29">
        <v>94.493896480000004</v>
      </c>
    </row>
    <row r="2886" spans="1:9" customFormat="1" x14ac:dyDescent="0.3">
      <c r="A2886" s="1" t="s">
        <v>6</v>
      </c>
      <c r="B2886" s="1" t="s">
        <v>7</v>
      </c>
      <c r="C2886" s="2">
        <v>45283</v>
      </c>
      <c r="D2886">
        <f t="shared" si="135"/>
        <v>23</v>
      </c>
      <c r="E2886">
        <f t="shared" si="136"/>
        <v>12</v>
      </c>
      <c r="F2886">
        <f t="shared" si="137"/>
        <v>2023</v>
      </c>
      <c r="G2886" s="4">
        <v>51691.2265625</v>
      </c>
      <c r="H2886" s="4">
        <v>25456.248046879999</v>
      </c>
      <c r="I2886" s="3">
        <v>49.246799469999999</v>
      </c>
    </row>
    <row r="2887" spans="1:9" customFormat="1" x14ac:dyDescent="0.3">
      <c r="A2887" s="1" t="s">
        <v>8</v>
      </c>
      <c r="B2887" s="1" t="s">
        <v>9</v>
      </c>
      <c r="C2887" s="2">
        <v>45283</v>
      </c>
      <c r="D2887">
        <f t="shared" si="135"/>
        <v>23</v>
      </c>
      <c r="E2887">
        <f t="shared" si="136"/>
        <v>12</v>
      </c>
      <c r="F2887">
        <f t="shared" si="137"/>
        <v>2023</v>
      </c>
      <c r="G2887" s="4">
        <v>15302.39648438</v>
      </c>
      <c r="H2887" s="4">
        <v>7153.0952148400002</v>
      </c>
      <c r="I2887" s="3">
        <v>46.744899750000002</v>
      </c>
    </row>
    <row r="2888" spans="1:9" customFormat="1" x14ac:dyDescent="0.3">
      <c r="A2888" s="1" t="s">
        <v>10</v>
      </c>
      <c r="B2888" s="1" t="s">
        <v>11</v>
      </c>
      <c r="C2888" s="2">
        <v>45283</v>
      </c>
      <c r="D2888">
        <f t="shared" si="135"/>
        <v>23</v>
      </c>
      <c r="E2888">
        <f t="shared" si="136"/>
        <v>12</v>
      </c>
      <c r="F2888">
        <f t="shared" si="137"/>
        <v>2023</v>
      </c>
      <c r="G2888" s="4">
        <v>204615.328125</v>
      </c>
      <c r="H2888" s="4">
        <v>125331.0703125</v>
      </c>
      <c r="I2888" s="3">
        <v>61.251998899999997</v>
      </c>
    </row>
    <row r="2889" spans="1:9" x14ac:dyDescent="0.3">
      <c r="A2889" s="25" t="s">
        <v>12</v>
      </c>
      <c r="B2889" s="25" t="s">
        <v>13</v>
      </c>
      <c r="C2889" s="26">
        <v>45283</v>
      </c>
      <c r="D2889" s="27">
        <f t="shared" si="135"/>
        <v>23</v>
      </c>
      <c r="E2889" s="27">
        <f t="shared" si="136"/>
        <v>12</v>
      </c>
      <c r="F2889" s="27">
        <f t="shared" si="137"/>
        <v>2023</v>
      </c>
      <c r="G2889" s="28">
        <v>20459.2421875</v>
      </c>
      <c r="H2889" s="28">
        <v>19351.28515625</v>
      </c>
      <c r="I2889" s="29">
        <v>94.584602360000005</v>
      </c>
    </row>
    <row r="2890" spans="1:9" customFormat="1" x14ac:dyDescent="0.3">
      <c r="A2890" s="1" t="s">
        <v>6</v>
      </c>
      <c r="B2890" s="1" t="s">
        <v>7</v>
      </c>
      <c r="C2890" s="2">
        <v>45284</v>
      </c>
      <c r="D2890">
        <f t="shared" si="135"/>
        <v>24</v>
      </c>
      <c r="E2890">
        <f t="shared" si="136"/>
        <v>12</v>
      </c>
      <c r="F2890">
        <f t="shared" si="137"/>
        <v>2023</v>
      </c>
      <c r="G2890" s="4">
        <v>51691.2265625</v>
      </c>
      <c r="H2890" s="4">
        <v>25433.494140629999</v>
      </c>
      <c r="I2890" s="3">
        <v>49.202701570000002</v>
      </c>
    </row>
    <row r="2891" spans="1:9" customFormat="1" x14ac:dyDescent="0.3">
      <c r="A2891" s="1" t="s">
        <v>8</v>
      </c>
      <c r="B2891" s="1" t="s">
        <v>9</v>
      </c>
      <c r="C2891" s="2">
        <v>45284</v>
      </c>
      <c r="D2891">
        <f t="shared" si="135"/>
        <v>24</v>
      </c>
      <c r="E2891">
        <f t="shared" si="136"/>
        <v>12</v>
      </c>
      <c r="F2891">
        <f t="shared" si="137"/>
        <v>2023</v>
      </c>
      <c r="G2891" s="4">
        <v>15302.39648438</v>
      </c>
      <c r="H2891" s="4">
        <v>7154.125</v>
      </c>
      <c r="I2891" s="3">
        <v>46.751701349999998</v>
      </c>
    </row>
    <row r="2892" spans="1:9" customFormat="1" x14ac:dyDescent="0.3">
      <c r="A2892" s="1" t="s">
        <v>10</v>
      </c>
      <c r="B2892" s="1" t="s">
        <v>11</v>
      </c>
      <c r="C2892" s="2">
        <v>45284</v>
      </c>
      <c r="D2892">
        <f t="shared" si="135"/>
        <v>24</v>
      </c>
      <c r="E2892">
        <f t="shared" si="136"/>
        <v>12</v>
      </c>
      <c r="F2892">
        <f t="shared" si="137"/>
        <v>2023</v>
      </c>
      <c r="G2892" s="4">
        <v>204615.328125</v>
      </c>
      <c r="H2892" s="4">
        <v>125639.2421875</v>
      </c>
      <c r="I2892" s="3">
        <v>61.402698520000001</v>
      </c>
    </row>
    <row r="2893" spans="1:9" x14ac:dyDescent="0.3">
      <c r="A2893" s="25" t="s">
        <v>12</v>
      </c>
      <c r="B2893" s="25" t="s">
        <v>13</v>
      </c>
      <c r="C2893" s="26">
        <v>45284</v>
      </c>
      <c r="D2893" s="27">
        <f t="shared" si="135"/>
        <v>24</v>
      </c>
      <c r="E2893" s="27">
        <f t="shared" si="136"/>
        <v>12</v>
      </c>
      <c r="F2893" s="27">
        <f t="shared" si="137"/>
        <v>2023</v>
      </c>
      <c r="G2893" s="28">
        <v>20459.2421875</v>
      </c>
      <c r="H2893" s="28">
        <v>19432.201171879999</v>
      </c>
      <c r="I2893" s="29">
        <v>94.980102540000004</v>
      </c>
    </row>
    <row r="2894" spans="1:9" customFormat="1" x14ac:dyDescent="0.3">
      <c r="A2894" s="1" t="s">
        <v>6</v>
      </c>
      <c r="B2894" s="1" t="s">
        <v>7</v>
      </c>
      <c r="C2894" s="2">
        <v>45285</v>
      </c>
      <c r="D2894">
        <f t="shared" si="135"/>
        <v>25</v>
      </c>
      <c r="E2894">
        <f t="shared" si="136"/>
        <v>12</v>
      </c>
      <c r="F2894">
        <f t="shared" si="137"/>
        <v>2023</v>
      </c>
      <c r="G2894" s="4">
        <v>51691.2265625</v>
      </c>
      <c r="H2894" s="4">
        <v>25411.556640629999</v>
      </c>
      <c r="I2894" s="3">
        <v>49.16030121</v>
      </c>
    </row>
    <row r="2895" spans="1:9" customFormat="1" x14ac:dyDescent="0.3">
      <c r="A2895" s="1" t="s">
        <v>8</v>
      </c>
      <c r="B2895" s="1" t="s">
        <v>9</v>
      </c>
      <c r="C2895" s="2">
        <v>45285</v>
      </c>
      <c r="D2895">
        <f t="shared" si="135"/>
        <v>25</v>
      </c>
      <c r="E2895">
        <f t="shared" si="136"/>
        <v>12</v>
      </c>
      <c r="F2895">
        <f t="shared" si="137"/>
        <v>2023</v>
      </c>
      <c r="G2895" s="4">
        <v>15302.39648438</v>
      </c>
      <c r="H2895" s="4">
        <v>7160.92578125</v>
      </c>
      <c r="I2895" s="3">
        <v>46.796100619999997</v>
      </c>
    </row>
    <row r="2896" spans="1:9" customFormat="1" x14ac:dyDescent="0.3">
      <c r="A2896" s="1" t="s">
        <v>10</v>
      </c>
      <c r="B2896" s="1" t="s">
        <v>11</v>
      </c>
      <c r="C2896" s="2">
        <v>45285</v>
      </c>
      <c r="D2896">
        <f t="shared" si="135"/>
        <v>25</v>
      </c>
      <c r="E2896">
        <f t="shared" si="136"/>
        <v>12</v>
      </c>
      <c r="F2896">
        <f t="shared" si="137"/>
        <v>2023</v>
      </c>
      <c r="G2896" s="4">
        <v>204615.328125</v>
      </c>
      <c r="H2896" s="4">
        <v>125796.71875</v>
      </c>
      <c r="I2896" s="3">
        <v>61.479599</v>
      </c>
    </row>
    <row r="2897" spans="1:9" x14ac:dyDescent="0.3">
      <c r="A2897" s="25" t="s">
        <v>12</v>
      </c>
      <c r="B2897" s="25" t="s">
        <v>13</v>
      </c>
      <c r="C2897" s="26">
        <v>45285</v>
      </c>
      <c r="D2897" s="27">
        <f t="shared" si="135"/>
        <v>25</v>
      </c>
      <c r="E2897" s="27">
        <f t="shared" si="136"/>
        <v>12</v>
      </c>
      <c r="F2897" s="27">
        <f t="shared" si="137"/>
        <v>2023</v>
      </c>
      <c r="G2897" s="28">
        <v>20459.2421875</v>
      </c>
      <c r="H2897" s="28">
        <v>19460.904296879999</v>
      </c>
      <c r="I2897" s="29">
        <v>95.120399480000003</v>
      </c>
    </row>
    <row r="2898" spans="1:9" customFormat="1" x14ac:dyDescent="0.3">
      <c r="A2898" s="1" t="s">
        <v>6</v>
      </c>
      <c r="B2898" s="1" t="s">
        <v>7</v>
      </c>
      <c r="C2898" s="2">
        <v>45286</v>
      </c>
      <c r="D2898">
        <f t="shared" si="135"/>
        <v>26</v>
      </c>
      <c r="E2898">
        <f t="shared" si="136"/>
        <v>12</v>
      </c>
      <c r="F2898">
        <f t="shared" si="137"/>
        <v>2023</v>
      </c>
      <c r="G2898" s="4">
        <v>51691.2265625</v>
      </c>
      <c r="H2898" s="4">
        <v>25365.5390625</v>
      </c>
      <c r="I2898" s="3">
        <v>49.07130051</v>
      </c>
    </row>
    <row r="2899" spans="1:9" customFormat="1" x14ac:dyDescent="0.3">
      <c r="A2899" s="1" t="s">
        <v>8</v>
      </c>
      <c r="B2899" s="1" t="s">
        <v>9</v>
      </c>
      <c r="C2899" s="2">
        <v>45286</v>
      </c>
      <c r="D2899">
        <f t="shared" si="135"/>
        <v>26</v>
      </c>
      <c r="E2899">
        <f t="shared" si="136"/>
        <v>12</v>
      </c>
      <c r="F2899">
        <f t="shared" si="137"/>
        <v>2023</v>
      </c>
      <c r="G2899" s="4">
        <v>15302.39648438</v>
      </c>
      <c r="H2899" s="4">
        <v>7131.6650390599998</v>
      </c>
      <c r="I2899" s="3">
        <v>46.604900360000002</v>
      </c>
    </row>
    <row r="2900" spans="1:9" customFormat="1" x14ac:dyDescent="0.3">
      <c r="A2900" s="1" t="s">
        <v>10</v>
      </c>
      <c r="B2900" s="1" t="s">
        <v>11</v>
      </c>
      <c r="C2900" s="2">
        <v>45286</v>
      </c>
      <c r="D2900">
        <f t="shared" si="135"/>
        <v>26</v>
      </c>
      <c r="E2900">
        <f t="shared" si="136"/>
        <v>12</v>
      </c>
      <c r="F2900">
        <f t="shared" si="137"/>
        <v>2023</v>
      </c>
      <c r="G2900" s="4">
        <v>204615.328125</v>
      </c>
      <c r="H2900" s="4">
        <v>125434.9375</v>
      </c>
      <c r="I2900" s="3">
        <v>61.302799219999997</v>
      </c>
    </row>
    <row r="2901" spans="1:9" x14ac:dyDescent="0.3">
      <c r="A2901" s="25" t="s">
        <v>12</v>
      </c>
      <c r="B2901" s="25" t="s">
        <v>13</v>
      </c>
      <c r="C2901" s="26">
        <v>45286</v>
      </c>
      <c r="D2901" s="27">
        <f t="shared" si="135"/>
        <v>26</v>
      </c>
      <c r="E2901" s="27">
        <f t="shared" si="136"/>
        <v>12</v>
      </c>
      <c r="F2901" s="27">
        <f t="shared" si="137"/>
        <v>2023</v>
      </c>
      <c r="G2901" s="28">
        <v>20459.2421875</v>
      </c>
      <c r="H2901" s="28">
        <v>19364.728515629999</v>
      </c>
      <c r="I2901" s="29">
        <v>94.650299070000003</v>
      </c>
    </row>
    <row r="2902" spans="1:9" customFormat="1" x14ac:dyDescent="0.3">
      <c r="A2902" s="1" t="s">
        <v>6</v>
      </c>
      <c r="B2902" s="1" t="s">
        <v>7</v>
      </c>
      <c r="C2902" s="2">
        <v>45287</v>
      </c>
      <c r="D2902">
        <f t="shared" si="135"/>
        <v>27</v>
      </c>
      <c r="E2902">
        <f t="shared" si="136"/>
        <v>12</v>
      </c>
      <c r="F2902">
        <f t="shared" si="137"/>
        <v>2023</v>
      </c>
      <c r="G2902" s="4">
        <v>51691.2265625</v>
      </c>
      <c r="H2902" s="4">
        <v>25326.798828129999</v>
      </c>
      <c r="I2902" s="3">
        <v>48.996299739999998</v>
      </c>
    </row>
    <row r="2903" spans="1:9" customFormat="1" x14ac:dyDescent="0.3">
      <c r="A2903" s="1" t="s">
        <v>8</v>
      </c>
      <c r="B2903" s="1" t="s">
        <v>9</v>
      </c>
      <c r="C2903" s="2">
        <v>45287</v>
      </c>
      <c r="D2903">
        <f t="shared" si="135"/>
        <v>27</v>
      </c>
      <c r="E2903">
        <f t="shared" si="136"/>
        <v>12</v>
      </c>
      <c r="F2903">
        <f t="shared" si="137"/>
        <v>2023</v>
      </c>
      <c r="G2903" s="4">
        <v>15302.39648438</v>
      </c>
      <c r="H2903" s="4">
        <v>7106.9887695300004</v>
      </c>
      <c r="I2903" s="3">
        <v>46.4435997</v>
      </c>
    </row>
    <row r="2904" spans="1:9" customFormat="1" x14ac:dyDescent="0.3">
      <c r="A2904" s="1" t="s">
        <v>10</v>
      </c>
      <c r="B2904" s="1" t="s">
        <v>11</v>
      </c>
      <c r="C2904" s="2">
        <v>45287</v>
      </c>
      <c r="D2904">
        <f t="shared" si="135"/>
        <v>27</v>
      </c>
      <c r="E2904">
        <f t="shared" si="136"/>
        <v>12</v>
      </c>
      <c r="F2904">
        <f t="shared" si="137"/>
        <v>2023</v>
      </c>
      <c r="G2904" s="4">
        <v>204615.328125</v>
      </c>
      <c r="H2904" s="4">
        <v>125282.703125</v>
      </c>
      <c r="I2904" s="3">
        <v>61.228401179999999</v>
      </c>
    </row>
    <row r="2905" spans="1:9" x14ac:dyDescent="0.3">
      <c r="A2905" s="25" t="s">
        <v>12</v>
      </c>
      <c r="B2905" s="25" t="s">
        <v>13</v>
      </c>
      <c r="C2905" s="26">
        <v>45287</v>
      </c>
      <c r="D2905" s="27">
        <f t="shared" si="135"/>
        <v>27</v>
      </c>
      <c r="E2905" s="27">
        <f t="shared" si="136"/>
        <v>12</v>
      </c>
      <c r="F2905" s="27">
        <f t="shared" si="137"/>
        <v>2023</v>
      </c>
      <c r="G2905" s="28">
        <v>20459.2421875</v>
      </c>
      <c r="H2905" s="28">
        <v>19247.5078125</v>
      </c>
      <c r="I2905" s="29">
        <v>94.077301030000001</v>
      </c>
    </row>
    <row r="2906" spans="1:9" customFormat="1" x14ac:dyDescent="0.3">
      <c r="A2906" s="1" t="s">
        <v>6</v>
      </c>
      <c r="B2906" s="1" t="s">
        <v>7</v>
      </c>
      <c r="C2906" s="2">
        <v>45288</v>
      </c>
      <c r="D2906">
        <f t="shared" si="135"/>
        <v>28</v>
      </c>
      <c r="E2906">
        <f t="shared" si="136"/>
        <v>12</v>
      </c>
      <c r="F2906">
        <f t="shared" si="137"/>
        <v>2023</v>
      </c>
      <c r="G2906" s="4">
        <v>51691.2265625</v>
      </c>
      <c r="H2906" s="4">
        <v>25293.072265629999</v>
      </c>
      <c r="I2906" s="3">
        <v>48.931098939999998</v>
      </c>
    </row>
    <row r="2907" spans="1:9" customFormat="1" x14ac:dyDescent="0.3">
      <c r="A2907" s="1" t="s">
        <v>8</v>
      </c>
      <c r="B2907" s="1" t="s">
        <v>9</v>
      </c>
      <c r="C2907" s="2">
        <v>45288</v>
      </c>
      <c r="D2907">
        <f t="shared" si="135"/>
        <v>28</v>
      </c>
      <c r="E2907">
        <f t="shared" si="136"/>
        <v>12</v>
      </c>
      <c r="F2907">
        <f t="shared" si="137"/>
        <v>2023</v>
      </c>
      <c r="G2907" s="4">
        <v>15302.39648438</v>
      </c>
      <c r="H2907" s="4">
        <v>7090.7431640599998</v>
      </c>
      <c r="I2907" s="3">
        <v>46.337501529999997</v>
      </c>
    </row>
    <row r="2908" spans="1:9" customFormat="1" x14ac:dyDescent="0.3">
      <c r="A2908" s="1" t="s">
        <v>10</v>
      </c>
      <c r="B2908" s="1" t="s">
        <v>11</v>
      </c>
      <c r="C2908" s="2">
        <v>45288</v>
      </c>
      <c r="D2908">
        <f t="shared" si="135"/>
        <v>28</v>
      </c>
      <c r="E2908">
        <f t="shared" si="136"/>
        <v>12</v>
      </c>
      <c r="F2908">
        <f t="shared" si="137"/>
        <v>2023</v>
      </c>
      <c r="G2908" s="4">
        <v>204615.328125</v>
      </c>
      <c r="H2908" s="4">
        <v>125010.1328125</v>
      </c>
      <c r="I2908" s="3">
        <v>61.095199579999999</v>
      </c>
    </row>
    <row r="2909" spans="1:9" x14ac:dyDescent="0.3">
      <c r="A2909" s="25" t="s">
        <v>12</v>
      </c>
      <c r="B2909" s="25" t="s">
        <v>13</v>
      </c>
      <c r="C2909" s="26">
        <v>45288</v>
      </c>
      <c r="D2909" s="27">
        <f t="shared" si="135"/>
        <v>28</v>
      </c>
      <c r="E2909" s="27">
        <f t="shared" si="136"/>
        <v>12</v>
      </c>
      <c r="F2909" s="27">
        <f t="shared" si="137"/>
        <v>2023</v>
      </c>
      <c r="G2909" s="28">
        <v>20459.2421875</v>
      </c>
      <c r="H2909" s="28">
        <v>19117.490234379999</v>
      </c>
      <c r="I2909" s="29">
        <v>93.441802980000006</v>
      </c>
    </row>
    <row r="2910" spans="1:9" customFormat="1" x14ac:dyDescent="0.3">
      <c r="A2910" s="1" t="s">
        <v>6</v>
      </c>
      <c r="B2910" s="1" t="s">
        <v>7</v>
      </c>
      <c r="C2910" s="2">
        <v>45289</v>
      </c>
      <c r="D2910">
        <f t="shared" si="135"/>
        <v>29</v>
      </c>
      <c r="E2910">
        <f t="shared" si="136"/>
        <v>12</v>
      </c>
      <c r="F2910">
        <f t="shared" si="137"/>
        <v>2023</v>
      </c>
      <c r="G2910" s="4">
        <v>51691.2265625</v>
      </c>
      <c r="H2910" s="4">
        <v>25277.822265629999</v>
      </c>
      <c r="I2910" s="3">
        <v>48.901599879999999</v>
      </c>
    </row>
    <row r="2911" spans="1:9" customFormat="1" x14ac:dyDescent="0.3">
      <c r="A2911" s="1" t="s">
        <v>8</v>
      </c>
      <c r="B2911" s="1" t="s">
        <v>9</v>
      </c>
      <c r="C2911" s="2">
        <v>45289</v>
      </c>
      <c r="D2911">
        <f t="shared" si="135"/>
        <v>29</v>
      </c>
      <c r="E2911">
        <f t="shared" si="136"/>
        <v>12</v>
      </c>
      <c r="F2911">
        <f t="shared" si="137"/>
        <v>2023</v>
      </c>
      <c r="G2911" s="4">
        <v>15302.39648438</v>
      </c>
      <c r="H2911" s="4">
        <v>7070.2661132800004</v>
      </c>
      <c r="I2911" s="3">
        <v>46.203701019999997</v>
      </c>
    </row>
    <row r="2912" spans="1:9" customFormat="1" x14ac:dyDescent="0.3">
      <c r="A2912" s="1" t="s">
        <v>10</v>
      </c>
      <c r="B2912" s="1" t="s">
        <v>11</v>
      </c>
      <c r="C2912" s="2">
        <v>45289</v>
      </c>
      <c r="D2912">
        <f t="shared" si="135"/>
        <v>29</v>
      </c>
      <c r="E2912">
        <f t="shared" si="136"/>
        <v>12</v>
      </c>
      <c r="F2912">
        <f t="shared" si="137"/>
        <v>2023</v>
      </c>
      <c r="G2912" s="4">
        <v>204615.328125</v>
      </c>
      <c r="H2912" s="4">
        <v>124584.59375</v>
      </c>
      <c r="I2912" s="3">
        <v>60.8871994</v>
      </c>
    </row>
    <row r="2913" spans="1:9" x14ac:dyDescent="0.3">
      <c r="A2913" s="25" t="s">
        <v>12</v>
      </c>
      <c r="B2913" s="25" t="s">
        <v>13</v>
      </c>
      <c r="C2913" s="26">
        <v>45289</v>
      </c>
      <c r="D2913" s="27">
        <f t="shared" si="135"/>
        <v>29</v>
      </c>
      <c r="E2913" s="27">
        <f t="shared" si="136"/>
        <v>12</v>
      </c>
      <c r="F2913" s="27">
        <f t="shared" si="137"/>
        <v>2023</v>
      </c>
      <c r="G2913" s="28">
        <v>20459.2421875</v>
      </c>
      <c r="H2913" s="28">
        <v>18969.869140629999</v>
      </c>
      <c r="I2913" s="29">
        <v>92.720298769999999</v>
      </c>
    </row>
    <row r="2914" spans="1:9" customFormat="1" x14ac:dyDescent="0.3">
      <c r="A2914" s="1" t="s">
        <v>6</v>
      </c>
      <c r="B2914" s="1" t="s">
        <v>7</v>
      </c>
      <c r="C2914" s="2">
        <v>45290</v>
      </c>
      <c r="D2914">
        <f t="shared" si="135"/>
        <v>30</v>
      </c>
      <c r="E2914">
        <f t="shared" si="136"/>
        <v>12</v>
      </c>
      <c r="F2914">
        <f t="shared" si="137"/>
        <v>2023</v>
      </c>
      <c r="G2914" s="4">
        <v>51691.2265625</v>
      </c>
      <c r="H2914" s="4">
        <v>25261.318359379999</v>
      </c>
      <c r="I2914" s="3">
        <v>48.86959839</v>
      </c>
    </row>
    <row r="2915" spans="1:9" customFormat="1" x14ac:dyDescent="0.3">
      <c r="A2915" s="1" t="s">
        <v>8</v>
      </c>
      <c r="B2915" s="1" t="s">
        <v>9</v>
      </c>
      <c r="C2915" s="2">
        <v>45290</v>
      </c>
      <c r="D2915">
        <f t="shared" si="135"/>
        <v>30</v>
      </c>
      <c r="E2915">
        <f t="shared" si="136"/>
        <v>12</v>
      </c>
      <c r="F2915">
        <f t="shared" si="137"/>
        <v>2023</v>
      </c>
      <c r="G2915" s="4">
        <v>15302.39648438</v>
      </c>
      <c r="H2915" s="4">
        <v>7044.58203125</v>
      </c>
      <c r="I2915" s="3">
        <v>46.035800930000001</v>
      </c>
    </row>
    <row r="2916" spans="1:9" customFormat="1" x14ac:dyDescent="0.3">
      <c r="A2916" s="1" t="s">
        <v>10</v>
      </c>
      <c r="B2916" s="1" t="s">
        <v>11</v>
      </c>
      <c r="C2916" s="2">
        <v>45290</v>
      </c>
      <c r="D2916">
        <f t="shared" si="135"/>
        <v>30</v>
      </c>
      <c r="E2916">
        <f t="shared" si="136"/>
        <v>12</v>
      </c>
      <c r="F2916">
        <f t="shared" si="137"/>
        <v>2023</v>
      </c>
      <c r="G2916" s="4">
        <v>204615.328125</v>
      </c>
      <c r="H2916" s="4">
        <v>124350.671875</v>
      </c>
      <c r="I2916" s="3">
        <v>60.772899629999998</v>
      </c>
    </row>
    <row r="2917" spans="1:9" x14ac:dyDescent="0.3">
      <c r="A2917" s="25" t="s">
        <v>12</v>
      </c>
      <c r="B2917" s="25" t="s">
        <v>13</v>
      </c>
      <c r="C2917" s="26">
        <v>45290</v>
      </c>
      <c r="D2917" s="27">
        <f t="shared" si="135"/>
        <v>30</v>
      </c>
      <c r="E2917" s="27">
        <f t="shared" si="136"/>
        <v>12</v>
      </c>
      <c r="F2917" s="27">
        <f t="shared" si="137"/>
        <v>2023</v>
      </c>
      <c r="G2917" s="28">
        <v>20459.2421875</v>
      </c>
      <c r="H2917" s="28">
        <v>18834.05859375</v>
      </c>
      <c r="I2917" s="29">
        <v>92.056503300000003</v>
      </c>
    </row>
    <row r="2918" spans="1:9" customFormat="1" x14ac:dyDescent="0.3">
      <c r="A2918" s="1" t="s">
        <v>6</v>
      </c>
      <c r="B2918" s="1" t="s">
        <v>7</v>
      </c>
      <c r="C2918" s="2">
        <v>45291</v>
      </c>
      <c r="D2918">
        <f t="shared" si="135"/>
        <v>31</v>
      </c>
      <c r="E2918">
        <f t="shared" si="136"/>
        <v>12</v>
      </c>
      <c r="F2918">
        <f t="shared" si="137"/>
        <v>2023</v>
      </c>
      <c r="G2918" s="4">
        <v>51691.2265625</v>
      </c>
      <c r="H2918" s="4">
        <v>25284.734375</v>
      </c>
      <c r="I2918" s="3">
        <v>48.914901729999997</v>
      </c>
    </row>
    <row r="2919" spans="1:9" customFormat="1" x14ac:dyDescent="0.3">
      <c r="A2919" s="1" t="s">
        <v>8</v>
      </c>
      <c r="B2919" s="1" t="s">
        <v>9</v>
      </c>
      <c r="C2919" s="2">
        <v>45291</v>
      </c>
      <c r="D2919">
        <f t="shared" si="135"/>
        <v>31</v>
      </c>
      <c r="E2919">
        <f t="shared" si="136"/>
        <v>12</v>
      </c>
      <c r="F2919">
        <f t="shared" si="137"/>
        <v>2023</v>
      </c>
      <c r="G2919" s="4">
        <v>15302.39648438</v>
      </c>
      <c r="H2919" s="4">
        <v>7020.41796875</v>
      </c>
      <c r="I2919" s="3">
        <v>45.877899169999999</v>
      </c>
    </row>
    <row r="2920" spans="1:9" customFormat="1" x14ac:dyDescent="0.3">
      <c r="A2920" s="1" t="s">
        <v>10</v>
      </c>
      <c r="B2920" s="1" t="s">
        <v>11</v>
      </c>
      <c r="C2920" s="2">
        <v>45291</v>
      </c>
      <c r="D2920">
        <f t="shared" si="135"/>
        <v>31</v>
      </c>
      <c r="E2920">
        <f t="shared" si="136"/>
        <v>12</v>
      </c>
      <c r="F2920">
        <f t="shared" si="137"/>
        <v>2023</v>
      </c>
      <c r="G2920" s="4">
        <v>204615.328125</v>
      </c>
      <c r="H2920" s="4">
        <v>124236.2734375</v>
      </c>
      <c r="I2920" s="3">
        <v>60.716999049999998</v>
      </c>
    </row>
    <row r="2921" spans="1:9" x14ac:dyDescent="0.3">
      <c r="A2921" s="25" t="s">
        <v>12</v>
      </c>
      <c r="B2921" s="25" t="s">
        <v>13</v>
      </c>
      <c r="C2921" s="26">
        <v>45291</v>
      </c>
      <c r="D2921" s="27">
        <f t="shared" si="135"/>
        <v>31</v>
      </c>
      <c r="E2921" s="27">
        <f t="shared" si="136"/>
        <v>12</v>
      </c>
      <c r="F2921" s="27">
        <f t="shared" si="137"/>
        <v>2023</v>
      </c>
      <c r="G2921" s="28">
        <v>20459.2421875</v>
      </c>
      <c r="H2921" s="28">
        <v>18669.0390625</v>
      </c>
      <c r="I2921" s="29">
        <v>91.249900819999993</v>
      </c>
    </row>
    <row r="2922" spans="1:9" customFormat="1" x14ac:dyDescent="0.3">
      <c r="A2922" s="1" t="s">
        <v>6</v>
      </c>
      <c r="B2922" s="1" t="s">
        <v>7</v>
      </c>
      <c r="C2922" s="2">
        <v>45292</v>
      </c>
      <c r="D2922">
        <f t="shared" si="135"/>
        <v>1</v>
      </c>
      <c r="E2922">
        <f t="shared" si="136"/>
        <v>1</v>
      </c>
      <c r="F2922">
        <f t="shared" si="137"/>
        <v>2024</v>
      </c>
      <c r="G2922" s="4">
        <v>51691.2265625</v>
      </c>
      <c r="H2922" s="4">
        <v>25312.04296875</v>
      </c>
      <c r="I2922" s="3">
        <v>48.967800140000001</v>
      </c>
    </row>
    <row r="2923" spans="1:9" customFormat="1" x14ac:dyDescent="0.3">
      <c r="A2923" s="1" t="s">
        <v>8</v>
      </c>
      <c r="B2923" s="1" t="s">
        <v>9</v>
      </c>
      <c r="C2923" s="2">
        <v>45292</v>
      </c>
      <c r="D2923">
        <f t="shared" si="135"/>
        <v>1</v>
      </c>
      <c r="E2923">
        <f t="shared" si="136"/>
        <v>1</v>
      </c>
      <c r="F2923">
        <f t="shared" si="137"/>
        <v>2024</v>
      </c>
      <c r="G2923" s="4">
        <v>15302.39648438</v>
      </c>
      <c r="H2923" s="4">
        <v>7011.4409179699996</v>
      </c>
      <c r="I2923" s="3">
        <v>45.819198610000001</v>
      </c>
    </row>
    <row r="2924" spans="1:9" customFormat="1" x14ac:dyDescent="0.3">
      <c r="A2924" s="1" t="s">
        <v>10</v>
      </c>
      <c r="B2924" s="1" t="s">
        <v>11</v>
      </c>
      <c r="C2924" s="2">
        <v>45292</v>
      </c>
      <c r="D2924">
        <f t="shared" si="135"/>
        <v>1</v>
      </c>
      <c r="E2924">
        <f t="shared" si="136"/>
        <v>1</v>
      </c>
      <c r="F2924">
        <f t="shared" si="137"/>
        <v>2024</v>
      </c>
      <c r="G2924" s="4">
        <v>204615.328125</v>
      </c>
      <c r="H2924" s="4">
        <v>124275.2578125</v>
      </c>
      <c r="I2924" s="3">
        <v>60.736000060000002</v>
      </c>
    </row>
    <row r="2925" spans="1:9" x14ac:dyDescent="0.3">
      <c r="A2925" s="25" t="s">
        <v>12</v>
      </c>
      <c r="B2925" s="25" t="s">
        <v>13</v>
      </c>
      <c r="C2925" s="26">
        <v>45292</v>
      </c>
      <c r="D2925" s="27">
        <f t="shared" si="135"/>
        <v>1</v>
      </c>
      <c r="E2925" s="27">
        <f t="shared" si="136"/>
        <v>1</v>
      </c>
      <c r="F2925" s="27">
        <f t="shared" si="137"/>
        <v>2024</v>
      </c>
      <c r="G2925" s="28">
        <v>20459.2421875</v>
      </c>
      <c r="H2925" s="28">
        <v>18542.400390629999</v>
      </c>
      <c r="I2925" s="29">
        <v>90.630897520000005</v>
      </c>
    </row>
    <row r="2926" spans="1:9" customFormat="1" x14ac:dyDescent="0.3">
      <c r="A2926" s="1" t="s">
        <v>6</v>
      </c>
      <c r="B2926" s="1" t="s">
        <v>7</v>
      </c>
      <c r="C2926" s="2">
        <v>45293</v>
      </c>
      <c r="D2926">
        <f t="shared" si="135"/>
        <v>2</v>
      </c>
      <c r="E2926">
        <f t="shared" si="136"/>
        <v>1</v>
      </c>
      <c r="F2926">
        <f t="shared" si="137"/>
        <v>2024</v>
      </c>
      <c r="G2926" s="4">
        <v>51691.2265625</v>
      </c>
      <c r="H2926" s="4">
        <v>25353.763671879999</v>
      </c>
      <c r="I2926" s="3">
        <v>49.048500060000002</v>
      </c>
    </row>
    <row r="2927" spans="1:9" customFormat="1" x14ac:dyDescent="0.3">
      <c r="A2927" s="1" t="s">
        <v>8</v>
      </c>
      <c r="B2927" s="1" t="s">
        <v>9</v>
      </c>
      <c r="C2927" s="2">
        <v>45293</v>
      </c>
      <c r="D2927">
        <f t="shared" si="135"/>
        <v>2</v>
      </c>
      <c r="E2927">
        <f t="shared" si="136"/>
        <v>1</v>
      </c>
      <c r="F2927">
        <f t="shared" si="137"/>
        <v>2024</v>
      </c>
      <c r="G2927" s="4">
        <v>15302.39648438</v>
      </c>
      <c r="H2927" s="4">
        <v>7000.3071289099998</v>
      </c>
      <c r="I2927" s="3">
        <v>45.746498109999997</v>
      </c>
    </row>
    <row r="2928" spans="1:9" customFormat="1" x14ac:dyDescent="0.3">
      <c r="A2928" s="1" t="s">
        <v>10</v>
      </c>
      <c r="B2928" s="1" t="s">
        <v>11</v>
      </c>
      <c r="C2928" s="2">
        <v>45293</v>
      </c>
      <c r="D2928">
        <f t="shared" si="135"/>
        <v>2</v>
      </c>
      <c r="E2928">
        <f t="shared" si="136"/>
        <v>1</v>
      </c>
      <c r="F2928">
        <f t="shared" si="137"/>
        <v>2024</v>
      </c>
      <c r="G2928" s="4">
        <v>204615.328125</v>
      </c>
      <c r="H2928" s="4">
        <v>124082.0390625</v>
      </c>
      <c r="I2928" s="3">
        <v>60.641601559999998</v>
      </c>
    </row>
    <row r="2929" spans="1:9" x14ac:dyDescent="0.3">
      <c r="A2929" s="25" t="s">
        <v>12</v>
      </c>
      <c r="B2929" s="25" t="s">
        <v>13</v>
      </c>
      <c r="C2929" s="26">
        <v>45293</v>
      </c>
      <c r="D2929" s="27">
        <f t="shared" si="135"/>
        <v>2</v>
      </c>
      <c r="E2929" s="27">
        <f t="shared" si="136"/>
        <v>1</v>
      </c>
      <c r="F2929" s="27">
        <f t="shared" si="137"/>
        <v>2024</v>
      </c>
      <c r="G2929" s="28">
        <v>20459.2421875</v>
      </c>
      <c r="H2929" s="28">
        <v>18325.1015625</v>
      </c>
      <c r="I2929" s="29">
        <v>89.568801879999995</v>
      </c>
    </row>
    <row r="2930" spans="1:9" customFormat="1" x14ac:dyDescent="0.3">
      <c r="A2930" s="1" t="s">
        <v>6</v>
      </c>
      <c r="B2930" s="1" t="s">
        <v>7</v>
      </c>
      <c r="C2930" s="2">
        <v>45294</v>
      </c>
      <c r="D2930">
        <f t="shared" si="135"/>
        <v>3</v>
      </c>
      <c r="E2930">
        <f t="shared" si="136"/>
        <v>1</v>
      </c>
      <c r="F2930">
        <f t="shared" si="137"/>
        <v>2024</v>
      </c>
      <c r="G2930" s="4">
        <v>51691.2265625</v>
      </c>
      <c r="H2930" s="4">
        <v>25376.544921879999</v>
      </c>
      <c r="I2930" s="3">
        <v>49.092601780000003</v>
      </c>
    </row>
    <row r="2931" spans="1:9" customFormat="1" x14ac:dyDescent="0.3">
      <c r="A2931" s="1" t="s">
        <v>8</v>
      </c>
      <c r="B2931" s="1" t="s">
        <v>9</v>
      </c>
      <c r="C2931" s="2">
        <v>45294</v>
      </c>
      <c r="D2931">
        <f t="shared" si="135"/>
        <v>3</v>
      </c>
      <c r="E2931">
        <f t="shared" si="136"/>
        <v>1</v>
      </c>
      <c r="F2931">
        <f t="shared" si="137"/>
        <v>2024</v>
      </c>
      <c r="G2931" s="4">
        <v>15302.39648438</v>
      </c>
      <c r="H2931" s="4">
        <v>6960.3369140599998</v>
      </c>
      <c r="I2931" s="3">
        <v>45.485298159999999</v>
      </c>
    </row>
    <row r="2932" spans="1:9" customFormat="1" x14ac:dyDescent="0.3">
      <c r="A2932" s="1" t="s">
        <v>10</v>
      </c>
      <c r="B2932" s="1" t="s">
        <v>11</v>
      </c>
      <c r="C2932" s="2">
        <v>45294</v>
      </c>
      <c r="D2932">
        <f t="shared" si="135"/>
        <v>3</v>
      </c>
      <c r="E2932">
        <f t="shared" si="136"/>
        <v>1</v>
      </c>
      <c r="F2932">
        <f t="shared" si="137"/>
        <v>2024</v>
      </c>
      <c r="G2932" s="4">
        <v>204615.328125</v>
      </c>
      <c r="H2932" s="4">
        <v>123918.921875</v>
      </c>
      <c r="I2932" s="3">
        <v>60.561901089999999</v>
      </c>
    </row>
    <row r="2933" spans="1:9" x14ac:dyDescent="0.3">
      <c r="A2933" s="25" t="s">
        <v>12</v>
      </c>
      <c r="B2933" s="25" t="s">
        <v>13</v>
      </c>
      <c r="C2933" s="26">
        <v>45294</v>
      </c>
      <c r="D2933" s="27">
        <f t="shared" si="135"/>
        <v>3</v>
      </c>
      <c r="E2933" s="27">
        <f t="shared" si="136"/>
        <v>1</v>
      </c>
      <c r="F2933" s="27">
        <f t="shared" si="137"/>
        <v>2024</v>
      </c>
      <c r="G2933" s="28">
        <v>20459.2421875</v>
      </c>
      <c r="H2933" s="28">
        <v>18116.396484379999</v>
      </c>
      <c r="I2933" s="29">
        <v>88.548698430000002</v>
      </c>
    </row>
    <row r="2934" spans="1:9" customFormat="1" x14ac:dyDescent="0.3">
      <c r="A2934" s="1" t="s">
        <v>6</v>
      </c>
      <c r="B2934" s="1" t="s">
        <v>7</v>
      </c>
      <c r="C2934" s="2">
        <v>45295</v>
      </c>
      <c r="D2934">
        <f t="shared" si="135"/>
        <v>4</v>
      </c>
      <c r="E2934">
        <f t="shared" si="136"/>
        <v>1</v>
      </c>
      <c r="F2934">
        <f t="shared" si="137"/>
        <v>2024</v>
      </c>
      <c r="G2934" s="4">
        <v>51691.2265625</v>
      </c>
      <c r="H2934" s="4">
        <v>25435.716796879999</v>
      </c>
      <c r="I2934" s="3">
        <v>49.207000729999997</v>
      </c>
    </row>
    <row r="2935" spans="1:9" customFormat="1" x14ac:dyDescent="0.3">
      <c r="A2935" s="1" t="s">
        <v>8</v>
      </c>
      <c r="B2935" s="1" t="s">
        <v>9</v>
      </c>
      <c r="C2935" s="2">
        <v>45295</v>
      </c>
      <c r="D2935">
        <f t="shared" si="135"/>
        <v>4</v>
      </c>
      <c r="E2935">
        <f t="shared" si="136"/>
        <v>1</v>
      </c>
      <c r="F2935">
        <f t="shared" si="137"/>
        <v>2024</v>
      </c>
      <c r="G2935" s="4">
        <v>15302.39648438</v>
      </c>
      <c r="H2935" s="4">
        <v>6936.8491210900002</v>
      </c>
      <c r="I2935" s="3">
        <v>45.331798550000002</v>
      </c>
    </row>
    <row r="2936" spans="1:9" customFormat="1" x14ac:dyDescent="0.3">
      <c r="A2936" s="1" t="s">
        <v>10</v>
      </c>
      <c r="B2936" s="1" t="s">
        <v>11</v>
      </c>
      <c r="C2936" s="2">
        <v>45295</v>
      </c>
      <c r="D2936">
        <f t="shared" si="135"/>
        <v>4</v>
      </c>
      <c r="E2936">
        <f t="shared" si="136"/>
        <v>1</v>
      </c>
      <c r="F2936">
        <f t="shared" si="137"/>
        <v>2024</v>
      </c>
      <c r="G2936" s="4">
        <v>204615.328125</v>
      </c>
      <c r="H2936" s="4">
        <v>124212.2265625</v>
      </c>
      <c r="I2936" s="3">
        <v>60.7052002</v>
      </c>
    </row>
    <row r="2937" spans="1:9" x14ac:dyDescent="0.3">
      <c r="A2937" s="25" t="s">
        <v>12</v>
      </c>
      <c r="B2937" s="25" t="s">
        <v>13</v>
      </c>
      <c r="C2937" s="26">
        <v>45295</v>
      </c>
      <c r="D2937" s="27">
        <f t="shared" si="135"/>
        <v>4</v>
      </c>
      <c r="E2937" s="27">
        <f t="shared" si="136"/>
        <v>1</v>
      </c>
      <c r="F2937" s="27">
        <f t="shared" si="137"/>
        <v>2024</v>
      </c>
      <c r="G2937" s="28">
        <v>20459.2421875</v>
      </c>
      <c r="H2937" s="28">
        <v>17950.03515625</v>
      </c>
      <c r="I2937" s="29">
        <v>87.735603330000004</v>
      </c>
    </row>
    <row r="2938" spans="1:9" customFormat="1" x14ac:dyDescent="0.3">
      <c r="A2938" s="1" t="s">
        <v>6</v>
      </c>
      <c r="B2938" s="1" t="s">
        <v>7</v>
      </c>
      <c r="C2938" s="2">
        <v>45296</v>
      </c>
      <c r="D2938">
        <f t="shared" si="135"/>
        <v>5</v>
      </c>
      <c r="E2938">
        <f t="shared" si="136"/>
        <v>1</v>
      </c>
      <c r="F2938">
        <f t="shared" si="137"/>
        <v>2024</v>
      </c>
      <c r="G2938" s="4">
        <v>51691.2265625</v>
      </c>
      <c r="H2938" s="4">
        <v>25489.955078129999</v>
      </c>
      <c r="I2938" s="3">
        <v>49.312000269999999</v>
      </c>
    </row>
    <row r="2939" spans="1:9" customFormat="1" x14ac:dyDescent="0.3">
      <c r="A2939" s="1" t="s">
        <v>8</v>
      </c>
      <c r="B2939" s="1" t="s">
        <v>9</v>
      </c>
      <c r="C2939" s="2">
        <v>45296</v>
      </c>
      <c r="D2939">
        <f t="shared" si="135"/>
        <v>5</v>
      </c>
      <c r="E2939">
        <f t="shared" si="136"/>
        <v>1</v>
      </c>
      <c r="F2939">
        <f t="shared" si="137"/>
        <v>2024</v>
      </c>
      <c r="G2939" s="4">
        <v>15302.39648438</v>
      </c>
      <c r="H2939" s="4">
        <v>6933.0551757800004</v>
      </c>
      <c r="I2939" s="3">
        <v>45.306999210000001</v>
      </c>
    </row>
    <row r="2940" spans="1:9" customFormat="1" x14ac:dyDescent="0.3">
      <c r="A2940" s="1" t="s">
        <v>10</v>
      </c>
      <c r="B2940" s="1" t="s">
        <v>11</v>
      </c>
      <c r="C2940" s="2">
        <v>45296</v>
      </c>
      <c r="D2940">
        <f t="shared" si="135"/>
        <v>5</v>
      </c>
      <c r="E2940">
        <f t="shared" si="136"/>
        <v>1</v>
      </c>
      <c r="F2940">
        <f t="shared" si="137"/>
        <v>2024</v>
      </c>
      <c r="G2940" s="4">
        <v>204615.328125</v>
      </c>
      <c r="H2940" s="4">
        <v>124501.265625</v>
      </c>
      <c r="I2940" s="3">
        <v>60.846500399999996</v>
      </c>
    </row>
    <row r="2941" spans="1:9" x14ac:dyDescent="0.3">
      <c r="A2941" s="25" t="s">
        <v>12</v>
      </c>
      <c r="B2941" s="25" t="s">
        <v>13</v>
      </c>
      <c r="C2941" s="26">
        <v>45296</v>
      </c>
      <c r="D2941" s="27">
        <f t="shared" si="135"/>
        <v>5</v>
      </c>
      <c r="E2941" s="27">
        <f t="shared" si="136"/>
        <v>1</v>
      </c>
      <c r="F2941" s="27">
        <f t="shared" si="137"/>
        <v>2024</v>
      </c>
      <c r="G2941" s="28">
        <v>20459.2421875</v>
      </c>
      <c r="H2941" s="28">
        <v>17743.392578129999</v>
      </c>
      <c r="I2941" s="29">
        <v>86.7256012</v>
      </c>
    </row>
    <row r="2942" spans="1:9" customFormat="1" x14ac:dyDescent="0.3">
      <c r="A2942" s="1" t="s">
        <v>6</v>
      </c>
      <c r="B2942" s="1" t="s">
        <v>7</v>
      </c>
      <c r="C2942" s="2">
        <v>45297</v>
      </c>
      <c r="D2942">
        <f t="shared" si="135"/>
        <v>6</v>
      </c>
      <c r="E2942">
        <f t="shared" si="136"/>
        <v>1</v>
      </c>
      <c r="F2942">
        <f t="shared" si="137"/>
        <v>2024</v>
      </c>
      <c r="G2942" s="4">
        <v>51691.2265625</v>
      </c>
      <c r="H2942" s="4">
        <v>25535.0703125</v>
      </c>
      <c r="I2942" s="3">
        <v>49.399200440000001</v>
      </c>
    </row>
    <row r="2943" spans="1:9" customFormat="1" x14ac:dyDescent="0.3">
      <c r="A2943" s="1" t="s">
        <v>8</v>
      </c>
      <c r="B2943" s="1" t="s">
        <v>9</v>
      </c>
      <c r="C2943" s="2">
        <v>45297</v>
      </c>
      <c r="D2943">
        <f t="shared" si="135"/>
        <v>6</v>
      </c>
      <c r="E2943">
        <f t="shared" si="136"/>
        <v>1</v>
      </c>
      <c r="F2943">
        <f t="shared" si="137"/>
        <v>2024</v>
      </c>
      <c r="G2943" s="4">
        <v>15302.39648438</v>
      </c>
      <c r="H2943" s="4">
        <v>6942.5068359400002</v>
      </c>
      <c r="I2943" s="3">
        <v>45.368801120000001</v>
      </c>
    </row>
    <row r="2944" spans="1:9" customFormat="1" x14ac:dyDescent="0.3">
      <c r="A2944" s="1" t="s">
        <v>10</v>
      </c>
      <c r="B2944" s="1" t="s">
        <v>11</v>
      </c>
      <c r="C2944" s="2">
        <v>45297</v>
      </c>
      <c r="D2944">
        <f t="shared" si="135"/>
        <v>6</v>
      </c>
      <c r="E2944">
        <f t="shared" si="136"/>
        <v>1</v>
      </c>
      <c r="F2944">
        <f t="shared" si="137"/>
        <v>2024</v>
      </c>
      <c r="G2944" s="4">
        <v>204615.328125</v>
      </c>
      <c r="H2944" s="4">
        <v>124891.8984375</v>
      </c>
      <c r="I2944" s="3">
        <v>61.037399290000003</v>
      </c>
    </row>
    <row r="2945" spans="1:9" x14ac:dyDescent="0.3">
      <c r="A2945" s="25" t="s">
        <v>12</v>
      </c>
      <c r="B2945" s="25" t="s">
        <v>13</v>
      </c>
      <c r="C2945" s="26">
        <v>45297</v>
      </c>
      <c r="D2945" s="27">
        <f t="shared" si="135"/>
        <v>6</v>
      </c>
      <c r="E2945" s="27">
        <f t="shared" si="136"/>
        <v>1</v>
      </c>
      <c r="F2945" s="27">
        <f t="shared" si="137"/>
        <v>2024</v>
      </c>
      <c r="G2945" s="28">
        <v>20459.2421875</v>
      </c>
      <c r="H2945" s="28">
        <v>17594.111328129999</v>
      </c>
      <c r="I2945" s="29">
        <v>85.99590302</v>
      </c>
    </row>
    <row r="2946" spans="1:9" customFormat="1" x14ac:dyDescent="0.3">
      <c r="A2946" s="1" t="s">
        <v>6</v>
      </c>
      <c r="B2946" s="1" t="s">
        <v>7</v>
      </c>
      <c r="C2946" s="2">
        <v>45298</v>
      </c>
      <c r="D2946">
        <f t="shared" si="135"/>
        <v>7</v>
      </c>
      <c r="E2946">
        <f t="shared" si="136"/>
        <v>1</v>
      </c>
      <c r="F2946">
        <f t="shared" si="137"/>
        <v>2024</v>
      </c>
      <c r="G2946" s="4">
        <v>51691.2265625</v>
      </c>
      <c r="H2946" s="4">
        <v>25577.904296879999</v>
      </c>
      <c r="I2946" s="3">
        <v>49.482101440000001</v>
      </c>
    </row>
    <row r="2947" spans="1:9" customFormat="1" x14ac:dyDescent="0.3">
      <c r="A2947" s="1" t="s">
        <v>8</v>
      </c>
      <c r="B2947" s="1" t="s">
        <v>9</v>
      </c>
      <c r="C2947" s="2">
        <v>45298</v>
      </c>
      <c r="D2947">
        <f t="shared" ref="D2947:D3010" si="138">DAY(C2947)</f>
        <v>7</v>
      </c>
      <c r="E2947">
        <f t="shared" ref="E2947:E3010" si="139">MONTH(C2947)</f>
        <v>1</v>
      </c>
      <c r="F2947">
        <f t="shared" ref="F2947:F3010" si="140">YEAR(C2947)</f>
        <v>2024</v>
      </c>
      <c r="G2947" s="4">
        <v>15302.39648438</v>
      </c>
      <c r="H2947" s="4">
        <v>6973.9887695300004</v>
      </c>
      <c r="I2947" s="3">
        <v>45.574501040000001</v>
      </c>
    </row>
    <row r="2948" spans="1:9" customFormat="1" x14ac:dyDescent="0.3">
      <c r="A2948" s="1" t="s">
        <v>10</v>
      </c>
      <c r="B2948" s="1" t="s">
        <v>11</v>
      </c>
      <c r="C2948" s="2">
        <v>45298</v>
      </c>
      <c r="D2948">
        <f t="shared" si="138"/>
        <v>7</v>
      </c>
      <c r="E2948">
        <f t="shared" si="139"/>
        <v>1</v>
      </c>
      <c r="F2948">
        <f t="shared" si="140"/>
        <v>2024</v>
      </c>
      <c r="G2948" s="4">
        <v>204615.328125</v>
      </c>
      <c r="H2948" s="4">
        <v>125072.03125</v>
      </c>
      <c r="I2948" s="3">
        <v>61.125400540000001</v>
      </c>
    </row>
    <row r="2949" spans="1:9" x14ac:dyDescent="0.3">
      <c r="A2949" s="25" t="s">
        <v>12</v>
      </c>
      <c r="B2949" s="25" t="s">
        <v>13</v>
      </c>
      <c r="C2949" s="26">
        <v>45298</v>
      </c>
      <c r="D2949" s="27">
        <f t="shared" si="138"/>
        <v>7</v>
      </c>
      <c r="E2949" s="27">
        <f t="shared" si="139"/>
        <v>1</v>
      </c>
      <c r="F2949" s="27">
        <f t="shared" si="140"/>
        <v>2024</v>
      </c>
      <c r="G2949" s="28">
        <v>20459.2421875</v>
      </c>
      <c r="H2949" s="28">
        <v>17435.404296879999</v>
      </c>
      <c r="I2949" s="29">
        <v>85.220199579999999</v>
      </c>
    </row>
    <row r="2950" spans="1:9" customFormat="1" x14ac:dyDescent="0.3">
      <c r="A2950" s="1" t="s">
        <v>6</v>
      </c>
      <c r="B2950" s="1" t="s">
        <v>7</v>
      </c>
      <c r="C2950" s="2">
        <v>45299</v>
      </c>
      <c r="D2950">
        <f t="shared" si="138"/>
        <v>8</v>
      </c>
      <c r="E2950">
        <f t="shared" si="139"/>
        <v>1</v>
      </c>
      <c r="F2950">
        <f t="shared" si="140"/>
        <v>2024</v>
      </c>
      <c r="G2950" s="4">
        <v>51691.2265625</v>
      </c>
      <c r="H2950" s="4">
        <v>25600.763671879999</v>
      </c>
      <c r="I2950" s="3">
        <v>49.526298519999997</v>
      </c>
    </row>
    <row r="2951" spans="1:9" customFormat="1" x14ac:dyDescent="0.3">
      <c r="A2951" s="1" t="s">
        <v>8</v>
      </c>
      <c r="B2951" s="1" t="s">
        <v>9</v>
      </c>
      <c r="C2951" s="2">
        <v>45299</v>
      </c>
      <c r="D2951">
        <f t="shared" si="138"/>
        <v>8</v>
      </c>
      <c r="E2951">
        <f t="shared" si="139"/>
        <v>1</v>
      </c>
      <c r="F2951">
        <f t="shared" si="140"/>
        <v>2024</v>
      </c>
      <c r="G2951" s="4">
        <v>15302.39648438</v>
      </c>
      <c r="H2951" s="4">
        <v>6969.3520507800004</v>
      </c>
      <c r="I2951" s="3">
        <v>45.5442009</v>
      </c>
    </row>
    <row r="2952" spans="1:9" customFormat="1" x14ac:dyDescent="0.3">
      <c r="A2952" s="1" t="s">
        <v>10</v>
      </c>
      <c r="B2952" s="1" t="s">
        <v>11</v>
      </c>
      <c r="C2952" s="2">
        <v>45299</v>
      </c>
      <c r="D2952">
        <f t="shared" si="138"/>
        <v>8</v>
      </c>
      <c r="E2952">
        <f t="shared" si="139"/>
        <v>1</v>
      </c>
      <c r="F2952">
        <f t="shared" si="140"/>
        <v>2024</v>
      </c>
      <c r="G2952" s="4">
        <v>204615.328125</v>
      </c>
      <c r="H2952" s="4">
        <v>124688.015625</v>
      </c>
      <c r="I2952" s="3">
        <v>60.937801360000002</v>
      </c>
    </row>
    <row r="2953" spans="1:9" x14ac:dyDescent="0.3">
      <c r="A2953" s="25" t="s">
        <v>12</v>
      </c>
      <c r="B2953" s="25" t="s">
        <v>13</v>
      </c>
      <c r="C2953" s="26">
        <v>45299</v>
      </c>
      <c r="D2953" s="27">
        <f t="shared" si="138"/>
        <v>8</v>
      </c>
      <c r="E2953" s="27">
        <f t="shared" si="139"/>
        <v>1</v>
      </c>
      <c r="F2953" s="27">
        <f t="shared" si="140"/>
        <v>2024</v>
      </c>
      <c r="G2953" s="28">
        <v>20459.2421875</v>
      </c>
      <c r="H2953" s="28">
        <v>17195.900390629999</v>
      </c>
      <c r="I2953" s="29">
        <v>84.049499510000004</v>
      </c>
    </row>
    <row r="2954" spans="1:9" customFormat="1" x14ac:dyDescent="0.3">
      <c r="A2954" s="1" t="s">
        <v>6</v>
      </c>
      <c r="B2954" s="1" t="s">
        <v>7</v>
      </c>
      <c r="C2954" s="2">
        <v>45300</v>
      </c>
      <c r="D2954">
        <f t="shared" si="138"/>
        <v>9</v>
      </c>
      <c r="E2954">
        <f t="shared" si="139"/>
        <v>1</v>
      </c>
      <c r="F2954">
        <f t="shared" si="140"/>
        <v>2024</v>
      </c>
      <c r="G2954" s="4">
        <v>51691.2265625</v>
      </c>
      <c r="H2954" s="4">
        <v>25626.587890629999</v>
      </c>
      <c r="I2954" s="3">
        <v>49.576301569999998</v>
      </c>
    </row>
    <row r="2955" spans="1:9" customFormat="1" x14ac:dyDescent="0.3">
      <c r="A2955" s="1" t="s">
        <v>8</v>
      </c>
      <c r="B2955" s="1" t="s">
        <v>9</v>
      </c>
      <c r="C2955" s="2">
        <v>45300</v>
      </c>
      <c r="D2955">
        <f t="shared" si="138"/>
        <v>9</v>
      </c>
      <c r="E2955">
        <f t="shared" si="139"/>
        <v>1</v>
      </c>
      <c r="F2955">
        <f t="shared" si="140"/>
        <v>2024</v>
      </c>
      <c r="G2955" s="4">
        <v>15302.39648438</v>
      </c>
      <c r="H2955" s="4">
        <v>6953.9130859400002</v>
      </c>
      <c r="I2955" s="3">
        <v>45.443298339999998</v>
      </c>
    </row>
    <row r="2956" spans="1:9" customFormat="1" x14ac:dyDescent="0.3">
      <c r="A2956" s="1" t="s">
        <v>10</v>
      </c>
      <c r="B2956" s="1" t="s">
        <v>11</v>
      </c>
      <c r="C2956" s="2">
        <v>45300</v>
      </c>
      <c r="D2956">
        <f t="shared" si="138"/>
        <v>9</v>
      </c>
      <c r="E2956">
        <f t="shared" si="139"/>
        <v>1</v>
      </c>
      <c r="F2956">
        <f t="shared" si="140"/>
        <v>2024</v>
      </c>
      <c r="G2956" s="4">
        <v>204615.328125</v>
      </c>
      <c r="H2956" s="4">
        <v>124485.34375</v>
      </c>
      <c r="I2956" s="3">
        <v>60.838699339999998</v>
      </c>
    </row>
    <row r="2957" spans="1:9" x14ac:dyDescent="0.3">
      <c r="A2957" s="25" t="s">
        <v>12</v>
      </c>
      <c r="B2957" s="25" t="s">
        <v>13</v>
      </c>
      <c r="C2957" s="26">
        <v>45300</v>
      </c>
      <c r="D2957" s="27">
        <f t="shared" si="138"/>
        <v>9</v>
      </c>
      <c r="E2957" s="27">
        <f t="shared" si="139"/>
        <v>1</v>
      </c>
      <c r="F2957" s="27">
        <f t="shared" si="140"/>
        <v>2024</v>
      </c>
      <c r="G2957" s="28">
        <v>20459.2421875</v>
      </c>
      <c r="H2957" s="28">
        <v>16988.03515625</v>
      </c>
      <c r="I2957" s="29">
        <v>83.033599850000002</v>
      </c>
    </row>
    <row r="2958" spans="1:9" customFormat="1" x14ac:dyDescent="0.3">
      <c r="A2958" s="1" t="s">
        <v>6</v>
      </c>
      <c r="B2958" s="1" t="s">
        <v>7</v>
      </c>
      <c r="C2958" s="2">
        <v>45301</v>
      </c>
      <c r="D2958">
        <f t="shared" si="138"/>
        <v>10</v>
      </c>
      <c r="E2958">
        <f t="shared" si="139"/>
        <v>1</v>
      </c>
      <c r="F2958">
        <f t="shared" si="140"/>
        <v>2024</v>
      </c>
      <c r="G2958" s="4">
        <v>51691.2265625</v>
      </c>
      <c r="H2958" s="4">
        <v>25645.6171875</v>
      </c>
      <c r="I2958" s="3">
        <v>49.613098139999998</v>
      </c>
    </row>
    <row r="2959" spans="1:9" customFormat="1" x14ac:dyDescent="0.3">
      <c r="A2959" s="1" t="s">
        <v>8</v>
      </c>
      <c r="B2959" s="1" t="s">
        <v>9</v>
      </c>
      <c r="C2959" s="2">
        <v>45301</v>
      </c>
      <c r="D2959">
        <f t="shared" si="138"/>
        <v>10</v>
      </c>
      <c r="E2959">
        <f t="shared" si="139"/>
        <v>1</v>
      </c>
      <c r="F2959">
        <f t="shared" si="140"/>
        <v>2024</v>
      </c>
      <c r="G2959" s="4">
        <v>15302.39648438</v>
      </c>
      <c r="H2959" s="4">
        <v>6950.6909179699996</v>
      </c>
      <c r="I2959" s="3">
        <v>45.422199249999998</v>
      </c>
    </row>
    <row r="2960" spans="1:9" customFormat="1" x14ac:dyDescent="0.3">
      <c r="A2960" s="1" t="s">
        <v>10</v>
      </c>
      <c r="B2960" s="1" t="s">
        <v>11</v>
      </c>
      <c r="C2960" s="2">
        <v>45301</v>
      </c>
      <c r="D2960">
        <f t="shared" si="138"/>
        <v>10</v>
      </c>
      <c r="E2960">
        <f t="shared" si="139"/>
        <v>1</v>
      </c>
      <c r="F2960">
        <f t="shared" si="140"/>
        <v>2024</v>
      </c>
      <c r="G2960" s="4">
        <v>204615.328125</v>
      </c>
      <c r="H2960" s="4">
        <v>124453.1875</v>
      </c>
      <c r="I2960" s="3">
        <v>60.823001859999998</v>
      </c>
    </row>
    <row r="2961" spans="1:9" x14ac:dyDescent="0.3">
      <c r="A2961" s="25" t="s">
        <v>12</v>
      </c>
      <c r="B2961" s="25" t="s">
        <v>13</v>
      </c>
      <c r="C2961" s="26">
        <v>45301</v>
      </c>
      <c r="D2961" s="27">
        <f t="shared" si="138"/>
        <v>10</v>
      </c>
      <c r="E2961" s="27">
        <f t="shared" si="139"/>
        <v>1</v>
      </c>
      <c r="F2961" s="27">
        <f t="shared" si="140"/>
        <v>2024</v>
      </c>
      <c r="G2961" s="28">
        <v>20459.2421875</v>
      </c>
      <c r="H2961" s="28">
        <v>16814.8203125</v>
      </c>
      <c r="I2961" s="29">
        <v>82.186897279999997</v>
      </c>
    </row>
    <row r="2962" spans="1:9" customFormat="1" x14ac:dyDescent="0.3">
      <c r="A2962" s="1" t="s">
        <v>6</v>
      </c>
      <c r="B2962" s="1" t="s">
        <v>7</v>
      </c>
      <c r="C2962" s="2">
        <v>45302</v>
      </c>
      <c r="D2962">
        <f t="shared" si="138"/>
        <v>11</v>
      </c>
      <c r="E2962">
        <f t="shared" si="139"/>
        <v>1</v>
      </c>
      <c r="F2962">
        <f t="shared" si="140"/>
        <v>2024</v>
      </c>
      <c r="G2962" s="4">
        <v>51691.2265625</v>
      </c>
      <c r="H2962" s="4">
        <v>25652.60546875</v>
      </c>
      <c r="I2962" s="3">
        <v>49.626598360000003</v>
      </c>
    </row>
    <row r="2963" spans="1:9" customFormat="1" x14ac:dyDescent="0.3">
      <c r="A2963" s="1" t="s">
        <v>8</v>
      </c>
      <c r="B2963" s="1" t="s">
        <v>9</v>
      </c>
      <c r="C2963" s="2">
        <v>45302</v>
      </c>
      <c r="D2963">
        <f t="shared" si="138"/>
        <v>11</v>
      </c>
      <c r="E2963">
        <f t="shared" si="139"/>
        <v>1</v>
      </c>
      <c r="F2963">
        <f t="shared" si="140"/>
        <v>2024</v>
      </c>
      <c r="G2963" s="4">
        <v>15302.39648438</v>
      </c>
      <c r="H2963" s="4">
        <v>6952.8081054699996</v>
      </c>
      <c r="I2963" s="3">
        <v>45.436100009999997</v>
      </c>
    </row>
    <row r="2964" spans="1:9" customFormat="1" x14ac:dyDescent="0.3">
      <c r="A2964" s="1" t="s">
        <v>10</v>
      </c>
      <c r="B2964" s="1" t="s">
        <v>11</v>
      </c>
      <c r="C2964" s="2">
        <v>45302</v>
      </c>
      <c r="D2964">
        <f t="shared" si="138"/>
        <v>11</v>
      </c>
      <c r="E2964">
        <f t="shared" si="139"/>
        <v>1</v>
      </c>
      <c r="F2964">
        <f t="shared" si="140"/>
        <v>2024</v>
      </c>
      <c r="G2964" s="4">
        <v>204615.328125</v>
      </c>
      <c r="H2964" s="4">
        <v>124378.375</v>
      </c>
      <c r="I2964" s="3">
        <v>60.786399840000001</v>
      </c>
    </row>
    <row r="2965" spans="1:9" x14ac:dyDescent="0.3">
      <c r="A2965" s="25" t="s">
        <v>12</v>
      </c>
      <c r="B2965" s="25" t="s">
        <v>13</v>
      </c>
      <c r="C2965" s="26">
        <v>45302</v>
      </c>
      <c r="D2965" s="27">
        <f t="shared" si="138"/>
        <v>11</v>
      </c>
      <c r="E2965" s="27">
        <f t="shared" si="139"/>
        <v>1</v>
      </c>
      <c r="F2965" s="27">
        <f t="shared" si="140"/>
        <v>2024</v>
      </c>
      <c r="G2965" s="28">
        <v>20459.2421875</v>
      </c>
      <c r="H2965" s="28">
        <v>16617.4453125</v>
      </c>
      <c r="I2965" s="29">
        <v>81.222198489999997</v>
      </c>
    </row>
    <row r="2966" spans="1:9" customFormat="1" x14ac:dyDescent="0.3">
      <c r="A2966" s="1" t="s">
        <v>6</v>
      </c>
      <c r="B2966" s="1" t="s">
        <v>7</v>
      </c>
      <c r="C2966" s="2">
        <v>45303</v>
      </c>
      <c r="D2966">
        <f t="shared" si="138"/>
        <v>12</v>
      </c>
      <c r="E2966">
        <f t="shared" si="139"/>
        <v>1</v>
      </c>
      <c r="F2966">
        <f t="shared" si="140"/>
        <v>2024</v>
      </c>
      <c r="G2966" s="4">
        <v>51691.2265625</v>
      </c>
      <c r="H2966" s="4">
        <v>25653.96875</v>
      </c>
      <c r="I2966" s="3">
        <v>49.629299160000002</v>
      </c>
    </row>
    <row r="2967" spans="1:9" customFormat="1" x14ac:dyDescent="0.3">
      <c r="A2967" s="1" t="s">
        <v>8</v>
      </c>
      <c r="B2967" s="1" t="s">
        <v>9</v>
      </c>
      <c r="C2967" s="2">
        <v>45303</v>
      </c>
      <c r="D2967">
        <f t="shared" si="138"/>
        <v>12</v>
      </c>
      <c r="E2967">
        <f t="shared" si="139"/>
        <v>1</v>
      </c>
      <c r="F2967">
        <f t="shared" si="140"/>
        <v>2024</v>
      </c>
      <c r="G2967" s="4">
        <v>15302.39648438</v>
      </c>
      <c r="H2967" s="4">
        <v>6948.7290039099998</v>
      </c>
      <c r="I2967" s="3">
        <v>45.409400939999998</v>
      </c>
    </row>
    <row r="2968" spans="1:9" customFormat="1" x14ac:dyDescent="0.3">
      <c r="A2968" s="1" t="s">
        <v>10</v>
      </c>
      <c r="B2968" s="1" t="s">
        <v>11</v>
      </c>
      <c r="C2968" s="2">
        <v>45303</v>
      </c>
      <c r="D2968">
        <f t="shared" si="138"/>
        <v>12</v>
      </c>
      <c r="E2968">
        <f t="shared" si="139"/>
        <v>1</v>
      </c>
      <c r="F2968">
        <f t="shared" si="140"/>
        <v>2024</v>
      </c>
      <c r="G2968" s="4">
        <v>204615.328125</v>
      </c>
      <c r="H2968" s="4">
        <v>124240.140625</v>
      </c>
      <c r="I2968" s="3">
        <v>60.718898770000003</v>
      </c>
    </row>
    <row r="2969" spans="1:9" x14ac:dyDescent="0.3">
      <c r="A2969" s="25" t="s">
        <v>12</v>
      </c>
      <c r="B2969" s="25" t="s">
        <v>13</v>
      </c>
      <c r="C2969" s="26">
        <v>45303</v>
      </c>
      <c r="D2969" s="27">
        <f t="shared" si="138"/>
        <v>12</v>
      </c>
      <c r="E2969" s="27">
        <f t="shared" si="139"/>
        <v>1</v>
      </c>
      <c r="F2969" s="27">
        <f t="shared" si="140"/>
        <v>2024</v>
      </c>
      <c r="G2969" s="28">
        <v>20459.2421875</v>
      </c>
      <c r="H2969" s="28">
        <v>16471.775390629999</v>
      </c>
      <c r="I2969" s="29">
        <v>80.510200499999996</v>
      </c>
    </row>
    <row r="2970" spans="1:9" customFormat="1" x14ac:dyDescent="0.3">
      <c r="A2970" s="1" t="s">
        <v>6</v>
      </c>
      <c r="B2970" s="1" t="s">
        <v>7</v>
      </c>
      <c r="C2970" s="2">
        <v>45304</v>
      </c>
      <c r="D2970">
        <f t="shared" si="138"/>
        <v>13</v>
      </c>
      <c r="E2970">
        <f t="shared" si="139"/>
        <v>1</v>
      </c>
      <c r="F2970">
        <f t="shared" si="140"/>
        <v>2024</v>
      </c>
      <c r="G2970" s="4">
        <v>51691.2265625</v>
      </c>
      <c r="H2970" s="4">
        <v>25691.583984379999</v>
      </c>
      <c r="I2970" s="3">
        <v>49.701999659999998</v>
      </c>
    </row>
    <row r="2971" spans="1:9" customFormat="1" x14ac:dyDescent="0.3">
      <c r="A2971" s="1" t="s">
        <v>8</v>
      </c>
      <c r="B2971" s="1" t="s">
        <v>9</v>
      </c>
      <c r="C2971" s="2">
        <v>45304</v>
      </c>
      <c r="D2971">
        <f t="shared" si="138"/>
        <v>13</v>
      </c>
      <c r="E2971">
        <f t="shared" si="139"/>
        <v>1</v>
      </c>
      <c r="F2971">
        <f t="shared" si="140"/>
        <v>2024</v>
      </c>
      <c r="G2971" s="4">
        <v>15302.39648438</v>
      </c>
      <c r="H2971" s="4">
        <v>6976.0048828099998</v>
      </c>
      <c r="I2971" s="3">
        <v>45.587699890000003</v>
      </c>
    </row>
    <row r="2972" spans="1:9" customFormat="1" x14ac:dyDescent="0.3">
      <c r="A2972" s="1" t="s">
        <v>10</v>
      </c>
      <c r="B2972" s="1" t="s">
        <v>11</v>
      </c>
      <c r="C2972" s="2">
        <v>45304</v>
      </c>
      <c r="D2972">
        <f t="shared" si="138"/>
        <v>13</v>
      </c>
      <c r="E2972">
        <f t="shared" si="139"/>
        <v>1</v>
      </c>
      <c r="F2972">
        <f t="shared" si="140"/>
        <v>2024</v>
      </c>
      <c r="G2972" s="4">
        <v>204615.328125</v>
      </c>
      <c r="H2972" s="4">
        <v>124532.96875</v>
      </c>
      <c r="I2972" s="3">
        <v>60.861999509999997</v>
      </c>
    </row>
    <row r="2973" spans="1:9" x14ac:dyDescent="0.3">
      <c r="A2973" s="25" t="s">
        <v>12</v>
      </c>
      <c r="B2973" s="25" t="s">
        <v>13</v>
      </c>
      <c r="C2973" s="26">
        <v>45304</v>
      </c>
      <c r="D2973" s="27">
        <f t="shared" si="138"/>
        <v>13</v>
      </c>
      <c r="E2973" s="27">
        <f t="shared" si="139"/>
        <v>1</v>
      </c>
      <c r="F2973" s="27">
        <f t="shared" si="140"/>
        <v>2024</v>
      </c>
      <c r="G2973" s="28">
        <v>20459.2421875</v>
      </c>
      <c r="H2973" s="28">
        <v>16321.374023439999</v>
      </c>
      <c r="I2973" s="29">
        <v>79.775100710000004</v>
      </c>
    </row>
    <row r="2974" spans="1:9" customFormat="1" x14ac:dyDescent="0.3">
      <c r="A2974" s="1" t="s">
        <v>6</v>
      </c>
      <c r="B2974" s="1" t="s">
        <v>7</v>
      </c>
      <c r="C2974" s="2">
        <v>45305</v>
      </c>
      <c r="D2974">
        <f t="shared" si="138"/>
        <v>14</v>
      </c>
      <c r="E2974">
        <f t="shared" si="139"/>
        <v>1</v>
      </c>
      <c r="F2974">
        <f t="shared" si="140"/>
        <v>2024</v>
      </c>
      <c r="G2974" s="4">
        <v>51691.2265625</v>
      </c>
      <c r="H2974" s="4">
        <v>25789.365234379999</v>
      </c>
      <c r="I2974" s="3">
        <v>49.891201019999997</v>
      </c>
    </row>
    <row r="2975" spans="1:9" customFormat="1" x14ac:dyDescent="0.3">
      <c r="A2975" s="1" t="s">
        <v>8</v>
      </c>
      <c r="B2975" s="1" t="s">
        <v>9</v>
      </c>
      <c r="C2975" s="2">
        <v>45305</v>
      </c>
      <c r="D2975">
        <f t="shared" si="138"/>
        <v>14</v>
      </c>
      <c r="E2975">
        <f t="shared" si="139"/>
        <v>1</v>
      </c>
      <c r="F2975">
        <f t="shared" si="140"/>
        <v>2024</v>
      </c>
      <c r="G2975" s="4">
        <v>15302.39648438</v>
      </c>
      <c r="H2975" s="4">
        <v>7023.0888671900002</v>
      </c>
      <c r="I2975" s="3">
        <v>45.895401</v>
      </c>
    </row>
    <row r="2976" spans="1:9" customFormat="1" x14ac:dyDescent="0.3">
      <c r="A2976" s="1" t="s">
        <v>10</v>
      </c>
      <c r="B2976" s="1" t="s">
        <v>11</v>
      </c>
      <c r="C2976" s="2">
        <v>45305</v>
      </c>
      <c r="D2976">
        <f t="shared" si="138"/>
        <v>14</v>
      </c>
      <c r="E2976">
        <f t="shared" si="139"/>
        <v>1</v>
      </c>
      <c r="F2976">
        <f t="shared" si="140"/>
        <v>2024</v>
      </c>
      <c r="G2976" s="4">
        <v>204615.328125</v>
      </c>
      <c r="H2976" s="4">
        <v>124924.5078125</v>
      </c>
      <c r="I2976" s="3">
        <v>61.053298949999999</v>
      </c>
    </row>
    <row r="2977" spans="1:9" x14ac:dyDescent="0.3">
      <c r="A2977" s="25" t="s">
        <v>12</v>
      </c>
      <c r="B2977" s="25" t="s">
        <v>13</v>
      </c>
      <c r="C2977" s="26">
        <v>45305</v>
      </c>
      <c r="D2977" s="27">
        <f t="shared" si="138"/>
        <v>14</v>
      </c>
      <c r="E2977" s="27">
        <f t="shared" si="139"/>
        <v>1</v>
      </c>
      <c r="F2977" s="27">
        <f t="shared" si="140"/>
        <v>2024</v>
      </c>
      <c r="G2977" s="28">
        <v>20459.2421875</v>
      </c>
      <c r="H2977" s="28">
        <v>16265.82421875</v>
      </c>
      <c r="I2977" s="29">
        <v>79.503601070000002</v>
      </c>
    </row>
    <row r="2978" spans="1:9" customFormat="1" x14ac:dyDescent="0.3">
      <c r="A2978" s="1" t="s">
        <v>6</v>
      </c>
      <c r="B2978" s="1" t="s">
        <v>7</v>
      </c>
      <c r="C2978" s="2">
        <v>45306</v>
      </c>
      <c r="D2978">
        <f t="shared" si="138"/>
        <v>15</v>
      </c>
      <c r="E2978">
        <f t="shared" si="139"/>
        <v>1</v>
      </c>
      <c r="F2978">
        <f t="shared" si="140"/>
        <v>2024</v>
      </c>
      <c r="G2978" s="4">
        <v>51691.2265625</v>
      </c>
      <c r="H2978" s="4">
        <v>25919.333984379999</v>
      </c>
      <c r="I2978" s="3">
        <v>50.14260101</v>
      </c>
    </row>
    <row r="2979" spans="1:9" customFormat="1" x14ac:dyDescent="0.3">
      <c r="A2979" s="1" t="s">
        <v>8</v>
      </c>
      <c r="B2979" s="1" t="s">
        <v>9</v>
      </c>
      <c r="C2979" s="2">
        <v>45306</v>
      </c>
      <c r="D2979">
        <f t="shared" si="138"/>
        <v>15</v>
      </c>
      <c r="E2979">
        <f t="shared" si="139"/>
        <v>1</v>
      </c>
      <c r="F2979">
        <f t="shared" si="140"/>
        <v>2024</v>
      </c>
      <c r="G2979" s="4">
        <v>15302.39648438</v>
      </c>
      <c r="H2979" s="4">
        <v>7050.1420898400002</v>
      </c>
      <c r="I2979" s="3">
        <v>46.072101590000003</v>
      </c>
    </row>
    <row r="2980" spans="1:9" customFormat="1" x14ac:dyDescent="0.3">
      <c r="A2980" s="1" t="s">
        <v>10</v>
      </c>
      <c r="B2980" s="1" t="s">
        <v>11</v>
      </c>
      <c r="C2980" s="2">
        <v>45306</v>
      </c>
      <c r="D2980">
        <f t="shared" si="138"/>
        <v>15</v>
      </c>
      <c r="E2980">
        <f t="shared" si="139"/>
        <v>1</v>
      </c>
      <c r="F2980">
        <f t="shared" si="140"/>
        <v>2024</v>
      </c>
      <c r="G2980" s="4">
        <v>204615.328125</v>
      </c>
      <c r="H2980" s="4">
        <v>124824.703125</v>
      </c>
      <c r="I2980" s="3">
        <v>61.004600519999997</v>
      </c>
    </row>
    <row r="2981" spans="1:9" x14ac:dyDescent="0.3">
      <c r="A2981" s="25" t="s">
        <v>12</v>
      </c>
      <c r="B2981" s="25" t="s">
        <v>13</v>
      </c>
      <c r="C2981" s="26">
        <v>45306</v>
      </c>
      <c r="D2981" s="27">
        <f t="shared" si="138"/>
        <v>15</v>
      </c>
      <c r="E2981" s="27">
        <f t="shared" si="139"/>
        <v>1</v>
      </c>
      <c r="F2981" s="27">
        <f t="shared" si="140"/>
        <v>2024</v>
      </c>
      <c r="G2981" s="28">
        <v>20459.2421875</v>
      </c>
      <c r="H2981" s="28">
        <v>16094.25976563</v>
      </c>
      <c r="I2981" s="29">
        <v>78.665000919999997</v>
      </c>
    </row>
    <row r="2982" spans="1:9" customFormat="1" x14ac:dyDescent="0.3">
      <c r="A2982" s="1" t="s">
        <v>6</v>
      </c>
      <c r="B2982" s="1" t="s">
        <v>7</v>
      </c>
      <c r="C2982" s="2">
        <v>45307</v>
      </c>
      <c r="D2982">
        <f t="shared" si="138"/>
        <v>16</v>
      </c>
      <c r="E2982">
        <f t="shared" si="139"/>
        <v>1</v>
      </c>
      <c r="F2982">
        <f t="shared" si="140"/>
        <v>2024</v>
      </c>
      <c r="G2982" s="4">
        <v>51691.2265625</v>
      </c>
      <c r="H2982" s="4">
        <v>26066.830078129999</v>
      </c>
      <c r="I2982" s="3">
        <v>50.428001399999999</v>
      </c>
    </row>
    <row r="2983" spans="1:9" customFormat="1" x14ac:dyDescent="0.3">
      <c r="A2983" s="1" t="s">
        <v>8</v>
      </c>
      <c r="B2983" s="1" t="s">
        <v>9</v>
      </c>
      <c r="C2983" s="2">
        <v>45307</v>
      </c>
      <c r="D2983">
        <f t="shared" si="138"/>
        <v>16</v>
      </c>
      <c r="E2983">
        <f t="shared" si="139"/>
        <v>1</v>
      </c>
      <c r="F2983">
        <f t="shared" si="140"/>
        <v>2024</v>
      </c>
      <c r="G2983" s="4">
        <v>15302.39648438</v>
      </c>
      <c r="H2983" s="4">
        <v>7087.7211914099998</v>
      </c>
      <c r="I2983" s="3">
        <v>46.317699429999998</v>
      </c>
    </row>
    <row r="2984" spans="1:9" customFormat="1" x14ac:dyDescent="0.3">
      <c r="A2984" s="1" t="s">
        <v>10</v>
      </c>
      <c r="B2984" s="1" t="s">
        <v>11</v>
      </c>
      <c r="C2984" s="2">
        <v>45307</v>
      </c>
      <c r="D2984">
        <f t="shared" si="138"/>
        <v>16</v>
      </c>
      <c r="E2984">
        <f t="shared" si="139"/>
        <v>1</v>
      </c>
      <c r="F2984">
        <f t="shared" si="140"/>
        <v>2024</v>
      </c>
      <c r="G2984" s="4">
        <v>204615.328125</v>
      </c>
      <c r="H2984" s="4">
        <v>124777.6953125</v>
      </c>
      <c r="I2984" s="3">
        <v>60.98160172</v>
      </c>
    </row>
    <row r="2985" spans="1:9" x14ac:dyDescent="0.3">
      <c r="A2985" s="25" t="s">
        <v>12</v>
      </c>
      <c r="B2985" s="25" t="s">
        <v>13</v>
      </c>
      <c r="C2985" s="26">
        <v>45307</v>
      </c>
      <c r="D2985" s="27">
        <f t="shared" si="138"/>
        <v>16</v>
      </c>
      <c r="E2985" s="27">
        <f t="shared" si="139"/>
        <v>1</v>
      </c>
      <c r="F2985" s="27">
        <f t="shared" si="140"/>
        <v>2024</v>
      </c>
      <c r="G2985" s="28">
        <v>20459.2421875</v>
      </c>
      <c r="H2985" s="28">
        <v>15918.239257810001</v>
      </c>
      <c r="I2985" s="29">
        <v>77.804603580000006</v>
      </c>
    </row>
    <row r="2986" spans="1:9" customFormat="1" x14ac:dyDescent="0.3">
      <c r="A2986" s="1" t="s">
        <v>6</v>
      </c>
      <c r="B2986" s="1" t="s">
        <v>7</v>
      </c>
      <c r="C2986" s="2">
        <v>45308</v>
      </c>
      <c r="D2986">
        <f t="shared" si="138"/>
        <v>17</v>
      </c>
      <c r="E2986">
        <f t="shared" si="139"/>
        <v>1</v>
      </c>
      <c r="F2986">
        <f t="shared" si="140"/>
        <v>2024</v>
      </c>
      <c r="G2986" s="4">
        <v>51691.2265625</v>
      </c>
      <c r="H2986" s="4">
        <v>26218.04296875</v>
      </c>
      <c r="I2986" s="3">
        <v>50.720500950000002</v>
      </c>
    </row>
    <row r="2987" spans="1:9" customFormat="1" x14ac:dyDescent="0.3">
      <c r="A2987" s="1" t="s">
        <v>8</v>
      </c>
      <c r="B2987" s="1" t="s">
        <v>9</v>
      </c>
      <c r="C2987" s="2">
        <v>45308</v>
      </c>
      <c r="D2987">
        <f t="shared" si="138"/>
        <v>17</v>
      </c>
      <c r="E2987">
        <f t="shared" si="139"/>
        <v>1</v>
      </c>
      <c r="F2987">
        <f t="shared" si="140"/>
        <v>2024</v>
      </c>
      <c r="G2987" s="4">
        <v>15302.39648438</v>
      </c>
      <c r="H2987" s="4">
        <v>7111.71484375</v>
      </c>
      <c r="I2987" s="3">
        <v>46.474498750000002</v>
      </c>
    </row>
    <row r="2988" spans="1:9" customFormat="1" x14ac:dyDescent="0.3">
      <c r="A2988" s="1" t="s">
        <v>10</v>
      </c>
      <c r="B2988" s="1" t="s">
        <v>11</v>
      </c>
      <c r="C2988" s="2">
        <v>45308</v>
      </c>
      <c r="D2988">
        <f t="shared" si="138"/>
        <v>17</v>
      </c>
      <c r="E2988">
        <f t="shared" si="139"/>
        <v>1</v>
      </c>
      <c r="F2988">
        <f t="shared" si="140"/>
        <v>2024</v>
      </c>
      <c r="G2988" s="4">
        <v>204615.328125</v>
      </c>
      <c r="H2988" s="4">
        <v>124569.828125</v>
      </c>
      <c r="I2988" s="3">
        <v>60.880001069999999</v>
      </c>
    </row>
    <row r="2989" spans="1:9" x14ac:dyDescent="0.3">
      <c r="A2989" s="25" t="s">
        <v>12</v>
      </c>
      <c r="B2989" s="25" t="s">
        <v>13</v>
      </c>
      <c r="C2989" s="26">
        <v>45308</v>
      </c>
      <c r="D2989" s="27">
        <f t="shared" si="138"/>
        <v>17</v>
      </c>
      <c r="E2989" s="27">
        <f t="shared" si="139"/>
        <v>1</v>
      </c>
      <c r="F2989" s="27">
        <f t="shared" si="140"/>
        <v>2024</v>
      </c>
      <c r="G2989" s="28">
        <v>20459.2421875</v>
      </c>
      <c r="H2989" s="28">
        <v>15854.975585939999</v>
      </c>
      <c r="I2989" s="29">
        <v>77.495399480000003</v>
      </c>
    </row>
    <row r="2990" spans="1:9" customFormat="1" x14ac:dyDescent="0.3">
      <c r="A2990" s="1" t="s">
        <v>6</v>
      </c>
      <c r="B2990" s="1" t="s">
        <v>7</v>
      </c>
      <c r="C2990" s="2">
        <v>45309</v>
      </c>
      <c r="D2990">
        <f t="shared" si="138"/>
        <v>18</v>
      </c>
      <c r="E2990">
        <f t="shared" si="139"/>
        <v>1</v>
      </c>
      <c r="F2990">
        <f t="shared" si="140"/>
        <v>2024</v>
      </c>
      <c r="G2990" s="4">
        <v>51691.2265625</v>
      </c>
      <c r="H2990" s="4">
        <v>26386.171875</v>
      </c>
      <c r="I2990" s="3">
        <v>51.045700070000002</v>
      </c>
    </row>
    <row r="2991" spans="1:9" customFormat="1" x14ac:dyDescent="0.3">
      <c r="A2991" s="1" t="s">
        <v>8</v>
      </c>
      <c r="B2991" s="1" t="s">
        <v>9</v>
      </c>
      <c r="C2991" s="2">
        <v>45309</v>
      </c>
      <c r="D2991">
        <f t="shared" si="138"/>
        <v>18</v>
      </c>
      <c r="E2991">
        <f t="shared" si="139"/>
        <v>1</v>
      </c>
      <c r="F2991">
        <f t="shared" si="140"/>
        <v>2024</v>
      </c>
      <c r="G2991" s="4">
        <v>15302.39648438</v>
      </c>
      <c r="H2991" s="4">
        <v>7145.7910156300004</v>
      </c>
      <c r="I2991" s="3">
        <v>46.697200780000003</v>
      </c>
    </row>
    <row r="2992" spans="1:9" customFormat="1" x14ac:dyDescent="0.3">
      <c r="A2992" s="1" t="s">
        <v>10</v>
      </c>
      <c r="B2992" s="1" t="s">
        <v>11</v>
      </c>
      <c r="C2992" s="2">
        <v>45309</v>
      </c>
      <c r="D2992">
        <f t="shared" si="138"/>
        <v>18</v>
      </c>
      <c r="E2992">
        <f t="shared" si="139"/>
        <v>1</v>
      </c>
      <c r="F2992">
        <f t="shared" si="140"/>
        <v>2024</v>
      </c>
      <c r="G2992" s="4">
        <v>204615.328125</v>
      </c>
      <c r="H2992" s="4">
        <v>124283.2890625</v>
      </c>
      <c r="I2992" s="3">
        <v>60.740001679999999</v>
      </c>
    </row>
    <row r="2993" spans="1:9" x14ac:dyDescent="0.3">
      <c r="A2993" s="25" t="s">
        <v>12</v>
      </c>
      <c r="B2993" s="25" t="s">
        <v>13</v>
      </c>
      <c r="C2993" s="26">
        <v>45309</v>
      </c>
      <c r="D2993" s="27">
        <f t="shared" si="138"/>
        <v>18</v>
      </c>
      <c r="E2993" s="27">
        <f t="shared" si="139"/>
        <v>1</v>
      </c>
      <c r="F2993" s="27">
        <f t="shared" si="140"/>
        <v>2024</v>
      </c>
      <c r="G2993" s="28">
        <v>20459.2421875</v>
      </c>
      <c r="H2993" s="28">
        <v>16327.918945310001</v>
      </c>
      <c r="I2993" s="29">
        <v>79.807098389999993</v>
      </c>
    </row>
    <row r="2994" spans="1:9" customFormat="1" x14ac:dyDescent="0.3">
      <c r="A2994" s="1" t="s">
        <v>6</v>
      </c>
      <c r="B2994" s="1" t="s">
        <v>7</v>
      </c>
      <c r="C2994" s="2">
        <v>45310</v>
      </c>
      <c r="D2994">
        <f t="shared" si="138"/>
        <v>19</v>
      </c>
      <c r="E2994">
        <f t="shared" si="139"/>
        <v>1</v>
      </c>
      <c r="F2994">
        <f t="shared" si="140"/>
        <v>2024</v>
      </c>
      <c r="G2994" s="4">
        <v>51691.2265625</v>
      </c>
      <c r="H2994" s="4">
        <v>26542.580078129999</v>
      </c>
      <c r="I2994" s="3">
        <v>51.348300930000001</v>
      </c>
    </row>
    <row r="2995" spans="1:9" customFormat="1" x14ac:dyDescent="0.3">
      <c r="A2995" s="1" t="s">
        <v>8</v>
      </c>
      <c r="B2995" s="1" t="s">
        <v>9</v>
      </c>
      <c r="C2995" s="2">
        <v>45310</v>
      </c>
      <c r="D2995">
        <f t="shared" si="138"/>
        <v>19</v>
      </c>
      <c r="E2995">
        <f t="shared" si="139"/>
        <v>1</v>
      </c>
      <c r="F2995">
        <f t="shared" si="140"/>
        <v>2024</v>
      </c>
      <c r="G2995" s="4">
        <v>15302.39648438</v>
      </c>
      <c r="H2995" s="4">
        <v>7185.5961914099998</v>
      </c>
      <c r="I2995" s="3">
        <v>46.957298280000003</v>
      </c>
    </row>
    <row r="2996" spans="1:9" customFormat="1" x14ac:dyDescent="0.3">
      <c r="A2996" s="1" t="s">
        <v>10</v>
      </c>
      <c r="B2996" s="1" t="s">
        <v>11</v>
      </c>
      <c r="C2996" s="2">
        <v>45310</v>
      </c>
      <c r="D2996">
        <f t="shared" si="138"/>
        <v>19</v>
      </c>
      <c r="E2996">
        <f t="shared" si="139"/>
        <v>1</v>
      </c>
      <c r="F2996">
        <f t="shared" si="140"/>
        <v>2024</v>
      </c>
      <c r="G2996" s="4">
        <v>204615.328125</v>
      </c>
      <c r="H2996" s="4">
        <v>123995.6875</v>
      </c>
      <c r="I2996" s="3">
        <v>60.599399570000003</v>
      </c>
    </row>
    <row r="2997" spans="1:9" x14ac:dyDescent="0.3">
      <c r="A2997" s="25" t="s">
        <v>12</v>
      </c>
      <c r="B2997" s="25" t="s">
        <v>13</v>
      </c>
      <c r="C2997" s="26">
        <v>45310</v>
      </c>
      <c r="D2997" s="27">
        <f t="shared" si="138"/>
        <v>19</v>
      </c>
      <c r="E2997" s="27">
        <f t="shared" si="139"/>
        <v>1</v>
      </c>
      <c r="F2997" s="27">
        <f t="shared" si="140"/>
        <v>2024</v>
      </c>
      <c r="G2997" s="28">
        <v>20459.2421875</v>
      </c>
      <c r="H2997" s="28">
        <v>16727.568359379999</v>
      </c>
      <c r="I2997" s="29">
        <v>81.760498049999995</v>
      </c>
    </row>
    <row r="2998" spans="1:9" customFormat="1" x14ac:dyDescent="0.3">
      <c r="A2998" s="1" t="s">
        <v>6</v>
      </c>
      <c r="B2998" s="1" t="s">
        <v>7</v>
      </c>
      <c r="C2998" s="2">
        <v>45311</v>
      </c>
      <c r="D2998">
        <f t="shared" si="138"/>
        <v>20</v>
      </c>
      <c r="E2998">
        <f t="shared" si="139"/>
        <v>1</v>
      </c>
      <c r="F2998">
        <f t="shared" si="140"/>
        <v>2024</v>
      </c>
      <c r="G2998" s="4">
        <v>51691.2265625</v>
      </c>
      <c r="H2998" s="4">
        <v>26667.697265629999</v>
      </c>
      <c r="I2998" s="3">
        <v>51.590400700000004</v>
      </c>
    </row>
    <row r="2999" spans="1:9" customFormat="1" x14ac:dyDescent="0.3">
      <c r="A2999" s="1" t="s">
        <v>8</v>
      </c>
      <c r="B2999" s="1" t="s">
        <v>9</v>
      </c>
      <c r="C2999" s="2">
        <v>45311</v>
      </c>
      <c r="D2999">
        <f t="shared" si="138"/>
        <v>20</v>
      </c>
      <c r="E2999">
        <f t="shared" si="139"/>
        <v>1</v>
      </c>
      <c r="F2999">
        <f t="shared" si="140"/>
        <v>2024</v>
      </c>
      <c r="G2999" s="4">
        <v>15302.39648438</v>
      </c>
      <c r="H2999" s="4">
        <v>7212.5019531300004</v>
      </c>
      <c r="I2999" s="3">
        <v>47.1332016</v>
      </c>
    </row>
    <row r="3000" spans="1:9" customFormat="1" x14ac:dyDescent="0.3">
      <c r="A3000" s="1" t="s">
        <v>10</v>
      </c>
      <c r="B3000" s="1" t="s">
        <v>11</v>
      </c>
      <c r="C3000" s="2">
        <v>45311</v>
      </c>
      <c r="D3000">
        <f t="shared" si="138"/>
        <v>20</v>
      </c>
      <c r="E3000">
        <f t="shared" si="139"/>
        <v>1</v>
      </c>
      <c r="F3000">
        <f t="shared" si="140"/>
        <v>2024</v>
      </c>
      <c r="G3000" s="4">
        <v>204615.328125</v>
      </c>
      <c r="H3000" s="4">
        <v>123974.875</v>
      </c>
      <c r="I3000" s="3">
        <v>60.589199069999999</v>
      </c>
    </row>
    <row r="3001" spans="1:9" x14ac:dyDescent="0.3">
      <c r="A3001" s="25" t="s">
        <v>12</v>
      </c>
      <c r="B3001" s="25" t="s">
        <v>13</v>
      </c>
      <c r="C3001" s="26">
        <v>45311</v>
      </c>
      <c r="D3001" s="27">
        <f t="shared" si="138"/>
        <v>20</v>
      </c>
      <c r="E3001" s="27">
        <f t="shared" si="139"/>
        <v>1</v>
      </c>
      <c r="F3001" s="27">
        <f t="shared" si="140"/>
        <v>2024</v>
      </c>
      <c r="G3001" s="28">
        <v>20459.2421875</v>
      </c>
      <c r="H3001" s="28">
        <v>16892.298828129999</v>
      </c>
      <c r="I3001" s="29">
        <v>82.565597530000005</v>
      </c>
    </row>
    <row r="3002" spans="1:9" customFormat="1" x14ac:dyDescent="0.3">
      <c r="A3002" s="1" t="s">
        <v>6</v>
      </c>
      <c r="B3002" s="1" t="s">
        <v>7</v>
      </c>
      <c r="C3002" s="2">
        <v>45312</v>
      </c>
      <c r="D3002">
        <f t="shared" si="138"/>
        <v>21</v>
      </c>
      <c r="E3002">
        <f t="shared" si="139"/>
        <v>1</v>
      </c>
      <c r="F3002">
        <f t="shared" si="140"/>
        <v>2024</v>
      </c>
      <c r="G3002" s="4">
        <v>51691.2265625</v>
      </c>
      <c r="H3002" s="4">
        <v>26829.57421875</v>
      </c>
      <c r="I3002" s="3">
        <v>51.903499600000004</v>
      </c>
    </row>
    <row r="3003" spans="1:9" customFormat="1" x14ac:dyDescent="0.3">
      <c r="A3003" s="1" t="s">
        <v>8</v>
      </c>
      <c r="B3003" s="1" t="s">
        <v>9</v>
      </c>
      <c r="C3003" s="2">
        <v>45312</v>
      </c>
      <c r="D3003">
        <f t="shared" si="138"/>
        <v>21</v>
      </c>
      <c r="E3003">
        <f t="shared" si="139"/>
        <v>1</v>
      </c>
      <c r="F3003">
        <f t="shared" si="140"/>
        <v>2024</v>
      </c>
      <c r="G3003" s="4">
        <v>15302.39648438</v>
      </c>
      <c r="H3003" s="4">
        <v>7246.8911132800004</v>
      </c>
      <c r="I3003" s="3">
        <v>47.357898710000001</v>
      </c>
    </row>
    <row r="3004" spans="1:9" customFormat="1" x14ac:dyDescent="0.3">
      <c r="A3004" s="1" t="s">
        <v>10</v>
      </c>
      <c r="B3004" s="1" t="s">
        <v>11</v>
      </c>
      <c r="C3004" s="2">
        <v>45312</v>
      </c>
      <c r="D3004">
        <f t="shared" si="138"/>
        <v>21</v>
      </c>
      <c r="E3004">
        <f t="shared" si="139"/>
        <v>1</v>
      </c>
      <c r="F3004">
        <f t="shared" si="140"/>
        <v>2024</v>
      </c>
      <c r="G3004" s="4">
        <v>204615.328125</v>
      </c>
      <c r="H3004" s="4">
        <v>124156.8046875</v>
      </c>
      <c r="I3004" s="3">
        <v>60.678199769999999</v>
      </c>
    </row>
    <row r="3005" spans="1:9" x14ac:dyDescent="0.3">
      <c r="A3005" s="25" t="s">
        <v>12</v>
      </c>
      <c r="B3005" s="25" t="s">
        <v>13</v>
      </c>
      <c r="C3005" s="26">
        <v>45312</v>
      </c>
      <c r="D3005" s="27">
        <f t="shared" si="138"/>
        <v>21</v>
      </c>
      <c r="E3005" s="27">
        <f t="shared" si="139"/>
        <v>1</v>
      </c>
      <c r="F3005" s="27">
        <f t="shared" si="140"/>
        <v>2024</v>
      </c>
      <c r="G3005" s="28">
        <v>20459.2421875</v>
      </c>
      <c r="H3005" s="28">
        <v>16997.861328129999</v>
      </c>
      <c r="I3005" s="29">
        <v>83.08159637</v>
      </c>
    </row>
    <row r="3006" spans="1:9" customFormat="1" x14ac:dyDescent="0.3">
      <c r="A3006" s="1" t="s">
        <v>6</v>
      </c>
      <c r="B3006" s="1" t="s">
        <v>7</v>
      </c>
      <c r="C3006" s="2">
        <v>45313</v>
      </c>
      <c r="D3006">
        <f t="shared" si="138"/>
        <v>22</v>
      </c>
      <c r="E3006">
        <f t="shared" si="139"/>
        <v>1</v>
      </c>
      <c r="F3006">
        <f t="shared" si="140"/>
        <v>2024</v>
      </c>
      <c r="G3006" s="4">
        <v>51691.2265625</v>
      </c>
      <c r="H3006" s="4">
        <v>26968.58984375</v>
      </c>
      <c r="I3006" s="3">
        <v>52.17250061</v>
      </c>
    </row>
    <row r="3007" spans="1:9" customFormat="1" x14ac:dyDescent="0.3">
      <c r="A3007" s="1" t="s">
        <v>8</v>
      </c>
      <c r="B3007" s="1" t="s">
        <v>9</v>
      </c>
      <c r="C3007" s="2">
        <v>45313</v>
      </c>
      <c r="D3007">
        <f t="shared" si="138"/>
        <v>22</v>
      </c>
      <c r="E3007">
        <f t="shared" si="139"/>
        <v>1</v>
      </c>
      <c r="F3007">
        <f t="shared" si="140"/>
        <v>2024</v>
      </c>
      <c r="G3007" s="4">
        <v>15302.39648438</v>
      </c>
      <c r="H3007" s="4">
        <v>7288.6171875</v>
      </c>
      <c r="I3007" s="3">
        <v>47.63059998</v>
      </c>
    </row>
    <row r="3008" spans="1:9" customFormat="1" x14ac:dyDescent="0.3">
      <c r="A3008" s="1" t="s">
        <v>10</v>
      </c>
      <c r="B3008" s="1" t="s">
        <v>11</v>
      </c>
      <c r="C3008" s="2">
        <v>45313</v>
      </c>
      <c r="D3008">
        <f t="shared" si="138"/>
        <v>22</v>
      </c>
      <c r="E3008">
        <f t="shared" si="139"/>
        <v>1</v>
      </c>
      <c r="F3008">
        <f t="shared" si="140"/>
        <v>2024</v>
      </c>
      <c r="G3008" s="4">
        <v>204615.328125</v>
      </c>
      <c r="H3008" s="4">
        <v>124093.90625</v>
      </c>
      <c r="I3008" s="3">
        <v>60.647399900000003</v>
      </c>
    </row>
    <row r="3009" spans="1:9" x14ac:dyDescent="0.3">
      <c r="A3009" s="25" t="s">
        <v>12</v>
      </c>
      <c r="B3009" s="25" t="s">
        <v>13</v>
      </c>
      <c r="C3009" s="26">
        <v>45313</v>
      </c>
      <c r="D3009" s="27">
        <f t="shared" si="138"/>
        <v>22</v>
      </c>
      <c r="E3009" s="27">
        <f t="shared" si="139"/>
        <v>1</v>
      </c>
      <c r="F3009" s="27">
        <f t="shared" si="140"/>
        <v>2024</v>
      </c>
      <c r="G3009" s="28">
        <v>20459.2421875</v>
      </c>
      <c r="H3009" s="28">
        <v>16981.8828125</v>
      </c>
      <c r="I3009" s="29">
        <v>83.003501889999995</v>
      </c>
    </row>
    <row r="3010" spans="1:9" customFormat="1" x14ac:dyDescent="0.3">
      <c r="A3010" s="1" t="s">
        <v>6</v>
      </c>
      <c r="B3010" s="1" t="s">
        <v>7</v>
      </c>
      <c r="C3010" s="2">
        <v>45314</v>
      </c>
      <c r="D3010">
        <f t="shared" si="138"/>
        <v>23</v>
      </c>
      <c r="E3010">
        <f t="shared" si="139"/>
        <v>1</v>
      </c>
      <c r="F3010">
        <f t="shared" si="140"/>
        <v>2024</v>
      </c>
      <c r="G3010" s="4">
        <v>51691.2265625</v>
      </c>
      <c r="H3010" s="4">
        <v>27134.736328129999</v>
      </c>
      <c r="I3010" s="3">
        <v>52.4939003</v>
      </c>
    </row>
    <row r="3011" spans="1:9" customFormat="1" x14ac:dyDescent="0.3">
      <c r="A3011" s="1" t="s">
        <v>8</v>
      </c>
      <c r="B3011" s="1" t="s">
        <v>9</v>
      </c>
      <c r="C3011" s="2">
        <v>45314</v>
      </c>
      <c r="D3011">
        <f t="shared" ref="D3011:D3074" si="141">DAY(C3011)</f>
        <v>23</v>
      </c>
      <c r="E3011">
        <f t="shared" ref="E3011:E3074" si="142">MONTH(C3011)</f>
        <v>1</v>
      </c>
      <c r="F3011">
        <f t="shared" ref="F3011:F3074" si="143">YEAR(C3011)</f>
        <v>2024</v>
      </c>
      <c r="G3011" s="4">
        <v>15302.39648438</v>
      </c>
      <c r="H3011" s="4">
        <v>7336.2021484400002</v>
      </c>
      <c r="I3011" s="3">
        <v>47.941501619999997</v>
      </c>
    </row>
    <row r="3012" spans="1:9" customFormat="1" x14ac:dyDescent="0.3">
      <c r="A3012" s="1" t="s">
        <v>10</v>
      </c>
      <c r="B3012" s="1" t="s">
        <v>11</v>
      </c>
      <c r="C3012" s="2">
        <v>45314</v>
      </c>
      <c r="D3012">
        <f t="shared" si="141"/>
        <v>23</v>
      </c>
      <c r="E3012">
        <f t="shared" si="142"/>
        <v>1</v>
      </c>
      <c r="F3012">
        <f t="shared" si="143"/>
        <v>2024</v>
      </c>
      <c r="G3012" s="4">
        <v>204615.328125</v>
      </c>
      <c r="H3012" s="4">
        <v>124318.2109375</v>
      </c>
      <c r="I3012" s="3">
        <v>60.756999970000003</v>
      </c>
    </row>
    <row r="3013" spans="1:9" x14ac:dyDescent="0.3">
      <c r="A3013" s="25" t="s">
        <v>12</v>
      </c>
      <c r="B3013" s="25" t="s">
        <v>13</v>
      </c>
      <c r="C3013" s="26">
        <v>45314</v>
      </c>
      <c r="D3013" s="27">
        <f t="shared" si="141"/>
        <v>23</v>
      </c>
      <c r="E3013" s="27">
        <f t="shared" si="142"/>
        <v>1</v>
      </c>
      <c r="F3013" s="27">
        <f t="shared" si="143"/>
        <v>2024</v>
      </c>
      <c r="G3013" s="28">
        <v>20459.2421875</v>
      </c>
      <c r="H3013" s="28">
        <v>16955.396484379999</v>
      </c>
      <c r="I3013" s="29">
        <v>82.874000550000005</v>
      </c>
    </row>
    <row r="3014" spans="1:9" customFormat="1" x14ac:dyDescent="0.3">
      <c r="A3014" s="1" t="s">
        <v>6</v>
      </c>
      <c r="B3014" s="1" t="s">
        <v>7</v>
      </c>
      <c r="C3014" s="2">
        <v>45315</v>
      </c>
      <c r="D3014">
        <f t="shared" si="141"/>
        <v>24</v>
      </c>
      <c r="E3014">
        <f t="shared" si="142"/>
        <v>1</v>
      </c>
      <c r="F3014">
        <f t="shared" si="143"/>
        <v>2024</v>
      </c>
      <c r="G3014" s="4">
        <v>51691.2265625</v>
      </c>
      <c r="H3014" s="4">
        <v>27302.279296879999</v>
      </c>
      <c r="I3014" s="3">
        <v>52.818000789999999</v>
      </c>
    </row>
    <row r="3015" spans="1:9" customFormat="1" x14ac:dyDescent="0.3">
      <c r="A3015" s="1" t="s">
        <v>8</v>
      </c>
      <c r="B3015" s="1" t="s">
        <v>9</v>
      </c>
      <c r="C3015" s="2">
        <v>45315</v>
      </c>
      <c r="D3015">
        <f t="shared" si="141"/>
        <v>24</v>
      </c>
      <c r="E3015">
        <f t="shared" si="142"/>
        <v>1</v>
      </c>
      <c r="F3015">
        <f t="shared" si="143"/>
        <v>2024</v>
      </c>
      <c r="G3015" s="4">
        <v>15302.39648438</v>
      </c>
      <c r="H3015" s="4">
        <v>7408.2841796900002</v>
      </c>
      <c r="I3015" s="3">
        <v>48.412601469999998</v>
      </c>
    </row>
    <row r="3016" spans="1:9" customFormat="1" x14ac:dyDescent="0.3">
      <c r="A3016" s="1" t="s">
        <v>10</v>
      </c>
      <c r="B3016" s="1" t="s">
        <v>11</v>
      </c>
      <c r="C3016" s="2">
        <v>45315</v>
      </c>
      <c r="D3016">
        <f t="shared" si="141"/>
        <v>24</v>
      </c>
      <c r="E3016">
        <f t="shared" si="142"/>
        <v>1</v>
      </c>
      <c r="F3016">
        <f t="shared" si="143"/>
        <v>2024</v>
      </c>
      <c r="G3016" s="4">
        <v>204615.328125</v>
      </c>
      <c r="H3016" s="4">
        <v>124610.0625</v>
      </c>
      <c r="I3016" s="3">
        <v>60.899700160000002</v>
      </c>
    </row>
    <row r="3017" spans="1:9" x14ac:dyDescent="0.3">
      <c r="A3017" s="25" t="s">
        <v>12</v>
      </c>
      <c r="B3017" s="25" t="s">
        <v>13</v>
      </c>
      <c r="C3017" s="26">
        <v>45315</v>
      </c>
      <c r="D3017" s="27">
        <f t="shared" si="141"/>
        <v>24</v>
      </c>
      <c r="E3017" s="27">
        <f t="shared" si="142"/>
        <v>1</v>
      </c>
      <c r="F3017" s="27">
        <f t="shared" si="143"/>
        <v>2024</v>
      </c>
      <c r="G3017" s="28">
        <v>20459.2421875</v>
      </c>
      <c r="H3017" s="28">
        <v>16932.248046879999</v>
      </c>
      <c r="I3017" s="29">
        <v>82.760902400000006</v>
      </c>
    </row>
    <row r="3018" spans="1:9" customFormat="1" x14ac:dyDescent="0.3">
      <c r="A3018" s="1" t="s">
        <v>6</v>
      </c>
      <c r="B3018" s="1" t="s">
        <v>7</v>
      </c>
      <c r="C3018" s="2">
        <v>45316</v>
      </c>
      <c r="D3018">
        <f t="shared" si="141"/>
        <v>25</v>
      </c>
      <c r="E3018">
        <f t="shared" si="142"/>
        <v>1</v>
      </c>
      <c r="F3018">
        <f t="shared" si="143"/>
        <v>2024</v>
      </c>
      <c r="G3018" s="4">
        <v>51691.2265625</v>
      </c>
      <c r="H3018" s="4">
        <v>27471.619140629999</v>
      </c>
      <c r="I3018" s="3">
        <v>53.145599369999999</v>
      </c>
    </row>
    <row r="3019" spans="1:9" customFormat="1" x14ac:dyDescent="0.3">
      <c r="A3019" s="1" t="s">
        <v>8</v>
      </c>
      <c r="B3019" s="1" t="s">
        <v>9</v>
      </c>
      <c r="C3019" s="2">
        <v>45316</v>
      </c>
      <c r="D3019">
        <f t="shared" si="141"/>
        <v>25</v>
      </c>
      <c r="E3019">
        <f t="shared" si="142"/>
        <v>1</v>
      </c>
      <c r="F3019">
        <f t="shared" si="143"/>
        <v>2024</v>
      </c>
      <c r="G3019" s="4">
        <v>15302.39648438</v>
      </c>
      <c r="H3019" s="4">
        <v>7493.6538085900002</v>
      </c>
      <c r="I3019" s="3">
        <v>48.970500950000002</v>
      </c>
    </row>
    <row r="3020" spans="1:9" customFormat="1" x14ac:dyDescent="0.3">
      <c r="A3020" s="1" t="s">
        <v>10</v>
      </c>
      <c r="B3020" s="1" t="s">
        <v>11</v>
      </c>
      <c r="C3020" s="2">
        <v>45316</v>
      </c>
      <c r="D3020">
        <f t="shared" si="141"/>
        <v>25</v>
      </c>
      <c r="E3020">
        <f t="shared" si="142"/>
        <v>1</v>
      </c>
      <c r="F3020">
        <f t="shared" si="143"/>
        <v>2024</v>
      </c>
      <c r="G3020" s="4">
        <v>204615.328125</v>
      </c>
      <c r="H3020" s="4">
        <v>124737.2734375</v>
      </c>
      <c r="I3020" s="3">
        <v>60.961799620000001</v>
      </c>
    </row>
    <row r="3021" spans="1:9" x14ac:dyDescent="0.3">
      <c r="A3021" s="25" t="s">
        <v>12</v>
      </c>
      <c r="B3021" s="25" t="s">
        <v>13</v>
      </c>
      <c r="C3021" s="26">
        <v>45316</v>
      </c>
      <c r="D3021" s="27">
        <f t="shared" si="141"/>
        <v>25</v>
      </c>
      <c r="E3021" s="27">
        <f t="shared" si="142"/>
        <v>1</v>
      </c>
      <c r="F3021" s="27">
        <f t="shared" si="143"/>
        <v>2024</v>
      </c>
      <c r="G3021" s="28">
        <v>20459.2421875</v>
      </c>
      <c r="H3021" s="28">
        <v>16907.013671879999</v>
      </c>
      <c r="I3021" s="29">
        <v>82.637496949999999</v>
      </c>
    </row>
    <row r="3022" spans="1:9" customFormat="1" x14ac:dyDescent="0.3">
      <c r="A3022" s="1" t="s">
        <v>6</v>
      </c>
      <c r="B3022" s="1" t="s">
        <v>7</v>
      </c>
      <c r="C3022" s="2">
        <v>45317</v>
      </c>
      <c r="D3022">
        <f t="shared" si="141"/>
        <v>26</v>
      </c>
      <c r="E3022">
        <f t="shared" si="142"/>
        <v>1</v>
      </c>
      <c r="F3022">
        <f t="shared" si="143"/>
        <v>2024</v>
      </c>
      <c r="G3022" s="4">
        <v>51691.2265625</v>
      </c>
      <c r="H3022" s="4">
        <v>27719.6640625</v>
      </c>
      <c r="I3022" s="3">
        <v>53.625499730000001</v>
      </c>
    </row>
    <row r="3023" spans="1:9" customFormat="1" x14ac:dyDescent="0.3">
      <c r="A3023" s="1" t="s">
        <v>8</v>
      </c>
      <c r="B3023" s="1" t="s">
        <v>9</v>
      </c>
      <c r="C3023" s="2">
        <v>45317</v>
      </c>
      <c r="D3023">
        <f t="shared" si="141"/>
        <v>26</v>
      </c>
      <c r="E3023">
        <f t="shared" si="142"/>
        <v>1</v>
      </c>
      <c r="F3023">
        <f t="shared" si="143"/>
        <v>2024</v>
      </c>
      <c r="G3023" s="4">
        <v>15302.39648438</v>
      </c>
      <c r="H3023" s="4">
        <v>7603.8920898400002</v>
      </c>
      <c r="I3023" s="3">
        <v>49.690898900000001</v>
      </c>
    </row>
    <row r="3024" spans="1:9" customFormat="1" x14ac:dyDescent="0.3">
      <c r="A3024" s="1" t="s">
        <v>10</v>
      </c>
      <c r="B3024" s="1" t="s">
        <v>11</v>
      </c>
      <c r="C3024" s="2">
        <v>45317</v>
      </c>
      <c r="D3024">
        <f t="shared" si="141"/>
        <v>26</v>
      </c>
      <c r="E3024">
        <f t="shared" si="142"/>
        <v>1</v>
      </c>
      <c r="F3024">
        <f t="shared" si="143"/>
        <v>2024</v>
      </c>
      <c r="G3024" s="4">
        <v>204615.328125</v>
      </c>
      <c r="H3024" s="4">
        <v>124982.9453125</v>
      </c>
      <c r="I3024" s="3">
        <v>61.081901549999998</v>
      </c>
    </row>
    <row r="3025" spans="1:9" x14ac:dyDescent="0.3">
      <c r="A3025" s="25" t="s">
        <v>12</v>
      </c>
      <c r="B3025" s="25" t="s">
        <v>13</v>
      </c>
      <c r="C3025" s="26">
        <v>45317</v>
      </c>
      <c r="D3025" s="27">
        <f t="shared" si="141"/>
        <v>26</v>
      </c>
      <c r="E3025" s="27">
        <f t="shared" si="142"/>
        <v>1</v>
      </c>
      <c r="F3025" s="27">
        <f t="shared" si="143"/>
        <v>2024</v>
      </c>
      <c r="G3025" s="28">
        <v>20459.2421875</v>
      </c>
      <c r="H3025" s="28">
        <v>16852.7421875</v>
      </c>
      <c r="I3025" s="29">
        <v>82.372299190000007</v>
      </c>
    </row>
    <row r="3026" spans="1:9" customFormat="1" x14ac:dyDescent="0.3">
      <c r="A3026" s="1" t="s">
        <v>6</v>
      </c>
      <c r="B3026" s="1" t="s">
        <v>7</v>
      </c>
      <c r="C3026" s="2">
        <v>45318</v>
      </c>
      <c r="D3026">
        <f t="shared" si="141"/>
        <v>27</v>
      </c>
      <c r="E3026">
        <f t="shared" si="142"/>
        <v>1</v>
      </c>
      <c r="F3026">
        <f t="shared" si="143"/>
        <v>2024</v>
      </c>
      <c r="G3026" s="4">
        <v>51691.2265625</v>
      </c>
      <c r="H3026" s="4">
        <v>27956.771484379999</v>
      </c>
      <c r="I3026" s="3">
        <v>54.084201810000003</v>
      </c>
    </row>
    <row r="3027" spans="1:9" customFormat="1" x14ac:dyDescent="0.3">
      <c r="A3027" s="1" t="s">
        <v>8</v>
      </c>
      <c r="B3027" s="1" t="s">
        <v>9</v>
      </c>
      <c r="C3027" s="2">
        <v>45318</v>
      </c>
      <c r="D3027">
        <f t="shared" si="141"/>
        <v>27</v>
      </c>
      <c r="E3027">
        <f t="shared" si="142"/>
        <v>1</v>
      </c>
      <c r="F3027">
        <f t="shared" si="143"/>
        <v>2024</v>
      </c>
      <c r="G3027" s="4">
        <v>15302.39648438</v>
      </c>
      <c r="H3027" s="4">
        <v>7682.8369140599998</v>
      </c>
      <c r="I3027" s="3">
        <v>50.206798550000002</v>
      </c>
    </row>
    <row r="3028" spans="1:9" customFormat="1" x14ac:dyDescent="0.3">
      <c r="A3028" s="1" t="s">
        <v>10</v>
      </c>
      <c r="B3028" s="1" t="s">
        <v>11</v>
      </c>
      <c r="C3028" s="2">
        <v>45318</v>
      </c>
      <c r="D3028">
        <f t="shared" si="141"/>
        <v>27</v>
      </c>
      <c r="E3028">
        <f t="shared" si="142"/>
        <v>1</v>
      </c>
      <c r="F3028">
        <f t="shared" si="143"/>
        <v>2024</v>
      </c>
      <c r="G3028" s="4">
        <v>204615.328125</v>
      </c>
      <c r="H3028" s="4">
        <v>125302.8671875</v>
      </c>
      <c r="I3028" s="3">
        <v>61.23830032</v>
      </c>
    </row>
    <row r="3029" spans="1:9" x14ac:dyDescent="0.3">
      <c r="A3029" s="25" t="s">
        <v>12</v>
      </c>
      <c r="B3029" s="25" t="s">
        <v>13</v>
      </c>
      <c r="C3029" s="26">
        <v>45318</v>
      </c>
      <c r="D3029" s="27">
        <f t="shared" si="141"/>
        <v>27</v>
      </c>
      <c r="E3029" s="27">
        <f t="shared" si="142"/>
        <v>1</v>
      </c>
      <c r="F3029" s="27">
        <f t="shared" si="143"/>
        <v>2024</v>
      </c>
      <c r="G3029" s="28">
        <v>20459.2421875</v>
      </c>
      <c r="H3029" s="28">
        <v>16894.513671879999</v>
      </c>
      <c r="I3029" s="29">
        <v>82.576400759999999</v>
      </c>
    </row>
    <row r="3030" spans="1:9" customFormat="1" x14ac:dyDescent="0.3">
      <c r="A3030" s="1" t="s">
        <v>6</v>
      </c>
      <c r="B3030" s="1" t="s">
        <v>7</v>
      </c>
      <c r="C3030" s="2">
        <v>45319</v>
      </c>
      <c r="D3030">
        <f t="shared" si="141"/>
        <v>28</v>
      </c>
      <c r="E3030">
        <f t="shared" si="142"/>
        <v>1</v>
      </c>
      <c r="F3030">
        <f t="shared" si="143"/>
        <v>2024</v>
      </c>
      <c r="G3030" s="4">
        <v>51691.2265625</v>
      </c>
      <c r="H3030" s="4">
        <v>28187.09375</v>
      </c>
      <c r="I3030" s="3">
        <v>54.529701230000001</v>
      </c>
    </row>
    <row r="3031" spans="1:9" customFormat="1" x14ac:dyDescent="0.3">
      <c r="A3031" s="1" t="s">
        <v>8</v>
      </c>
      <c r="B3031" s="1" t="s">
        <v>9</v>
      </c>
      <c r="C3031" s="2">
        <v>45319</v>
      </c>
      <c r="D3031">
        <f t="shared" si="141"/>
        <v>28</v>
      </c>
      <c r="E3031">
        <f t="shared" si="142"/>
        <v>1</v>
      </c>
      <c r="F3031">
        <f t="shared" si="143"/>
        <v>2024</v>
      </c>
      <c r="G3031" s="4">
        <v>15302.39648438</v>
      </c>
      <c r="H3031" s="4">
        <v>7772.6508789099998</v>
      </c>
      <c r="I3031" s="3">
        <v>50.793701169999999</v>
      </c>
    </row>
    <row r="3032" spans="1:9" customFormat="1" x14ac:dyDescent="0.3">
      <c r="A3032" s="1" t="s">
        <v>10</v>
      </c>
      <c r="B3032" s="1" t="s">
        <v>11</v>
      </c>
      <c r="C3032" s="2">
        <v>45319</v>
      </c>
      <c r="D3032">
        <f t="shared" si="141"/>
        <v>28</v>
      </c>
      <c r="E3032">
        <f t="shared" si="142"/>
        <v>1</v>
      </c>
      <c r="F3032">
        <f t="shared" si="143"/>
        <v>2024</v>
      </c>
      <c r="G3032" s="4">
        <v>204615.328125</v>
      </c>
      <c r="H3032" s="4">
        <v>125584.75</v>
      </c>
      <c r="I3032" s="3">
        <v>61.375999450000002</v>
      </c>
    </row>
    <row r="3033" spans="1:9" x14ac:dyDescent="0.3">
      <c r="A3033" s="25" t="s">
        <v>12</v>
      </c>
      <c r="B3033" s="25" t="s">
        <v>13</v>
      </c>
      <c r="C3033" s="26">
        <v>45319</v>
      </c>
      <c r="D3033" s="27">
        <f t="shared" si="141"/>
        <v>28</v>
      </c>
      <c r="E3033" s="27">
        <f t="shared" si="142"/>
        <v>1</v>
      </c>
      <c r="F3033" s="27">
        <f t="shared" si="143"/>
        <v>2024</v>
      </c>
      <c r="G3033" s="28">
        <v>20459.2421875</v>
      </c>
      <c r="H3033" s="28">
        <v>16965.46875</v>
      </c>
      <c r="I3033" s="29">
        <v>82.923202509999996</v>
      </c>
    </row>
    <row r="3034" spans="1:9" customFormat="1" x14ac:dyDescent="0.3">
      <c r="A3034" s="1" t="s">
        <v>6</v>
      </c>
      <c r="B3034" s="1" t="s">
        <v>7</v>
      </c>
      <c r="C3034" s="2">
        <v>45320</v>
      </c>
      <c r="D3034">
        <f t="shared" si="141"/>
        <v>29</v>
      </c>
      <c r="E3034">
        <f t="shared" si="142"/>
        <v>1</v>
      </c>
      <c r="F3034">
        <f t="shared" si="143"/>
        <v>2024</v>
      </c>
      <c r="G3034" s="4">
        <v>51691.2265625</v>
      </c>
      <c r="H3034" s="4">
        <v>28314.599609379999</v>
      </c>
      <c r="I3034" s="3">
        <v>54.77640152</v>
      </c>
    </row>
    <row r="3035" spans="1:9" customFormat="1" x14ac:dyDescent="0.3">
      <c r="A3035" s="1" t="s">
        <v>8</v>
      </c>
      <c r="B3035" s="1" t="s">
        <v>9</v>
      </c>
      <c r="C3035" s="2">
        <v>45320</v>
      </c>
      <c r="D3035">
        <f t="shared" si="141"/>
        <v>29</v>
      </c>
      <c r="E3035">
        <f t="shared" si="142"/>
        <v>1</v>
      </c>
      <c r="F3035">
        <f t="shared" si="143"/>
        <v>2024</v>
      </c>
      <c r="G3035" s="4">
        <v>15302.39648438</v>
      </c>
      <c r="H3035" s="4">
        <v>7861.0258789099998</v>
      </c>
      <c r="I3035" s="3">
        <v>51.371200559999998</v>
      </c>
    </row>
    <row r="3036" spans="1:9" customFormat="1" x14ac:dyDescent="0.3">
      <c r="A3036" s="1" t="s">
        <v>10</v>
      </c>
      <c r="B3036" s="1" t="s">
        <v>11</v>
      </c>
      <c r="C3036" s="2">
        <v>45320</v>
      </c>
      <c r="D3036">
        <f t="shared" si="141"/>
        <v>29</v>
      </c>
      <c r="E3036">
        <f t="shared" si="142"/>
        <v>1</v>
      </c>
      <c r="F3036">
        <f t="shared" si="143"/>
        <v>2024</v>
      </c>
      <c r="G3036" s="4">
        <v>204615.328125</v>
      </c>
      <c r="H3036" s="4">
        <v>125448.296875</v>
      </c>
      <c r="I3036" s="3">
        <v>61.309299469999999</v>
      </c>
    </row>
    <row r="3037" spans="1:9" x14ac:dyDescent="0.3">
      <c r="A3037" s="25" t="s">
        <v>12</v>
      </c>
      <c r="B3037" s="25" t="s">
        <v>13</v>
      </c>
      <c r="C3037" s="26">
        <v>45320</v>
      </c>
      <c r="D3037" s="27">
        <f t="shared" si="141"/>
        <v>29</v>
      </c>
      <c r="E3037" s="27">
        <f t="shared" si="142"/>
        <v>1</v>
      </c>
      <c r="F3037" s="27">
        <f t="shared" si="143"/>
        <v>2024</v>
      </c>
      <c r="G3037" s="28">
        <v>20459.2421875</v>
      </c>
      <c r="H3037" s="28">
        <v>16955.4765625</v>
      </c>
      <c r="I3037" s="29">
        <v>82.874397279999997</v>
      </c>
    </row>
    <row r="3038" spans="1:9" customFormat="1" x14ac:dyDescent="0.3">
      <c r="A3038" s="1" t="s">
        <v>6</v>
      </c>
      <c r="B3038" s="1" t="s">
        <v>7</v>
      </c>
      <c r="C3038" s="2">
        <v>45321</v>
      </c>
      <c r="D3038">
        <f t="shared" si="141"/>
        <v>30</v>
      </c>
      <c r="E3038">
        <f t="shared" si="142"/>
        <v>1</v>
      </c>
      <c r="F3038">
        <f t="shared" si="143"/>
        <v>2024</v>
      </c>
      <c r="G3038" s="4">
        <v>51691.2265625</v>
      </c>
      <c r="H3038" s="4">
        <v>28493.29296875</v>
      </c>
      <c r="I3038" s="3">
        <v>55.122100830000001</v>
      </c>
    </row>
    <row r="3039" spans="1:9" customFormat="1" x14ac:dyDescent="0.3">
      <c r="A3039" s="1" t="s">
        <v>8</v>
      </c>
      <c r="B3039" s="1" t="s">
        <v>9</v>
      </c>
      <c r="C3039" s="2">
        <v>45321</v>
      </c>
      <c r="D3039">
        <f t="shared" si="141"/>
        <v>30</v>
      </c>
      <c r="E3039">
        <f t="shared" si="142"/>
        <v>1</v>
      </c>
      <c r="F3039">
        <f t="shared" si="143"/>
        <v>2024</v>
      </c>
      <c r="G3039" s="4">
        <v>15302.39648438</v>
      </c>
      <c r="H3039" s="4">
        <v>7927.8920898400002</v>
      </c>
      <c r="I3039" s="3">
        <v>51.808200839999998</v>
      </c>
    </row>
    <row r="3040" spans="1:9" customFormat="1" x14ac:dyDescent="0.3">
      <c r="A3040" s="1" t="s">
        <v>10</v>
      </c>
      <c r="B3040" s="1" t="s">
        <v>11</v>
      </c>
      <c r="C3040" s="2">
        <v>45321</v>
      </c>
      <c r="D3040">
        <f t="shared" si="141"/>
        <v>30</v>
      </c>
      <c r="E3040">
        <f t="shared" si="142"/>
        <v>1</v>
      </c>
      <c r="F3040">
        <f t="shared" si="143"/>
        <v>2024</v>
      </c>
      <c r="G3040" s="4">
        <v>204615.328125</v>
      </c>
      <c r="H3040" s="4">
        <v>125143.765625</v>
      </c>
      <c r="I3040" s="3">
        <v>61.160499569999999</v>
      </c>
    </row>
    <row r="3041" spans="1:9" x14ac:dyDescent="0.3">
      <c r="A3041" s="25" t="s">
        <v>12</v>
      </c>
      <c r="B3041" s="25" t="s">
        <v>13</v>
      </c>
      <c r="C3041" s="26">
        <v>45321</v>
      </c>
      <c r="D3041" s="27">
        <f t="shared" si="141"/>
        <v>30</v>
      </c>
      <c r="E3041" s="27">
        <f t="shared" si="142"/>
        <v>1</v>
      </c>
      <c r="F3041" s="27">
        <f t="shared" si="143"/>
        <v>2024</v>
      </c>
      <c r="G3041" s="28">
        <v>20459.2421875</v>
      </c>
      <c r="H3041" s="28">
        <v>16871.154296879999</v>
      </c>
      <c r="I3041" s="29">
        <v>82.462303160000005</v>
      </c>
    </row>
    <row r="3042" spans="1:9" customFormat="1" x14ac:dyDescent="0.3">
      <c r="A3042" s="1" t="s">
        <v>6</v>
      </c>
      <c r="B3042" s="1" t="s">
        <v>7</v>
      </c>
      <c r="C3042" s="2">
        <v>45322</v>
      </c>
      <c r="D3042">
        <f t="shared" si="141"/>
        <v>31</v>
      </c>
      <c r="E3042">
        <f t="shared" si="142"/>
        <v>1</v>
      </c>
      <c r="F3042">
        <f t="shared" si="143"/>
        <v>2024</v>
      </c>
      <c r="G3042" s="4">
        <v>51691.2265625</v>
      </c>
      <c r="H3042" s="4">
        <v>28670.646484379999</v>
      </c>
      <c r="I3042" s="3">
        <v>55.465198520000001</v>
      </c>
    </row>
    <row r="3043" spans="1:9" customFormat="1" x14ac:dyDescent="0.3">
      <c r="A3043" s="1" t="s">
        <v>8</v>
      </c>
      <c r="B3043" s="1" t="s">
        <v>9</v>
      </c>
      <c r="C3043" s="2">
        <v>45322</v>
      </c>
      <c r="D3043">
        <f t="shared" si="141"/>
        <v>31</v>
      </c>
      <c r="E3043">
        <f t="shared" si="142"/>
        <v>1</v>
      </c>
      <c r="F3043">
        <f t="shared" si="143"/>
        <v>2024</v>
      </c>
      <c r="G3043" s="4">
        <v>15302.39648438</v>
      </c>
      <c r="H3043" s="4">
        <v>7973.2758789099998</v>
      </c>
      <c r="I3043" s="3">
        <v>52.104801180000003</v>
      </c>
    </row>
    <row r="3044" spans="1:9" customFormat="1" x14ac:dyDescent="0.3">
      <c r="A3044" s="1" t="s">
        <v>10</v>
      </c>
      <c r="B3044" s="1" t="s">
        <v>11</v>
      </c>
      <c r="C3044" s="2">
        <v>45322</v>
      </c>
      <c r="D3044">
        <f t="shared" si="141"/>
        <v>31</v>
      </c>
      <c r="E3044">
        <f t="shared" si="142"/>
        <v>1</v>
      </c>
      <c r="F3044">
        <f t="shared" si="143"/>
        <v>2024</v>
      </c>
      <c r="G3044" s="4">
        <v>204615.328125</v>
      </c>
      <c r="H3044" s="4">
        <v>125013.3359375</v>
      </c>
      <c r="I3044" s="3">
        <v>61.096801759999998</v>
      </c>
    </row>
    <row r="3045" spans="1:9" x14ac:dyDescent="0.3">
      <c r="A3045" s="25" t="s">
        <v>12</v>
      </c>
      <c r="B3045" s="25" t="s">
        <v>13</v>
      </c>
      <c r="C3045" s="26">
        <v>45322</v>
      </c>
      <c r="D3045" s="27">
        <f t="shared" si="141"/>
        <v>31</v>
      </c>
      <c r="E3045" s="27">
        <f t="shared" si="142"/>
        <v>1</v>
      </c>
      <c r="F3045" s="27">
        <f t="shared" si="143"/>
        <v>2024</v>
      </c>
      <c r="G3045" s="28">
        <v>20459.2421875</v>
      </c>
      <c r="H3045" s="28">
        <v>16752.302734379999</v>
      </c>
      <c r="I3045" s="29">
        <v>81.881301879999995</v>
      </c>
    </row>
    <row r="3046" spans="1:9" customFormat="1" x14ac:dyDescent="0.3">
      <c r="A3046" s="1" t="s">
        <v>6</v>
      </c>
      <c r="B3046" s="1" t="s">
        <v>7</v>
      </c>
      <c r="C3046" s="2">
        <v>45323</v>
      </c>
      <c r="D3046">
        <f t="shared" si="141"/>
        <v>1</v>
      </c>
      <c r="E3046">
        <f t="shared" si="142"/>
        <v>2</v>
      </c>
      <c r="F3046">
        <f t="shared" si="143"/>
        <v>2024</v>
      </c>
      <c r="G3046" s="4">
        <v>51691.2265625</v>
      </c>
      <c r="H3046" s="4">
        <v>28863.568359379999</v>
      </c>
      <c r="I3046" s="3">
        <v>55.838401789999999</v>
      </c>
    </row>
    <row r="3047" spans="1:9" customFormat="1" x14ac:dyDescent="0.3">
      <c r="A3047" s="1" t="s">
        <v>8</v>
      </c>
      <c r="B3047" s="1" t="s">
        <v>9</v>
      </c>
      <c r="C3047" s="2">
        <v>45323</v>
      </c>
      <c r="D3047">
        <f t="shared" si="141"/>
        <v>1</v>
      </c>
      <c r="E3047">
        <f t="shared" si="142"/>
        <v>2</v>
      </c>
      <c r="F3047">
        <f t="shared" si="143"/>
        <v>2024</v>
      </c>
      <c r="G3047" s="4">
        <v>15302.39648438</v>
      </c>
      <c r="H3047" s="4">
        <v>8067.1137695300004</v>
      </c>
      <c r="I3047" s="3">
        <v>52.7179985</v>
      </c>
    </row>
    <row r="3048" spans="1:9" customFormat="1" x14ac:dyDescent="0.3">
      <c r="A3048" s="1" t="s">
        <v>10</v>
      </c>
      <c r="B3048" s="1" t="s">
        <v>11</v>
      </c>
      <c r="C3048" s="2">
        <v>45323</v>
      </c>
      <c r="D3048">
        <f t="shared" si="141"/>
        <v>1</v>
      </c>
      <c r="E3048">
        <f t="shared" si="142"/>
        <v>2</v>
      </c>
      <c r="F3048">
        <f t="shared" si="143"/>
        <v>2024</v>
      </c>
      <c r="G3048" s="4">
        <v>204615.328125</v>
      </c>
      <c r="H3048" s="4">
        <v>125071.6796875</v>
      </c>
      <c r="I3048" s="3">
        <v>61.125301360000002</v>
      </c>
    </row>
    <row r="3049" spans="1:9" x14ac:dyDescent="0.3">
      <c r="A3049" s="25" t="s">
        <v>12</v>
      </c>
      <c r="B3049" s="25" t="s">
        <v>13</v>
      </c>
      <c r="C3049" s="26">
        <v>45323</v>
      </c>
      <c r="D3049" s="27">
        <f t="shared" si="141"/>
        <v>1</v>
      </c>
      <c r="E3049" s="27">
        <f t="shared" si="142"/>
        <v>2</v>
      </c>
      <c r="F3049" s="27">
        <f t="shared" si="143"/>
        <v>2024</v>
      </c>
      <c r="G3049" s="28">
        <v>20459.2421875</v>
      </c>
      <c r="H3049" s="28">
        <v>16727.720703129999</v>
      </c>
      <c r="I3049" s="29">
        <v>81.761199950000005</v>
      </c>
    </row>
    <row r="3050" spans="1:9" customFormat="1" x14ac:dyDescent="0.3">
      <c r="A3050" s="1" t="s">
        <v>6</v>
      </c>
      <c r="B3050" s="1" t="s">
        <v>7</v>
      </c>
      <c r="C3050" s="2">
        <v>45324</v>
      </c>
      <c r="D3050">
        <f t="shared" si="141"/>
        <v>2</v>
      </c>
      <c r="E3050">
        <f t="shared" si="142"/>
        <v>2</v>
      </c>
      <c r="F3050">
        <f t="shared" si="143"/>
        <v>2024</v>
      </c>
      <c r="G3050" s="4">
        <v>51691.2265625</v>
      </c>
      <c r="H3050" s="4">
        <v>28955.33984375</v>
      </c>
      <c r="I3050" s="3">
        <v>56.015998840000002</v>
      </c>
    </row>
    <row r="3051" spans="1:9" customFormat="1" x14ac:dyDescent="0.3">
      <c r="A3051" s="1" t="s">
        <v>8</v>
      </c>
      <c r="B3051" s="1" t="s">
        <v>9</v>
      </c>
      <c r="C3051" s="2">
        <v>45324</v>
      </c>
      <c r="D3051">
        <f t="shared" si="141"/>
        <v>2</v>
      </c>
      <c r="E3051">
        <f t="shared" si="142"/>
        <v>2</v>
      </c>
      <c r="F3051">
        <f t="shared" si="143"/>
        <v>2024</v>
      </c>
      <c r="G3051" s="4">
        <v>15302.39648438</v>
      </c>
      <c r="H3051" s="4">
        <v>8236.3916015600007</v>
      </c>
      <c r="I3051" s="3">
        <v>53.82419968</v>
      </c>
    </row>
    <row r="3052" spans="1:9" customFormat="1" x14ac:dyDescent="0.3">
      <c r="A3052" s="1" t="s">
        <v>10</v>
      </c>
      <c r="B3052" s="1" t="s">
        <v>11</v>
      </c>
      <c r="C3052" s="2">
        <v>45324</v>
      </c>
      <c r="D3052">
        <f t="shared" si="141"/>
        <v>2</v>
      </c>
      <c r="E3052">
        <f t="shared" si="142"/>
        <v>2</v>
      </c>
      <c r="F3052">
        <f t="shared" si="143"/>
        <v>2024</v>
      </c>
      <c r="G3052" s="4">
        <v>204615.328125</v>
      </c>
      <c r="H3052" s="4">
        <v>125275.9140625</v>
      </c>
      <c r="I3052" s="3">
        <v>61.225101469999998</v>
      </c>
    </row>
    <row r="3053" spans="1:9" x14ac:dyDescent="0.3">
      <c r="A3053" s="25" t="s">
        <v>12</v>
      </c>
      <c r="B3053" s="25" t="s">
        <v>13</v>
      </c>
      <c r="C3053" s="26">
        <v>45324</v>
      </c>
      <c r="D3053" s="27">
        <f t="shared" si="141"/>
        <v>2</v>
      </c>
      <c r="E3053" s="27">
        <f t="shared" si="142"/>
        <v>2</v>
      </c>
      <c r="F3053" s="27">
        <f t="shared" si="143"/>
        <v>2024</v>
      </c>
      <c r="G3053" s="28">
        <v>20459.2421875</v>
      </c>
      <c r="H3053" s="28">
        <v>16616.78515625</v>
      </c>
      <c r="I3053" s="29">
        <v>81.219001770000006</v>
      </c>
    </row>
    <row r="3054" spans="1:9" customFormat="1" x14ac:dyDescent="0.3">
      <c r="A3054" s="1" t="s">
        <v>6</v>
      </c>
      <c r="B3054" s="1" t="s">
        <v>7</v>
      </c>
      <c r="C3054" s="2">
        <v>45325</v>
      </c>
      <c r="D3054">
        <f t="shared" si="141"/>
        <v>3</v>
      </c>
      <c r="E3054">
        <f t="shared" si="142"/>
        <v>2</v>
      </c>
      <c r="F3054">
        <f t="shared" si="143"/>
        <v>2024</v>
      </c>
      <c r="G3054" s="4">
        <v>51691.2265625</v>
      </c>
      <c r="H3054" s="4">
        <v>29036.392578129999</v>
      </c>
      <c r="I3054" s="3">
        <v>56.172798159999999</v>
      </c>
    </row>
    <row r="3055" spans="1:9" customFormat="1" x14ac:dyDescent="0.3">
      <c r="A3055" s="1" t="s">
        <v>8</v>
      </c>
      <c r="B3055" s="1" t="s">
        <v>9</v>
      </c>
      <c r="C3055" s="2">
        <v>45325</v>
      </c>
      <c r="D3055">
        <f t="shared" si="141"/>
        <v>3</v>
      </c>
      <c r="E3055">
        <f t="shared" si="142"/>
        <v>2</v>
      </c>
      <c r="F3055">
        <f t="shared" si="143"/>
        <v>2024</v>
      </c>
      <c r="G3055" s="4">
        <v>15302.39648438</v>
      </c>
      <c r="H3055" s="4">
        <v>8429.5498046899993</v>
      </c>
      <c r="I3055" s="3">
        <v>55.086498259999999</v>
      </c>
    </row>
    <row r="3056" spans="1:9" customFormat="1" x14ac:dyDescent="0.3">
      <c r="A3056" s="1" t="s">
        <v>10</v>
      </c>
      <c r="B3056" s="1" t="s">
        <v>11</v>
      </c>
      <c r="C3056" s="2">
        <v>45325</v>
      </c>
      <c r="D3056">
        <f t="shared" si="141"/>
        <v>3</v>
      </c>
      <c r="E3056">
        <f t="shared" si="142"/>
        <v>2</v>
      </c>
      <c r="F3056">
        <f t="shared" si="143"/>
        <v>2024</v>
      </c>
      <c r="G3056" s="4">
        <v>204615.328125</v>
      </c>
      <c r="H3056" s="4">
        <v>125518.9140625</v>
      </c>
      <c r="I3056" s="3">
        <v>61.343799590000003</v>
      </c>
    </row>
    <row r="3057" spans="1:9" x14ac:dyDescent="0.3">
      <c r="A3057" s="25" t="s">
        <v>12</v>
      </c>
      <c r="B3057" s="25" t="s">
        <v>13</v>
      </c>
      <c r="C3057" s="26">
        <v>45325</v>
      </c>
      <c r="D3057" s="27">
        <f t="shared" si="141"/>
        <v>3</v>
      </c>
      <c r="E3057" s="27">
        <f t="shared" si="142"/>
        <v>2</v>
      </c>
      <c r="F3057" s="27">
        <f t="shared" si="143"/>
        <v>2024</v>
      </c>
      <c r="G3057" s="28">
        <v>20459.2421875</v>
      </c>
      <c r="H3057" s="28">
        <v>16590.984375</v>
      </c>
      <c r="I3057" s="29">
        <v>81.092903140000004</v>
      </c>
    </row>
    <row r="3058" spans="1:9" customFormat="1" x14ac:dyDescent="0.3">
      <c r="A3058" s="1" t="s">
        <v>6</v>
      </c>
      <c r="B3058" s="1" t="s">
        <v>7</v>
      </c>
      <c r="C3058" s="2">
        <v>45326</v>
      </c>
      <c r="D3058">
        <f t="shared" si="141"/>
        <v>4</v>
      </c>
      <c r="E3058">
        <f t="shared" si="142"/>
        <v>2</v>
      </c>
      <c r="F3058">
        <f t="shared" si="143"/>
        <v>2024</v>
      </c>
      <c r="G3058" s="4">
        <v>51691.2265625</v>
      </c>
      <c r="H3058" s="4">
        <v>29147.314453129999</v>
      </c>
      <c r="I3058" s="3">
        <v>56.387401580000002</v>
      </c>
    </row>
    <row r="3059" spans="1:9" customFormat="1" x14ac:dyDescent="0.3">
      <c r="A3059" s="1" t="s">
        <v>8</v>
      </c>
      <c r="B3059" s="1" t="s">
        <v>9</v>
      </c>
      <c r="C3059" s="2">
        <v>45326</v>
      </c>
      <c r="D3059">
        <f t="shared" si="141"/>
        <v>4</v>
      </c>
      <c r="E3059">
        <f t="shared" si="142"/>
        <v>2</v>
      </c>
      <c r="F3059">
        <f t="shared" si="143"/>
        <v>2024</v>
      </c>
      <c r="G3059" s="4">
        <v>15302.39648438</v>
      </c>
      <c r="H3059" s="4">
        <v>8621.1171875</v>
      </c>
      <c r="I3059" s="3">
        <v>56.338298799999997</v>
      </c>
    </row>
    <row r="3060" spans="1:9" customFormat="1" x14ac:dyDescent="0.3">
      <c r="A3060" s="1" t="s">
        <v>10</v>
      </c>
      <c r="B3060" s="1" t="s">
        <v>11</v>
      </c>
      <c r="C3060" s="2">
        <v>45326</v>
      </c>
      <c r="D3060">
        <f t="shared" si="141"/>
        <v>4</v>
      </c>
      <c r="E3060">
        <f t="shared" si="142"/>
        <v>2</v>
      </c>
      <c r="F3060">
        <f t="shared" si="143"/>
        <v>2024</v>
      </c>
      <c r="G3060" s="4">
        <v>204615.328125</v>
      </c>
      <c r="H3060" s="4">
        <v>125874.9765625</v>
      </c>
      <c r="I3060" s="3">
        <v>61.517898559999999</v>
      </c>
    </row>
    <row r="3061" spans="1:9" x14ac:dyDescent="0.3">
      <c r="A3061" s="25" t="s">
        <v>12</v>
      </c>
      <c r="B3061" s="25" t="s">
        <v>13</v>
      </c>
      <c r="C3061" s="26">
        <v>45326</v>
      </c>
      <c r="D3061" s="27">
        <f t="shared" si="141"/>
        <v>4</v>
      </c>
      <c r="E3061" s="27">
        <f t="shared" si="142"/>
        <v>2</v>
      </c>
      <c r="F3061" s="27">
        <f t="shared" si="143"/>
        <v>2024</v>
      </c>
      <c r="G3061" s="28">
        <v>20459.2421875</v>
      </c>
      <c r="H3061" s="28">
        <v>16598.205078129999</v>
      </c>
      <c r="I3061" s="29">
        <v>81.128196720000005</v>
      </c>
    </row>
    <row r="3062" spans="1:9" customFormat="1" x14ac:dyDescent="0.3">
      <c r="A3062" s="1" t="s">
        <v>6</v>
      </c>
      <c r="B3062" s="1" t="s">
        <v>7</v>
      </c>
      <c r="C3062" s="2">
        <v>45327</v>
      </c>
      <c r="D3062">
        <f t="shared" si="141"/>
        <v>5</v>
      </c>
      <c r="E3062">
        <f t="shared" si="142"/>
        <v>2</v>
      </c>
      <c r="F3062">
        <f t="shared" si="143"/>
        <v>2024</v>
      </c>
      <c r="G3062" s="4">
        <v>51691.2265625</v>
      </c>
      <c r="H3062" s="4">
        <v>29261.01171875</v>
      </c>
      <c r="I3062" s="3">
        <v>56.6072998</v>
      </c>
    </row>
    <row r="3063" spans="1:9" customFormat="1" x14ac:dyDescent="0.3">
      <c r="A3063" s="1" t="s">
        <v>8</v>
      </c>
      <c r="B3063" s="1" t="s">
        <v>9</v>
      </c>
      <c r="C3063" s="2">
        <v>45327</v>
      </c>
      <c r="D3063">
        <f t="shared" si="141"/>
        <v>5</v>
      </c>
      <c r="E3063">
        <f t="shared" si="142"/>
        <v>2</v>
      </c>
      <c r="F3063">
        <f t="shared" si="143"/>
        <v>2024</v>
      </c>
      <c r="G3063" s="4">
        <v>15302.39648438</v>
      </c>
      <c r="H3063" s="4">
        <v>8799.3105468800004</v>
      </c>
      <c r="I3063" s="3">
        <v>57.50279999</v>
      </c>
    </row>
    <row r="3064" spans="1:9" customFormat="1" x14ac:dyDescent="0.3">
      <c r="A3064" s="1" t="s">
        <v>10</v>
      </c>
      <c r="B3064" s="1" t="s">
        <v>11</v>
      </c>
      <c r="C3064" s="2">
        <v>45327</v>
      </c>
      <c r="D3064">
        <f t="shared" si="141"/>
        <v>5</v>
      </c>
      <c r="E3064">
        <f t="shared" si="142"/>
        <v>2</v>
      </c>
      <c r="F3064">
        <f t="shared" si="143"/>
        <v>2024</v>
      </c>
      <c r="G3064" s="4">
        <v>204615.328125</v>
      </c>
      <c r="H3064" s="4">
        <v>125925.796875</v>
      </c>
      <c r="I3064" s="3">
        <v>61.542701719999997</v>
      </c>
    </row>
    <row r="3065" spans="1:9" x14ac:dyDescent="0.3">
      <c r="A3065" s="25" t="s">
        <v>12</v>
      </c>
      <c r="B3065" s="25" t="s">
        <v>13</v>
      </c>
      <c r="C3065" s="26">
        <v>45327</v>
      </c>
      <c r="D3065" s="27">
        <f t="shared" si="141"/>
        <v>5</v>
      </c>
      <c r="E3065" s="27">
        <f t="shared" si="142"/>
        <v>2</v>
      </c>
      <c r="F3065" s="27">
        <f t="shared" si="143"/>
        <v>2024</v>
      </c>
      <c r="G3065" s="28">
        <v>20459.2421875</v>
      </c>
      <c r="H3065" s="28">
        <v>16461.34765625</v>
      </c>
      <c r="I3065" s="29">
        <v>80.459198000000001</v>
      </c>
    </row>
    <row r="3066" spans="1:9" customFormat="1" x14ac:dyDescent="0.3">
      <c r="A3066" s="1" t="s">
        <v>6</v>
      </c>
      <c r="B3066" s="1" t="s">
        <v>7</v>
      </c>
      <c r="C3066" s="2">
        <v>45328</v>
      </c>
      <c r="D3066">
        <f t="shared" si="141"/>
        <v>6</v>
      </c>
      <c r="E3066">
        <f t="shared" si="142"/>
        <v>2</v>
      </c>
      <c r="F3066">
        <f t="shared" si="143"/>
        <v>2024</v>
      </c>
      <c r="G3066" s="4">
        <v>51691.2265625</v>
      </c>
      <c r="H3066" s="4">
        <v>29425.08203125</v>
      </c>
      <c r="I3066" s="3">
        <v>56.924701689999999</v>
      </c>
    </row>
    <row r="3067" spans="1:9" customFormat="1" x14ac:dyDescent="0.3">
      <c r="A3067" s="1" t="s">
        <v>8</v>
      </c>
      <c r="B3067" s="1" t="s">
        <v>9</v>
      </c>
      <c r="C3067" s="2">
        <v>45328</v>
      </c>
      <c r="D3067">
        <f t="shared" si="141"/>
        <v>6</v>
      </c>
      <c r="E3067">
        <f t="shared" si="142"/>
        <v>2</v>
      </c>
      <c r="F3067">
        <f t="shared" si="143"/>
        <v>2024</v>
      </c>
      <c r="G3067" s="4">
        <v>15302.39648438</v>
      </c>
      <c r="H3067" s="4">
        <v>8936.0800781300004</v>
      </c>
      <c r="I3067" s="3">
        <v>58.396598820000001</v>
      </c>
    </row>
    <row r="3068" spans="1:9" customFormat="1" x14ac:dyDescent="0.3">
      <c r="A3068" s="1" t="s">
        <v>10</v>
      </c>
      <c r="B3068" s="1" t="s">
        <v>11</v>
      </c>
      <c r="C3068" s="2">
        <v>45328</v>
      </c>
      <c r="D3068">
        <f t="shared" si="141"/>
        <v>6</v>
      </c>
      <c r="E3068">
        <f t="shared" si="142"/>
        <v>2</v>
      </c>
      <c r="F3068">
        <f t="shared" si="143"/>
        <v>2024</v>
      </c>
      <c r="G3068" s="4">
        <v>204615.328125</v>
      </c>
      <c r="H3068" s="4">
        <v>125942.953125</v>
      </c>
      <c r="I3068" s="3">
        <v>61.551101680000002</v>
      </c>
    </row>
    <row r="3069" spans="1:9" x14ac:dyDescent="0.3">
      <c r="A3069" s="25" t="s">
        <v>12</v>
      </c>
      <c r="B3069" s="25" t="s">
        <v>13</v>
      </c>
      <c r="C3069" s="26">
        <v>45328</v>
      </c>
      <c r="D3069" s="27">
        <f t="shared" si="141"/>
        <v>6</v>
      </c>
      <c r="E3069" s="27">
        <f t="shared" si="142"/>
        <v>2</v>
      </c>
      <c r="F3069" s="27">
        <f t="shared" si="143"/>
        <v>2024</v>
      </c>
      <c r="G3069" s="28">
        <v>20459.2421875</v>
      </c>
      <c r="H3069" s="28">
        <v>16245.93164063</v>
      </c>
      <c r="I3069" s="29">
        <v>79.406303410000007</v>
      </c>
    </row>
    <row r="3070" spans="1:9" customFormat="1" x14ac:dyDescent="0.3">
      <c r="A3070" s="1" t="s">
        <v>6</v>
      </c>
      <c r="B3070" s="1" t="s">
        <v>7</v>
      </c>
      <c r="C3070" s="2">
        <v>45329</v>
      </c>
      <c r="D3070">
        <f t="shared" si="141"/>
        <v>7</v>
      </c>
      <c r="E3070">
        <f t="shared" si="142"/>
        <v>2</v>
      </c>
      <c r="F3070">
        <f t="shared" si="143"/>
        <v>2024</v>
      </c>
      <c r="G3070" s="4">
        <v>51691.2265625</v>
      </c>
      <c r="H3070" s="4">
        <v>29595.162109379999</v>
      </c>
      <c r="I3070" s="3">
        <v>57.253700260000002</v>
      </c>
    </row>
    <row r="3071" spans="1:9" customFormat="1" x14ac:dyDescent="0.3">
      <c r="A3071" s="1" t="s">
        <v>8</v>
      </c>
      <c r="B3071" s="1" t="s">
        <v>9</v>
      </c>
      <c r="C3071" s="2">
        <v>45329</v>
      </c>
      <c r="D3071">
        <f t="shared" si="141"/>
        <v>7</v>
      </c>
      <c r="E3071">
        <f t="shared" si="142"/>
        <v>2</v>
      </c>
      <c r="F3071">
        <f t="shared" si="143"/>
        <v>2024</v>
      </c>
      <c r="G3071" s="4">
        <v>15302.39648438</v>
      </c>
      <c r="H3071" s="4">
        <v>9031.53125</v>
      </c>
      <c r="I3071" s="3">
        <v>59.020401</v>
      </c>
    </row>
    <row r="3072" spans="1:9" customFormat="1" x14ac:dyDescent="0.3">
      <c r="A3072" s="1" t="s">
        <v>10</v>
      </c>
      <c r="B3072" s="1" t="s">
        <v>11</v>
      </c>
      <c r="C3072" s="2">
        <v>45329</v>
      </c>
      <c r="D3072">
        <f t="shared" si="141"/>
        <v>7</v>
      </c>
      <c r="E3072">
        <f t="shared" si="142"/>
        <v>2</v>
      </c>
      <c r="F3072">
        <f t="shared" si="143"/>
        <v>2024</v>
      </c>
      <c r="G3072" s="4">
        <v>204615.328125</v>
      </c>
      <c r="H3072" s="4">
        <v>125892.7265625</v>
      </c>
      <c r="I3072" s="3">
        <v>61.5265007</v>
      </c>
    </row>
    <row r="3073" spans="1:9" x14ac:dyDescent="0.3">
      <c r="A3073" s="25" t="s">
        <v>12</v>
      </c>
      <c r="B3073" s="25" t="s">
        <v>13</v>
      </c>
      <c r="C3073" s="26">
        <v>45329</v>
      </c>
      <c r="D3073" s="27">
        <f t="shared" si="141"/>
        <v>7</v>
      </c>
      <c r="E3073" s="27">
        <f t="shared" si="142"/>
        <v>2</v>
      </c>
      <c r="F3073" s="27">
        <f t="shared" si="143"/>
        <v>2024</v>
      </c>
      <c r="G3073" s="28">
        <v>20459.2421875</v>
      </c>
      <c r="H3073" s="28">
        <v>16034.91601563</v>
      </c>
      <c r="I3073" s="29">
        <v>78.374900819999993</v>
      </c>
    </row>
    <row r="3074" spans="1:9" customFormat="1" x14ac:dyDescent="0.3">
      <c r="A3074" s="1" t="s">
        <v>6</v>
      </c>
      <c r="B3074" s="1" t="s">
        <v>7</v>
      </c>
      <c r="C3074" s="2">
        <v>45330</v>
      </c>
      <c r="D3074">
        <f t="shared" si="141"/>
        <v>8</v>
      </c>
      <c r="E3074">
        <f t="shared" si="142"/>
        <v>2</v>
      </c>
      <c r="F3074">
        <f t="shared" si="143"/>
        <v>2024</v>
      </c>
      <c r="G3074" s="4">
        <v>51691.2265625</v>
      </c>
      <c r="H3074" s="4">
        <v>29768.310546879999</v>
      </c>
      <c r="I3074" s="3">
        <v>57.588699339999998</v>
      </c>
    </row>
    <row r="3075" spans="1:9" customFormat="1" x14ac:dyDescent="0.3">
      <c r="A3075" s="1" t="s">
        <v>8</v>
      </c>
      <c r="B3075" s="1" t="s">
        <v>9</v>
      </c>
      <c r="C3075" s="2">
        <v>45330</v>
      </c>
      <c r="D3075">
        <f t="shared" ref="D3075:D3138" si="144">DAY(C3075)</f>
        <v>8</v>
      </c>
      <c r="E3075">
        <f t="shared" ref="E3075:E3138" si="145">MONTH(C3075)</f>
        <v>2</v>
      </c>
      <c r="F3075">
        <f t="shared" ref="F3075:F3138" si="146">YEAR(C3075)</f>
        <v>2024</v>
      </c>
      <c r="G3075" s="4">
        <v>15302.39648438</v>
      </c>
      <c r="H3075" s="4">
        <v>9056.5224609399993</v>
      </c>
      <c r="I3075" s="3">
        <v>59.183700559999998</v>
      </c>
    </row>
    <row r="3076" spans="1:9" customFormat="1" x14ac:dyDescent="0.3">
      <c r="A3076" s="1" t="s">
        <v>10</v>
      </c>
      <c r="B3076" s="1" t="s">
        <v>11</v>
      </c>
      <c r="C3076" s="2">
        <v>45330</v>
      </c>
      <c r="D3076">
        <f t="shared" si="144"/>
        <v>8</v>
      </c>
      <c r="E3076">
        <f t="shared" si="145"/>
        <v>2</v>
      </c>
      <c r="F3076">
        <f t="shared" si="146"/>
        <v>2024</v>
      </c>
      <c r="G3076" s="4">
        <v>204615.328125</v>
      </c>
      <c r="H3076" s="4">
        <v>125849.8203125</v>
      </c>
      <c r="I3076" s="3">
        <v>61.50559998</v>
      </c>
    </row>
    <row r="3077" spans="1:9" x14ac:dyDescent="0.3">
      <c r="A3077" s="25" t="s">
        <v>12</v>
      </c>
      <c r="B3077" s="25" t="s">
        <v>13</v>
      </c>
      <c r="C3077" s="26">
        <v>45330</v>
      </c>
      <c r="D3077" s="27">
        <f t="shared" si="144"/>
        <v>8</v>
      </c>
      <c r="E3077" s="27">
        <f t="shared" si="145"/>
        <v>2</v>
      </c>
      <c r="F3077" s="27">
        <f t="shared" si="146"/>
        <v>2024</v>
      </c>
      <c r="G3077" s="28">
        <v>20459.2421875</v>
      </c>
      <c r="H3077" s="28">
        <v>15793.475585939999</v>
      </c>
      <c r="I3077" s="29">
        <v>77.194801330000004</v>
      </c>
    </row>
    <row r="3078" spans="1:9" customFormat="1" x14ac:dyDescent="0.3">
      <c r="A3078" s="1" t="s">
        <v>6</v>
      </c>
      <c r="B3078" s="1" t="s">
        <v>7</v>
      </c>
      <c r="C3078" s="2">
        <v>45331</v>
      </c>
      <c r="D3078">
        <f t="shared" si="144"/>
        <v>9</v>
      </c>
      <c r="E3078">
        <f t="shared" si="145"/>
        <v>2</v>
      </c>
      <c r="F3078">
        <f t="shared" si="146"/>
        <v>2024</v>
      </c>
      <c r="G3078" s="4">
        <v>51691.2265625</v>
      </c>
      <c r="H3078" s="4">
        <v>29936.3828125</v>
      </c>
      <c r="I3078" s="3">
        <v>57.913898469999999</v>
      </c>
    </row>
    <row r="3079" spans="1:9" customFormat="1" x14ac:dyDescent="0.3">
      <c r="A3079" s="1" t="s">
        <v>8</v>
      </c>
      <c r="B3079" s="1" t="s">
        <v>9</v>
      </c>
      <c r="C3079" s="2">
        <v>45331</v>
      </c>
      <c r="D3079">
        <f t="shared" si="144"/>
        <v>9</v>
      </c>
      <c r="E3079">
        <f t="shared" si="145"/>
        <v>2</v>
      </c>
      <c r="F3079">
        <f t="shared" si="146"/>
        <v>2024</v>
      </c>
      <c r="G3079" s="4">
        <v>15302.39648438</v>
      </c>
      <c r="H3079" s="4">
        <v>9062.0107421899993</v>
      </c>
      <c r="I3079" s="3">
        <v>59.219600679999999</v>
      </c>
    </row>
    <row r="3080" spans="1:9" customFormat="1" x14ac:dyDescent="0.3">
      <c r="A3080" s="1" t="s">
        <v>10</v>
      </c>
      <c r="B3080" s="1" t="s">
        <v>11</v>
      </c>
      <c r="C3080" s="2">
        <v>45331</v>
      </c>
      <c r="D3080">
        <f t="shared" si="144"/>
        <v>9</v>
      </c>
      <c r="E3080">
        <f t="shared" si="145"/>
        <v>2</v>
      </c>
      <c r="F3080">
        <f t="shared" si="146"/>
        <v>2024</v>
      </c>
      <c r="G3080" s="4">
        <v>204615.328125</v>
      </c>
      <c r="H3080" s="4">
        <v>126011.7265625</v>
      </c>
      <c r="I3080" s="3">
        <v>61.584701539999998</v>
      </c>
    </row>
    <row r="3081" spans="1:9" x14ac:dyDescent="0.3">
      <c r="A3081" s="25" t="s">
        <v>12</v>
      </c>
      <c r="B3081" s="25" t="s">
        <v>13</v>
      </c>
      <c r="C3081" s="26">
        <v>45331</v>
      </c>
      <c r="D3081" s="27">
        <f t="shared" si="144"/>
        <v>9</v>
      </c>
      <c r="E3081" s="27">
        <f t="shared" si="145"/>
        <v>2</v>
      </c>
      <c r="F3081" s="27">
        <f t="shared" si="146"/>
        <v>2024</v>
      </c>
      <c r="G3081" s="28">
        <v>20459.2421875</v>
      </c>
      <c r="H3081" s="28">
        <v>15590.43945313</v>
      </c>
      <c r="I3081" s="29">
        <v>76.202400209999993</v>
      </c>
    </row>
    <row r="3082" spans="1:9" customFormat="1" x14ac:dyDescent="0.3">
      <c r="A3082" s="1" t="s">
        <v>6</v>
      </c>
      <c r="B3082" s="1" t="s">
        <v>7</v>
      </c>
      <c r="C3082" s="2">
        <v>45332</v>
      </c>
      <c r="D3082">
        <f t="shared" si="144"/>
        <v>10</v>
      </c>
      <c r="E3082">
        <f t="shared" si="145"/>
        <v>2</v>
      </c>
      <c r="F3082">
        <f t="shared" si="146"/>
        <v>2024</v>
      </c>
      <c r="G3082" s="4">
        <v>51691.2265625</v>
      </c>
      <c r="H3082" s="4">
        <v>30161.56640625</v>
      </c>
      <c r="I3082" s="3">
        <v>58.349498750000002</v>
      </c>
    </row>
    <row r="3083" spans="1:9" customFormat="1" x14ac:dyDescent="0.3">
      <c r="A3083" s="1" t="s">
        <v>8</v>
      </c>
      <c r="B3083" s="1" t="s">
        <v>9</v>
      </c>
      <c r="C3083" s="2">
        <v>45332</v>
      </c>
      <c r="D3083">
        <f t="shared" si="144"/>
        <v>10</v>
      </c>
      <c r="E3083">
        <f t="shared" si="145"/>
        <v>2</v>
      </c>
      <c r="F3083">
        <f t="shared" si="146"/>
        <v>2024</v>
      </c>
      <c r="G3083" s="4">
        <v>15302.39648438</v>
      </c>
      <c r="H3083" s="4">
        <v>9135.5849609399993</v>
      </c>
      <c r="I3083" s="3">
        <v>59.700401309999997</v>
      </c>
    </row>
    <row r="3084" spans="1:9" customFormat="1" x14ac:dyDescent="0.3">
      <c r="A3084" s="1" t="s">
        <v>10</v>
      </c>
      <c r="B3084" s="1" t="s">
        <v>11</v>
      </c>
      <c r="C3084" s="2">
        <v>45332</v>
      </c>
      <c r="D3084">
        <f t="shared" si="144"/>
        <v>10</v>
      </c>
      <c r="E3084">
        <f t="shared" si="145"/>
        <v>2</v>
      </c>
      <c r="F3084">
        <f t="shared" si="146"/>
        <v>2024</v>
      </c>
      <c r="G3084" s="4">
        <v>204615.328125</v>
      </c>
      <c r="H3084" s="4">
        <v>126368.2265625</v>
      </c>
      <c r="I3084" s="3">
        <v>61.75889969</v>
      </c>
    </row>
    <row r="3085" spans="1:9" x14ac:dyDescent="0.3">
      <c r="A3085" s="25" t="s">
        <v>12</v>
      </c>
      <c r="B3085" s="25" t="s">
        <v>13</v>
      </c>
      <c r="C3085" s="26">
        <v>45332</v>
      </c>
      <c r="D3085" s="27">
        <f t="shared" si="144"/>
        <v>10</v>
      </c>
      <c r="E3085" s="27">
        <f t="shared" si="145"/>
        <v>2</v>
      </c>
      <c r="F3085" s="27">
        <f t="shared" si="146"/>
        <v>2024</v>
      </c>
      <c r="G3085" s="28">
        <v>20459.2421875</v>
      </c>
      <c r="H3085" s="28">
        <v>15500.85742188</v>
      </c>
      <c r="I3085" s="29">
        <v>75.764602659999994</v>
      </c>
    </row>
    <row r="3086" spans="1:9" customFormat="1" x14ac:dyDescent="0.3">
      <c r="A3086" s="1" t="s">
        <v>6</v>
      </c>
      <c r="B3086" s="1" t="s">
        <v>7</v>
      </c>
      <c r="C3086" s="2">
        <v>45333</v>
      </c>
      <c r="D3086">
        <f t="shared" si="144"/>
        <v>11</v>
      </c>
      <c r="E3086">
        <f t="shared" si="145"/>
        <v>2</v>
      </c>
      <c r="F3086">
        <f t="shared" si="146"/>
        <v>2024</v>
      </c>
      <c r="G3086" s="4">
        <v>51691.2265625</v>
      </c>
      <c r="H3086" s="4">
        <v>30341.435546879999</v>
      </c>
      <c r="I3086" s="3">
        <v>58.697498320000001</v>
      </c>
    </row>
    <row r="3087" spans="1:9" customFormat="1" x14ac:dyDescent="0.3">
      <c r="A3087" s="1" t="s">
        <v>8</v>
      </c>
      <c r="B3087" s="1" t="s">
        <v>9</v>
      </c>
      <c r="C3087" s="2">
        <v>45333</v>
      </c>
      <c r="D3087">
        <f t="shared" si="144"/>
        <v>11</v>
      </c>
      <c r="E3087">
        <f t="shared" si="145"/>
        <v>2</v>
      </c>
      <c r="F3087">
        <f t="shared" si="146"/>
        <v>2024</v>
      </c>
      <c r="G3087" s="4">
        <v>15302.39648438</v>
      </c>
      <c r="H3087" s="4">
        <v>9257.5517578100007</v>
      </c>
      <c r="I3087" s="3">
        <v>60.49739838</v>
      </c>
    </row>
    <row r="3088" spans="1:9" customFormat="1" x14ac:dyDescent="0.3">
      <c r="A3088" s="1" t="s">
        <v>10</v>
      </c>
      <c r="B3088" s="1" t="s">
        <v>11</v>
      </c>
      <c r="C3088" s="2">
        <v>45333</v>
      </c>
      <c r="D3088">
        <f t="shared" si="144"/>
        <v>11</v>
      </c>
      <c r="E3088">
        <f t="shared" si="145"/>
        <v>2</v>
      </c>
      <c r="F3088">
        <f t="shared" si="146"/>
        <v>2024</v>
      </c>
      <c r="G3088" s="4">
        <v>204615.328125</v>
      </c>
      <c r="H3088" s="4">
        <v>126766.078125</v>
      </c>
      <c r="I3088" s="3">
        <v>61.953399660000002</v>
      </c>
    </row>
    <row r="3089" spans="1:9" x14ac:dyDescent="0.3">
      <c r="A3089" s="25" t="s">
        <v>12</v>
      </c>
      <c r="B3089" s="25" t="s">
        <v>13</v>
      </c>
      <c r="C3089" s="26">
        <v>45333</v>
      </c>
      <c r="D3089" s="27">
        <f t="shared" si="144"/>
        <v>11</v>
      </c>
      <c r="E3089" s="27">
        <f t="shared" si="145"/>
        <v>2</v>
      </c>
      <c r="F3089" s="27">
        <f t="shared" si="146"/>
        <v>2024</v>
      </c>
      <c r="G3089" s="28">
        <v>20459.2421875</v>
      </c>
      <c r="H3089" s="28">
        <v>15416.50585938</v>
      </c>
      <c r="I3089" s="29">
        <v>75.352302550000005</v>
      </c>
    </row>
    <row r="3090" spans="1:9" customFormat="1" x14ac:dyDescent="0.3">
      <c r="A3090" s="1" t="s">
        <v>6</v>
      </c>
      <c r="B3090" s="1" t="s">
        <v>7</v>
      </c>
      <c r="C3090" s="2">
        <v>45334</v>
      </c>
      <c r="D3090">
        <f t="shared" si="144"/>
        <v>12</v>
      </c>
      <c r="E3090">
        <f t="shared" si="145"/>
        <v>2</v>
      </c>
      <c r="F3090">
        <f t="shared" si="146"/>
        <v>2024</v>
      </c>
      <c r="G3090" s="4">
        <v>51691.2265625</v>
      </c>
      <c r="H3090" s="4">
        <v>30501.1171875</v>
      </c>
      <c r="I3090" s="3">
        <v>59.006401060000002</v>
      </c>
    </row>
    <row r="3091" spans="1:9" customFormat="1" x14ac:dyDescent="0.3">
      <c r="A3091" s="1" t="s">
        <v>8</v>
      </c>
      <c r="B3091" s="1" t="s">
        <v>9</v>
      </c>
      <c r="C3091" s="2">
        <v>45334</v>
      </c>
      <c r="D3091">
        <f t="shared" si="144"/>
        <v>12</v>
      </c>
      <c r="E3091">
        <f t="shared" si="145"/>
        <v>2</v>
      </c>
      <c r="F3091">
        <f t="shared" si="146"/>
        <v>2024</v>
      </c>
      <c r="G3091" s="4">
        <v>15302.39648438</v>
      </c>
      <c r="H3091" s="4">
        <v>9425.1220703100007</v>
      </c>
      <c r="I3091" s="3">
        <v>61.59249878</v>
      </c>
    </row>
    <row r="3092" spans="1:9" customFormat="1" x14ac:dyDescent="0.3">
      <c r="A3092" s="1" t="s">
        <v>10</v>
      </c>
      <c r="B3092" s="1" t="s">
        <v>11</v>
      </c>
      <c r="C3092" s="2">
        <v>45334</v>
      </c>
      <c r="D3092">
        <f t="shared" si="144"/>
        <v>12</v>
      </c>
      <c r="E3092">
        <f t="shared" si="145"/>
        <v>2</v>
      </c>
      <c r="F3092">
        <f t="shared" si="146"/>
        <v>2024</v>
      </c>
      <c r="G3092" s="4">
        <v>204615.328125</v>
      </c>
      <c r="H3092" s="4">
        <v>127022.6484375</v>
      </c>
      <c r="I3092" s="3">
        <v>62.078800200000003</v>
      </c>
    </row>
    <row r="3093" spans="1:9" x14ac:dyDescent="0.3">
      <c r="A3093" s="25" t="s">
        <v>12</v>
      </c>
      <c r="B3093" s="25" t="s">
        <v>13</v>
      </c>
      <c r="C3093" s="26">
        <v>45334</v>
      </c>
      <c r="D3093" s="27">
        <f t="shared" si="144"/>
        <v>12</v>
      </c>
      <c r="E3093" s="27">
        <f t="shared" si="145"/>
        <v>2</v>
      </c>
      <c r="F3093" s="27">
        <f t="shared" si="146"/>
        <v>2024</v>
      </c>
      <c r="G3093" s="28">
        <v>20459.2421875</v>
      </c>
      <c r="H3093" s="28">
        <v>15261.465820310001</v>
      </c>
      <c r="I3093" s="29">
        <v>74.594497680000003</v>
      </c>
    </row>
    <row r="3094" spans="1:9" customFormat="1" x14ac:dyDescent="0.3">
      <c r="A3094" s="1" t="s">
        <v>6</v>
      </c>
      <c r="B3094" s="1" t="s">
        <v>7</v>
      </c>
      <c r="C3094" s="2">
        <v>45335</v>
      </c>
      <c r="D3094">
        <f t="shared" si="144"/>
        <v>13</v>
      </c>
      <c r="E3094">
        <f t="shared" si="145"/>
        <v>2</v>
      </c>
      <c r="F3094">
        <f t="shared" si="146"/>
        <v>2024</v>
      </c>
      <c r="G3094" s="4">
        <v>51691.2265625</v>
      </c>
      <c r="H3094" s="4">
        <v>30638.255859379999</v>
      </c>
      <c r="I3094" s="3">
        <v>59.271701810000003</v>
      </c>
    </row>
    <row r="3095" spans="1:9" customFormat="1" x14ac:dyDescent="0.3">
      <c r="A3095" s="1" t="s">
        <v>8</v>
      </c>
      <c r="B3095" s="1" t="s">
        <v>9</v>
      </c>
      <c r="C3095" s="2">
        <v>45335</v>
      </c>
      <c r="D3095">
        <f t="shared" si="144"/>
        <v>13</v>
      </c>
      <c r="E3095">
        <f t="shared" si="145"/>
        <v>2</v>
      </c>
      <c r="F3095">
        <f t="shared" si="146"/>
        <v>2024</v>
      </c>
      <c r="G3095" s="4">
        <v>15302.39648438</v>
      </c>
      <c r="H3095" s="4">
        <v>9512.8876953100007</v>
      </c>
      <c r="I3095" s="3">
        <v>62.166000369999999</v>
      </c>
    </row>
    <row r="3096" spans="1:9" customFormat="1" x14ac:dyDescent="0.3">
      <c r="A3096" s="1" t="s">
        <v>10</v>
      </c>
      <c r="B3096" s="1" t="s">
        <v>11</v>
      </c>
      <c r="C3096" s="2">
        <v>45335</v>
      </c>
      <c r="D3096">
        <f t="shared" si="144"/>
        <v>13</v>
      </c>
      <c r="E3096">
        <f t="shared" si="145"/>
        <v>2</v>
      </c>
      <c r="F3096">
        <f t="shared" si="146"/>
        <v>2024</v>
      </c>
      <c r="G3096" s="4">
        <v>204615.328125</v>
      </c>
      <c r="H3096" s="4">
        <v>127133.96875</v>
      </c>
      <c r="I3096" s="3">
        <v>62.1332016</v>
      </c>
    </row>
    <row r="3097" spans="1:9" x14ac:dyDescent="0.3">
      <c r="A3097" s="25" t="s">
        <v>12</v>
      </c>
      <c r="B3097" s="25" t="s">
        <v>13</v>
      </c>
      <c r="C3097" s="26">
        <v>45335</v>
      </c>
      <c r="D3097" s="27">
        <f t="shared" si="144"/>
        <v>13</v>
      </c>
      <c r="E3097" s="27">
        <f t="shared" si="145"/>
        <v>2</v>
      </c>
      <c r="F3097" s="27">
        <f t="shared" si="146"/>
        <v>2024</v>
      </c>
      <c r="G3097" s="28">
        <v>20459.2421875</v>
      </c>
      <c r="H3097" s="28">
        <v>15126.26757813</v>
      </c>
      <c r="I3097" s="29">
        <v>73.933700560000005</v>
      </c>
    </row>
    <row r="3098" spans="1:9" customFormat="1" x14ac:dyDescent="0.3">
      <c r="A3098" s="1" t="s">
        <v>6</v>
      </c>
      <c r="B3098" s="1" t="s">
        <v>7</v>
      </c>
      <c r="C3098" s="2">
        <v>45336</v>
      </c>
      <c r="D3098">
        <f t="shared" si="144"/>
        <v>14</v>
      </c>
      <c r="E3098">
        <f t="shared" si="145"/>
        <v>2</v>
      </c>
      <c r="F3098">
        <f t="shared" si="146"/>
        <v>2024</v>
      </c>
      <c r="G3098" s="4">
        <v>51691.2265625</v>
      </c>
      <c r="H3098" s="4">
        <v>30773.998046879999</v>
      </c>
      <c r="I3098" s="3">
        <v>59.534301759999998</v>
      </c>
    </row>
    <row r="3099" spans="1:9" customFormat="1" x14ac:dyDescent="0.3">
      <c r="A3099" s="1" t="s">
        <v>8</v>
      </c>
      <c r="B3099" s="1" t="s">
        <v>9</v>
      </c>
      <c r="C3099" s="2">
        <v>45336</v>
      </c>
      <c r="D3099">
        <f t="shared" si="144"/>
        <v>14</v>
      </c>
      <c r="E3099">
        <f t="shared" si="145"/>
        <v>2</v>
      </c>
      <c r="F3099">
        <f t="shared" si="146"/>
        <v>2024</v>
      </c>
      <c r="G3099" s="4">
        <v>15302.39648438</v>
      </c>
      <c r="H3099" s="4">
        <v>9565.1611328100007</v>
      </c>
      <c r="I3099" s="3">
        <v>62.507598880000003</v>
      </c>
    </row>
    <row r="3100" spans="1:9" customFormat="1" x14ac:dyDescent="0.3">
      <c r="A3100" s="1" t="s">
        <v>10</v>
      </c>
      <c r="B3100" s="1" t="s">
        <v>11</v>
      </c>
      <c r="C3100" s="2">
        <v>45336</v>
      </c>
      <c r="D3100">
        <f t="shared" si="144"/>
        <v>14</v>
      </c>
      <c r="E3100">
        <f t="shared" si="145"/>
        <v>2</v>
      </c>
      <c r="F3100">
        <f t="shared" si="146"/>
        <v>2024</v>
      </c>
      <c r="G3100" s="4">
        <v>204615.328125</v>
      </c>
      <c r="H3100" s="4">
        <v>127139.7421875</v>
      </c>
      <c r="I3100" s="3">
        <v>62.136001589999999</v>
      </c>
    </row>
    <row r="3101" spans="1:9" x14ac:dyDescent="0.3">
      <c r="A3101" s="25" t="s">
        <v>12</v>
      </c>
      <c r="B3101" s="25" t="s">
        <v>13</v>
      </c>
      <c r="C3101" s="26">
        <v>45336</v>
      </c>
      <c r="D3101" s="27">
        <f t="shared" si="144"/>
        <v>14</v>
      </c>
      <c r="E3101" s="27">
        <f t="shared" si="145"/>
        <v>2</v>
      </c>
      <c r="F3101" s="27">
        <f t="shared" si="146"/>
        <v>2024</v>
      </c>
      <c r="G3101" s="28">
        <v>20459.2421875</v>
      </c>
      <c r="H3101" s="28">
        <v>14948.4609375</v>
      </c>
      <c r="I3101" s="29">
        <v>73.064598079999996</v>
      </c>
    </row>
    <row r="3102" spans="1:9" customFormat="1" x14ac:dyDescent="0.3">
      <c r="A3102" s="1" t="s">
        <v>6</v>
      </c>
      <c r="B3102" s="1" t="s">
        <v>7</v>
      </c>
      <c r="C3102" s="2">
        <v>45337</v>
      </c>
      <c r="D3102">
        <f t="shared" si="144"/>
        <v>15</v>
      </c>
      <c r="E3102">
        <f t="shared" si="145"/>
        <v>2</v>
      </c>
      <c r="F3102">
        <f t="shared" si="146"/>
        <v>2024</v>
      </c>
      <c r="G3102" s="4">
        <v>51691.2265625</v>
      </c>
      <c r="H3102" s="4">
        <v>30928.23828125</v>
      </c>
      <c r="I3102" s="3">
        <v>59.832698819999997</v>
      </c>
    </row>
    <row r="3103" spans="1:9" customFormat="1" x14ac:dyDescent="0.3">
      <c r="A3103" s="1" t="s">
        <v>8</v>
      </c>
      <c r="B3103" s="1" t="s">
        <v>9</v>
      </c>
      <c r="C3103" s="2">
        <v>45337</v>
      </c>
      <c r="D3103">
        <f t="shared" si="144"/>
        <v>15</v>
      </c>
      <c r="E3103">
        <f t="shared" si="145"/>
        <v>2</v>
      </c>
      <c r="F3103">
        <f t="shared" si="146"/>
        <v>2024</v>
      </c>
      <c r="G3103" s="4">
        <v>15302.39648438</v>
      </c>
      <c r="H3103" s="4">
        <v>9628.3896484399993</v>
      </c>
      <c r="I3103" s="3">
        <v>62.920799260000003</v>
      </c>
    </row>
    <row r="3104" spans="1:9" customFormat="1" x14ac:dyDescent="0.3">
      <c r="A3104" s="1" t="s">
        <v>10</v>
      </c>
      <c r="B3104" s="1" t="s">
        <v>11</v>
      </c>
      <c r="C3104" s="2">
        <v>45337</v>
      </c>
      <c r="D3104">
        <f t="shared" si="144"/>
        <v>15</v>
      </c>
      <c r="E3104">
        <f t="shared" si="145"/>
        <v>2</v>
      </c>
      <c r="F3104">
        <f t="shared" si="146"/>
        <v>2024</v>
      </c>
      <c r="G3104" s="4">
        <v>204615.328125</v>
      </c>
      <c r="H3104" s="4">
        <v>127217.6015625</v>
      </c>
      <c r="I3104" s="3">
        <v>62.173999790000003</v>
      </c>
    </row>
    <row r="3105" spans="1:9" x14ac:dyDescent="0.3">
      <c r="A3105" s="25" t="s">
        <v>12</v>
      </c>
      <c r="B3105" s="25" t="s">
        <v>13</v>
      </c>
      <c r="C3105" s="26">
        <v>45337</v>
      </c>
      <c r="D3105" s="27">
        <f t="shared" si="144"/>
        <v>15</v>
      </c>
      <c r="E3105" s="27">
        <f t="shared" si="145"/>
        <v>2</v>
      </c>
      <c r="F3105" s="27">
        <f t="shared" si="146"/>
        <v>2024</v>
      </c>
      <c r="G3105" s="28">
        <v>20459.2421875</v>
      </c>
      <c r="H3105" s="28">
        <v>14848.274414060001</v>
      </c>
      <c r="I3105" s="29">
        <v>72.574897770000007</v>
      </c>
    </row>
    <row r="3106" spans="1:9" customFormat="1" x14ac:dyDescent="0.3">
      <c r="A3106" s="1" t="s">
        <v>6</v>
      </c>
      <c r="B3106" s="1" t="s">
        <v>7</v>
      </c>
      <c r="C3106" s="2">
        <v>45338</v>
      </c>
      <c r="D3106">
        <f t="shared" si="144"/>
        <v>16</v>
      </c>
      <c r="E3106">
        <f t="shared" si="145"/>
        <v>2</v>
      </c>
      <c r="F3106">
        <f t="shared" si="146"/>
        <v>2024</v>
      </c>
      <c r="G3106" s="4">
        <v>51691.2265625</v>
      </c>
      <c r="H3106" s="4">
        <v>31079.578125</v>
      </c>
      <c r="I3106" s="3">
        <v>60.125400540000001</v>
      </c>
    </row>
    <row r="3107" spans="1:9" customFormat="1" x14ac:dyDescent="0.3">
      <c r="A3107" s="1" t="s">
        <v>8</v>
      </c>
      <c r="B3107" s="1" t="s">
        <v>9</v>
      </c>
      <c r="C3107" s="2">
        <v>45338</v>
      </c>
      <c r="D3107">
        <f t="shared" si="144"/>
        <v>16</v>
      </c>
      <c r="E3107">
        <f t="shared" si="145"/>
        <v>2</v>
      </c>
      <c r="F3107">
        <f t="shared" si="146"/>
        <v>2024</v>
      </c>
      <c r="G3107" s="4">
        <v>15302.39648438</v>
      </c>
      <c r="H3107" s="4">
        <v>9710.9541015600007</v>
      </c>
      <c r="I3107" s="3">
        <v>63.460300449999998</v>
      </c>
    </row>
    <row r="3108" spans="1:9" customFormat="1" x14ac:dyDescent="0.3">
      <c r="A3108" s="1" t="s">
        <v>10</v>
      </c>
      <c r="B3108" s="1" t="s">
        <v>11</v>
      </c>
      <c r="C3108" s="2">
        <v>45338</v>
      </c>
      <c r="D3108">
        <f t="shared" si="144"/>
        <v>16</v>
      </c>
      <c r="E3108">
        <f t="shared" si="145"/>
        <v>2</v>
      </c>
      <c r="F3108">
        <f t="shared" si="146"/>
        <v>2024</v>
      </c>
      <c r="G3108" s="4">
        <v>204615.328125</v>
      </c>
      <c r="H3108" s="4">
        <v>127307.7421875</v>
      </c>
      <c r="I3108" s="3">
        <v>62.218101500000003</v>
      </c>
    </row>
    <row r="3109" spans="1:9" x14ac:dyDescent="0.3">
      <c r="A3109" s="25" t="s">
        <v>12</v>
      </c>
      <c r="B3109" s="25" t="s">
        <v>13</v>
      </c>
      <c r="C3109" s="26">
        <v>45338</v>
      </c>
      <c r="D3109" s="27">
        <f t="shared" si="144"/>
        <v>16</v>
      </c>
      <c r="E3109" s="27">
        <f t="shared" si="145"/>
        <v>2</v>
      </c>
      <c r="F3109" s="27">
        <f t="shared" si="146"/>
        <v>2024</v>
      </c>
      <c r="G3109" s="28">
        <v>20459.2421875</v>
      </c>
      <c r="H3109" s="28">
        <v>14760.83398438</v>
      </c>
      <c r="I3109" s="29">
        <v>72.147499080000003</v>
      </c>
    </row>
    <row r="3110" spans="1:9" customFormat="1" x14ac:dyDescent="0.3">
      <c r="A3110" s="1" t="s">
        <v>6</v>
      </c>
      <c r="B3110" s="1" t="s">
        <v>7</v>
      </c>
      <c r="C3110" s="2">
        <v>45339</v>
      </c>
      <c r="D3110">
        <f t="shared" si="144"/>
        <v>17</v>
      </c>
      <c r="E3110">
        <f t="shared" si="145"/>
        <v>2</v>
      </c>
      <c r="F3110">
        <f t="shared" si="146"/>
        <v>2024</v>
      </c>
      <c r="G3110" s="4">
        <v>51691.2265625</v>
      </c>
      <c r="H3110" s="4">
        <v>31253.294921879999</v>
      </c>
      <c r="I3110" s="3">
        <v>60.461498259999999</v>
      </c>
    </row>
    <row r="3111" spans="1:9" customFormat="1" x14ac:dyDescent="0.3">
      <c r="A3111" s="1" t="s">
        <v>8</v>
      </c>
      <c r="B3111" s="1" t="s">
        <v>9</v>
      </c>
      <c r="C3111" s="2">
        <v>45339</v>
      </c>
      <c r="D3111">
        <f t="shared" si="144"/>
        <v>17</v>
      </c>
      <c r="E3111">
        <f t="shared" si="145"/>
        <v>2</v>
      </c>
      <c r="F3111">
        <f t="shared" si="146"/>
        <v>2024</v>
      </c>
      <c r="G3111" s="4">
        <v>15302.39648438</v>
      </c>
      <c r="H3111" s="4">
        <v>9810.2089843800004</v>
      </c>
      <c r="I3111" s="3">
        <v>64.109001160000005</v>
      </c>
    </row>
    <row r="3112" spans="1:9" customFormat="1" x14ac:dyDescent="0.3">
      <c r="A3112" s="1" t="s">
        <v>10</v>
      </c>
      <c r="B3112" s="1" t="s">
        <v>11</v>
      </c>
      <c r="C3112" s="2">
        <v>45339</v>
      </c>
      <c r="D3112">
        <f t="shared" si="144"/>
        <v>17</v>
      </c>
      <c r="E3112">
        <f t="shared" si="145"/>
        <v>2</v>
      </c>
      <c r="F3112">
        <f t="shared" si="146"/>
        <v>2024</v>
      </c>
      <c r="G3112" s="4">
        <v>204615.328125</v>
      </c>
      <c r="H3112" s="4">
        <v>127451.7578125</v>
      </c>
      <c r="I3112" s="3">
        <v>62.288501740000001</v>
      </c>
    </row>
    <row r="3113" spans="1:9" x14ac:dyDescent="0.3">
      <c r="A3113" s="25" t="s">
        <v>12</v>
      </c>
      <c r="B3113" s="25" t="s">
        <v>13</v>
      </c>
      <c r="C3113" s="26">
        <v>45339</v>
      </c>
      <c r="D3113" s="27">
        <f t="shared" si="144"/>
        <v>17</v>
      </c>
      <c r="E3113" s="27">
        <f t="shared" si="145"/>
        <v>2</v>
      </c>
      <c r="F3113" s="27">
        <f t="shared" si="146"/>
        <v>2024</v>
      </c>
      <c r="G3113" s="28">
        <v>20459.2421875</v>
      </c>
      <c r="H3113" s="28">
        <v>14714.00195313</v>
      </c>
      <c r="I3113" s="29">
        <v>71.918601989999999</v>
      </c>
    </row>
    <row r="3114" spans="1:9" customFormat="1" x14ac:dyDescent="0.3">
      <c r="A3114" s="1" t="s">
        <v>6</v>
      </c>
      <c r="B3114" s="1" t="s">
        <v>7</v>
      </c>
      <c r="C3114" s="2">
        <v>45340</v>
      </c>
      <c r="D3114">
        <f t="shared" si="144"/>
        <v>18</v>
      </c>
      <c r="E3114">
        <f t="shared" si="145"/>
        <v>2</v>
      </c>
      <c r="F3114">
        <f t="shared" si="146"/>
        <v>2024</v>
      </c>
      <c r="G3114" s="4">
        <v>51691.2265625</v>
      </c>
      <c r="H3114" s="4">
        <v>31443.08203125</v>
      </c>
      <c r="I3114" s="3">
        <v>60.828701019999997</v>
      </c>
    </row>
    <row r="3115" spans="1:9" customFormat="1" x14ac:dyDescent="0.3">
      <c r="A3115" s="1" t="s">
        <v>8</v>
      </c>
      <c r="B3115" s="1" t="s">
        <v>9</v>
      </c>
      <c r="C3115" s="2">
        <v>45340</v>
      </c>
      <c r="D3115">
        <f t="shared" si="144"/>
        <v>18</v>
      </c>
      <c r="E3115">
        <f t="shared" si="145"/>
        <v>2</v>
      </c>
      <c r="F3115">
        <f t="shared" si="146"/>
        <v>2024</v>
      </c>
      <c r="G3115" s="4">
        <v>15302.39648438</v>
      </c>
      <c r="H3115" s="4">
        <v>9899.0498046899993</v>
      </c>
      <c r="I3115" s="3">
        <v>64.689498900000004</v>
      </c>
    </row>
    <row r="3116" spans="1:9" customFormat="1" x14ac:dyDescent="0.3">
      <c r="A3116" s="1" t="s">
        <v>10</v>
      </c>
      <c r="B3116" s="1" t="s">
        <v>11</v>
      </c>
      <c r="C3116" s="2">
        <v>45340</v>
      </c>
      <c r="D3116">
        <f t="shared" si="144"/>
        <v>18</v>
      </c>
      <c r="E3116">
        <f t="shared" si="145"/>
        <v>2</v>
      </c>
      <c r="F3116">
        <f t="shared" si="146"/>
        <v>2024</v>
      </c>
      <c r="G3116" s="4">
        <v>204615.328125</v>
      </c>
      <c r="H3116" s="4">
        <v>127709.6640625</v>
      </c>
      <c r="I3116" s="3">
        <v>62.414501190000003</v>
      </c>
    </row>
    <row r="3117" spans="1:9" x14ac:dyDescent="0.3">
      <c r="A3117" s="25" t="s">
        <v>12</v>
      </c>
      <c r="B3117" s="25" t="s">
        <v>13</v>
      </c>
      <c r="C3117" s="26">
        <v>45340</v>
      </c>
      <c r="D3117" s="27">
        <f t="shared" si="144"/>
        <v>18</v>
      </c>
      <c r="E3117" s="27">
        <f t="shared" si="145"/>
        <v>2</v>
      </c>
      <c r="F3117" s="27">
        <f t="shared" si="146"/>
        <v>2024</v>
      </c>
      <c r="G3117" s="28">
        <v>20459.2421875</v>
      </c>
      <c r="H3117" s="28">
        <v>14727.81835938</v>
      </c>
      <c r="I3117" s="29">
        <v>71.986099240000001</v>
      </c>
    </row>
    <row r="3118" spans="1:9" customFormat="1" x14ac:dyDescent="0.3">
      <c r="A3118" s="1" t="s">
        <v>6</v>
      </c>
      <c r="B3118" s="1" t="s">
        <v>7</v>
      </c>
      <c r="C3118" s="2">
        <v>45341</v>
      </c>
      <c r="D3118">
        <f t="shared" si="144"/>
        <v>19</v>
      </c>
      <c r="E3118">
        <f t="shared" si="145"/>
        <v>2</v>
      </c>
      <c r="F3118">
        <f t="shared" si="146"/>
        <v>2024</v>
      </c>
      <c r="G3118" s="4">
        <v>51691.2265625</v>
      </c>
      <c r="H3118" s="4">
        <v>31647.98046875</v>
      </c>
      <c r="I3118" s="3">
        <v>61.225101469999998</v>
      </c>
    </row>
    <row r="3119" spans="1:9" customFormat="1" x14ac:dyDescent="0.3">
      <c r="A3119" s="1" t="s">
        <v>8</v>
      </c>
      <c r="B3119" s="1" t="s">
        <v>9</v>
      </c>
      <c r="C3119" s="2">
        <v>45341</v>
      </c>
      <c r="D3119">
        <f t="shared" si="144"/>
        <v>19</v>
      </c>
      <c r="E3119">
        <f t="shared" si="145"/>
        <v>2</v>
      </c>
      <c r="F3119">
        <f t="shared" si="146"/>
        <v>2024</v>
      </c>
      <c r="G3119" s="4">
        <v>15302.39648438</v>
      </c>
      <c r="H3119" s="4">
        <v>9996.7529296899993</v>
      </c>
      <c r="I3119" s="3">
        <v>65.328002929999997</v>
      </c>
    </row>
    <row r="3120" spans="1:9" customFormat="1" x14ac:dyDescent="0.3">
      <c r="A3120" s="1" t="s">
        <v>10</v>
      </c>
      <c r="B3120" s="1" t="s">
        <v>11</v>
      </c>
      <c r="C3120" s="2">
        <v>45341</v>
      </c>
      <c r="D3120">
        <f t="shared" si="144"/>
        <v>19</v>
      </c>
      <c r="E3120">
        <f t="shared" si="145"/>
        <v>2</v>
      </c>
      <c r="F3120">
        <f t="shared" si="146"/>
        <v>2024</v>
      </c>
      <c r="G3120" s="4">
        <v>204615.328125</v>
      </c>
      <c r="H3120" s="4">
        <v>127832.890625</v>
      </c>
      <c r="I3120" s="3">
        <v>62.474700929999997</v>
      </c>
    </row>
    <row r="3121" spans="1:9" x14ac:dyDescent="0.3">
      <c r="A3121" s="25" t="s">
        <v>12</v>
      </c>
      <c r="B3121" s="25" t="s">
        <v>13</v>
      </c>
      <c r="C3121" s="26">
        <v>45341</v>
      </c>
      <c r="D3121" s="27">
        <f t="shared" si="144"/>
        <v>19</v>
      </c>
      <c r="E3121" s="27">
        <f t="shared" si="145"/>
        <v>2</v>
      </c>
      <c r="F3121" s="27">
        <f t="shared" si="146"/>
        <v>2024</v>
      </c>
      <c r="G3121" s="28">
        <v>20459.2421875</v>
      </c>
      <c r="H3121" s="28">
        <v>14640.510742189999</v>
      </c>
      <c r="I3121" s="29">
        <v>71.559402469999995</v>
      </c>
    </row>
    <row r="3122" spans="1:9" customFormat="1" x14ac:dyDescent="0.3">
      <c r="A3122" s="1" t="s">
        <v>6</v>
      </c>
      <c r="B3122" s="1" t="s">
        <v>7</v>
      </c>
      <c r="C3122" s="2">
        <v>45342</v>
      </c>
      <c r="D3122">
        <f t="shared" si="144"/>
        <v>20</v>
      </c>
      <c r="E3122">
        <f t="shared" si="145"/>
        <v>2</v>
      </c>
      <c r="F3122">
        <f t="shared" si="146"/>
        <v>2024</v>
      </c>
      <c r="G3122" s="4">
        <v>51691.2265625</v>
      </c>
      <c r="H3122" s="4">
        <v>31885.873046879999</v>
      </c>
      <c r="I3122" s="3">
        <v>61.685298920000001</v>
      </c>
    </row>
    <row r="3123" spans="1:9" customFormat="1" x14ac:dyDescent="0.3">
      <c r="A3123" s="1" t="s">
        <v>8</v>
      </c>
      <c r="B3123" s="1" t="s">
        <v>9</v>
      </c>
      <c r="C3123" s="2">
        <v>45342</v>
      </c>
      <c r="D3123">
        <f t="shared" si="144"/>
        <v>20</v>
      </c>
      <c r="E3123">
        <f t="shared" si="145"/>
        <v>2</v>
      </c>
      <c r="F3123">
        <f t="shared" si="146"/>
        <v>2024</v>
      </c>
      <c r="G3123" s="4">
        <v>15302.39648438</v>
      </c>
      <c r="H3123" s="4">
        <v>10135.21484375</v>
      </c>
      <c r="I3123" s="3">
        <v>66.232902530000004</v>
      </c>
    </row>
    <row r="3124" spans="1:9" customFormat="1" x14ac:dyDescent="0.3">
      <c r="A3124" s="1" t="s">
        <v>10</v>
      </c>
      <c r="B3124" s="1" t="s">
        <v>11</v>
      </c>
      <c r="C3124" s="2">
        <v>45342</v>
      </c>
      <c r="D3124">
        <f t="shared" si="144"/>
        <v>20</v>
      </c>
      <c r="E3124">
        <f t="shared" si="145"/>
        <v>2</v>
      </c>
      <c r="F3124">
        <f t="shared" si="146"/>
        <v>2024</v>
      </c>
      <c r="G3124" s="4">
        <v>204615.328125</v>
      </c>
      <c r="H3124" s="4">
        <v>128195.125</v>
      </c>
      <c r="I3124" s="3">
        <v>62.651798249999999</v>
      </c>
    </row>
    <row r="3125" spans="1:9" x14ac:dyDescent="0.3">
      <c r="A3125" s="25" t="s">
        <v>12</v>
      </c>
      <c r="B3125" s="25" t="s">
        <v>13</v>
      </c>
      <c r="C3125" s="26">
        <v>45342</v>
      </c>
      <c r="D3125" s="27">
        <f t="shared" si="144"/>
        <v>20</v>
      </c>
      <c r="E3125" s="27">
        <f t="shared" si="145"/>
        <v>2</v>
      </c>
      <c r="F3125" s="27">
        <f t="shared" si="146"/>
        <v>2024</v>
      </c>
      <c r="G3125" s="28">
        <v>20459.2421875</v>
      </c>
      <c r="H3125" s="28">
        <v>14564.33789063</v>
      </c>
      <c r="I3125" s="29">
        <v>71.187103269999994</v>
      </c>
    </row>
    <row r="3126" spans="1:9" customFormat="1" x14ac:dyDescent="0.3">
      <c r="A3126" s="1" t="s">
        <v>6</v>
      </c>
      <c r="B3126" s="1" t="s">
        <v>7</v>
      </c>
      <c r="C3126" s="2">
        <v>45343</v>
      </c>
      <c r="D3126">
        <f t="shared" si="144"/>
        <v>21</v>
      </c>
      <c r="E3126">
        <f t="shared" si="145"/>
        <v>2</v>
      </c>
      <c r="F3126">
        <f t="shared" si="146"/>
        <v>2024</v>
      </c>
      <c r="G3126" s="4">
        <v>51691.2265625</v>
      </c>
      <c r="H3126" s="4">
        <v>32122.861328129999</v>
      </c>
      <c r="I3126" s="3">
        <v>62.143699650000002</v>
      </c>
    </row>
    <row r="3127" spans="1:9" customFormat="1" x14ac:dyDescent="0.3">
      <c r="A3127" s="1" t="s">
        <v>8</v>
      </c>
      <c r="B3127" s="1" t="s">
        <v>9</v>
      </c>
      <c r="C3127" s="2">
        <v>45343</v>
      </c>
      <c r="D3127">
        <f t="shared" si="144"/>
        <v>21</v>
      </c>
      <c r="E3127">
        <f t="shared" si="145"/>
        <v>2</v>
      </c>
      <c r="F3127">
        <f t="shared" si="146"/>
        <v>2024</v>
      </c>
      <c r="G3127" s="4">
        <v>15302.39648438</v>
      </c>
      <c r="H3127" s="4">
        <v>10299.24609375</v>
      </c>
      <c r="I3127" s="3">
        <v>67.304801940000004</v>
      </c>
    </row>
    <row r="3128" spans="1:9" customFormat="1" x14ac:dyDescent="0.3">
      <c r="A3128" s="1" t="s">
        <v>10</v>
      </c>
      <c r="B3128" s="1" t="s">
        <v>11</v>
      </c>
      <c r="C3128" s="2">
        <v>45343</v>
      </c>
      <c r="D3128">
        <f t="shared" si="144"/>
        <v>21</v>
      </c>
      <c r="E3128">
        <f t="shared" si="145"/>
        <v>2</v>
      </c>
      <c r="F3128">
        <f t="shared" si="146"/>
        <v>2024</v>
      </c>
      <c r="G3128" s="4">
        <v>204615.328125</v>
      </c>
      <c r="H3128" s="4">
        <v>129047.234375</v>
      </c>
      <c r="I3128" s="3">
        <v>63.068199159999999</v>
      </c>
    </row>
    <row r="3129" spans="1:9" x14ac:dyDescent="0.3">
      <c r="A3129" s="25" t="s">
        <v>12</v>
      </c>
      <c r="B3129" s="25" t="s">
        <v>13</v>
      </c>
      <c r="C3129" s="26">
        <v>45343</v>
      </c>
      <c r="D3129" s="27">
        <f t="shared" si="144"/>
        <v>21</v>
      </c>
      <c r="E3129" s="27">
        <f t="shared" si="145"/>
        <v>2</v>
      </c>
      <c r="F3129" s="27">
        <f t="shared" si="146"/>
        <v>2024</v>
      </c>
      <c r="G3129" s="28">
        <v>20459.2421875</v>
      </c>
      <c r="H3129" s="28">
        <v>14460.11523438</v>
      </c>
      <c r="I3129" s="29">
        <v>70.677696229999995</v>
      </c>
    </row>
    <row r="3130" spans="1:9" customFormat="1" x14ac:dyDescent="0.3">
      <c r="A3130" s="1" t="s">
        <v>6</v>
      </c>
      <c r="B3130" s="1" t="s">
        <v>7</v>
      </c>
      <c r="C3130" s="2">
        <v>45344</v>
      </c>
      <c r="D3130">
        <f t="shared" si="144"/>
        <v>22</v>
      </c>
      <c r="E3130">
        <f t="shared" si="145"/>
        <v>2</v>
      </c>
      <c r="F3130">
        <f t="shared" si="146"/>
        <v>2024</v>
      </c>
      <c r="G3130" s="4">
        <v>51691.2265625</v>
      </c>
      <c r="H3130" s="4">
        <v>32377.5</v>
      </c>
      <c r="I3130" s="3">
        <v>62.636398319999998</v>
      </c>
    </row>
    <row r="3131" spans="1:9" customFormat="1" x14ac:dyDescent="0.3">
      <c r="A3131" s="1" t="s">
        <v>8</v>
      </c>
      <c r="B3131" s="1" t="s">
        <v>9</v>
      </c>
      <c r="C3131" s="2">
        <v>45344</v>
      </c>
      <c r="D3131">
        <f t="shared" si="144"/>
        <v>22</v>
      </c>
      <c r="E3131">
        <f t="shared" si="145"/>
        <v>2</v>
      </c>
      <c r="F3131">
        <f t="shared" si="146"/>
        <v>2024</v>
      </c>
      <c r="G3131" s="4">
        <v>15302.39648438</v>
      </c>
      <c r="H3131" s="4">
        <v>10470.815429689999</v>
      </c>
      <c r="I3131" s="3">
        <v>68.426002499999996</v>
      </c>
    </row>
    <row r="3132" spans="1:9" customFormat="1" x14ac:dyDescent="0.3">
      <c r="A3132" s="1" t="s">
        <v>10</v>
      </c>
      <c r="B3132" s="1" t="s">
        <v>11</v>
      </c>
      <c r="C3132" s="2">
        <v>45344</v>
      </c>
      <c r="D3132">
        <f t="shared" si="144"/>
        <v>22</v>
      </c>
      <c r="E3132">
        <f t="shared" si="145"/>
        <v>2</v>
      </c>
      <c r="F3132">
        <f t="shared" si="146"/>
        <v>2024</v>
      </c>
      <c r="G3132" s="4">
        <v>204615.328125</v>
      </c>
      <c r="H3132" s="4">
        <v>129703.53125</v>
      </c>
      <c r="I3132" s="3">
        <v>63.388999939999998</v>
      </c>
    </row>
    <row r="3133" spans="1:9" x14ac:dyDescent="0.3">
      <c r="A3133" s="25" t="s">
        <v>12</v>
      </c>
      <c r="B3133" s="25" t="s">
        <v>13</v>
      </c>
      <c r="C3133" s="26">
        <v>45344</v>
      </c>
      <c r="D3133" s="27">
        <f t="shared" si="144"/>
        <v>22</v>
      </c>
      <c r="E3133" s="27">
        <f t="shared" si="145"/>
        <v>2</v>
      </c>
      <c r="F3133" s="27">
        <f t="shared" si="146"/>
        <v>2024</v>
      </c>
      <c r="G3133" s="28">
        <v>20459.2421875</v>
      </c>
      <c r="H3133" s="28">
        <v>14304.206054689999</v>
      </c>
      <c r="I3133" s="29">
        <v>69.91560364</v>
      </c>
    </row>
    <row r="3134" spans="1:9" customFormat="1" x14ac:dyDescent="0.3">
      <c r="A3134" s="1" t="s">
        <v>6</v>
      </c>
      <c r="B3134" s="1" t="s">
        <v>7</v>
      </c>
      <c r="C3134" s="2">
        <v>45345</v>
      </c>
      <c r="D3134">
        <f t="shared" si="144"/>
        <v>23</v>
      </c>
      <c r="E3134">
        <f t="shared" si="145"/>
        <v>2</v>
      </c>
      <c r="F3134">
        <f t="shared" si="146"/>
        <v>2024</v>
      </c>
      <c r="G3134" s="4">
        <v>51691.2265625</v>
      </c>
      <c r="H3134" s="4">
        <v>32645.4140625</v>
      </c>
      <c r="I3134" s="3">
        <v>63.154701230000001</v>
      </c>
    </row>
    <row r="3135" spans="1:9" customFormat="1" x14ac:dyDescent="0.3">
      <c r="A3135" s="1" t="s">
        <v>8</v>
      </c>
      <c r="B3135" s="1" t="s">
        <v>9</v>
      </c>
      <c r="C3135" s="2">
        <v>45345</v>
      </c>
      <c r="D3135">
        <f t="shared" si="144"/>
        <v>23</v>
      </c>
      <c r="E3135">
        <f t="shared" si="145"/>
        <v>2</v>
      </c>
      <c r="F3135">
        <f t="shared" si="146"/>
        <v>2024</v>
      </c>
      <c r="G3135" s="4">
        <v>15302.39648438</v>
      </c>
      <c r="H3135" s="4">
        <v>10604.640625</v>
      </c>
      <c r="I3135" s="3">
        <v>69.300498959999999</v>
      </c>
    </row>
    <row r="3136" spans="1:9" customFormat="1" x14ac:dyDescent="0.3">
      <c r="A3136" s="1" t="s">
        <v>10</v>
      </c>
      <c r="B3136" s="1" t="s">
        <v>11</v>
      </c>
      <c r="C3136" s="2">
        <v>45345</v>
      </c>
      <c r="D3136">
        <f t="shared" si="144"/>
        <v>23</v>
      </c>
      <c r="E3136">
        <f t="shared" si="145"/>
        <v>2</v>
      </c>
      <c r="F3136">
        <f t="shared" si="146"/>
        <v>2024</v>
      </c>
      <c r="G3136" s="4">
        <v>204615.328125</v>
      </c>
      <c r="H3136" s="4">
        <v>130272.5</v>
      </c>
      <c r="I3136" s="3">
        <v>63.666999820000001</v>
      </c>
    </row>
    <row r="3137" spans="1:9" x14ac:dyDescent="0.3">
      <c r="A3137" s="25" t="s">
        <v>12</v>
      </c>
      <c r="B3137" s="25" t="s">
        <v>13</v>
      </c>
      <c r="C3137" s="26">
        <v>45345</v>
      </c>
      <c r="D3137" s="27">
        <f t="shared" si="144"/>
        <v>23</v>
      </c>
      <c r="E3137" s="27">
        <f t="shared" si="145"/>
        <v>2</v>
      </c>
      <c r="F3137" s="27">
        <f t="shared" si="146"/>
        <v>2024</v>
      </c>
      <c r="G3137" s="28">
        <v>20459.2421875</v>
      </c>
      <c r="H3137" s="28">
        <v>14118.752929689999</v>
      </c>
      <c r="I3137" s="29">
        <v>69.009201050000001</v>
      </c>
    </row>
    <row r="3138" spans="1:9" customFormat="1" x14ac:dyDescent="0.3">
      <c r="A3138" s="1" t="s">
        <v>6</v>
      </c>
      <c r="B3138" s="1" t="s">
        <v>7</v>
      </c>
      <c r="C3138" s="2">
        <v>45346</v>
      </c>
      <c r="D3138">
        <f t="shared" si="144"/>
        <v>24</v>
      </c>
      <c r="E3138">
        <f t="shared" si="145"/>
        <v>2</v>
      </c>
      <c r="F3138">
        <f t="shared" si="146"/>
        <v>2024</v>
      </c>
      <c r="G3138" s="4">
        <v>51691.2265625</v>
      </c>
      <c r="H3138" s="4">
        <v>32967.9453125</v>
      </c>
      <c r="I3138" s="3">
        <v>63.778598789999997</v>
      </c>
    </row>
    <row r="3139" spans="1:9" customFormat="1" x14ac:dyDescent="0.3">
      <c r="A3139" s="1" t="s">
        <v>8</v>
      </c>
      <c r="B3139" s="1" t="s">
        <v>9</v>
      </c>
      <c r="C3139" s="2">
        <v>45346</v>
      </c>
      <c r="D3139">
        <f t="shared" ref="D3139:D3149" si="147">DAY(C3139)</f>
        <v>24</v>
      </c>
      <c r="E3139">
        <f t="shared" ref="E3139:E3149" si="148">MONTH(C3139)</f>
        <v>2</v>
      </c>
      <c r="F3139">
        <f t="shared" ref="F3139:F3149" si="149">YEAR(C3139)</f>
        <v>2024</v>
      </c>
      <c r="G3139" s="4">
        <v>15302.39648438</v>
      </c>
      <c r="H3139" s="4">
        <v>10800.87695313</v>
      </c>
      <c r="I3139" s="3">
        <v>70.582901000000007</v>
      </c>
    </row>
    <row r="3140" spans="1:9" customFormat="1" x14ac:dyDescent="0.3">
      <c r="A3140" s="1" t="s">
        <v>10</v>
      </c>
      <c r="B3140" s="1" t="s">
        <v>11</v>
      </c>
      <c r="C3140" s="2">
        <v>45346</v>
      </c>
      <c r="D3140">
        <f t="shared" si="147"/>
        <v>24</v>
      </c>
      <c r="E3140">
        <f t="shared" si="148"/>
        <v>2</v>
      </c>
      <c r="F3140">
        <f t="shared" si="149"/>
        <v>2024</v>
      </c>
      <c r="G3140" s="4">
        <v>204615.328125</v>
      </c>
      <c r="H3140" s="4">
        <v>131134.171875</v>
      </c>
      <c r="I3140" s="3">
        <v>64.088096620000002</v>
      </c>
    </row>
    <row r="3141" spans="1:9" x14ac:dyDescent="0.3">
      <c r="A3141" s="25" t="s">
        <v>12</v>
      </c>
      <c r="B3141" s="25" t="s">
        <v>13</v>
      </c>
      <c r="C3141" s="26">
        <v>45346</v>
      </c>
      <c r="D3141" s="27">
        <f t="shared" si="147"/>
        <v>24</v>
      </c>
      <c r="E3141" s="27">
        <f t="shared" si="148"/>
        <v>2</v>
      </c>
      <c r="F3141" s="27">
        <f t="shared" si="149"/>
        <v>2024</v>
      </c>
      <c r="G3141" s="28">
        <v>20459.2421875</v>
      </c>
      <c r="H3141" s="28">
        <v>14105.579101560001</v>
      </c>
      <c r="I3141" s="29">
        <v>68.944801330000004</v>
      </c>
    </row>
    <row r="3142" spans="1:9" customFormat="1" x14ac:dyDescent="0.3">
      <c r="A3142" s="1" t="s">
        <v>6</v>
      </c>
      <c r="B3142" s="1" t="s">
        <v>7</v>
      </c>
      <c r="C3142" s="2">
        <v>45347</v>
      </c>
      <c r="D3142">
        <f t="shared" si="147"/>
        <v>25</v>
      </c>
      <c r="E3142">
        <f t="shared" si="148"/>
        <v>2</v>
      </c>
      <c r="F3142">
        <f t="shared" si="149"/>
        <v>2024</v>
      </c>
      <c r="G3142" s="4">
        <v>51691.2265625</v>
      </c>
      <c r="H3142" s="4">
        <v>33263.86328125</v>
      </c>
      <c r="I3142" s="3">
        <v>64.351097109999998</v>
      </c>
    </row>
    <row r="3143" spans="1:9" customFormat="1" x14ac:dyDescent="0.3">
      <c r="A3143" s="1" t="s">
        <v>8</v>
      </c>
      <c r="B3143" s="1" t="s">
        <v>9</v>
      </c>
      <c r="C3143" s="2">
        <v>45347</v>
      </c>
      <c r="D3143">
        <f t="shared" si="147"/>
        <v>25</v>
      </c>
      <c r="E3143">
        <f t="shared" si="148"/>
        <v>2</v>
      </c>
      <c r="F3143">
        <f t="shared" si="149"/>
        <v>2024</v>
      </c>
      <c r="G3143" s="4">
        <v>15302.39648438</v>
      </c>
      <c r="H3143" s="4">
        <v>10984.532226560001</v>
      </c>
      <c r="I3143" s="3">
        <v>71.783096310000005</v>
      </c>
    </row>
    <row r="3144" spans="1:9" customFormat="1" x14ac:dyDescent="0.3">
      <c r="A3144" s="1" t="s">
        <v>10</v>
      </c>
      <c r="B3144" s="1" t="s">
        <v>11</v>
      </c>
      <c r="C3144" s="2">
        <v>45347</v>
      </c>
      <c r="D3144">
        <f t="shared" si="147"/>
        <v>25</v>
      </c>
      <c r="E3144">
        <f t="shared" si="148"/>
        <v>2</v>
      </c>
      <c r="F3144">
        <f t="shared" si="149"/>
        <v>2024</v>
      </c>
      <c r="G3144" s="4">
        <v>204615.328125</v>
      </c>
      <c r="H3144" s="4">
        <v>131816</v>
      </c>
      <c r="I3144" s="3">
        <v>64.421401979999999</v>
      </c>
    </row>
    <row r="3145" spans="1:9" x14ac:dyDescent="0.3">
      <c r="A3145" s="25" t="s">
        <v>12</v>
      </c>
      <c r="B3145" s="25" t="s">
        <v>13</v>
      </c>
      <c r="C3145" s="26">
        <v>45347</v>
      </c>
      <c r="D3145" s="27">
        <f t="shared" si="147"/>
        <v>25</v>
      </c>
      <c r="E3145" s="27">
        <f t="shared" si="148"/>
        <v>2</v>
      </c>
      <c r="F3145" s="27">
        <f t="shared" si="149"/>
        <v>2024</v>
      </c>
      <c r="G3145" s="28">
        <v>20459.2421875</v>
      </c>
      <c r="H3145" s="28">
        <v>14090.821289060001</v>
      </c>
      <c r="I3145" s="29">
        <v>68.872596740000006</v>
      </c>
    </row>
    <row r="3146" spans="1:9" customFormat="1" x14ac:dyDescent="0.3">
      <c r="A3146" s="1" t="s">
        <v>6</v>
      </c>
      <c r="B3146" s="1" t="s">
        <v>7</v>
      </c>
      <c r="C3146" s="2">
        <v>45348</v>
      </c>
      <c r="D3146">
        <f t="shared" si="147"/>
        <v>26</v>
      </c>
      <c r="E3146">
        <f t="shared" si="148"/>
        <v>2</v>
      </c>
      <c r="F3146">
        <f t="shared" si="149"/>
        <v>2024</v>
      </c>
      <c r="G3146" s="4">
        <v>51691.2265625</v>
      </c>
      <c r="H3146" s="4">
        <v>33505.86328125</v>
      </c>
      <c r="I3146" s="3">
        <v>64.819198610000001</v>
      </c>
    </row>
    <row r="3147" spans="1:9" customFormat="1" x14ac:dyDescent="0.3">
      <c r="A3147" s="1" t="s">
        <v>8</v>
      </c>
      <c r="B3147" s="1" t="s">
        <v>9</v>
      </c>
      <c r="C3147" s="2">
        <v>45348</v>
      </c>
      <c r="D3147">
        <f t="shared" si="147"/>
        <v>26</v>
      </c>
      <c r="E3147">
        <f t="shared" si="148"/>
        <v>2</v>
      </c>
      <c r="F3147">
        <f t="shared" si="149"/>
        <v>2024</v>
      </c>
      <c r="G3147" s="4">
        <v>15302.39648438</v>
      </c>
      <c r="H3147" s="4">
        <v>11199.43554688</v>
      </c>
      <c r="I3147" s="3">
        <v>73.1875</v>
      </c>
    </row>
    <row r="3148" spans="1:9" customFormat="1" x14ac:dyDescent="0.3">
      <c r="A3148" s="1" t="s">
        <v>10</v>
      </c>
      <c r="B3148" s="1" t="s">
        <v>11</v>
      </c>
      <c r="C3148" s="2">
        <v>45348</v>
      </c>
      <c r="D3148">
        <f t="shared" si="147"/>
        <v>26</v>
      </c>
      <c r="E3148">
        <f t="shared" si="148"/>
        <v>2</v>
      </c>
      <c r="F3148">
        <f t="shared" si="149"/>
        <v>2024</v>
      </c>
      <c r="G3148" s="4">
        <v>204615.328125</v>
      </c>
      <c r="H3148" s="4">
        <v>132223.71875</v>
      </c>
      <c r="I3148" s="3">
        <v>64.620597840000002</v>
      </c>
    </row>
    <row r="3149" spans="1:9" x14ac:dyDescent="0.3">
      <c r="A3149" s="25" t="s">
        <v>12</v>
      </c>
      <c r="B3149" s="25" t="s">
        <v>13</v>
      </c>
      <c r="C3149" s="26">
        <v>45348</v>
      </c>
      <c r="D3149" s="27">
        <f t="shared" si="147"/>
        <v>26</v>
      </c>
      <c r="E3149" s="27">
        <f t="shared" si="148"/>
        <v>2</v>
      </c>
      <c r="F3149" s="27">
        <f t="shared" si="149"/>
        <v>2024</v>
      </c>
      <c r="G3149" s="28">
        <v>20459.2421875</v>
      </c>
      <c r="H3149" s="28">
        <v>14008.866210939999</v>
      </c>
      <c r="I3149" s="29">
        <v>68.472099299999996</v>
      </c>
    </row>
    <row r="3150" spans="1:9" x14ac:dyDescent="0.3">
      <c r="A3150" s="1" t="s">
        <v>6</v>
      </c>
      <c r="B3150" s="1" t="s">
        <v>7</v>
      </c>
      <c r="C3150" s="2">
        <v>45349</v>
      </c>
      <c r="D3150" s="27">
        <f t="shared" ref="D3150:D3177" si="150">DAY(C3150)</f>
        <v>27</v>
      </c>
      <c r="E3150" s="27">
        <f t="shared" ref="E3150:E3177" si="151">MONTH(C3150)</f>
        <v>2</v>
      </c>
      <c r="F3150" s="27">
        <f t="shared" ref="F3150:F3177" si="152">YEAR(C3150)</f>
        <v>2024</v>
      </c>
      <c r="G3150" s="28">
        <v>51691.2265625</v>
      </c>
      <c r="H3150" s="28">
        <v>33582.8984375</v>
      </c>
      <c r="I3150" s="29">
        <v>64.968299869999996</v>
      </c>
    </row>
    <row r="3151" spans="1:9" x14ac:dyDescent="0.3">
      <c r="A3151" s="1" t="s">
        <v>8</v>
      </c>
      <c r="B3151" s="1" t="s">
        <v>9</v>
      </c>
      <c r="C3151" s="2">
        <v>45349</v>
      </c>
      <c r="D3151" s="27">
        <f t="shared" si="150"/>
        <v>27</v>
      </c>
      <c r="E3151" s="27">
        <f t="shared" si="151"/>
        <v>2</v>
      </c>
      <c r="F3151" s="27">
        <f t="shared" si="152"/>
        <v>2024</v>
      </c>
      <c r="G3151" s="28">
        <v>15302.39648438</v>
      </c>
      <c r="H3151" s="28">
        <v>11376.028320310001</v>
      </c>
      <c r="I3151" s="29">
        <v>74.341499330000005</v>
      </c>
    </row>
    <row r="3152" spans="1:9" x14ac:dyDescent="0.3">
      <c r="A3152" s="1" t="s">
        <v>10</v>
      </c>
      <c r="B3152" s="1" t="s">
        <v>11</v>
      </c>
      <c r="C3152" s="2">
        <v>45349</v>
      </c>
      <c r="D3152" s="27">
        <f t="shared" si="150"/>
        <v>27</v>
      </c>
      <c r="E3152" s="27">
        <f t="shared" si="151"/>
        <v>2</v>
      </c>
      <c r="F3152" s="27">
        <f t="shared" si="152"/>
        <v>2024</v>
      </c>
      <c r="G3152" s="28">
        <v>204615.328125</v>
      </c>
      <c r="H3152" s="28">
        <v>132361.8125</v>
      </c>
      <c r="I3152" s="29">
        <v>64.688102720000003</v>
      </c>
    </row>
    <row r="3153" spans="1:9" x14ac:dyDescent="0.3">
      <c r="A3153" s="1" t="s">
        <v>12</v>
      </c>
      <c r="B3153" s="1" t="s">
        <v>13</v>
      </c>
      <c r="C3153" s="2">
        <v>45349</v>
      </c>
      <c r="D3153" s="27">
        <f t="shared" si="150"/>
        <v>27</v>
      </c>
      <c r="E3153" s="27">
        <f t="shared" si="151"/>
        <v>2</v>
      </c>
      <c r="F3153" s="27">
        <f t="shared" si="152"/>
        <v>2024</v>
      </c>
      <c r="G3153" s="28">
        <v>20459.2421875</v>
      </c>
      <c r="H3153" s="28">
        <v>13973.166992189999</v>
      </c>
      <c r="I3153" s="29">
        <v>68.297599790000007</v>
      </c>
    </row>
    <row r="3154" spans="1:9" x14ac:dyDescent="0.3">
      <c r="A3154" s="1" t="s">
        <v>6</v>
      </c>
      <c r="B3154" s="1" t="s">
        <v>7</v>
      </c>
      <c r="C3154" s="2">
        <v>45350</v>
      </c>
      <c r="D3154" s="27">
        <f t="shared" si="150"/>
        <v>28</v>
      </c>
      <c r="E3154" s="27">
        <f t="shared" si="151"/>
        <v>2</v>
      </c>
      <c r="F3154" s="27">
        <f t="shared" si="152"/>
        <v>2024</v>
      </c>
      <c r="G3154" s="28">
        <v>51691.2265625</v>
      </c>
      <c r="H3154" s="28">
        <v>33750.4921875</v>
      </c>
      <c r="I3154" s="29">
        <v>65.292503359999998</v>
      </c>
    </row>
    <row r="3155" spans="1:9" x14ac:dyDescent="0.3">
      <c r="A3155" s="1" t="s">
        <v>8</v>
      </c>
      <c r="B3155" s="1" t="s">
        <v>9</v>
      </c>
      <c r="C3155" s="2">
        <v>45350</v>
      </c>
      <c r="D3155" s="27">
        <f t="shared" si="150"/>
        <v>28</v>
      </c>
      <c r="E3155" s="27">
        <f t="shared" si="151"/>
        <v>2</v>
      </c>
      <c r="F3155" s="27">
        <f t="shared" si="152"/>
        <v>2024</v>
      </c>
      <c r="G3155" s="28">
        <v>15302.39648438</v>
      </c>
      <c r="H3155" s="28">
        <v>11598.333007810001</v>
      </c>
      <c r="I3155" s="29">
        <v>75.794197080000004</v>
      </c>
    </row>
    <row r="3156" spans="1:9" x14ac:dyDescent="0.3">
      <c r="A3156" s="1" t="s">
        <v>10</v>
      </c>
      <c r="B3156" s="1" t="s">
        <v>11</v>
      </c>
      <c r="C3156" s="2">
        <v>45350</v>
      </c>
      <c r="D3156" s="27">
        <f t="shared" si="150"/>
        <v>28</v>
      </c>
      <c r="E3156" s="27">
        <f t="shared" si="151"/>
        <v>2</v>
      </c>
      <c r="F3156" s="27">
        <f t="shared" si="152"/>
        <v>2024</v>
      </c>
      <c r="G3156" s="28">
        <v>204615.328125</v>
      </c>
      <c r="H3156" s="28">
        <v>132244.140625</v>
      </c>
      <c r="I3156" s="29">
        <v>64.63059998</v>
      </c>
    </row>
    <row r="3157" spans="1:9" x14ac:dyDescent="0.3">
      <c r="A3157" s="1" t="s">
        <v>12</v>
      </c>
      <c r="B3157" s="1" t="s">
        <v>13</v>
      </c>
      <c r="C3157" s="2">
        <v>45350</v>
      </c>
      <c r="D3157" s="27">
        <f t="shared" si="150"/>
        <v>28</v>
      </c>
      <c r="E3157" s="27">
        <f t="shared" si="151"/>
        <v>2</v>
      </c>
      <c r="F3157" s="27">
        <f t="shared" si="152"/>
        <v>2024</v>
      </c>
      <c r="G3157" s="28">
        <v>20459.2421875</v>
      </c>
      <c r="H3157" s="28">
        <v>13888.99414063</v>
      </c>
      <c r="I3157" s="29">
        <v>67.886199950000005</v>
      </c>
    </row>
    <row r="3158" spans="1:9" x14ac:dyDescent="0.3">
      <c r="A3158" s="1" t="s">
        <v>6</v>
      </c>
      <c r="B3158" s="1" t="s">
        <v>7</v>
      </c>
      <c r="C3158" s="2">
        <v>45351</v>
      </c>
      <c r="D3158" s="27">
        <f t="shared" si="150"/>
        <v>29</v>
      </c>
      <c r="E3158" s="27">
        <f t="shared" si="151"/>
        <v>2</v>
      </c>
      <c r="F3158" s="27">
        <f t="shared" si="152"/>
        <v>2024</v>
      </c>
      <c r="G3158" s="28">
        <v>51691.2265625</v>
      </c>
      <c r="H3158" s="28">
        <v>33887.15234375</v>
      </c>
      <c r="I3158" s="29">
        <v>65.55690002</v>
      </c>
    </row>
    <row r="3159" spans="1:9" x14ac:dyDescent="0.3">
      <c r="A3159" s="1" t="s">
        <v>8</v>
      </c>
      <c r="B3159" s="1" t="s">
        <v>9</v>
      </c>
      <c r="C3159" s="2">
        <v>45351</v>
      </c>
      <c r="D3159" s="27">
        <f t="shared" si="150"/>
        <v>29</v>
      </c>
      <c r="E3159" s="27">
        <f t="shared" si="151"/>
        <v>2</v>
      </c>
      <c r="F3159" s="27">
        <f t="shared" si="152"/>
        <v>2024</v>
      </c>
      <c r="G3159" s="28">
        <v>15302.39648438</v>
      </c>
      <c r="H3159" s="28">
        <v>11825.7109375</v>
      </c>
      <c r="I3159" s="29">
        <v>77.280097960000006</v>
      </c>
    </row>
    <row r="3160" spans="1:9" x14ac:dyDescent="0.3">
      <c r="A3160" s="1" t="s">
        <v>10</v>
      </c>
      <c r="B3160" s="1" t="s">
        <v>11</v>
      </c>
      <c r="C3160" s="2">
        <v>45351</v>
      </c>
      <c r="D3160" s="27">
        <f t="shared" si="150"/>
        <v>29</v>
      </c>
      <c r="E3160" s="27">
        <f t="shared" si="151"/>
        <v>2</v>
      </c>
      <c r="F3160" s="27">
        <f t="shared" si="152"/>
        <v>2024</v>
      </c>
      <c r="G3160" s="28">
        <v>204615.328125</v>
      </c>
      <c r="H3160" s="28">
        <v>132022.03125</v>
      </c>
      <c r="I3160" s="29">
        <v>64.522102360000005</v>
      </c>
    </row>
    <row r="3161" spans="1:9" x14ac:dyDescent="0.3">
      <c r="A3161" s="1" t="s">
        <v>12</v>
      </c>
      <c r="B3161" s="1" t="s">
        <v>13</v>
      </c>
      <c r="C3161" s="2">
        <v>45351</v>
      </c>
      <c r="D3161" s="27">
        <f t="shared" si="150"/>
        <v>29</v>
      </c>
      <c r="E3161" s="27">
        <f t="shared" si="151"/>
        <v>2</v>
      </c>
      <c r="F3161" s="27">
        <f t="shared" si="152"/>
        <v>2024</v>
      </c>
      <c r="G3161" s="28">
        <v>20459.2421875</v>
      </c>
      <c r="H3161" s="28">
        <v>13823.81640625</v>
      </c>
      <c r="I3161" s="29">
        <v>67.567596440000003</v>
      </c>
    </row>
    <row r="3162" spans="1:9" x14ac:dyDescent="0.3">
      <c r="A3162" s="1" t="s">
        <v>6</v>
      </c>
      <c r="B3162" s="1" t="s">
        <v>7</v>
      </c>
      <c r="C3162" s="2">
        <v>45352</v>
      </c>
      <c r="D3162" s="27">
        <f t="shared" si="150"/>
        <v>1</v>
      </c>
      <c r="E3162" s="27">
        <f t="shared" si="151"/>
        <v>3</v>
      </c>
      <c r="F3162" s="27">
        <f t="shared" si="152"/>
        <v>2024</v>
      </c>
      <c r="G3162" s="28">
        <v>51691.2265625</v>
      </c>
      <c r="H3162" s="28">
        <v>34018.390625</v>
      </c>
      <c r="I3162" s="29">
        <v>65.810798649999995</v>
      </c>
    </row>
    <row r="3163" spans="1:9" x14ac:dyDescent="0.3">
      <c r="A3163" s="1" t="s">
        <v>8</v>
      </c>
      <c r="B3163" s="1" t="s">
        <v>9</v>
      </c>
      <c r="C3163" s="2">
        <v>45352</v>
      </c>
      <c r="D3163" s="27">
        <f t="shared" si="150"/>
        <v>1</v>
      </c>
      <c r="E3163" s="27">
        <f t="shared" si="151"/>
        <v>3</v>
      </c>
      <c r="F3163" s="27">
        <f t="shared" si="152"/>
        <v>2024</v>
      </c>
      <c r="G3163" s="28">
        <v>15302.39648438</v>
      </c>
      <c r="H3163" s="28">
        <v>12050.28515625</v>
      </c>
      <c r="I3163" s="29">
        <v>78.747703549999997</v>
      </c>
    </row>
    <row r="3164" spans="1:9" x14ac:dyDescent="0.3">
      <c r="A3164" s="1" t="s">
        <v>10</v>
      </c>
      <c r="B3164" s="1" t="s">
        <v>11</v>
      </c>
      <c r="C3164" s="2">
        <v>45352</v>
      </c>
      <c r="D3164" s="27">
        <f t="shared" si="150"/>
        <v>1</v>
      </c>
      <c r="E3164" s="27">
        <f t="shared" si="151"/>
        <v>3</v>
      </c>
      <c r="F3164" s="27">
        <f t="shared" si="152"/>
        <v>2024</v>
      </c>
      <c r="G3164" s="28">
        <v>204615.328125</v>
      </c>
      <c r="H3164" s="28">
        <v>131868.828125</v>
      </c>
      <c r="I3164" s="29">
        <v>64.447196959999999</v>
      </c>
    </row>
    <row r="3165" spans="1:9" x14ac:dyDescent="0.3">
      <c r="A3165" s="1" t="s">
        <v>12</v>
      </c>
      <c r="B3165" s="1" t="s">
        <v>13</v>
      </c>
      <c r="C3165" s="2">
        <v>45352</v>
      </c>
      <c r="D3165" s="27">
        <f t="shared" si="150"/>
        <v>1</v>
      </c>
      <c r="E3165" s="27">
        <f t="shared" si="151"/>
        <v>3</v>
      </c>
      <c r="F3165" s="27">
        <f t="shared" si="152"/>
        <v>2024</v>
      </c>
      <c r="G3165" s="28">
        <v>20459.2421875</v>
      </c>
      <c r="H3165" s="28">
        <v>13723.52539063</v>
      </c>
      <c r="I3165" s="29">
        <v>67.077400209999993</v>
      </c>
    </row>
    <row r="3166" spans="1:9" x14ac:dyDescent="0.3">
      <c r="A3166" s="1" t="s">
        <v>6</v>
      </c>
      <c r="B3166" s="1" t="s">
        <v>7</v>
      </c>
      <c r="C3166" s="2">
        <v>45353</v>
      </c>
      <c r="D3166" s="27">
        <f t="shared" si="150"/>
        <v>2</v>
      </c>
      <c r="E3166" s="27">
        <f t="shared" si="151"/>
        <v>3</v>
      </c>
      <c r="F3166" s="27">
        <f t="shared" si="152"/>
        <v>2024</v>
      </c>
      <c r="G3166" s="28">
        <v>51691.2265625</v>
      </c>
      <c r="H3166" s="28">
        <v>34148.3515625</v>
      </c>
      <c r="I3166" s="29">
        <v>66.062202450000001</v>
      </c>
    </row>
    <row r="3167" spans="1:9" x14ac:dyDescent="0.3">
      <c r="A3167" s="1" t="s">
        <v>8</v>
      </c>
      <c r="B3167" s="1" t="s">
        <v>9</v>
      </c>
      <c r="C3167" s="2">
        <v>45353</v>
      </c>
      <c r="D3167" s="27">
        <f t="shared" si="150"/>
        <v>2</v>
      </c>
      <c r="E3167" s="27">
        <f t="shared" si="151"/>
        <v>3</v>
      </c>
      <c r="F3167" s="27">
        <f t="shared" si="152"/>
        <v>2024</v>
      </c>
      <c r="G3167" s="28">
        <v>15302.39648438</v>
      </c>
      <c r="H3167" s="28">
        <v>12272.831054689999</v>
      </c>
      <c r="I3167" s="29">
        <v>80.202003480000002</v>
      </c>
    </row>
    <row r="3168" spans="1:9" x14ac:dyDescent="0.3">
      <c r="A3168" s="1" t="s">
        <v>10</v>
      </c>
      <c r="B3168" s="1" t="s">
        <v>11</v>
      </c>
      <c r="C3168" s="2">
        <v>45353</v>
      </c>
      <c r="D3168" s="27">
        <f t="shared" si="150"/>
        <v>2</v>
      </c>
      <c r="E3168" s="27">
        <f t="shared" si="151"/>
        <v>3</v>
      </c>
      <c r="F3168" s="27">
        <f t="shared" si="152"/>
        <v>2024</v>
      </c>
      <c r="G3168" s="28">
        <v>204615.328125</v>
      </c>
      <c r="H3168" s="28">
        <v>131948.109375</v>
      </c>
      <c r="I3168" s="29">
        <v>64.485900880000003</v>
      </c>
    </row>
    <row r="3169" spans="1:9" x14ac:dyDescent="0.3">
      <c r="A3169" s="1" t="s">
        <v>12</v>
      </c>
      <c r="B3169" s="1" t="s">
        <v>13</v>
      </c>
      <c r="C3169" s="2">
        <v>45353</v>
      </c>
      <c r="D3169" s="27">
        <f t="shared" si="150"/>
        <v>2</v>
      </c>
      <c r="E3169" s="27">
        <f t="shared" si="151"/>
        <v>3</v>
      </c>
      <c r="F3169" s="27">
        <f t="shared" si="152"/>
        <v>2024</v>
      </c>
      <c r="G3169" s="28">
        <v>20459.2421875</v>
      </c>
      <c r="H3169" s="28">
        <v>13702.487304689999</v>
      </c>
      <c r="I3169" s="29">
        <v>66.974601750000005</v>
      </c>
    </row>
    <row r="3170" spans="1:9" x14ac:dyDescent="0.3">
      <c r="A3170" s="1" t="s">
        <v>6</v>
      </c>
      <c r="B3170" s="1" t="s">
        <v>7</v>
      </c>
      <c r="C3170" s="2">
        <v>45354</v>
      </c>
      <c r="D3170" s="27">
        <f t="shared" si="150"/>
        <v>3</v>
      </c>
      <c r="E3170" s="27">
        <f t="shared" si="151"/>
        <v>3</v>
      </c>
      <c r="F3170" s="27">
        <f t="shared" si="152"/>
        <v>2024</v>
      </c>
      <c r="G3170" s="28">
        <v>51691.2265625</v>
      </c>
      <c r="H3170" s="28">
        <v>34362.23046875</v>
      </c>
      <c r="I3170" s="29">
        <v>66.475898740000005</v>
      </c>
    </row>
    <row r="3171" spans="1:9" x14ac:dyDescent="0.3">
      <c r="A3171" s="1" t="s">
        <v>8</v>
      </c>
      <c r="B3171" s="1" t="s">
        <v>9</v>
      </c>
      <c r="C3171" s="2">
        <v>45354</v>
      </c>
      <c r="D3171" s="27">
        <f t="shared" si="150"/>
        <v>3</v>
      </c>
      <c r="E3171" s="27">
        <f t="shared" si="151"/>
        <v>3</v>
      </c>
      <c r="F3171" s="27">
        <f t="shared" si="152"/>
        <v>2024</v>
      </c>
      <c r="G3171" s="28">
        <v>15302.39648438</v>
      </c>
      <c r="H3171" s="28">
        <v>12511.23046875</v>
      </c>
      <c r="I3171" s="29">
        <v>81.759902949999997</v>
      </c>
    </row>
    <row r="3172" spans="1:9" x14ac:dyDescent="0.3">
      <c r="A3172" s="1" t="s">
        <v>10</v>
      </c>
      <c r="B3172" s="1" t="s">
        <v>11</v>
      </c>
      <c r="C3172" s="2">
        <v>45354</v>
      </c>
      <c r="D3172" s="27">
        <f t="shared" si="150"/>
        <v>3</v>
      </c>
      <c r="E3172" s="27">
        <f t="shared" si="151"/>
        <v>3</v>
      </c>
      <c r="F3172" s="27">
        <f t="shared" si="152"/>
        <v>2024</v>
      </c>
      <c r="G3172" s="28">
        <v>204615.328125</v>
      </c>
      <c r="H3172" s="28">
        <v>132165.171875</v>
      </c>
      <c r="I3172" s="29">
        <v>64.592002870000002</v>
      </c>
    </row>
    <row r="3173" spans="1:9" x14ac:dyDescent="0.3">
      <c r="A3173" s="1" t="s">
        <v>12</v>
      </c>
      <c r="B3173" s="1" t="s">
        <v>13</v>
      </c>
      <c r="C3173" s="2">
        <v>45354</v>
      </c>
      <c r="D3173" s="27">
        <f t="shared" si="150"/>
        <v>3</v>
      </c>
      <c r="E3173" s="27">
        <f t="shared" si="151"/>
        <v>3</v>
      </c>
      <c r="F3173" s="27">
        <f t="shared" si="152"/>
        <v>2024</v>
      </c>
      <c r="G3173" s="28">
        <v>20459.2421875</v>
      </c>
      <c r="H3173" s="28">
        <v>13711.684570310001</v>
      </c>
      <c r="I3173" s="29">
        <v>67.019500730000004</v>
      </c>
    </row>
    <row r="3174" spans="1:9" x14ac:dyDescent="0.3">
      <c r="A3174" s="1" t="s">
        <v>6</v>
      </c>
      <c r="B3174" s="1" t="s">
        <v>7</v>
      </c>
      <c r="C3174" s="2">
        <v>45355</v>
      </c>
      <c r="D3174" s="27">
        <f t="shared" si="150"/>
        <v>4</v>
      </c>
      <c r="E3174" s="27">
        <f t="shared" si="151"/>
        <v>3</v>
      </c>
      <c r="F3174" s="27">
        <f t="shared" si="152"/>
        <v>2024</v>
      </c>
      <c r="G3174" s="28">
        <v>51691.2265625</v>
      </c>
      <c r="H3174" s="28">
        <v>34577.85546875</v>
      </c>
      <c r="I3174" s="29">
        <v>66.893096920000005</v>
      </c>
    </row>
    <row r="3175" spans="1:9" x14ac:dyDescent="0.3">
      <c r="A3175" s="1" t="s">
        <v>8</v>
      </c>
      <c r="B3175" s="1" t="s">
        <v>9</v>
      </c>
      <c r="C3175" s="2">
        <v>45355</v>
      </c>
      <c r="D3175" s="27">
        <f t="shared" si="150"/>
        <v>4</v>
      </c>
      <c r="E3175" s="27">
        <f t="shared" si="151"/>
        <v>3</v>
      </c>
      <c r="F3175" s="27">
        <f t="shared" si="152"/>
        <v>2024</v>
      </c>
      <c r="G3175" s="28">
        <v>15302.39648438</v>
      </c>
      <c r="H3175" s="28">
        <v>12696.467773439999</v>
      </c>
      <c r="I3175" s="29">
        <v>82.970497129999998</v>
      </c>
    </row>
    <row r="3176" spans="1:9" x14ac:dyDescent="0.3">
      <c r="A3176" s="1" t="s">
        <v>10</v>
      </c>
      <c r="B3176" s="1" t="s">
        <v>11</v>
      </c>
      <c r="C3176" s="2">
        <v>45355</v>
      </c>
      <c r="D3176" s="27">
        <f t="shared" si="150"/>
        <v>4</v>
      </c>
      <c r="E3176" s="27">
        <f t="shared" si="151"/>
        <v>3</v>
      </c>
      <c r="F3176" s="27">
        <f t="shared" si="152"/>
        <v>2024</v>
      </c>
      <c r="G3176" s="28">
        <v>204615.328125</v>
      </c>
      <c r="H3176" s="28">
        <v>132062.625</v>
      </c>
      <c r="I3176" s="29">
        <v>64.541900630000001</v>
      </c>
    </row>
    <row r="3177" spans="1:9" x14ac:dyDescent="0.3">
      <c r="A3177" s="1" t="s">
        <v>12</v>
      </c>
      <c r="B3177" s="1" t="s">
        <v>13</v>
      </c>
      <c r="C3177" s="2">
        <v>45355</v>
      </c>
      <c r="D3177" s="27">
        <f t="shared" si="150"/>
        <v>4</v>
      </c>
      <c r="E3177" s="27">
        <f t="shared" si="151"/>
        <v>3</v>
      </c>
      <c r="F3177" s="27">
        <f t="shared" si="152"/>
        <v>2024</v>
      </c>
      <c r="G3177" s="28">
        <v>20459.2421875</v>
      </c>
      <c r="H3177" s="28">
        <v>13613.0390625</v>
      </c>
      <c r="I3177" s="29">
        <v>66.537399289999996</v>
      </c>
    </row>
    <row r="3178" spans="1:9" x14ac:dyDescent="0.3">
      <c r="A3178" s="1" t="s">
        <v>6</v>
      </c>
      <c r="B3178" s="1" t="s">
        <v>7</v>
      </c>
      <c r="C3178" s="2">
        <v>45356</v>
      </c>
      <c r="D3178" s="27">
        <f t="shared" ref="D3178:D3205" si="153">DAY(C3178)</f>
        <v>5</v>
      </c>
      <c r="E3178" s="27">
        <f t="shared" ref="E3178:E3205" si="154">MONTH(C3178)</f>
        <v>3</v>
      </c>
      <c r="F3178" s="27">
        <f t="shared" ref="F3178:F3205" si="155">YEAR(C3178)</f>
        <v>2024</v>
      </c>
      <c r="G3178" s="57">
        <v>51691.2265625</v>
      </c>
      <c r="H3178" s="57">
        <v>34715.57421875</v>
      </c>
      <c r="I3178" s="57">
        <v>67.159500120000004</v>
      </c>
    </row>
    <row r="3179" spans="1:9" x14ac:dyDescent="0.3">
      <c r="A3179" s="1" t="s">
        <v>8</v>
      </c>
      <c r="B3179" s="1" t="s">
        <v>9</v>
      </c>
      <c r="C3179" s="2">
        <v>45356</v>
      </c>
      <c r="D3179" s="27">
        <f t="shared" si="153"/>
        <v>5</v>
      </c>
      <c r="E3179" s="27">
        <f t="shared" si="154"/>
        <v>3</v>
      </c>
      <c r="F3179" s="27">
        <f t="shared" si="155"/>
        <v>2024</v>
      </c>
      <c r="G3179" s="57">
        <v>15302.39648438</v>
      </c>
      <c r="H3179" s="57">
        <v>12832.29882813</v>
      </c>
      <c r="I3179" s="57">
        <v>83.858100890000003</v>
      </c>
    </row>
    <row r="3180" spans="1:9" x14ac:dyDescent="0.3">
      <c r="A3180" s="1" t="s">
        <v>10</v>
      </c>
      <c r="B3180" s="1" t="s">
        <v>11</v>
      </c>
      <c r="C3180" s="2">
        <v>45356</v>
      </c>
      <c r="D3180" s="27">
        <f t="shared" si="153"/>
        <v>5</v>
      </c>
      <c r="E3180" s="27">
        <f t="shared" si="154"/>
        <v>3</v>
      </c>
      <c r="F3180" s="27">
        <f t="shared" si="155"/>
        <v>2024</v>
      </c>
      <c r="G3180" s="57">
        <v>204615.328125</v>
      </c>
      <c r="H3180" s="57">
        <v>132113.890625</v>
      </c>
      <c r="I3180" s="57">
        <v>64.567001340000004</v>
      </c>
    </row>
    <row r="3181" spans="1:9" x14ac:dyDescent="0.3">
      <c r="A3181" s="1" t="s">
        <v>12</v>
      </c>
      <c r="B3181" s="1" t="s">
        <v>13</v>
      </c>
      <c r="C3181" s="2">
        <v>45356</v>
      </c>
      <c r="D3181" s="27">
        <f t="shared" si="153"/>
        <v>5</v>
      </c>
      <c r="E3181" s="27">
        <f t="shared" si="154"/>
        <v>3</v>
      </c>
      <c r="F3181" s="27">
        <f t="shared" si="155"/>
        <v>2024</v>
      </c>
      <c r="G3181" s="57">
        <v>20459.2421875</v>
      </c>
      <c r="H3181" s="57">
        <v>13640.20898438</v>
      </c>
      <c r="I3181" s="57">
        <v>66.670196529999998</v>
      </c>
    </row>
    <row r="3182" spans="1:9" x14ac:dyDescent="0.3">
      <c r="A3182" s="1" t="s">
        <v>6</v>
      </c>
      <c r="B3182" s="1" t="s">
        <v>7</v>
      </c>
      <c r="C3182" s="2">
        <v>45357</v>
      </c>
      <c r="D3182" s="27">
        <f t="shared" si="153"/>
        <v>6</v>
      </c>
      <c r="E3182" s="27">
        <f t="shared" si="154"/>
        <v>3</v>
      </c>
      <c r="F3182" s="27">
        <f t="shared" si="155"/>
        <v>2024</v>
      </c>
      <c r="G3182" s="57">
        <v>51691.2265625</v>
      </c>
      <c r="H3182" s="57">
        <v>34912.640625</v>
      </c>
      <c r="I3182" s="57">
        <v>67.540801999999999</v>
      </c>
    </row>
    <row r="3183" spans="1:9" x14ac:dyDescent="0.3">
      <c r="A3183" s="1" t="s">
        <v>8</v>
      </c>
      <c r="B3183" s="1" t="s">
        <v>9</v>
      </c>
      <c r="C3183" s="2">
        <v>45357</v>
      </c>
      <c r="D3183" s="27">
        <f t="shared" si="153"/>
        <v>6</v>
      </c>
      <c r="E3183" s="27">
        <f t="shared" si="154"/>
        <v>3</v>
      </c>
      <c r="F3183" s="27">
        <f t="shared" si="155"/>
        <v>2024</v>
      </c>
      <c r="G3183" s="57">
        <v>15302.39648438</v>
      </c>
      <c r="H3183" s="57">
        <v>12989.405273439999</v>
      </c>
      <c r="I3183" s="57">
        <v>84.884803770000005</v>
      </c>
    </row>
    <row r="3184" spans="1:9" x14ac:dyDescent="0.3">
      <c r="A3184" s="1" t="s">
        <v>10</v>
      </c>
      <c r="B3184" s="1" t="s">
        <v>11</v>
      </c>
      <c r="C3184" s="2">
        <v>45357</v>
      </c>
      <c r="D3184" s="27">
        <f t="shared" si="153"/>
        <v>6</v>
      </c>
      <c r="E3184" s="27">
        <f t="shared" si="154"/>
        <v>3</v>
      </c>
      <c r="F3184" s="27">
        <f t="shared" si="155"/>
        <v>2024</v>
      </c>
      <c r="G3184" s="57">
        <v>204615.328125</v>
      </c>
      <c r="H3184" s="57">
        <v>132263.078125</v>
      </c>
      <c r="I3184" s="57">
        <v>64.639900209999993</v>
      </c>
    </row>
    <row r="3185" spans="1:9" x14ac:dyDescent="0.3">
      <c r="A3185" s="1" t="s">
        <v>12</v>
      </c>
      <c r="B3185" s="1" t="s">
        <v>13</v>
      </c>
      <c r="C3185" s="2">
        <v>45357</v>
      </c>
      <c r="D3185" s="27">
        <f t="shared" si="153"/>
        <v>6</v>
      </c>
      <c r="E3185" s="27">
        <f t="shared" si="154"/>
        <v>3</v>
      </c>
      <c r="F3185" s="27">
        <f t="shared" si="155"/>
        <v>2024</v>
      </c>
      <c r="G3185" s="57">
        <v>20459.2421875</v>
      </c>
      <c r="H3185" s="57">
        <v>13701.40820313</v>
      </c>
      <c r="I3185" s="57">
        <v>66.969299320000005</v>
      </c>
    </row>
    <row r="3186" spans="1:9" x14ac:dyDescent="0.3">
      <c r="A3186" s="1" t="s">
        <v>6</v>
      </c>
      <c r="B3186" s="1" t="s">
        <v>7</v>
      </c>
      <c r="C3186" s="2">
        <v>45358</v>
      </c>
      <c r="D3186" s="27">
        <f t="shared" si="153"/>
        <v>7</v>
      </c>
      <c r="E3186" s="27">
        <f t="shared" si="154"/>
        <v>3</v>
      </c>
      <c r="F3186" s="27">
        <f t="shared" si="155"/>
        <v>2024</v>
      </c>
      <c r="G3186" s="57">
        <v>51691.2265625</v>
      </c>
      <c r="H3186" s="57">
        <v>35104.0234375</v>
      </c>
      <c r="I3186" s="57">
        <v>67.911003109999996</v>
      </c>
    </row>
    <row r="3187" spans="1:9" x14ac:dyDescent="0.3">
      <c r="A3187" s="1" t="s">
        <v>8</v>
      </c>
      <c r="B3187" s="1" t="s">
        <v>9</v>
      </c>
      <c r="C3187" s="2">
        <v>45358</v>
      </c>
      <c r="D3187" s="27">
        <f t="shared" si="153"/>
        <v>7</v>
      </c>
      <c r="E3187" s="27">
        <f t="shared" si="154"/>
        <v>3</v>
      </c>
      <c r="F3187" s="27">
        <f t="shared" si="155"/>
        <v>2024</v>
      </c>
      <c r="G3187" s="57">
        <v>15302.39648438</v>
      </c>
      <c r="H3187" s="57">
        <v>13142.000976560001</v>
      </c>
      <c r="I3187" s="57">
        <v>85.882003780000005</v>
      </c>
    </row>
    <row r="3188" spans="1:9" x14ac:dyDescent="0.3">
      <c r="A3188" s="1" t="s">
        <v>10</v>
      </c>
      <c r="B3188" s="1" t="s">
        <v>11</v>
      </c>
      <c r="C3188" s="2">
        <v>45358</v>
      </c>
      <c r="D3188" s="27">
        <f t="shared" si="153"/>
        <v>7</v>
      </c>
      <c r="E3188" s="27">
        <f t="shared" si="154"/>
        <v>3</v>
      </c>
      <c r="F3188" s="27">
        <f t="shared" si="155"/>
        <v>2024</v>
      </c>
      <c r="G3188" s="57">
        <v>204615.328125</v>
      </c>
      <c r="H3188" s="57">
        <v>132519.984375</v>
      </c>
      <c r="I3188" s="57">
        <v>64.765403750000004</v>
      </c>
    </row>
    <row r="3189" spans="1:9" x14ac:dyDescent="0.3">
      <c r="A3189" s="1" t="s">
        <v>12</v>
      </c>
      <c r="B3189" s="1" t="s">
        <v>13</v>
      </c>
      <c r="C3189" s="2">
        <v>45358</v>
      </c>
      <c r="D3189" s="27">
        <f t="shared" si="153"/>
        <v>7</v>
      </c>
      <c r="E3189" s="27">
        <f t="shared" si="154"/>
        <v>3</v>
      </c>
      <c r="F3189" s="27">
        <f t="shared" si="155"/>
        <v>2024</v>
      </c>
      <c r="G3189" s="57">
        <v>20459.2421875</v>
      </c>
      <c r="H3189" s="57">
        <v>13707.469726560001</v>
      </c>
      <c r="I3189" s="57">
        <v>66.998901369999999</v>
      </c>
    </row>
    <row r="3190" spans="1:9" x14ac:dyDescent="0.3">
      <c r="A3190" s="1" t="s">
        <v>6</v>
      </c>
      <c r="B3190" s="1" t="s">
        <v>7</v>
      </c>
      <c r="C3190" s="2">
        <v>45359</v>
      </c>
      <c r="D3190" s="27">
        <f t="shared" si="153"/>
        <v>8</v>
      </c>
      <c r="E3190" s="27">
        <f t="shared" si="154"/>
        <v>3</v>
      </c>
      <c r="F3190" s="27">
        <f t="shared" si="155"/>
        <v>2024</v>
      </c>
      <c r="G3190" s="57">
        <v>51691.2265625</v>
      </c>
      <c r="H3190" s="57">
        <v>35312.2890625</v>
      </c>
      <c r="I3190" s="57">
        <v>68.313903809999999</v>
      </c>
    </row>
    <row r="3191" spans="1:9" x14ac:dyDescent="0.3">
      <c r="A3191" s="1" t="s">
        <v>8</v>
      </c>
      <c r="B3191" s="1" t="s">
        <v>9</v>
      </c>
      <c r="C3191" s="2">
        <v>45359</v>
      </c>
      <c r="D3191" s="27">
        <f t="shared" si="153"/>
        <v>8</v>
      </c>
      <c r="E3191" s="27">
        <f t="shared" si="154"/>
        <v>3</v>
      </c>
      <c r="F3191" s="27">
        <f t="shared" si="155"/>
        <v>2024</v>
      </c>
      <c r="G3191" s="57">
        <v>15302.39648438</v>
      </c>
      <c r="H3191" s="57">
        <v>13328.282226560001</v>
      </c>
      <c r="I3191" s="57">
        <v>87.099296570000007</v>
      </c>
    </row>
    <row r="3192" spans="1:9" x14ac:dyDescent="0.3">
      <c r="A3192" s="1" t="s">
        <v>10</v>
      </c>
      <c r="B3192" s="1" t="s">
        <v>11</v>
      </c>
      <c r="C3192" s="2">
        <v>45359</v>
      </c>
      <c r="D3192" s="27">
        <f t="shared" si="153"/>
        <v>8</v>
      </c>
      <c r="E3192" s="27">
        <f t="shared" si="154"/>
        <v>3</v>
      </c>
      <c r="F3192" s="27">
        <f t="shared" si="155"/>
        <v>2024</v>
      </c>
      <c r="G3192" s="57">
        <v>204615.328125</v>
      </c>
      <c r="H3192" s="57">
        <v>132699</v>
      </c>
      <c r="I3192" s="57">
        <v>64.852897639999995</v>
      </c>
    </row>
    <row r="3193" spans="1:9" x14ac:dyDescent="0.3">
      <c r="A3193" s="1" t="s">
        <v>12</v>
      </c>
      <c r="B3193" s="1" t="s">
        <v>13</v>
      </c>
      <c r="C3193" s="2">
        <v>45359</v>
      </c>
      <c r="D3193" s="27">
        <f t="shared" si="153"/>
        <v>8</v>
      </c>
      <c r="E3193" s="27">
        <f t="shared" si="154"/>
        <v>3</v>
      </c>
      <c r="F3193" s="27">
        <f t="shared" si="155"/>
        <v>2024</v>
      </c>
      <c r="G3193" s="57">
        <v>20459.2421875</v>
      </c>
      <c r="H3193" s="57">
        <v>13866.079101560001</v>
      </c>
      <c r="I3193" s="57">
        <v>67.774200440000001</v>
      </c>
    </row>
    <row r="3194" spans="1:9" x14ac:dyDescent="0.3">
      <c r="A3194" s="1" t="s">
        <v>6</v>
      </c>
      <c r="B3194" s="1" t="s">
        <v>7</v>
      </c>
      <c r="C3194" s="2">
        <v>45360</v>
      </c>
      <c r="D3194" s="27">
        <f t="shared" si="153"/>
        <v>9</v>
      </c>
      <c r="E3194" s="27">
        <f t="shared" si="154"/>
        <v>3</v>
      </c>
      <c r="F3194" s="27">
        <f t="shared" si="155"/>
        <v>2024</v>
      </c>
      <c r="G3194" s="57">
        <v>51691.2265625</v>
      </c>
      <c r="H3194" s="57">
        <v>35482.71484375</v>
      </c>
      <c r="I3194" s="57">
        <v>68.643600460000002</v>
      </c>
    </row>
    <row r="3195" spans="1:9" x14ac:dyDescent="0.3">
      <c r="A3195" s="1" t="s">
        <v>8</v>
      </c>
      <c r="B3195" s="1" t="s">
        <v>9</v>
      </c>
      <c r="C3195" s="2">
        <v>45360</v>
      </c>
      <c r="D3195" s="27">
        <f t="shared" si="153"/>
        <v>9</v>
      </c>
      <c r="E3195" s="27">
        <f t="shared" si="154"/>
        <v>3</v>
      </c>
      <c r="F3195" s="27">
        <f t="shared" si="155"/>
        <v>2024</v>
      </c>
      <c r="G3195" s="57">
        <v>15302.39648438</v>
      </c>
      <c r="H3195" s="57">
        <v>13477.0234375</v>
      </c>
      <c r="I3195" s="57">
        <v>88.071296689999997</v>
      </c>
    </row>
    <row r="3196" spans="1:9" x14ac:dyDescent="0.3">
      <c r="A3196" s="1" t="s">
        <v>10</v>
      </c>
      <c r="B3196" s="1" t="s">
        <v>11</v>
      </c>
      <c r="C3196" s="2">
        <v>45360</v>
      </c>
      <c r="D3196" s="27">
        <f t="shared" si="153"/>
        <v>9</v>
      </c>
      <c r="E3196" s="27">
        <f t="shared" si="154"/>
        <v>3</v>
      </c>
      <c r="F3196" s="27">
        <f t="shared" si="155"/>
        <v>2024</v>
      </c>
      <c r="G3196" s="57">
        <v>204615.328125</v>
      </c>
      <c r="H3196" s="57">
        <v>133088.171875</v>
      </c>
      <c r="I3196" s="57">
        <v>65.043098450000002</v>
      </c>
    </row>
    <row r="3197" spans="1:9" x14ac:dyDescent="0.3">
      <c r="A3197" s="1" t="s">
        <v>12</v>
      </c>
      <c r="B3197" s="1" t="s">
        <v>13</v>
      </c>
      <c r="C3197" s="2">
        <v>45360</v>
      </c>
      <c r="D3197" s="27">
        <f t="shared" si="153"/>
        <v>9</v>
      </c>
      <c r="E3197" s="27">
        <f t="shared" si="154"/>
        <v>3</v>
      </c>
      <c r="F3197" s="27">
        <f t="shared" si="155"/>
        <v>2024</v>
      </c>
      <c r="G3197" s="57">
        <v>20459.2421875</v>
      </c>
      <c r="H3197" s="57">
        <v>14168.827148439999</v>
      </c>
      <c r="I3197" s="57">
        <v>69.253898620000001</v>
      </c>
    </row>
    <row r="3198" spans="1:9" x14ac:dyDescent="0.3">
      <c r="A3198" s="1" t="s">
        <v>6</v>
      </c>
      <c r="B3198" s="1" t="s">
        <v>7</v>
      </c>
      <c r="C3198" s="2">
        <v>45361</v>
      </c>
      <c r="D3198" s="27">
        <f t="shared" si="153"/>
        <v>10</v>
      </c>
      <c r="E3198" s="27">
        <f t="shared" si="154"/>
        <v>3</v>
      </c>
      <c r="F3198" s="27">
        <f t="shared" si="155"/>
        <v>2024</v>
      </c>
      <c r="G3198" s="57">
        <v>51691.2265625</v>
      </c>
      <c r="H3198" s="57">
        <v>35573.56640625</v>
      </c>
      <c r="I3198" s="57">
        <v>68.81939697</v>
      </c>
    </row>
    <row r="3199" spans="1:9" x14ac:dyDescent="0.3">
      <c r="A3199" s="1" t="s">
        <v>8</v>
      </c>
      <c r="B3199" s="1" t="s">
        <v>9</v>
      </c>
      <c r="C3199" s="2">
        <v>45361</v>
      </c>
      <c r="D3199" s="27">
        <f t="shared" si="153"/>
        <v>10</v>
      </c>
      <c r="E3199" s="27">
        <f t="shared" si="154"/>
        <v>3</v>
      </c>
      <c r="F3199" s="27">
        <f t="shared" si="155"/>
        <v>2024</v>
      </c>
      <c r="G3199" s="57">
        <v>15302.39648438</v>
      </c>
      <c r="H3199" s="57">
        <v>13598.59375</v>
      </c>
      <c r="I3199" s="57">
        <v>88.865798949999999</v>
      </c>
    </row>
    <row r="3200" spans="1:9" x14ac:dyDescent="0.3">
      <c r="A3200" s="1" t="s">
        <v>10</v>
      </c>
      <c r="B3200" s="1" t="s">
        <v>11</v>
      </c>
      <c r="C3200" s="2">
        <v>45361</v>
      </c>
      <c r="D3200" s="27">
        <f t="shared" si="153"/>
        <v>10</v>
      </c>
      <c r="E3200" s="27">
        <f t="shared" si="154"/>
        <v>3</v>
      </c>
      <c r="F3200" s="27">
        <f t="shared" si="155"/>
        <v>2024</v>
      </c>
      <c r="G3200" s="57">
        <v>204615.328125</v>
      </c>
      <c r="H3200" s="57">
        <v>133603.125</v>
      </c>
      <c r="I3200" s="57">
        <v>65.294799800000007</v>
      </c>
    </row>
    <row r="3201" spans="1:10" x14ac:dyDescent="0.3">
      <c r="A3201" s="1" t="s">
        <v>12</v>
      </c>
      <c r="B3201" s="1" t="s">
        <v>13</v>
      </c>
      <c r="C3201" s="2">
        <v>45361</v>
      </c>
      <c r="D3201" s="27">
        <f t="shared" si="153"/>
        <v>10</v>
      </c>
      <c r="E3201" s="27">
        <f t="shared" si="154"/>
        <v>3</v>
      </c>
      <c r="F3201" s="27">
        <f t="shared" si="155"/>
        <v>2024</v>
      </c>
      <c r="G3201" s="57">
        <v>20459.2421875</v>
      </c>
      <c r="H3201" s="57">
        <v>14438.421875</v>
      </c>
      <c r="I3201" s="57">
        <v>70.571601869999995</v>
      </c>
    </row>
    <row r="3202" spans="1:10" x14ac:dyDescent="0.3">
      <c r="A3202" s="1" t="s">
        <v>6</v>
      </c>
      <c r="B3202" s="1" t="s">
        <v>7</v>
      </c>
      <c r="C3202" s="2">
        <v>45362</v>
      </c>
      <c r="D3202" s="27">
        <f t="shared" si="153"/>
        <v>11</v>
      </c>
      <c r="E3202" s="27">
        <f t="shared" si="154"/>
        <v>3</v>
      </c>
      <c r="F3202" s="27">
        <f t="shared" si="155"/>
        <v>2024</v>
      </c>
      <c r="G3202" s="57">
        <v>51691.2265625</v>
      </c>
      <c r="H3202" s="57">
        <v>35715.890625</v>
      </c>
      <c r="I3202" s="57">
        <v>69.094703670000001</v>
      </c>
    </row>
    <row r="3203" spans="1:10" x14ac:dyDescent="0.3">
      <c r="A3203" s="1" t="s">
        <v>8</v>
      </c>
      <c r="B3203" s="1" t="s">
        <v>9</v>
      </c>
      <c r="C3203" s="2">
        <v>45362</v>
      </c>
      <c r="D3203" s="27">
        <f t="shared" si="153"/>
        <v>11</v>
      </c>
      <c r="E3203" s="27">
        <f t="shared" si="154"/>
        <v>3</v>
      </c>
      <c r="F3203" s="27">
        <f t="shared" si="155"/>
        <v>2024</v>
      </c>
      <c r="G3203" s="57">
        <v>15302.39648438</v>
      </c>
      <c r="H3203" s="57">
        <v>13722.598632810001</v>
      </c>
      <c r="I3203" s="57">
        <v>89.676101680000002</v>
      </c>
    </row>
    <row r="3204" spans="1:10" x14ac:dyDescent="0.3">
      <c r="A3204" s="1" t="s">
        <v>10</v>
      </c>
      <c r="B3204" s="1" t="s">
        <v>11</v>
      </c>
      <c r="C3204" s="2">
        <v>45362</v>
      </c>
      <c r="D3204" s="27">
        <f t="shared" si="153"/>
        <v>11</v>
      </c>
      <c r="E3204" s="27">
        <f t="shared" si="154"/>
        <v>3</v>
      </c>
      <c r="F3204" s="27">
        <f t="shared" si="155"/>
        <v>2024</v>
      </c>
      <c r="G3204" s="57">
        <v>204615.328125</v>
      </c>
      <c r="H3204" s="57">
        <v>133857.375</v>
      </c>
      <c r="I3204" s="57">
        <v>65.418998720000005</v>
      </c>
    </row>
    <row r="3205" spans="1:10" x14ac:dyDescent="0.3">
      <c r="A3205" s="1" t="s">
        <v>12</v>
      </c>
      <c r="B3205" s="1" t="s">
        <v>13</v>
      </c>
      <c r="C3205" s="2">
        <v>45362</v>
      </c>
      <c r="D3205" s="27">
        <f t="shared" si="153"/>
        <v>11</v>
      </c>
      <c r="E3205" s="27">
        <f t="shared" si="154"/>
        <v>3</v>
      </c>
      <c r="F3205" s="27">
        <f t="shared" si="155"/>
        <v>2024</v>
      </c>
      <c r="G3205" s="57">
        <v>20459.2421875</v>
      </c>
      <c r="H3205" s="57">
        <v>14544.77539063</v>
      </c>
      <c r="I3205" s="57">
        <v>71.091499330000005</v>
      </c>
    </row>
    <row r="3206" spans="1:10" x14ac:dyDescent="0.3">
      <c r="A3206" s="1" t="s">
        <v>6</v>
      </c>
      <c r="B3206" s="1" t="s">
        <v>7</v>
      </c>
      <c r="C3206" s="2">
        <v>45363</v>
      </c>
      <c r="D3206" s="27">
        <f t="shared" ref="D3206:D3233" si="156">DAY(C3206)</f>
        <v>12</v>
      </c>
      <c r="E3206" s="27">
        <f t="shared" ref="E3206:E3233" si="157">MONTH(C3206)</f>
        <v>3</v>
      </c>
      <c r="F3206" s="27">
        <f t="shared" ref="F3206:F3233" si="158">YEAR(C3206)</f>
        <v>2024</v>
      </c>
      <c r="G3206" s="57">
        <v>51691.2265625</v>
      </c>
      <c r="H3206" s="57">
        <v>35866.9609375</v>
      </c>
      <c r="I3206" s="57">
        <v>69.386901859999995</v>
      </c>
      <c r="J3206" s="57"/>
    </row>
    <row r="3207" spans="1:10" x14ac:dyDescent="0.3">
      <c r="A3207" s="1" t="s">
        <v>8</v>
      </c>
      <c r="B3207" s="1" t="s">
        <v>9</v>
      </c>
      <c r="C3207" s="2">
        <v>45363</v>
      </c>
      <c r="D3207" s="27">
        <f t="shared" si="156"/>
        <v>12</v>
      </c>
      <c r="E3207" s="27">
        <f t="shared" si="157"/>
        <v>3</v>
      </c>
      <c r="F3207" s="27">
        <f t="shared" si="158"/>
        <v>2024</v>
      </c>
      <c r="G3207" s="57">
        <v>15302.39648438</v>
      </c>
      <c r="H3207" s="57">
        <v>13821.49804688</v>
      </c>
      <c r="I3207" s="57">
        <v>90.322402949999997</v>
      </c>
      <c r="J3207" s="57"/>
    </row>
    <row r="3208" spans="1:10" x14ac:dyDescent="0.3">
      <c r="A3208" s="1" t="s">
        <v>10</v>
      </c>
      <c r="B3208" s="1" t="s">
        <v>11</v>
      </c>
      <c r="C3208" s="2">
        <v>45363</v>
      </c>
      <c r="D3208" s="27">
        <f t="shared" si="156"/>
        <v>12</v>
      </c>
      <c r="E3208" s="27">
        <f t="shared" si="157"/>
        <v>3</v>
      </c>
      <c r="F3208" s="27">
        <f t="shared" si="158"/>
        <v>2024</v>
      </c>
      <c r="G3208" s="57">
        <v>204615.328125</v>
      </c>
      <c r="H3208" s="57">
        <v>133890.859375</v>
      </c>
      <c r="I3208" s="57">
        <v>65.435401920000004</v>
      </c>
      <c r="J3208" s="57"/>
    </row>
    <row r="3209" spans="1:10" x14ac:dyDescent="0.3">
      <c r="A3209" s="1" t="s">
        <v>12</v>
      </c>
      <c r="B3209" s="1" t="s">
        <v>13</v>
      </c>
      <c r="C3209" s="2">
        <v>45363</v>
      </c>
      <c r="D3209" s="27">
        <f t="shared" si="156"/>
        <v>12</v>
      </c>
      <c r="E3209" s="27">
        <f t="shared" si="157"/>
        <v>3</v>
      </c>
      <c r="F3209" s="27">
        <f t="shared" si="158"/>
        <v>2024</v>
      </c>
      <c r="G3209" s="57">
        <v>20459.2421875</v>
      </c>
      <c r="H3209" s="57">
        <v>14561.05273438</v>
      </c>
      <c r="I3209" s="57">
        <v>71.170997619999994</v>
      </c>
      <c r="J3209" s="57"/>
    </row>
    <row r="3210" spans="1:10" x14ac:dyDescent="0.3">
      <c r="A3210" s="1" t="s">
        <v>6</v>
      </c>
      <c r="B3210" s="1" t="s">
        <v>7</v>
      </c>
      <c r="C3210" s="2">
        <v>45364</v>
      </c>
      <c r="D3210" s="27">
        <f t="shared" si="156"/>
        <v>13</v>
      </c>
      <c r="E3210" s="27">
        <f t="shared" si="157"/>
        <v>3</v>
      </c>
      <c r="F3210" s="27">
        <f t="shared" si="158"/>
        <v>2024</v>
      </c>
      <c r="G3210" s="57">
        <v>51691.2265625</v>
      </c>
      <c r="H3210" s="57">
        <v>35975.4140625</v>
      </c>
      <c r="I3210" s="57">
        <v>69.596801760000005</v>
      </c>
      <c r="J3210" s="57"/>
    </row>
    <row r="3211" spans="1:10" x14ac:dyDescent="0.3">
      <c r="A3211" s="1" t="s">
        <v>8</v>
      </c>
      <c r="B3211" s="1" t="s">
        <v>9</v>
      </c>
      <c r="C3211" s="2">
        <v>45364</v>
      </c>
      <c r="D3211" s="27">
        <f t="shared" si="156"/>
        <v>13</v>
      </c>
      <c r="E3211" s="27">
        <f t="shared" si="157"/>
        <v>3</v>
      </c>
      <c r="F3211" s="27">
        <f t="shared" si="158"/>
        <v>2024</v>
      </c>
      <c r="G3211" s="57">
        <v>15302.39648438</v>
      </c>
      <c r="H3211" s="57">
        <v>13918.15429688</v>
      </c>
      <c r="I3211" s="57">
        <v>90.954101559999998</v>
      </c>
      <c r="J3211" s="57"/>
    </row>
    <row r="3212" spans="1:10" x14ac:dyDescent="0.3">
      <c r="A3212" s="1" t="s">
        <v>10</v>
      </c>
      <c r="B3212" s="1" t="s">
        <v>11</v>
      </c>
      <c r="C3212" s="2">
        <v>45364</v>
      </c>
      <c r="D3212" s="27">
        <f t="shared" si="156"/>
        <v>13</v>
      </c>
      <c r="E3212" s="27">
        <f t="shared" si="157"/>
        <v>3</v>
      </c>
      <c r="F3212" s="27">
        <f t="shared" si="158"/>
        <v>2024</v>
      </c>
      <c r="G3212" s="57">
        <v>204615.328125</v>
      </c>
      <c r="H3212" s="57">
        <v>133947.375</v>
      </c>
      <c r="I3212" s="57">
        <v>65.462997439999995</v>
      </c>
      <c r="J3212" s="57"/>
    </row>
    <row r="3213" spans="1:10" x14ac:dyDescent="0.3">
      <c r="A3213" s="1" t="s">
        <v>12</v>
      </c>
      <c r="B3213" s="1" t="s">
        <v>13</v>
      </c>
      <c r="C3213" s="2">
        <v>45364</v>
      </c>
      <c r="D3213" s="27">
        <f t="shared" si="156"/>
        <v>13</v>
      </c>
      <c r="E3213" s="27">
        <f t="shared" si="157"/>
        <v>3</v>
      </c>
      <c r="F3213" s="27">
        <f t="shared" si="158"/>
        <v>2024</v>
      </c>
      <c r="G3213" s="57">
        <v>20459.2421875</v>
      </c>
      <c r="H3213" s="57">
        <v>14515.577148439999</v>
      </c>
      <c r="I3213" s="57">
        <v>70.948799129999998</v>
      </c>
      <c r="J3213" s="57"/>
    </row>
    <row r="3214" spans="1:10" x14ac:dyDescent="0.3">
      <c r="A3214" s="1" t="s">
        <v>6</v>
      </c>
      <c r="B3214" s="1" t="s">
        <v>7</v>
      </c>
      <c r="C3214" s="2">
        <v>45365</v>
      </c>
      <c r="D3214" s="27">
        <f t="shared" si="156"/>
        <v>14</v>
      </c>
      <c r="E3214" s="27">
        <f t="shared" si="157"/>
        <v>3</v>
      </c>
      <c r="F3214" s="27">
        <f t="shared" si="158"/>
        <v>2024</v>
      </c>
      <c r="G3214" s="57">
        <v>51691.2265625</v>
      </c>
      <c r="H3214" s="57">
        <v>36078.4921875</v>
      </c>
      <c r="I3214" s="57">
        <v>69.796203610000006</v>
      </c>
      <c r="J3214" s="57"/>
    </row>
    <row r="3215" spans="1:10" x14ac:dyDescent="0.3">
      <c r="A3215" s="1" t="s">
        <v>8</v>
      </c>
      <c r="B3215" s="1" t="s">
        <v>9</v>
      </c>
      <c r="C3215" s="2">
        <v>45365</v>
      </c>
      <c r="D3215" s="27">
        <f t="shared" si="156"/>
        <v>14</v>
      </c>
      <c r="E3215" s="27">
        <f t="shared" si="157"/>
        <v>3</v>
      </c>
      <c r="F3215" s="27">
        <f t="shared" si="158"/>
        <v>2024</v>
      </c>
      <c r="G3215" s="57">
        <v>15302.39648438</v>
      </c>
      <c r="H3215" s="57">
        <v>14016.536132810001</v>
      </c>
      <c r="I3215" s="57">
        <v>91.597000120000004</v>
      </c>
      <c r="J3215" s="57"/>
    </row>
    <row r="3216" spans="1:10" x14ac:dyDescent="0.3">
      <c r="A3216" s="1" t="s">
        <v>10</v>
      </c>
      <c r="B3216" s="1" t="s">
        <v>11</v>
      </c>
      <c r="C3216" s="2">
        <v>45365</v>
      </c>
      <c r="D3216" s="27">
        <f t="shared" si="156"/>
        <v>14</v>
      </c>
      <c r="E3216" s="27">
        <f t="shared" si="157"/>
        <v>3</v>
      </c>
      <c r="F3216" s="27">
        <f t="shared" si="158"/>
        <v>2024</v>
      </c>
      <c r="G3216" s="57">
        <v>204615.328125</v>
      </c>
      <c r="H3216" s="57">
        <v>133942.734375</v>
      </c>
      <c r="I3216" s="57">
        <v>65.460800169999999</v>
      </c>
      <c r="J3216" s="57"/>
    </row>
    <row r="3217" spans="1:10" x14ac:dyDescent="0.3">
      <c r="A3217" s="1" t="s">
        <v>12</v>
      </c>
      <c r="B3217" s="1" t="s">
        <v>13</v>
      </c>
      <c r="C3217" s="2">
        <v>45365</v>
      </c>
      <c r="D3217" s="27">
        <f t="shared" si="156"/>
        <v>14</v>
      </c>
      <c r="E3217" s="27">
        <f t="shared" si="157"/>
        <v>3</v>
      </c>
      <c r="F3217" s="27">
        <f t="shared" si="158"/>
        <v>2024</v>
      </c>
      <c r="G3217" s="57">
        <v>20459.2421875</v>
      </c>
      <c r="H3217" s="57">
        <v>14424.981445310001</v>
      </c>
      <c r="I3217" s="57">
        <v>70.505897520000005</v>
      </c>
      <c r="J3217" s="57"/>
    </row>
    <row r="3218" spans="1:10" x14ac:dyDescent="0.3">
      <c r="A3218" s="1" t="s">
        <v>6</v>
      </c>
      <c r="B3218" s="1" t="s">
        <v>7</v>
      </c>
      <c r="C3218" s="2">
        <v>45366</v>
      </c>
      <c r="D3218" s="27">
        <f t="shared" si="156"/>
        <v>15</v>
      </c>
      <c r="E3218" s="27">
        <f t="shared" si="157"/>
        <v>3</v>
      </c>
      <c r="F3218" s="27">
        <f t="shared" si="158"/>
        <v>2024</v>
      </c>
      <c r="G3218" s="57">
        <v>51691.2265625</v>
      </c>
      <c r="H3218" s="57">
        <v>36148.109375</v>
      </c>
      <c r="I3218" s="57">
        <v>69.930801389999999</v>
      </c>
      <c r="J3218" s="57"/>
    </row>
    <row r="3219" spans="1:10" x14ac:dyDescent="0.3">
      <c r="A3219" s="1" t="s">
        <v>8</v>
      </c>
      <c r="B3219" s="1" t="s">
        <v>9</v>
      </c>
      <c r="C3219" s="2">
        <v>45366</v>
      </c>
      <c r="D3219" s="27">
        <f t="shared" si="156"/>
        <v>15</v>
      </c>
      <c r="E3219" s="27">
        <f t="shared" si="157"/>
        <v>3</v>
      </c>
      <c r="F3219" s="27">
        <f t="shared" si="158"/>
        <v>2024</v>
      </c>
      <c r="G3219" s="57">
        <v>15302.39648438</v>
      </c>
      <c r="H3219" s="57">
        <v>14129.74609375</v>
      </c>
      <c r="I3219" s="57">
        <v>92.336799619999994</v>
      </c>
      <c r="J3219" s="57"/>
    </row>
    <row r="3220" spans="1:10" x14ac:dyDescent="0.3">
      <c r="A3220" s="1" t="s">
        <v>10</v>
      </c>
      <c r="B3220" s="1" t="s">
        <v>11</v>
      </c>
      <c r="C3220" s="2">
        <v>45366</v>
      </c>
      <c r="D3220" s="27">
        <f t="shared" si="156"/>
        <v>15</v>
      </c>
      <c r="E3220" s="27">
        <f t="shared" si="157"/>
        <v>3</v>
      </c>
      <c r="F3220" s="27">
        <f t="shared" si="158"/>
        <v>2024</v>
      </c>
      <c r="G3220" s="57">
        <v>204615.328125</v>
      </c>
      <c r="H3220" s="57">
        <v>133933.140625</v>
      </c>
      <c r="I3220" s="57">
        <v>65.456100460000002</v>
      </c>
      <c r="J3220" s="57"/>
    </row>
    <row r="3221" spans="1:10" x14ac:dyDescent="0.3">
      <c r="A3221" s="1" t="s">
        <v>12</v>
      </c>
      <c r="B3221" s="1" t="s">
        <v>13</v>
      </c>
      <c r="C3221" s="2">
        <v>45366</v>
      </c>
      <c r="D3221" s="27">
        <f t="shared" si="156"/>
        <v>15</v>
      </c>
      <c r="E3221" s="27">
        <f t="shared" si="157"/>
        <v>3</v>
      </c>
      <c r="F3221" s="27">
        <f t="shared" si="158"/>
        <v>2024</v>
      </c>
      <c r="G3221" s="57">
        <v>20459.2421875</v>
      </c>
      <c r="H3221" s="57">
        <v>14306.217773439999</v>
      </c>
      <c r="I3221" s="57">
        <v>69.925498959999999</v>
      </c>
      <c r="J3221" s="57"/>
    </row>
    <row r="3222" spans="1:10" x14ac:dyDescent="0.3">
      <c r="A3222" s="1" t="s">
        <v>6</v>
      </c>
      <c r="B3222" s="1" t="s">
        <v>7</v>
      </c>
      <c r="C3222" s="2">
        <v>45367</v>
      </c>
      <c r="D3222" s="27">
        <f t="shared" si="156"/>
        <v>16</v>
      </c>
      <c r="E3222" s="27">
        <f t="shared" si="157"/>
        <v>3</v>
      </c>
      <c r="F3222" s="27">
        <f t="shared" si="158"/>
        <v>2024</v>
      </c>
      <c r="G3222" s="57">
        <v>51691.2265625</v>
      </c>
      <c r="H3222" s="57">
        <v>36197.8984375</v>
      </c>
      <c r="I3222" s="57">
        <v>70.02719879</v>
      </c>
      <c r="J3222" s="57"/>
    </row>
    <row r="3223" spans="1:10" x14ac:dyDescent="0.3">
      <c r="A3223" s="1" t="s">
        <v>8</v>
      </c>
      <c r="B3223" s="1" t="s">
        <v>9</v>
      </c>
      <c r="C3223" s="2">
        <v>45367</v>
      </c>
      <c r="D3223" s="27">
        <f t="shared" si="156"/>
        <v>16</v>
      </c>
      <c r="E3223" s="27">
        <f t="shared" si="157"/>
        <v>3</v>
      </c>
      <c r="F3223" s="27">
        <f t="shared" si="158"/>
        <v>2024</v>
      </c>
      <c r="G3223" s="57">
        <v>15302.39648438</v>
      </c>
      <c r="H3223" s="57">
        <v>14234.859375</v>
      </c>
      <c r="I3223" s="57">
        <v>93.023696900000004</v>
      </c>
      <c r="J3223" s="57"/>
    </row>
    <row r="3224" spans="1:10" x14ac:dyDescent="0.3">
      <c r="A3224" s="1" t="s">
        <v>10</v>
      </c>
      <c r="B3224" s="1" t="s">
        <v>11</v>
      </c>
      <c r="C3224" s="2">
        <v>45367</v>
      </c>
      <c r="D3224" s="27">
        <f t="shared" si="156"/>
        <v>16</v>
      </c>
      <c r="E3224" s="27">
        <f t="shared" si="157"/>
        <v>3</v>
      </c>
      <c r="F3224" s="27">
        <f t="shared" si="158"/>
        <v>2024</v>
      </c>
      <c r="G3224" s="57">
        <v>204615.328125</v>
      </c>
      <c r="H3224" s="57">
        <v>133945.5</v>
      </c>
      <c r="I3224" s="57">
        <v>65.462097170000007</v>
      </c>
      <c r="J3224" s="57"/>
    </row>
    <row r="3225" spans="1:10" x14ac:dyDescent="0.3">
      <c r="A3225" s="1" t="s">
        <v>12</v>
      </c>
      <c r="B3225" s="1" t="s">
        <v>13</v>
      </c>
      <c r="C3225" s="2">
        <v>45367</v>
      </c>
      <c r="D3225" s="27">
        <f t="shared" si="156"/>
        <v>16</v>
      </c>
      <c r="E3225" s="27">
        <f t="shared" si="157"/>
        <v>3</v>
      </c>
      <c r="F3225" s="27">
        <f t="shared" si="158"/>
        <v>2024</v>
      </c>
      <c r="G3225" s="57">
        <v>20459.2421875</v>
      </c>
      <c r="H3225" s="57">
        <v>14257.81835938</v>
      </c>
      <c r="I3225" s="57">
        <v>69.688903809999999</v>
      </c>
      <c r="J3225" s="57"/>
    </row>
    <row r="3226" spans="1:10" x14ac:dyDescent="0.3">
      <c r="A3226" s="1" t="s">
        <v>6</v>
      </c>
      <c r="B3226" s="1" t="s">
        <v>7</v>
      </c>
      <c r="C3226" s="2">
        <v>45368</v>
      </c>
      <c r="D3226" s="27">
        <f t="shared" si="156"/>
        <v>17</v>
      </c>
      <c r="E3226" s="27">
        <f t="shared" si="157"/>
        <v>3</v>
      </c>
      <c r="F3226" s="27">
        <f t="shared" si="158"/>
        <v>2024</v>
      </c>
      <c r="G3226" s="57">
        <v>51691.2265625</v>
      </c>
      <c r="H3226" s="57">
        <v>36238.58984375</v>
      </c>
      <c r="I3226" s="57">
        <v>70.10590363</v>
      </c>
      <c r="J3226" s="57"/>
    </row>
    <row r="3227" spans="1:10" x14ac:dyDescent="0.3">
      <c r="A3227" s="1" t="s">
        <v>8</v>
      </c>
      <c r="B3227" s="1" t="s">
        <v>9</v>
      </c>
      <c r="C3227" s="2">
        <v>45368</v>
      </c>
      <c r="D3227" s="27">
        <f t="shared" si="156"/>
        <v>17</v>
      </c>
      <c r="E3227" s="27">
        <f t="shared" si="157"/>
        <v>3</v>
      </c>
      <c r="F3227" s="27">
        <f t="shared" si="158"/>
        <v>2024</v>
      </c>
      <c r="G3227" s="57">
        <v>15302.39648438</v>
      </c>
      <c r="H3227" s="57">
        <v>14302.305664060001</v>
      </c>
      <c r="I3227" s="57">
        <v>93.464500430000001</v>
      </c>
      <c r="J3227" s="57"/>
    </row>
    <row r="3228" spans="1:10" x14ac:dyDescent="0.3">
      <c r="A3228" s="1" t="s">
        <v>10</v>
      </c>
      <c r="B3228" s="1" t="s">
        <v>11</v>
      </c>
      <c r="C3228" s="2">
        <v>45368</v>
      </c>
      <c r="D3228" s="27">
        <f t="shared" si="156"/>
        <v>17</v>
      </c>
      <c r="E3228" s="27">
        <f t="shared" si="157"/>
        <v>3</v>
      </c>
      <c r="F3228" s="27">
        <f t="shared" si="158"/>
        <v>2024</v>
      </c>
      <c r="G3228" s="57">
        <v>204615.328125</v>
      </c>
      <c r="H3228" s="57">
        <v>134044.4375</v>
      </c>
      <c r="I3228" s="57">
        <v>65.510498049999995</v>
      </c>
      <c r="J3228" s="57"/>
    </row>
    <row r="3229" spans="1:10" x14ac:dyDescent="0.3">
      <c r="A3229" s="1" t="s">
        <v>12</v>
      </c>
      <c r="B3229" s="1" t="s">
        <v>13</v>
      </c>
      <c r="C3229" s="2">
        <v>45368</v>
      </c>
      <c r="D3229" s="27">
        <f t="shared" si="156"/>
        <v>17</v>
      </c>
      <c r="E3229" s="27">
        <f t="shared" si="157"/>
        <v>3</v>
      </c>
      <c r="F3229" s="27">
        <f t="shared" si="158"/>
        <v>2024</v>
      </c>
      <c r="G3229" s="57">
        <v>20459.2421875</v>
      </c>
      <c r="H3229" s="57">
        <v>14314.44726563</v>
      </c>
      <c r="I3229" s="57">
        <v>69.965698239999995</v>
      </c>
      <c r="J3229" s="57"/>
    </row>
    <row r="3230" spans="1:10" x14ac:dyDescent="0.3">
      <c r="A3230" s="1" t="s">
        <v>6</v>
      </c>
      <c r="B3230" s="1" t="s">
        <v>7</v>
      </c>
      <c r="C3230" s="2">
        <v>45369</v>
      </c>
      <c r="D3230" s="27">
        <f t="shared" si="156"/>
        <v>18</v>
      </c>
      <c r="E3230" s="27">
        <f t="shared" si="157"/>
        <v>3</v>
      </c>
      <c r="F3230" s="27">
        <f t="shared" si="158"/>
        <v>2024</v>
      </c>
      <c r="G3230" s="57">
        <v>51691.2265625</v>
      </c>
      <c r="H3230" s="57">
        <v>36267.37890625</v>
      </c>
      <c r="I3230" s="57">
        <v>70.161598209999994</v>
      </c>
      <c r="J3230" s="57"/>
    </row>
    <row r="3231" spans="1:10" x14ac:dyDescent="0.3">
      <c r="A3231" s="1" t="s">
        <v>8</v>
      </c>
      <c r="B3231" s="1" t="s">
        <v>9</v>
      </c>
      <c r="C3231" s="2">
        <v>45369</v>
      </c>
      <c r="D3231" s="27">
        <f t="shared" si="156"/>
        <v>18</v>
      </c>
      <c r="E3231" s="27">
        <f t="shared" si="157"/>
        <v>3</v>
      </c>
      <c r="F3231" s="27">
        <f t="shared" si="158"/>
        <v>2024</v>
      </c>
      <c r="G3231" s="57">
        <v>15302.39648438</v>
      </c>
      <c r="H3231" s="57">
        <v>14355.43945313</v>
      </c>
      <c r="I3231" s="57">
        <v>93.811698910000004</v>
      </c>
      <c r="J3231" s="57"/>
    </row>
    <row r="3232" spans="1:10" x14ac:dyDescent="0.3">
      <c r="A3232" s="1" t="s">
        <v>10</v>
      </c>
      <c r="B3232" s="1" t="s">
        <v>11</v>
      </c>
      <c r="C3232" s="2">
        <v>45369</v>
      </c>
      <c r="D3232" s="27">
        <f t="shared" si="156"/>
        <v>18</v>
      </c>
      <c r="E3232" s="27">
        <f t="shared" si="157"/>
        <v>3</v>
      </c>
      <c r="F3232" s="27">
        <f t="shared" si="158"/>
        <v>2024</v>
      </c>
      <c r="G3232" s="57">
        <v>204615.328125</v>
      </c>
      <c r="H3232" s="57">
        <v>133937.203125</v>
      </c>
      <c r="I3232" s="57">
        <v>65.458000179999999</v>
      </c>
      <c r="J3232" s="57"/>
    </row>
    <row r="3233" spans="1:10" x14ac:dyDescent="0.3">
      <c r="A3233" s="1" t="s">
        <v>12</v>
      </c>
      <c r="B3233" s="1" t="s">
        <v>13</v>
      </c>
      <c r="C3233" s="2">
        <v>45369</v>
      </c>
      <c r="D3233" s="27">
        <f t="shared" si="156"/>
        <v>18</v>
      </c>
      <c r="E3233" s="27">
        <f t="shared" si="157"/>
        <v>3</v>
      </c>
      <c r="F3233" s="27">
        <f t="shared" si="158"/>
        <v>2024</v>
      </c>
      <c r="G3233" s="57">
        <v>20459.2421875</v>
      </c>
      <c r="H3233" s="57">
        <v>14258.74609375</v>
      </c>
      <c r="I3233" s="57">
        <v>69.693397520000005</v>
      </c>
      <c r="J3233" s="57"/>
    </row>
    <row r="3234" spans="1:10" x14ac:dyDescent="0.3">
      <c r="A3234" s="1" t="s">
        <v>6</v>
      </c>
      <c r="B3234" s="1" t="s">
        <v>7</v>
      </c>
      <c r="C3234" s="2">
        <v>45370</v>
      </c>
      <c r="D3234" s="27">
        <f t="shared" ref="D3234:D3261" si="159">DAY(C3234)</f>
        <v>19</v>
      </c>
      <c r="E3234" s="27">
        <f t="shared" ref="E3234:E3261" si="160">MONTH(C3234)</f>
        <v>3</v>
      </c>
      <c r="F3234" s="27">
        <f t="shared" ref="F3234:F3261" si="161">YEAR(C3234)</f>
        <v>2024</v>
      </c>
      <c r="G3234" s="57">
        <v>51691.2265625</v>
      </c>
      <c r="H3234" s="57">
        <v>36377.703125</v>
      </c>
      <c r="I3234" s="57">
        <v>70.375</v>
      </c>
    </row>
    <row r="3235" spans="1:10" x14ac:dyDescent="0.3">
      <c r="A3235" s="1" t="s">
        <v>8</v>
      </c>
      <c r="B3235" s="1" t="s">
        <v>9</v>
      </c>
      <c r="C3235" s="2">
        <v>45370</v>
      </c>
      <c r="D3235" s="27">
        <f t="shared" si="159"/>
        <v>19</v>
      </c>
      <c r="E3235" s="27">
        <f t="shared" si="160"/>
        <v>3</v>
      </c>
      <c r="F3235" s="27">
        <f t="shared" si="161"/>
        <v>2024</v>
      </c>
      <c r="G3235" s="57">
        <v>15302.39648438</v>
      </c>
      <c r="H3235" s="57">
        <v>14447.967773439999</v>
      </c>
      <c r="I3235" s="57">
        <v>94.416397090000004</v>
      </c>
    </row>
    <row r="3236" spans="1:10" x14ac:dyDescent="0.3">
      <c r="A3236" s="1" t="s">
        <v>10</v>
      </c>
      <c r="B3236" s="1" t="s">
        <v>11</v>
      </c>
      <c r="C3236" s="2">
        <v>45370</v>
      </c>
      <c r="D3236" s="27">
        <f t="shared" si="159"/>
        <v>19</v>
      </c>
      <c r="E3236" s="27">
        <f t="shared" si="160"/>
        <v>3</v>
      </c>
      <c r="F3236" s="27">
        <f t="shared" si="161"/>
        <v>2024</v>
      </c>
      <c r="G3236" s="57">
        <v>204615.328125</v>
      </c>
      <c r="H3236" s="57">
        <v>133843.796875</v>
      </c>
      <c r="I3236" s="57">
        <v>65.412399289999996</v>
      </c>
    </row>
    <row r="3237" spans="1:10" x14ac:dyDescent="0.3">
      <c r="A3237" s="1" t="s">
        <v>12</v>
      </c>
      <c r="B3237" s="1" t="s">
        <v>13</v>
      </c>
      <c r="C3237" s="2">
        <v>45370</v>
      </c>
      <c r="D3237" s="27">
        <f t="shared" si="159"/>
        <v>19</v>
      </c>
      <c r="E3237" s="27">
        <f t="shared" si="160"/>
        <v>3</v>
      </c>
      <c r="F3237" s="27">
        <f t="shared" si="161"/>
        <v>2024</v>
      </c>
      <c r="G3237" s="57">
        <v>20459.2421875</v>
      </c>
      <c r="H3237" s="57">
        <v>14162.797851560001</v>
      </c>
      <c r="I3237" s="57">
        <v>69.224502560000005</v>
      </c>
    </row>
    <row r="3238" spans="1:10" x14ac:dyDescent="0.3">
      <c r="A3238" s="1" t="s">
        <v>6</v>
      </c>
      <c r="B3238" s="1" t="s">
        <v>7</v>
      </c>
      <c r="C3238" s="2">
        <v>45371</v>
      </c>
      <c r="D3238" s="27">
        <f t="shared" si="159"/>
        <v>20</v>
      </c>
      <c r="E3238" s="27">
        <f t="shared" si="160"/>
        <v>3</v>
      </c>
      <c r="F3238" s="27">
        <f t="shared" si="161"/>
        <v>2024</v>
      </c>
      <c r="G3238" s="57">
        <v>51691.2265625</v>
      </c>
      <c r="H3238" s="57">
        <v>36465.9921875</v>
      </c>
      <c r="I3238" s="57">
        <v>70.545799259999995</v>
      </c>
    </row>
    <row r="3239" spans="1:10" x14ac:dyDescent="0.3">
      <c r="A3239" s="1" t="s">
        <v>8</v>
      </c>
      <c r="B3239" s="1" t="s">
        <v>9</v>
      </c>
      <c r="C3239" s="2">
        <v>45371</v>
      </c>
      <c r="D3239" s="27">
        <f t="shared" si="159"/>
        <v>20</v>
      </c>
      <c r="E3239" s="27">
        <f t="shared" si="160"/>
        <v>3</v>
      </c>
      <c r="F3239" s="27">
        <f t="shared" si="161"/>
        <v>2024</v>
      </c>
      <c r="G3239" s="57">
        <v>15302.39648438</v>
      </c>
      <c r="H3239" s="57">
        <v>14502.018554689999</v>
      </c>
      <c r="I3239" s="57">
        <v>94.769599909999997</v>
      </c>
    </row>
    <row r="3240" spans="1:10" x14ac:dyDescent="0.3">
      <c r="A3240" s="1" t="s">
        <v>10</v>
      </c>
      <c r="B3240" s="1" t="s">
        <v>11</v>
      </c>
      <c r="C3240" s="2">
        <v>45371</v>
      </c>
      <c r="D3240" s="27">
        <f t="shared" si="159"/>
        <v>20</v>
      </c>
      <c r="E3240" s="27">
        <f t="shared" si="160"/>
        <v>3</v>
      </c>
      <c r="F3240" s="27">
        <f t="shared" si="161"/>
        <v>2024</v>
      </c>
      <c r="G3240" s="57">
        <v>204615.328125</v>
      </c>
      <c r="H3240" s="57">
        <v>133828.828125</v>
      </c>
      <c r="I3240" s="57">
        <v>65.405097960000006</v>
      </c>
    </row>
    <row r="3241" spans="1:10" x14ac:dyDescent="0.3">
      <c r="A3241" s="1" t="s">
        <v>12</v>
      </c>
      <c r="B3241" s="1" t="s">
        <v>13</v>
      </c>
      <c r="C3241" s="2">
        <v>45371</v>
      </c>
      <c r="D3241" s="27">
        <f t="shared" si="159"/>
        <v>20</v>
      </c>
      <c r="E3241" s="27">
        <f t="shared" si="160"/>
        <v>3</v>
      </c>
      <c r="F3241" s="27">
        <f t="shared" si="161"/>
        <v>2024</v>
      </c>
      <c r="G3241" s="57">
        <v>20459.2421875</v>
      </c>
      <c r="H3241" s="57">
        <v>14063.34960938</v>
      </c>
      <c r="I3241" s="57">
        <v>68.738403320000003</v>
      </c>
    </row>
    <row r="3242" spans="1:10" x14ac:dyDescent="0.3">
      <c r="A3242" s="1" t="s">
        <v>6</v>
      </c>
      <c r="B3242" s="1" t="s">
        <v>7</v>
      </c>
      <c r="C3242" s="2">
        <v>45372</v>
      </c>
      <c r="D3242" s="27">
        <f t="shared" si="159"/>
        <v>21</v>
      </c>
      <c r="E3242" s="27">
        <f t="shared" si="160"/>
        <v>3</v>
      </c>
      <c r="F3242" s="27">
        <f t="shared" si="161"/>
        <v>2024</v>
      </c>
      <c r="G3242" s="57">
        <v>51691.2265625</v>
      </c>
      <c r="H3242" s="57">
        <v>36480.7578125</v>
      </c>
      <c r="I3242" s="57">
        <v>70.574401859999995</v>
      </c>
    </row>
    <row r="3243" spans="1:10" x14ac:dyDescent="0.3">
      <c r="A3243" s="1" t="s">
        <v>8</v>
      </c>
      <c r="B3243" s="1" t="s">
        <v>9</v>
      </c>
      <c r="C3243" s="2">
        <v>45372</v>
      </c>
      <c r="D3243" s="27">
        <f t="shared" si="159"/>
        <v>21</v>
      </c>
      <c r="E3243" s="27">
        <f t="shared" si="160"/>
        <v>3</v>
      </c>
      <c r="F3243" s="27">
        <f t="shared" si="161"/>
        <v>2024</v>
      </c>
      <c r="G3243" s="57">
        <v>15302.39648438</v>
      </c>
      <c r="H3243" s="57">
        <v>14505.344726560001</v>
      </c>
      <c r="I3243" s="57">
        <v>94.791297909999997</v>
      </c>
    </row>
    <row r="3244" spans="1:10" x14ac:dyDescent="0.3">
      <c r="A3244" s="1" t="s">
        <v>10</v>
      </c>
      <c r="B3244" s="1" t="s">
        <v>11</v>
      </c>
      <c r="C3244" s="2">
        <v>45372</v>
      </c>
      <c r="D3244" s="27">
        <f t="shared" si="159"/>
        <v>21</v>
      </c>
      <c r="E3244" s="27">
        <f t="shared" si="160"/>
        <v>3</v>
      </c>
      <c r="F3244" s="27">
        <f t="shared" si="161"/>
        <v>2024</v>
      </c>
      <c r="G3244" s="57">
        <v>204615.328125</v>
      </c>
      <c r="H3244" s="57">
        <v>133951.109375</v>
      </c>
      <c r="I3244" s="57">
        <v>65.464797970000006</v>
      </c>
    </row>
    <row r="3245" spans="1:10" x14ac:dyDescent="0.3">
      <c r="A3245" s="1" t="s">
        <v>12</v>
      </c>
      <c r="B3245" s="1" t="s">
        <v>13</v>
      </c>
      <c r="C3245" s="2">
        <v>45372</v>
      </c>
      <c r="D3245" s="27">
        <f t="shared" si="159"/>
        <v>21</v>
      </c>
      <c r="E3245" s="27">
        <f t="shared" si="160"/>
        <v>3</v>
      </c>
      <c r="F3245" s="27">
        <f t="shared" si="161"/>
        <v>2024</v>
      </c>
      <c r="G3245" s="57">
        <v>20459.2421875</v>
      </c>
      <c r="H3245" s="57">
        <v>13981.16015625</v>
      </c>
      <c r="I3245" s="57">
        <v>68.336601259999995</v>
      </c>
    </row>
    <row r="3246" spans="1:10" x14ac:dyDescent="0.3">
      <c r="A3246" s="1" t="s">
        <v>6</v>
      </c>
      <c r="B3246" s="1" t="s">
        <v>7</v>
      </c>
      <c r="C3246" s="2">
        <v>45373</v>
      </c>
      <c r="D3246" s="27">
        <f t="shared" si="159"/>
        <v>22</v>
      </c>
      <c r="E3246" s="27">
        <f t="shared" si="160"/>
        <v>3</v>
      </c>
      <c r="F3246" s="27">
        <f t="shared" si="161"/>
        <v>2024</v>
      </c>
      <c r="G3246" s="57">
        <v>51691.2265625</v>
      </c>
      <c r="H3246" s="57">
        <v>36536.80078125</v>
      </c>
      <c r="I3246" s="57">
        <v>70.682800290000003</v>
      </c>
    </row>
    <row r="3247" spans="1:10" x14ac:dyDescent="0.3">
      <c r="A3247" s="1" t="s">
        <v>8</v>
      </c>
      <c r="B3247" s="1" t="s">
        <v>9</v>
      </c>
      <c r="C3247" s="2">
        <v>45373</v>
      </c>
      <c r="D3247" s="27">
        <f t="shared" si="159"/>
        <v>22</v>
      </c>
      <c r="E3247" s="27">
        <f t="shared" si="160"/>
        <v>3</v>
      </c>
      <c r="F3247" s="27">
        <f t="shared" si="161"/>
        <v>2024</v>
      </c>
      <c r="G3247" s="57">
        <v>15302.39648438</v>
      </c>
      <c r="H3247" s="57">
        <v>14514.090820310001</v>
      </c>
      <c r="I3247" s="57">
        <v>94.848503109999996</v>
      </c>
    </row>
    <row r="3248" spans="1:10" x14ac:dyDescent="0.3">
      <c r="A3248" s="1" t="s">
        <v>10</v>
      </c>
      <c r="B3248" s="1" t="s">
        <v>11</v>
      </c>
      <c r="C3248" s="2">
        <v>45373</v>
      </c>
      <c r="D3248" s="27">
        <f t="shared" si="159"/>
        <v>22</v>
      </c>
      <c r="E3248" s="27">
        <f t="shared" si="160"/>
        <v>3</v>
      </c>
      <c r="F3248" s="27">
        <f t="shared" si="161"/>
        <v>2024</v>
      </c>
      <c r="G3248" s="57">
        <v>204615.328125</v>
      </c>
      <c r="H3248" s="57">
        <v>134268.75</v>
      </c>
      <c r="I3248" s="57">
        <v>65.620101930000004</v>
      </c>
    </row>
    <row r="3249" spans="1:9" x14ac:dyDescent="0.3">
      <c r="A3249" s="1" t="s">
        <v>12</v>
      </c>
      <c r="B3249" s="1" t="s">
        <v>13</v>
      </c>
      <c r="C3249" s="2">
        <v>45373</v>
      </c>
      <c r="D3249" s="27">
        <f t="shared" si="159"/>
        <v>22</v>
      </c>
      <c r="E3249" s="27">
        <f t="shared" si="160"/>
        <v>3</v>
      </c>
      <c r="F3249" s="27">
        <f t="shared" si="161"/>
        <v>2024</v>
      </c>
      <c r="G3249" s="57">
        <v>20459.2421875</v>
      </c>
      <c r="H3249" s="57">
        <v>13901.838867189999</v>
      </c>
      <c r="I3249" s="57">
        <v>67.948898319999998</v>
      </c>
    </row>
    <row r="3250" spans="1:9" x14ac:dyDescent="0.3">
      <c r="A3250" s="1" t="s">
        <v>6</v>
      </c>
      <c r="B3250" s="1" t="s">
        <v>7</v>
      </c>
      <c r="C3250" s="2">
        <v>45374</v>
      </c>
      <c r="D3250" s="27">
        <f t="shared" si="159"/>
        <v>23</v>
      </c>
      <c r="E3250" s="27">
        <f t="shared" si="160"/>
        <v>3</v>
      </c>
      <c r="F3250" s="27">
        <f t="shared" si="161"/>
        <v>2024</v>
      </c>
      <c r="G3250" s="57">
        <v>51691.2265625</v>
      </c>
      <c r="H3250" s="57">
        <v>36619.734375</v>
      </c>
      <c r="I3250" s="57">
        <v>70.843200679999995</v>
      </c>
    </row>
    <row r="3251" spans="1:9" x14ac:dyDescent="0.3">
      <c r="A3251" s="1" t="s">
        <v>8</v>
      </c>
      <c r="B3251" s="1" t="s">
        <v>9</v>
      </c>
      <c r="C3251" s="2">
        <v>45374</v>
      </c>
      <c r="D3251" s="27">
        <f t="shared" si="159"/>
        <v>23</v>
      </c>
      <c r="E3251" s="27">
        <f t="shared" si="160"/>
        <v>3</v>
      </c>
      <c r="F3251" s="27">
        <f t="shared" si="161"/>
        <v>2024</v>
      </c>
      <c r="G3251" s="57">
        <v>15302.39648438</v>
      </c>
      <c r="H3251" s="57">
        <v>14480.05664063</v>
      </c>
      <c r="I3251" s="57">
        <v>94.626098630000001</v>
      </c>
    </row>
    <row r="3252" spans="1:9" x14ac:dyDescent="0.3">
      <c r="A3252" s="1" t="s">
        <v>10</v>
      </c>
      <c r="B3252" s="1" t="s">
        <v>11</v>
      </c>
      <c r="C3252" s="2">
        <v>45374</v>
      </c>
      <c r="D3252" s="27">
        <f t="shared" si="159"/>
        <v>23</v>
      </c>
      <c r="E3252" s="27">
        <f t="shared" si="160"/>
        <v>3</v>
      </c>
      <c r="F3252" s="27">
        <f t="shared" si="161"/>
        <v>2024</v>
      </c>
      <c r="G3252" s="57">
        <v>204615.328125</v>
      </c>
      <c r="H3252" s="57">
        <v>134974</v>
      </c>
      <c r="I3252" s="57">
        <v>65.964797970000006</v>
      </c>
    </row>
    <row r="3253" spans="1:9" x14ac:dyDescent="0.3">
      <c r="A3253" s="1" t="s">
        <v>12</v>
      </c>
      <c r="B3253" s="1" t="s">
        <v>13</v>
      </c>
      <c r="C3253" s="2">
        <v>45374</v>
      </c>
      <c r="D3253" s="27">
        <f t="shared" si="159"/>
        <v>23</v>
      </c>
      <c r="E3253" s="27">
        <f t="shared" si="160"/>
        <v>3</v>
      </c>
      <c r="F3253" s="27">
        <f t="shared" si="161"/>
        <v>2024</v>
      </c>
      <c r="G3253" s="57">
        <v>20459.2421875</v>
      </c>
      <c r="H3253" s="57">
        <v>13920.282226560001</v>
      </c>
      <c r="I3253" s="57">
        <v>68.039100649999995</v>
      </c>
    </row>
    <row r="3254" spans="1:9" x14ac:dyDescent="0.3">
      <c r="A3254" s="1" t="s">
        <v>6</v>
      </c>
      <c r="B3254" s="1" t="s">
        <v>7</v>
      </c>
      <c r="C3254" s="2">
        <v>45375</v>
      </c>
      <c r="D3254" s="27">
        <f t="shared" si="159"/>
        <v>24</v>
      </c>
      <c r="E3254" s="27">
        <f t="shared" si="160"/>
        <v>3</v>
      </c>
      <c r="F3254" s="27">
        <f t="shared" si="161"/>
        <v>2024</v>
      </c>
      <c r="G3254" s="57">
        <v>51691.2265625</v>
      </c>
      <c r="H3254" s="57">
        <v>36752.73046875</v>
      </c>
      <c r="I3254" s="57">
        <v>71.10050201</v>
      </c>
    </row>
    <row r="3255" spans="1:9" x14ac:dyDescent="0.3">
      <c r="A3255" s="1" t="s">
        <v>8</v>
      </c>
      <c r="B3255" s="1" t="s">
        <v>9</v>
      </c>
      <c r="C3255" s="2">
        <v>45375</v>
      </c>
      <c r="D3255" s="27">
        <f t="shared" si="159"/>
        <v>24</v>
      </c>
      <c r="E3255" s="27">
        <f t="shared" si="160"/>
        <v>3</v>
      </c>
      <c r="F3255" s="27">
        <f t="shared" si="161"/>
        <v>2024</v>
      </c>
      <c r="G3255" s="57">
        <v>15302.39648438</v>
      </c>
      <c r="H3255" s="57">
        <v>14484.124023439999</v>
      </c>
      <c r="I3255" s="57">
        <v>94.652702329999997</v>
      </c>
    </row>
    <row r="3256" spans="1:9" x14ac:dyDescent="0.3">
      <c r="A3256" s="1" t="s">
        <v>10</v>
      </c>
      <c r="B3256" s="1" t="s">
        <v>11</v>
      </c>
      <c r="C3256" s="2">
        <v>45375</v>
      </c>
      <c r="D3256" s="27">
        <f t="shared" si="159"/>
        <v>24</v>
      </c>
      <c r="E3256" s="27">
        <f t="shared" si="160"/>
        <v>3</v>
      </c>
      <c r="F3256" s="27">
        <f t="shared" si="161"/>
        <v>2024</v>
      </c>
      <c r="G3256" s="57">
        <v>204615.328125</v>
      </c>
      <c r="H3256" s="57">
        <v>135600.890625</v>
      </c>
      <c r="I3256" s="57">
        <v>66.271102909999996</v>
      </c>
    </row>
    <row r="3257" spans="1:9" x14ac:dyDescent="0.3">
      <c r="A3257" s="1" t="s">
        <v>12</v>
      </c>
      <c r="B3257" s="1" t="s">
        <v>13</v>
      </c>
      <c r="C3257" s="2">
        <v>45375</v>
      </c>
      <c r="D3257" s="27">
        <f t="shared" si="159"/>
        <v>24</v>
      </c>
      <c r="E3257" s="27">
        <f t="shared" si="160"/>
        <v>3</v>
      </c>
      <c r="F3257" s="27">
        <f t="shared" si="161"/>
        <v>2024</v>
      </c>
      <c r="G3257" s="57">
        <v>20459.2421875</v>
      </c>
      <c r="H3257" s="57">
        <v>13984.981445310001</v>
      </c>
      <c r="I3257" s="57">
        <v>68.355300900000003</v>
      </c>
    </row>
    <row r="3258" spans="1:9" x14ac:dyDescent="0.3">
      <c r="A3258" s="1" t="s">
        <v>6</v>
      </c>
      <c r="B3258" s="1" t="s">
        <v>7</v>
      </c>
      <c r="C3258" s="2">
        <v>45376</v>
      </c>
      <c r="D3258" s="27">
        <f t="shared" si="159"/>
        <v>25</v>
      </c>
      <c r="E3258" s="27">
        <f t="shared" si="160"/>
        <v>3</v>
      </c>
      <c r="F3258" s="27">
        <f t="shared" si="161"/>
        <v>2024</v>
      </c>
      <c r="G3258" s="57">
        <v>51691.2265625</v>
      </c>
      <c r="H3258" s="57">
        <v>36850.953125</v>
      </c>
      <c r="I3258" s="57">
        <v>71.290496829999995</v>
      </c>
    </row>
    <row r="3259" spans="1:9" x14ac:dyDescent="0.3">
      <c r="A3259" s="1" t="s">
        <v>8</v>
      </c>
      <c r="B3259" s="1" t="s">
        <v>9</v>
      </c>
      <c r="C3259" s="2">
        <v>45376</v>
      </c>
      <c r="D3259" s="27">
        <f t="shared" si="159"/>
        <v>25</v>
      </c>
      <c r="E3259" s="27">
        <f t="shared" si="160"/>
        <v>3</v>
      </c>
      <c r="F3259" s="27">
        <f t="shared" si="161"/>
        <v>2024</v>
      </c>
      <c r="G3259" s="57">
        <v>15302.39648438</v>
      </c>
      <c r="H3259" s="57">
        <v>14479.563476560001</v>
      </c>
      <c r="I3259" s="57">
        <v>94.622802730000004</v>
      </c>
    </row>
    <row r="3260" spans="1:9" x14ac:dyDescent="0.3">
      <c r="A3260" s="1" t="s">
        <v>10</v>
      </c>
      <c r="B3260" s="1" t="s">
        <v>11</v>
      </c>
      <c r="C3260" s="2">
        <v>45376</v>
      </c>
      <c r="D3260" s="27">
        <f t="shared" si="159"/>
        <v>25</v>
      </c>
      <c r="E3260" s="27">
        <f t="shared" si="160"/>
        <v>3</v>
      </c>
      <c r="F3260" s="27">
        <f t="shared" si="161"/>
        <v>2024</v>
      </c>
      <c r="G3260" s="57">
        <v>204615.328125</v>
      </c>
      <c r="H3260" s="57">
        <v>136199.34375</v>
      </c>
      <c r="I3260" s="57">
        <v>66.563598630000001</v>
      </c>
    </row>
    <row r="3261" spans="1:9" x14ac:dyDescent="0.3">
      <c r="A3261" s="1" t="s">
        <v>12</v>
      </c>
      <c r="B3261" s="1" t="s">
        <v>13</v>
      </c>
      <c r="C3261" s="2">
        <v>45376</v>
      </c>
      <c r="D3261" s="27">
        <f t="shared" si="159"/>
        <v>25</v>
      </c>
      <c r="E3261" s="27">
        <f t="shared" si="160"/>
        <v>3</v>
      </c>
      <c r="F3261" s="27">
        <f t="shared" si="161"/>
        <v>2024</v>
      </c>
      <c r="G3261" s="57">
        <v>20459.2421875</v>
      </c>
      <c r="H3261" s="57">
        <v>13948.296875</v>
      </c>
      <c r="I3261" s="57">
        <v>68.176002499999996</v>
      </c>
    </row>
    <row r="3262" spans="1:9" x14ac:dyDescent="0.3">
      <c r="A3262" s="1" t="s">
        <v>6</v>
      </c>
      <c r="B3262" s="1" t="s">
        <v>7</v>
      </c>
      <c r="C3262" s="2">
        <v>45377</v>
      </c>
      <c r="D3262" s="27">
        <f t="shared" ref="D3262:D3289" si="162">DAY(C3262)</f>
        <v>26</v>
      </c>
      <c r="E3262" s="27">
        <f t="shared" ref="E3262:E3289" si="163">MONTH(C3262)</f>
        <v>3</v>
      </c>
      <c r="F3262" s="27">
        <f t="shared" ref="F3262:F3289" si="164">YEAR(C3262)</f>
        <v>2024</v>
      </c>
      <c r="G3262" s="57">
        <v>51691.2265625</v>
      </c>
      <c r="H3262" s="57">
        <v>36972.40234375</v>
      </c>
      <c r="I3262" s="57">
        <v>71.525497439999995</v>
      </c>
    </row>
    <row r="3263" spans="1:9" x14ac:dyDescent="0.3">
      <c r="A3263" s="1" t="s">
        <v>8</v>
      </c>
      <c r="B3263" s="1" t="s">
        <v>9</v>
      </c>
      <c r="C3263" s="2">
        <v>45377</v>
      </c>
      <c r="D3263" s="27">
        <f t="shared" si="162"/>
        <v>26</v>
      </c>
      <c r="E3263" s="27">
        <f t="shared" si="163"/>
        <v>3</v>
      </c>
      <c r="F3263" s="27">
        <f t="shared" si="164"/>
        <v>2024</v>
      </c>
      <c r="G3263" s="57">
        <v>15302.39648438</v>
      </c>
      <c r="H3263" s="57">
        <v>14429.958007810001</v>
      </c>
      <c r="I3263" s="57">
        <v>94.298698430000002</v>
      </c>
    </row>
    <row r="3264" spans="1:9" x14ac:dyDescent="0.3">
      <c r="A3264" s="1" t="s">
        <v>10</v>
      </c>
      <c r="B3264" s="1" t="s">
        <v>11</v>
      </c>
      <c r="C3264" s="2">
        <v>45377</v>
      </c>
      <c r="D3264" s="27">
        <f t="shared" si="162"/>
        <v>26</v>
      </c>
      <c r="E3264" s="27">
        <f t="shared" si="163"/>
        <v>3</v>
      </c>
      <c r="F3264" s="27">
        <f t="shared" si="164"/>
        <v>2024</v>
      </c>
      <c r="G3264" s="57">
        <v>204615.328125</v>
      </c>
      <c r="H3264" s="57">
        <v>136851.625</v>
      </c>
      <c r="I3264" s="57">
        <v>66.882400509999997</v>
      </c>
    </row>
    <row r="3265" spans="1:9" x14ac:dyDescent="0.3">
      <c r="A3265" s="1" t="s">
        <v>12</v>
      </c>
      <c r="B3265" s="1" t="s">
        <v>13</v>
      </c>
      <c r="C3265" s="2">
        <v>45377</v>
      </c>
      <c r="D3265" s="27">
        <f t="shared" si="162"/>
        <v>26</v>
      </c>
      <c r="E3265" s="27">
        <f t="shared" si="163"/>
        <v>3</v>
      </c>
      <c r="F3265" s="27">
        <f t="shared" si="164"/>
        <v>2024</v>
      </c>
      <c r="G3265" s="57">
        <v>20459.2421875</v>
      </c>
      <c r="H3265" s="57">
        <v>13830.844726560001</v>
      </c>
      <c r="I3265" s="57">
        <v>67.60189819</v>
      </c>
    </row>
    <row r="3266" spans="1:9" x14ac:dyDescent="0.3">
      <c r="A3266" s="1" t="s">
        <v>6</v>
      </c>
      <c r="B3266" s="1" t="s">
        <v>7</v>
      </c>
      <c r="C3266" s="2">
        <v>45378</v>
      </c>
      <c r="D3266" s="27">
        <f t="shared" si="162"/>
        <v>27</v>
      </c>
      <c r="E3266" s="27">
        <f t="shared" si="163"/>
        <v>3</v>
      </c>
      <c r="F3266" s="27">
        <f t="shared" si="164"/>
        <v>2024</v>
      </c>
      <c r="G3266" s="57">
        <v>51691.2265625</v>
      </c>
      <c r="H3266" s="57">
        <v>37117.8203125</v>
      </c>
      <c r="I3266" s="57">
        <v>71.806800839999994</v>
      </c>
    </row>
    <row r="3267" spans="1:9" x14ac:dyDescent="0.3">
      <c r="A3267" s="1" t="s">
        <v>8</v>
      </c>
      <c r="B3267" s="1" t="s">
        <v>9</v>
      </c>
      <c r="C3267" s="2">
        <v>45378</v>
      </c>
      <c r="D3267" s="27">
        <f t="shared" si="162"/>
        <v>27</v>
      </c>
      <c r="E3267" s="27">
        <f t="shared" si="163"/>
        <v>3</v>
      </c>
      <c r="F3267" s="27">
        <f t="shared" si="164"/>
        <v>2024</v>
      </c>
      <c r="G3267" s="57">
        <v>15302.39648438</v>
      </c>
      <c r="H3267" s="57">
        <v>14403.508789060001</v>
      </c>
      <c r="I3267" s="57">
        <v>94.125801089999996</v>
      </c>
    </row>
    <row r="3268" spans="1:9" x14ac:dyDescent="0.3">
      <c r="A3268" s="1" t="s">
        <v>10</v>
      </c>
      <c r="B3268" s="1" t="s">
        <v>11</v>
      </c>
      <c r="C3268" s="2">
        <v>45378</v>
      </c>
      <c r="D3268" s="27">
        <f t="shared" si="162"/>
        <v>27</v>
      </c>
      <c r="E3268" s="27">
        <f t="shared" si="163"/>
        <v>3</v>
      </c>
      <c r="F3268" s="27">
        <f t="shared" si="164"/>
        <v>2024</v>
      </c>
      <c r="G3268" s="57">
        <v>204615.328125</v>
      </c>
      <c r="H3268" s="57">
        <v>137760.484375</v>
      </c>
      <c r="I3268" s="57">
        <v>67.326599119999997</v>
      </c>
    </row>
    <row r="3269" spans="1:9" x14ac:dyDescent="0.3">
      <c r="A3269" s="1" t="s">
        <v>12</v>
      </c>
      <c r="B3269" s="1" t="s">
        <v>13</v>
      </c>
      <c r="C3269" s="2">
        <v>45378</v>
      </c>
      <c r="D3269" s="27">
        <f t="shared" si="162"/>
        <v>27</v>
      </c>
      <c r="E3269" s="27">
        <f t="shared" si="163"/>
        <v>3</v>
      </c>
      <c r="F3269" s="27">
        <f t="shared" si="164"/>
        <v>2024</v>
      </c>
      <c r="G3269" s="57">
        <v>20459.2421875</v>
      </c>
      <c r="H3269" s="57">
        <v>13747.76171875</v>
      </c>
      <c r="I3269" s="57">
        <v>67.195899960000006</v>
      </c>
    </row>
    <row r="3270" spans="1:9" x14ac:dyDescent="0.3">
      <c r="A3270" s="1" t="s">
        <v>6</v>
      </c>
      <c r="B3270" s="1" t="s">
        <v>7</v>
      </c>
      <c r="C3270" s="2">
        <v>45379</v>
      </c>
      <c r="D3270" s="27">
        <f t="shared" si="162"/>
        <v>28</v>
      </c>
      <c r="E3270" s="27">
        <f t="shared" si="163"/>
        <v>3</v>
      </c>
      <c r="F3270" s="27">
        <f t="shared" si="164"/>
        <v>2024</v>
      </c>
      <c r="G3270" s="57">
        <v>51691.2265625</v>
      </c>
      <c r="H3270" s="57">
        <v>37248.92578125</v>
      </c>
      <c r="I3270" s="57">
        <v>72.060401920000004</v>
      </c>
    </row>
    <row r="3271" spans="1:9" x14ac:dyDescent="0.3">
      <c r="A3271" s="1" t="s">
        <v>8</v>
      </c>
      <c r="B3271" s="1" t="s">
        <v>9</v>
      </c>
      <c r="C3271" s="2">
        <v>45379</v>
      </c>
      <c r="D3271" s="27">
        <f t="shared" si="162"/>
        <v>28</v>
      </c>
      <c r="E3271" s="27">
        <f t="shared" si="163"/>
        <v>3</v>
      </c>
      <c r="F3271" s="27">
        <f t="shared" si="164"/>
        <v>2024</v>
      </c>
      <c r="G3271" s="57">
        <v>15302.39648438</v>
      </c>
      <c r="H3271" s="57">
        <v>14439.75390625</v>
      </c>
      <c r="I3271" s="57">
        <v>94.362701419999993</v>
      </c>
    </row>
    <row r="3272" spans="1:9" x14ac:dyDescent="0.3">
      <c r="A3272" s="1" t="s">
        <v>10</v>
      </c>
      <c r="B3272" s="1" t="s">
        <v>11</v>
      </c>
      <c r="C3272" s="2">
        <v>45379</v>
      </c>
      <c r="D3272" s="27">
        <f t="shared" si="162"/>
        <v>28</v>
      </c>
      <c r="E3272" s="27">
        <f t="shared" si="163"/>
        <v>3</v>
      </c>
      <c r="F3272" s="27">
        <f t="shared" si="164"/>
        <v>2024</v>
      </c>
      <c r="G3272" s="57">
        <v>204615.328125</v>
      </c>
      <c r="H3272" s="57">
        <v>138876.78125</v>
      </c>
      <c r="I3272" s="57">
        <v>67.872100829999994</v>
      </c>
    </row>
    <row r="3273" spans="1:9" x14ac:dyDescent="0.3">
      <c r="A3273" s="1" t="s">
        <v>12</v>
      </c>
      <c r="B3273" s="1" t="s">
        <v>13</v>
      </c>
      <c r="C3273" s="2">
        <v>45379</v>
      </c>
      <c r="D3273" s="27">
        <f t="shared" si="162"/>
        <v>28</v>
      </c>
      <c r="E3273" s="27">
        <f t="shared" si="163"/>
        <v>3</v>
      </c>
      <c r="F3273" s="27">
        <f t="shared" si="164"/>
        <v>2024</v>
      </c>
      <c r="G3273" s="57">
        <v>20459.2421875</v>
      </c>
      <c r="H3273" s="57">
        <v>13681.46289063</v>
      </c>
      <c r="I3273" s="57">
        <v>66.871803279999995</v>
      </c>
    </row>
    <row r="3274" spans="1:9" x14ac:dyDescent="0.3">
      <c r="A3274" s="1" t="s">
        <v>6</v>
      </c>
      <c r="B3274" s="1" t="s">
        <v>7</v>
      </c>
      <c r="C3274" s="2">
        <v>45380</v>
      </c>
      <c r="D3274" s="27">
        <f t="shared" si="162"/>
        <v>29</v>
      </c>
      <c r="E3274" s="27">
        <f t="shared" si="163"/>
        <v>3</v>
      </c>
      <c r="F3274" s="27">
        <f t="shared" si="164"/>
        <v>2024</v>
      </c>
      <c r="G3274" s="57">
        <v>51691.2265625</v>
      </c>
      <c r="H3274" s="57">
        <v>37386.8125</v>
      </c>
      <c r="I3274" s="57">
        <v>72.327201840000001</v>
      </c>
    </row>
    <row r="3275" spans="1:9" x14ac:dyDescent="0.3">
      <c r="A3275" s="1" t="s">
        <v>8</v>
      </c>
      <c r="B3275" s="1" t="s">
        <v>9</v>
      </c>
      <c r="C3275" s="2">
        <v>45380</v>
      </c>
      <c r="D3275" s="27">
        <f t="shared" si="162"/>
        <v>29</v>
      </c>
      <c r="E3275" s="27">
        <f t="shared" si="163"/>
        <v>3</v>
      </c>
      <c r="F3275" s="27">
        <f t="shared" si="164"/>
        <v>2024</v>
      </c>
      <c r="G3275" s="57">
        <v>15302.39648438</v>
      </c>
      <c r="H3275" s="57">
        <v>14513.81640625</v>
      </c>
      <c r="I3275" s="57">
        <v>94.846702579999999</v>
      </c>
    </row>
    <row r="3276" spans="1:9" x14ac:dyDescent="0.3">
      <c r="A3276" s="1" t="s">
        <v>10</v>
      </c>
      <c r="B3276" s="1" t="s">
        <v>11</v>
      </c>
      <c r="C3276" s="2">
        <v>45380</v>
      </c>
      <c r="D3276" s="27">
        <f t="shared" si="162"/>
        <v>29</v>
      </c>
      <c r="E3276" s="27">
        <f t="shared" si="163"/>
        <v>3</v>
      </c>
      <c r="F3276" s="27">
        <f t="shared" si="164"/>
        <v>2024</v>
      </c>
      <c r="G3276" s="57">
        <v>204615.328125</v>
      </c>
      <c r="H3276" s="57">
        <v>140066.328125</v>
      </c>
      <c r="I3276" s="57">
        <v>68.453498839999995</v>
      </c>
    </row>
    <row r="3277" spans="1:9" x14ac:dyDescent="0.3">
      <c r="A3277" s="1" t="s">
        <v>12</v>
      </c>
      <c r="B3277" s="1" t="s">
        <v>13</v>
      </c>
      <c r="C3277" s="2">
        <v>45380</v>
      </c>
      <c r="D3277" s="27">
        <f t="shared" si="162"/>
        <v>29</v>
      </c>
      <c r="E3277" s="27">
        <f t="shared" si="163"/>
        <v>3</v>
      </c>
      <c r="F3277" s="27">
        <f t="shared" si="164"/>
        <v>2024</v>
      </c>
      <c r="G3277" s="57">
        <v>20459.2421875</v>
      </c>
      <c r="H3277" s="57">
        <v>13728.768554689999</v>
      </c>
      <c r="I3277" s="57">
        <v>67.102996829999995</v>
      </c>
    </row>
    <row r="3278" spans="1:9" x14ac:dyDescent="0.3">
      <c r="A3278" s="1" t="s">
        <v>6</v>
      </c>
      <c r="B3278" s="1" t="s">
        <v>7</v>
      </c>
      <c r="C3278" s="2">
        <v>45381</v>
      </c>
      <c r="D3278" s="27">
        <f t="shared" si="162"/>
        <v>30</v>
      </c>
      <c r="E3278" s="27">
        <f t="shared" si="163"/>
        <v>3</v>
      </c>
      <c r="F3278" s="27">
        <f t="shared" si="164"/>
        <v>2024</v>
      </c>
      <c r="G3278" s="57">
        <v>51691.2265625</v>
      </c>
      <c r="H3278" s="57">
        <v>37520.9140625</v>
      </c>
      <c r="I3278" s="57">
        <v>72.586601259999995</v>
      </c>
    </row>
    <row r="3279" spans="1:9" x14ac:dyDescent="0.3">
      <c r="A3279" s="1" t="s">
        <v>8</v>
      </c>
      <c r="B3279" s="1" t="s">
        <v>9</v>
      </c>
      <c r="C3279" s="2">
        <v>45381</v>
      </c>
      <c r="D3279" s="27">
        <f t="shared" si="162"/>
        <v>30</v>
      </c>
      <c r="E3279" s="27">
        <f t="shared" si="163"/>
        <v>3</v>
      </c>
      <c r="F3279" s="27">
        <f t="shared" si="164"/>
        <v>2024</v>
      </c>
      <c r="G3279" s="57">
        <v>15302.39648438</v>
      </c>
      <c r="H3279" s="57">
        <v>14507.254882810001</v>
      </c>
      <c r="I3279" s="57">
        <v>94.803802489999995</v>
      </c>
    </row>
    <row r="3280" spans="1:9" x14ac:dyDescent="0.3">
      <c r="A3280" s="1" t="s">
        <v>10</v>
      </c>
      <c r="B3280" s="1" t="s">
        <v>11</v>
      </c>
      <c r="C3280" s="2">
        <v>45381</v>
      </c>
      <c r="D3280" s="27">
        <f t="shared" si="162"/>
        <v>30</v>
      </c>
      <c r="E3280" s="27">
        <f t="shared" si="163"/>
        <v>3</v>
      </c>
      <c r="F3280" s="27">
        <f t="shared" si="164"/>
        <v>2024</v>
      </c>
      <c r="G3280" s="57">
        <v>204615.328125</v>
      </c>
      <c r="H3280" s="57">
        <v>141170.28125</v>
      </c>
      <c r="I3280" s="57">
        <v>68.992996219999995</v>
      </c>
    </row>
    <row r="3281" spans="1:9" x14ac:dyDescent="0.3">
      <c r="A3281" s="1" t="s">
        <v>12</v>
      </c>
      <c r="B3281" s="1" t="s">
        <v>13</v>
      </c>
      <c r="C3281" s="2">
        <v>45381</v>
      </c>
      <c r="D3281" s="27">
        <f t="shared" si="162"/>
        <v>30</v>
      </c>
      <c r="E3281" s="27">
        <f t="shared" si="163"/>
        <v>3</v>
      </c>
      <c r="F3281" s="27">
        <f t="shared" si="164"/>
        <v>2024</v>
      </c>
      <c r="G3281" s="57">
        <v>20459.2421875</v>
      </c>
      <c r="H3281" s="57">
        <v>13735.46289063</v>
      </c>
      <c r="I3281" s="57">
        <v>67.135696409999994</v>
      </c>
    </row>
    <row r="3282" spans="1:9" x14ac:dyDescent="0.3">
      <c r="A3282" s="1" t="s">
        <v>6</v>
      </c>
      <c r="B3282" s="1" t="s">
        <v>7</v>
      </c>
      <c r="C3282" s="2">
        <v>45382</v>
      </c>
      <c r="D3282" s="27">
        <f t="shared" si="162"/>
        <v>31</v>
      </c>
      <c r="E3282" s="27">
        <f t="shared" si="163"/>
        <v>3</v>
      </c>
      <c r="F3282" s="27">
        <f t="shared" si="164"/>
        <v>2024</v>
      </c>
      <c r="G3282" s="57">
        <v>51691.2265625</v>
      </c>
      <c r="H3282" s="57">
        <v>37641.5703125</v>
      </c>
      <c r="I3282" s="57">
        <v>72.819999690000003</v>
      </c>
    </row>
    <row r="3283" spans="1:9" x14ac:dyDescent="0.3">
      <c r="A3283" s="1" t="s">
        <v>8</v>
      </c>
      <c r="B3283" s="1" t="s">
        <v>9</v>
      </c>
      <c r="C3283" s="2">
        <v>45382</v>
      </c>
      <c r="D3283" s="27">
        <f t="shared" si="162"/>
        <v>31</v>
      </c>
      <c r="E3283" s="27">
        <f t="shared" si="163"/>
        <v>3</v>
      </c>
      <c r="F3283" s="27">
        <f t="shared" si="164"/>
        <v>2024</v>
      </c>
      <c r="G3283" s="57">
        <v>15302.39648438</v>
      </c>
      <c r="H3283" s="57">
        <v>14475.60546875</v>
      </c>
      <c r="I3283" s="57">
        <v>94.597000120000004</v>
      </c>
    </row>
    <row r="3284" spans="1:9" x14ac:dyDescent="0.3">
      <c r="A3284" s="1" t="s">
        <v>10</v>
      </c>
      <c r="B3284" s="1" t="s">
        <v>11</v>
      </c>
      <c r="C3284" s="2">
        <v>45382</v>
      </c>
      <c r="D3284" s="27">
        <f t="shared" si="162"/>
        <v>31</v>
      </c>
      <c r="E3284" s="27">
        <f t="shared" si="163"/>
        <v>3</v>
      </c>
      <c r="F3284" s="27">
        <f t="shared" si="164"/>
        <v>2024</v>
      </c>
      <c r="G3284" s="57">
        <v>204615.328125</v>
      </c>
      <c r="H3284" s="57">
        <v>142065.921875</v>
      </c>
      <c r="I3284" s="57">
        <v>69.430702210000007</v>
      </c>
    </row>
    <row r="3285" spans="1:9" x14ac:dyDescent="0.3">
      <c r="A3285" s="1" t="s">
        <v>12</v>
      </c>
      <c r="B3285" s="1" t="s">
        <v>13</v>
      </c>
      <c r="C3285" s="2">
        <v>45382</v>
      </c>
      <c r="D3285" s="27">
        <f t="shared" si="162"/>
        <v>31</v>
      </c>
      <c r="E3285" s="27">
        <f t="shared" si="163"/>
        <v>3</v>
      </c>
      <c r="F3285" s="27">
        <f t="shared" si="164"/>
        <v>2024</v>
      </c>
      <c r="G3285" s="57">
        <v>20459.2421875</v>
      </c>
      <c r="H3285" s="57">
        <v>13752.967773439999</v>
      </c>
      <c r="I3285" s="57">
        <v>67.221298219999994</v>
      </c>
    </row>
    <row r="3286" spans="1:9" x14ac:dyDescent="0.3">
      <c r="A3286" s="1" t="s">
        <v>6</v>
      </c>
      <c r="B3286" s="1" t="s">
        <v>7</v>
      </c>
      <c r="C3286" s="2">
        <v>45383</v>
      </c>
      <c r="D3286" s="27">
        <f t="shared" si="162"/>
        <v>1</v>
      </c>
      <c r="E3286" s="27">
        <f t="shared" si="163"/>
        <v>4</v>
      </c>
      <c r="F3286" s="27">
        <f t="shared" si="164"/>
        <v>2024</v>
      </c>
      <c r="G3286" s="57">
        <v>51691.2265625</v>
      </c>
      <c r="H3286" s="57">
        <v>37751.25390625</v>
      </c>
      <c r="I3286" s="57">
        <v>73.032203670000001</v>
      </c>
    </row>
    <row r="3287" spans="1:9" x14ac:dyDescent="0.3">
      <c r="A3287" s="1" t="s">
        <v>8</v>
      </c>
      <c r="B3287" s="1" t="s">
        <v>9</v>
      </c>
      <c r="C3287" s="2">
        <v>45383</v>
      </c>
      <c r="D3287" s="27">
        <f t="shared" si="162"/>
        <v>1</v>
      </c>
      <c r="E3287" s="27">
        <f t="shared" si="163"/>
        <v>4</v>
      </c>
      <c r="F3287" s="27">
        <f t="shared" si="164"/>
        <v>2024</v>
      </c>
      <c r="G3287" s="57">
        <v>15302.39648438</v>
      </c>
      <c r="H3287" s="57">
        <v>14447.666992189999</v>
      </c>
      <c r="I3287" s="57">
        <v>94.41439819</v>
      </c>
    </row>
    <row r="3288" spans="1:9" x14ac:dyDescent="0.3">
      <c r="A3288" s="1" t="s">
        <v>10</v>
      </c>
      <c r="B3288" s="1" t="s">
        <v>11</v>
      </c>
      <c r="C3288" s="2">
        <v>45383</v>
      </c>
      <c r="D3288" s="27">
        <f t="shared" si="162"/>
        <v>1</v>
      </c>
      <c r="E3288" s="27">
        <f t="shared" si="163"/>
        <v>4</v>
      </c>
      <c r="F3288" s="27">
        <f t="shared" si="164"/>
        <v>2024</v>
      </c>
      <c r="G3288" s="57">
        <v>204615.328125</v>
      </c>
      <c r="H3288" s="57">
        <v>142666.453125</v>
      </c>
      <c r="I3288" s="57">
        <v>69.72419739</v>
      </c>
    </row>
    <row r="3289" spans="1:9" x14ac:dyDescent="0.3">
      <c r="A3289" s="1" t="s">
        <v>12</v>
      </c>
      <c r="B3289" s="1" t="s">
        <v>13</v>
      </c>
      <c r="C3289" s="2">
        <v>45383</v>
      </c>
      <c r="D3289" s="27">
        <f t="shared" si="162"/>
        <v>1</v>
      </c>
      <c r="E3289" s="27">
        <f t="shared" si="163"/>
        <v>4</v>
      </c>
      <c r="F3289" s="27">
        <f t="shared" si="164"/>
        <v>2024</v>
      </c>
      <c r="G3289" s="57">
        <v>20459.2421875</v>
      </c>
      <c r="H3289" s="57">
        <v>13578.795898439999</v>
      </c>
      <c r="I3289" s="57">
        <v>66.370002749999998</v>
      </c>
    </row>
    <row r="3290" spans="1:9" x14ac:dyDescent="0.3">
      <c r="A3290" s="1" t="s">
        <v>6</v>
      </c>
      <c r="B3290" s="1" t="s">
        <v>7</v>
      </c>
      <c r="C3290" s="2">
        <v>45384</v>
      </c>
      <c r="D3290" s="27">
        <f t="shared" ref="D3290:D3317" si="165">DAY(C3290)</f>
        <v>2</v>
      </c>
      <c r="E3290" s="27">
        <f t="shared" ref="E3290:E3317" si="166">MONTH(C3290)</f>
        <v>4</v>
      </c>
      <c r="F3290" s="27">
        <f t="shared" ref="F3290:F3317" si="167">YEAR(C3290)</f>
        <v>2024</v>
      </c>
      <c r="G3290" s="57">
        <v>51691.2265625</v>
      </c>
      <c r="H3290" s="57">
        <v>37903.09765625</v>
      </c>
      <c r="I3290" s="57">
        <v>73.325996399999994</v>
      </c>
    </row>
    <row r="3291" spans="1:9" x14ac:dyDescent="0.3">
      <c r="A3291" s="1" t="s">
        <v>8</v>
      </c>
      <c r="B3291" s="1" t="s">
        <v>9</v>
      </c>
      <c r="C3291" s="2">
        <v>45384</v>
      </c>
      <c r="D3291" s="27">
        <f t="shared" si="165"/>
        <v>2</v>
      </c>
      <c r="E3291" s="27">
        <f t="shared" si="166"/>
        <v>4</v>
      </c>
      <c r="F3291" s="27">
        <f t="shared" si="167"/>
        <v>2024</v>
      </c>
      <c r="G3291" s="57">
        <v>15302.39648438</v>
      </c>
      <c r="H3291" s="57">
        <v>14446.866210939999</v>
      </c>
      <c r="I3291" s="57">
        <v>94.409202579999999</v>
      </c>
    </row>
    <row r="3292" spans="1:9" x14ac:dyDescent="0.3">
      <c r="A3292" s="1" t="s">
        <v>10</v>
      </c>
      <c r="B3292" s="1" t="s">
        <v>11</v>
      </c>
      <c r="C3292" s="2">
        <v>45384</v>
      </c>
      <c r="D3292" s="27">
        <f t="shared" si="165"/>
        <v>2</v>
      </c>
      <c r="E3292" s="27">
        <f t="shared" si="166"/>
        <v>4</v>
      </c>
      <c r="F3292" s="27">
        <f t="shared" si="167"/>
        <v>2024</v>
      </c>
      <c r="G3292" s="57">
        <v>204615.328125</v>
      </c>
      <c r="H3292" s="57">
        <v>143275.4375</v>
      </c>
      <c r="I3292" s="57">
        <v>70.02189636</v>
      </c>
    </row>
    <row r="3293" spans="1:9" x14ac:dyDescent="0.3">
      <c r="A3293" s="1" t="s">
        <v>12</v>
      </c>
      <c r="B3293" s="1" t="s">
        <v>13</v>
      </c>
      <c r="C3293" s="2">
        <v>45384</v>
      </c>
      <c r="D3293" s="27">
        <f t="shared" si="165"/>
        <v>2</v>
      </c>
      <c r="E3293" s="27">
        <f t="shared" si="166"/>
        <v>4</v>
      </c>
      <c r="F3293" s="27">
        <f t="shared" si="167"/>
        <v>2024</v>
      </c>
      <c r="G3293" s="57">
        <v>20459.2421875</v>
      </c>
      <c r="H3293" s="57">
        <v>13316.9921875</v>
      </c>
      <c r="I3293" s="57">
        <v>65.090301510000003</v>
      </c>
    </row>
    <row r="3294" spans="1:9" x14ac:dyDescent="0.3">
      <c r="A3294" s="1" t="s">
        <v>6</v>
      </c>
      <c r="B3294" s="1" t="s">
        <v>7</v>
      </c>
      <c r="C3294" s="2">
        <v>45385</v>
      </c>
      <c r="D3294" s="27">
        <f t="shared" si="165"/>
        <v>3</v>
      </c>
      <c r="E3294" s="27">
        <f t="shared" si="166"/>
        <v>4</v>
      </c>
      <c r="F3294" s="27">
        <f t="shared" si="167"/>
        <v>2024</v>
      </c>
      <c r="G3294" s="57">
        <v>51691.2265625</v>
      </c>
      <c r="H3294" s="57">
        <v>38071.0390625</v>
      </c>
      <c r="I3294" s="57">
        <v>73.650901790000006</v>
      </c>
    </row>
    <row r="3295" spans="1:9" x14ac:dyDescent="0.3">
      <c r="A3295" s="1" t="s">
        <v>8</v>
      </c>
      <c r="B3295" s="1" t="s">
        <v>9</v>
      </c>
      <c r="C3295" s="2">
        <v>45385</v>
      </c>
      <c r="D3295" s="27">
        <f t="shared" si="165"/>
        <v>3</v>
      </c>
      <c r="E3295" s="27">
        <f t="shared" si="166"/>
        <v>4</v>
      </c>
      <c r="F3295" s="27">
        <f t="shared" si="167"/>
        <v>2024</v>
      </c>
      <c r="G3295" s="57">
        <v>15302.39648438</v>
      </c>
      <c r="H3295" s="57">
        <v>14444.110351560001</v>
      </c>
      <c r="I3295" s="57">
        <v>94.391197199999993</v>
      </c>
    </row>
    <row r="3296" spans="1:9" x14ac:dyDescent="0.3">
      <c r="A3296" s="1" t="s">
        <v>10</v>
      </c>
      <c r="B3296" s="1" t="s">
        <v>11</v>
      </c>
      <c r="C3296" s="2">
        <v>45385</v>
      </c>
      <c r="D3296" s="27">
        <f t="shared" si="165"/>
        <v>3</v>
      </c>
      <c r="E3296" s="27">
        <f t="shared" si="166"/>
        <v>4</v>
      </c>
      <c r="F3296" s="27">
        <f t="shared" si="167"/>
        <v>2024</v>
      </c>
      <c r="G3296" s="57">
        <v>204615.328125</v>
      </c>
      <c r="H3296" s="57">
        <v>143763.34375</v>
      </c>
      <c r="I3296" s="57">
        <v>70.260299680000003</v>
      </c>
    </row>
    <row r="3297" spans="1:9" x14ac:dyDescent="0.3">
      <c r="A3297" s="1" t="s">
        <v>12</v>
      </c>
      <c r="B3297" s="1" t="s">
        <v>13</v>
      </c>
      <c r="C3297" s="2">
        <v>45385</v>
      </c>
      <c r="D3297" s="27">
        <f t="shared" si="165"/>
        <v>3</v>
      </c>
      <c r="E3297" s="27">
        <f t="shared" si="166"/>
        <v>4</v>
      </c>
      <c r="F3297" s="27">
        <f t="shared" si="167"/>
        <v>2024</v>
      </c>
      <c r="G3297" s="57">
        <v>20459.2421875</v>
      </c>
      <c r="H3297" s="57">
        <v>13046.635742189999</v>
      </c>
      <c r="I3297" s="57">
        <v>63.768901820000004</v>
      </c>
    </row>
    <row r="3298" spans="1:9" x14ac:dyDescent="0.3">
      <c r="A3298" s="1" t="s">
        <v>6</v>
      </c>
      <c r="B3298" s="1" t="s">
        <v>7</v>
      </c>
      <c r="C3298" s="2">
        <v>45386</v>
      </c>
      <c r="D3298" s="27">
        <f t="shared" si="165"/>
        <v>4</v>
      </c>
      <c r="E3298" s="27">
        <f t="shared" si="166"/>
        <v>4</v>
      </c>
      <c r="F3298" s="27">
        <f t="shared" si="167"/>
        <v>2024</v>
      </c>
      <c r="G3298" s="57">
        <v>51691.2265625</v>
      </c>
      <c r="H3298" s="57">
        <v>38265.90625</v>
      </c>
      <c r="I3298" s="57">
        <v>74.027900700000004</v>
      </c>
    </row>
    <row r="3299" spans="1:9" x14ac:dyDescent="0.3">
      <c r="A3299" s="1" t="s">
        <v>8</v>
      </c>
      <c r="B3299" s="1" t="s">
        <v>9</v>
      </c>
      <c r="C3299" s="2">
        <v>45386</v>
      </c>
      <c r="D3299" s="27">
        <f t="shared" si="165"/>
        <v>4</v>
      </c>
      <c r="E3299" s="27">
        <f t="shared" si="166"/>
        <v>4</v>
      </c>
      <c r="F3299" s="27">
        <f t="shared" si="167"/>
        <v>2024</v>
      </c>
      <c r="G3299" s="57">
        <v>15302.39648438</v>
      </c>
      <c r="H3299" s="57">
        <v>14428.64257813</v>
      </c>
      <c r="I3299" s="57">
        <v>94.290100100000004</v>
      </c>
    </row>
    <row r="3300" spans="1:9" x14ac:dyDescent="0.3">
      <c r="A3300" s="1" t="s">
        <v>10</v>
      </c>
      <c r="B3300" s="1" t="s">
        <v>11</v>
      </c>
      <c r="C3300" s="2">
        <v>45386</v>
      </c>
      <c r="D3300" s="27">
        <f t="shared" si="165"/>
        <v>4</v>
      </c>
      <c r="E3300" s="27">
        <f t="shared" si="166"/>
        <v>4</v>
      </c>
      <c r="F3300" s="27">
        <f t="shared" si="167"/>
        <v>2024</v>
      </c>
      <c r="G3300" s="57">
        <v>204615.328125</v>
      </c>
      <c r="H3300" s="57">
        <v>144130.9375</v>
      </c>
      <c r="I3300" s="57">
        <v>70.440002440000001</v>
      </c>
    </row>
    <row r="3301" spans="1:9" x14ac:dyDescent="0.3">
      <c r="A3301" s="1" t="s">
        <v>12</v>
      </c>
      <c r="B3301" s="1" t="s">
        <v>13</v>
      </c>
      <c r="C3301" s="2">
        <v>45386</v>
      </c>
      <c r="D3301" s="27">
        <f t="shared" si="165"/>
        <v>4</v>
      </c>
      <c r="E3301" s="27">
        <f t="shared" si="166"/>
        <v>4</v>
      </c>
      <c r="F3301" s="27">
        <f t="shared" si="167"/>
        <v>2024</v>
      </c>
      <c r="G3301" s="57">
        <v>20459.2421875</v>
      </c>
      <c r="H3301" s="57">
        <v>12783.6640625</v>
      </c>
      <c r="I3301" s="57">
        <v>62.483600619999997</v>
      </c>
    </row>
    <row r="3302" spans="1:9" x14ac:dyDescent="0.3">
      <c r="A3302" s="1" t="s">
        <v>6</v>
      </c>
      <c r="B3302" s="1" t="s">
        <v>7</v>
      </c>
      <c r="C3302" s="2">
        <v>45387</v>
      </c>
      <c r="D3302" s="27">
        <f t="shared" si="165"/>
        <v>5</v>
      </c>
      <c r="E3302" s="27">
        <f t="shared" si="166"/>
        <v>4</v>
      </c>
      <c r="F3302" s="27">
        <f t="shared" si="167"/>
        <v>2024</v>
      </c>
      <c r="G3302" s="57">
        <v>51691.2265625</v>
      </c>
      <c r="H3302" s="57">
        <v>38479.82421875</v>
      </c>
      <c r="I3302" s="57">
        <v>74.441703799999999</v>
      </c>
    </row>
    <row r="3303" spans="1:9" x14ac:dyDescent="0.3">
      <c r="A3303" s="1" t="s">
        <v>8</v>
      </c>
      <c r="B3303" s="1" t="s">
        <v>9</v>
      </c>
      <c r="C3303" s="2">
        <v>45387</v>
      </c>
      <c r="D3303" s="27">
        <f t="shared" si="165"/>
        <v>5</v>
      </c>
      <c r="E3303" s="27">
        <f t="shared" si="166"/>
        <v>4</v>
      </c>
      <c r="F3303" s="27">
        <f t="shared" si="167"/>
        <v>2024</v>
      </c>
      <c r="G3303" s="57">
        <v>15302.39648438</v>
      </c>
      <c r="H3303" s="57">
        <v>14455.243164060001</v>
      </c>
      <c r="I3303" s="57">
        <v>94.463897709999998</v>
      </c>
    </row>
    <row r="3304" spans="1:9" x14ac:dyDescent="0.3">
      <c r="A3304" s="1" t="s">
        <v>10</v>
      </c>
      <c r="B3304" s="1" t="s">
        <v>11</v>
      </c>
      <c r="C3304" s="2">
        <v>45387</v>
      </c>
      <c r="D3304" s="27">
        <f t="shared" si="165"/>
        <v>5</v>
      </c>
      <c r="E3304" s="27">
        <f t="shared" si="166"/>
        <v>4</v>
      </c>
      <c r="F3304" s="27">
        <f t="shared" si="167"/>
        <v>2024</v>
      </c>
      <c r="G3304" s="57">
        <v>204615.328125</v>
      </c>
      <c r="H3304" s="57">
        <v>144468.46875</v>
      </c>
      <c r="I3304" s="57">
        <v>70.604896550000007</v>
      </c>
    </row>
    <row r="3305" spans="1:9" x14ac:dyDescent="0.3">
      <c r="A3305" s="1" t="s">
        <v>12</v>
      </c>
      <c r="B3305" s="1" t="s">
        <v>13</v>
      </c>
      <c r="C3305" s="2">
        <v>45387</v>
      </c>
      <c r="D3305" s="27">
        <f t="shared" si="165"/>
        <v>5</v>
      </c>
      <c r="E3305" s="27">
        <f t="shared" si="166"/>
        <v>4</v>
      </c>
      <c r="F3305" s="27">
        <f t="shared" si="167"/>
        <v>2024</v>
      </c>
      <c r="G3305" s="57">
        <v>20459.2421875</v>
      </c>
      <c r="H3305" s="57">
        <v>12561.94140625</v>
      </c>
      <c r="I3305" s="57">
        <v>61.399799350000002</v>
      </c>
    </row>
    <row r="3306" spans="1:9" x14ac:dyDescent="0.3">
      <c r="A3306" s="1" t="s">
        <v>6</v>
      </c>
      <c r="B3306" s="1" t="s">
        <v>7</v>
      </c>
      <c r="C3306" s="2">
        <v>45388</v>
      </c>
      <c r="D3306" s="27">
        <f t="shared" si="165"/>
        <v>6</v>
      </c>
      <c r="E3306" s="27">
        <f t="shared" si="166"/>
        <v>4</v>
      </c>
      <c r="F3306" s="27">
        <f t="shared" si="167"/>
        <v>2024</v>
      </c>
      <c r="G3306" s="57">
        <v>51691.2265625</v>
      </c>
      <c r="H3306" s="57">
        <v>38690.6328125</v>
      </c>
      <c r="I3306" s="57">
        <v>74.849502560000005</v>
      </c>
    </row>
    <row r="3307" spans="1:9" x14ac:dyDescent="0.3">
      <c r="A3307" s="1" t="s">
        <v>8</v>
      </c>
      <c r="B3307" s="1" t="s">
        <v>9</v>
      </c>
      <c r="C3307" s="2">
        <v>45388</v>
      </c>
      <c r="D3307" s="27">
        <f t="shared" si="165"/>
        <v>6</v>
      </c>
      <c r="E3307" s="27">
        <f t="shared" si="166"/>
        <v>4</v>
      </c>
      <c r="F3307" s="27">
        <f t="shared" si="167"/>
        <v>2024</v>
      </c>
      <c r="G3307" s="57">
        <v>15302.39648438</v>
      </c>
      <c r="H3307" s="57">
        <v>14511.223632810001</v>
      </c>
      <c r="I3307" s="57">
        <v>94.829803470000002</v>
      </c>
    </row>
    <row r="3308" spans="1:9" x14ac:dyDescent="0.3">
      <c r="A3308" s="1" t="s">
        <v>10</v>
      </c>
      <c r="B3308" s="1" t="s">
        <v>11</v>
      </c>
      <c r="C3308" s="2">
        <v>45388</v>
      </c>
      <c r="D3308" s="27">
        <f t="shared" si="165"/>
        <v>6</v>
      </c>
      <c r="E3308" s="27">
        <f t="shared" si="166"/>
        <v>4</v>
      </c>
      <c r="F3308" s="27">
        <f t="shared" si="167"/>
        <v>2024</v>
      </c>
      <c r="G3308" s="57">
        <v>204615.328125</v>
      </c>
      <c r="H3308" s="57">
        <v>144975.671875</v>
      </c>
      <c r="I3308" s="57">
        <v>70.852798460000002</v>
      </c>
    </row>
    <row r="3309" spans="1:9" x14ac:dyDescent="0.3">
      <c r="A3309" s="1" t="s">
        <v>12</v>
      </c>
      <c r="B3309" s="1" t="s">
        <v>13</v>
      </c>
      <c r="C3309" s="2">
        <v>45388</v>
      </c>
      <c r="D3309" s="27">
        <f t="shared" si="165"/>
        <v>6</v>
      </c>
      <c r="E3309" s="27">
        <f t="shared" si="166"/>
        <v>4</v>
      </c>
      <c r="F3309" s="27">
        <f t="shared" si="167"/>
        <v>2024</v>
      </c>
      <c r="G3309" s="57">
        <v>20459.2421875</v>
      </c>
      <c r="H3309" s="57">
        <v>12478.95703125</v>
      </c>
      <c r="I3309" s="57">
        <v>60.994201660000002</v>
      </c>
    </row>
    <row r="3310" spans="1:9" x14ac:dyDescent="0.3">
      <c r="A3310" s="1" t="s">
        <v>6</v>
      </c>
      <c r="B3310" s="1" t="s">
        <v>7</v>
      </c>
      <c r="C3310" s="2">
        <v>45389</v>
      </c>
      <c r="D3310" s="27">
        <f t="shared" si="165"/>
        <v>7</v>
      </c>
      <c r="E3310" s="27">
        <f t="shared" si="166"/>
        <v>4</v>
      </c>
      <c r="F3310" s="27">
        <f t="shared" si="167"/>
        <v>2024</v>
      </c>
      <c r="G3310" s="57">
        <v>51691.2265625</v>
      </c>
      <c r="H3310" s="57">
        <v>38894.97265625</v>
      </c>
      <c r="I3310" s="57">
        <v>75.244796750000006</v>
      </c>
    </row>
    <row r="3311" spans="1:9" x14ac:dyDescent="0.3">
      <c r="A3311" s="1" t="s">
        <v>8</v>
      </c>
      <c r="B3311" s="1" t="s">
        <v>9</v>
      </c>
      <c r="C3311" s="2">
        <v>45389</v>
      </c>
      <c r="D3311" s="27">
        <f t="shared" si="165"/>
        <v>7</v>
      </c>
      <c r="E3311" s="27">
        <f t="shared" si="166"/>
        <v>4</v>
      </c>
      <c r="F3311" s="27">
        <f t="shared" si="167"/>
        <v>2024</v>
      </c>
      <c r="G3311" s="57">
        <v>15302.39648438</v>
      </c>
      <c r="H3311" s="57">
        <v>14556.14257813</v>
      </c>
      <c r="I3311" s="57">
        <v>95.123298649999995</v>
      </c>
    </row>
    <row r="3312" spans="1:9" x14ac:dyDescent="0.3">
      <c r="A3312" s="1" t="s">
        <v>10</v>
      </c>
      <c r="B3312" s="1" t="s">
        <v>11</v>
      </c>
      <c r="C3312" s="2">
        <v>45389</v>
      </c>
      <c r="D3312" s="27">
        <f t="shared" si="165"/>
        <v>7</v>
      </c>
      <c r="E3312" s="27">
        <f t="shared" si="166"/>
        <v>4</v>
      </c>
      <c r="F3312" s="27">
        <f t="shared" si="167"/>
        <v>2024</v>
      </c>
      <c r="G3312" s="57">
        <v>204615.328125</v>
      </c>
      <c r="H3312" s="57">
        <v>145424.640625</v>
      </c>
      <c r="I3312" s="57">
        <v>71.072196959999999</v>
      </c>
    </row>
    <row r="3313" spans="1:9" x14ac:dyDescent="0.3">
      <c r="A3313" s="1" t="s">
        <v>12</v>
      </c>
      <c r="B3313" s="1" t="s">
        <v>13</v>
      </c>
      <c r="C3313" s="2">
        <v>45389</v>
      </c>
      <c r="D3313" s="27">
        <f t="shared" si="165"/>
        <v>7</v>
      </c>
      <c r="E3313" s="27">
        <f t="shared" si="166"/>
        <v>4</v>
      </c>
      <c r="F3313" s="27">
        <f t="shared" si="167"/>
        <v>2024</v>
      </c>
      <c r="G3313" s="57">
        <v>20459.2421875</v>
      </c>
      <c r="H3313" s="57">
        <v>12468.971679689999</v>
      </c>
      <c r="I3313" s="57">
        <v>60.945400239999998</v>
      </c>
    </row>
    <row r="3314" spans="1:9" x14ac:dyDescent="0.3">
      <c r="A3314" s="1" t="s">
        <v>6</v>
      </c>
      <c r="B3314" s="1" t="s">
        <v>7</v>
      </c>
      <c r="C3314" s="2">
        <v>45390</v>
      </c>
      <c r="D3314" s="27">
        <f t="shared" si="165"/>
        <v>8</v>
      </c>
      <c r="E3314" s="27">
        <f t="shared" si="166"/>
        <v>4</v>
      </c>
      <c r="F3314" s="27">
        <f t="shared" si="167"/>
        <v>2024</v>
      </c>
      <c r="G3314" s="57">
        <v>51691.2265625</v>
      </c>
      <c r="H3314" s="57">
        <v>39080.421875</v>
      </c>
      <c r="I3314" s="57">
        <v>75.603599549999998</v>
      </c>
    </row>
    <row r="3315" spans="1:9" x14ac:dyDescent="0.3">
      <c r="A3315" s="1" t="s">
        <v>8</v>
      </c>
      <c r="B3315" s="1" t="s">
        <v>9</v>
      </c>
      <c r="C3315" s="2">
        <v>45390</v>
      </c>
      <c r="D3315" s="27">
        <f t="shared" si="165"/>
        <v>8</v>
      </c>
      <c r="E3315" s="27">
        <f t="shared" si="166"/>
        <v>4</v>
      </c>
      <c r="F3315" s="27">
        <f t="shared" si="167"/>
        <v>2024</v>
      </c>
      <c r="G3315" s="57">
        <v>15302.39648438</v>
      </c>
      <c r="H3315" s="57">
        <v>14565.35351563</v>
      </c>
      <c r="I3315" s="57">
        <v>95.183502200000007</v>
      </c>
    </row>
    <row r="3316" spans="1:9" x14ac:dyDescent="0.3">
      <c r="A3316" s="1" t="s">
        <v>10</v>
      </c>
      <c r="B3316" s="1" t="s">
        <v>11</v>
      </c>
      <c r="C3316" s="2">
        <v>45390</v>
      </c>
      <c r="D3316" s="27">
        <f t="shared" si="165"/>
        <v>8</v>
      </c>
      <c r="E3316" s="27">
        <f t="shared" si="166"/>
        <v>4</v>
      </c>
      <c r="F3316" s="27">
        <f t="shared" si="167"/>
        <v>2024</v>
      </c>
      <c r="G3316" s="57">
        <v>204615.328125</v>
      </c>
      <c r="H3316" s="57">
        <v>145821.375</v>
      </c>
      <c r="I3316" s="57">
        <v>71.266098020000001</v>
      </c>
    </row>
    <row r="3317" spans="1:9" x14ac:dyDescent="0.3">
      <c r="A3317" s="1" t="s">
        <v>12</v>
      </c>
      <c r="B3317" s="1" t="s">
        <v>13</v>
      </c>
      <c r="C3317" s="2">
        <v>45390</v>
      </c>
      <c r="D3317" s="27">
        <f t="shared" si="165"/>
        <v>8</v>
      </c>
      <c r="E3317" s="27">
        <f t="shared" si="166"/>
        <v>4</v>
      </c>
      <c r="F3317" s="27">
        <f t="shared" si="167"/>
        <v>2024</v>
      </c>
      <c r="G3317" s="57">
        <v>20459.2421875</v>
      </c>
      <c r="H3317" s="57">
        <v>12376.356445310001</v>
      </c>
      <c r="I3317" s="57">
        <v>60.492698670000003</v>
      </c>
    </row>
    <row r="3318" spans="1:9" x14ac:dyDescent="0.3">
      <c r="A3318" s="1" t="s">
        <v>6</v>
      </c>
      <c r="B3318" s="1" t="s">
        <v>7</v>
      </c>
      <c r="C3318" s="2">
        <v>45391</v>
      </c>
      <c r="D3318" s="27">
        <f t="shared" ref="D3318:D3345" si="168">DAY(C3318)</f>
        <v>9</v>
      </c>
      <c r="E3318" s="27">
        <f t="shared" ref="E3318:E3345" si="169">MONTH(C3318)</f>
        <v>4</v>
      </c>
      <c r="F3318" s="27">
        <f t="shared" ref="F3318:F3345" si="170">YEAR(C3318)</f>
        <v>2024</v>
      </c>
      <c r="G3318" s="57">
        <v>51691.2265625</v>
      </c>
      <c r="H3318" s="57">
        <v>39164.7421875</v>
      </c>
      <c r="I3318" s="57">
        <v>75.766700740000005</v>
      </c>
    </row>
    <row r="3319" spans="1:9" x14ac:dyDescent="0.3">
      <c r="A3319" s="1" t="s">
        <v>8</v>
      </c>
      <c r="B3319" s="1" t="s">
        <v>9</v>
      </c>
      <c r="C3319" s="2">
        <v>45391</v>
      </c>
      <c r="D3319" s="27">
        <f t="shared" si="168"/>
        <v>9</v>
      </c>
      <c r="E3319" s="27">
        <f t="shared" si="169"/>
        <v>4</v>
      </c>
      <c r="F3319" s="27">
        <f t="shared" si="170"/>
        <v>2024</v>
      </c>
      <c r="G3319" s="57">
        <v>15302.39648438</v>
      </c>
      <c r="H3319" s="57">
        <v>14575.131835939999</v>
      </c>
      <c r="I3319" s="57">
        <v>95.247398380000007</v>
      </c>
    </row>
    <row r="3320" spans="1:9" x14ac:dyDescent="0.3">
      <c r="A3320" s="1" t="s">
        <v>10</v>
      </c>
      <c r="B3320" s="1" t="s">
        <v>11</v>
      </c>
      <c r="C3320" s="2">
        <v>45391</v>
      </c>
      <c r="D3320" s="27">
        <f t="shared" si="168"/>
        <v>9</v>
      </c>
      <c r="E3320" s="27">
        <f t="shared" si="169"/>
        <v>4</v>
      </c>
      <c r="F3320" s="27">
        <f t="shared" si="170"/>
        <v>2024</v>
      </c>
      <c r="G3320" s="57">
        <v>204615.328125</v>
      </c>
      <c r="H3320" s="57">
        <v>146003.625</v>
      </c>
      <c r="I3320" s="57">
        <v>71.355201719999997</v>
      </c>
    </row>
    <row r="3321" spans="1:9" x14ac:dyDescent="0.3">
      <c r="A3321" s="1" t="s">
        <v>12</v>
      </c>
      <c r="B3321" s="1" t="s">
        <v>13</v>
      </c>
      <c r="C3321" s="2">
        <v>45391</v>
      </c>
      <c r="D3321" s="27">
        <f t="shared" si="168"/>
        <v>9</v>
      </c>
      <c r="E3321" s="27">
        <f t="shared" si="169"/>
        <v>4</v>
      </c>
      <c r="F3321" s="27">
        <f t="shared" si="170"/>
        <v>2024</v>
      </c>
      <c r="G3321" s="57">
        <v>20459.2421875</v>
      </c>
      <c r="H3321" s="57">
        <v>12221.885742189999</v>
      </c>
      <c r="I3321" s="57">
        <v>59.73770142</v>
      </c>
    </row>
    <row r="3322" spans="1:9" x14ac:dyDescent="0.3">
      <c r="A3322" s="1" t="s">
        <v>6</v>
      </c>
      <c r="B3322" s="1" t="s">
        <v>7</v>
      </c>
      <c r="C3322" s="2">
        <v>45392</v>
      </c>
      <c r="D3322" s="27">
        <f t="shared" si="168"/>
        <v>10</v>
      </c>
      <c r="E3322" s="27">
        <f t="shared" si="169"/>
        <v>4</v>
      </c>
      <c r="F3322" s="27">
        <f t="shared" si="170"/>
        <v>2024</v>
      </c>
      <c r="G3322" s="57">
        <v>51691.2265625</v>
      </c>
      <c r="H3322" s="57">
        <v>39245.5859375</v>
      </c>
      <c r="I3322" s="57">
        <v>75.923103330000004</v>
      </c>
    </row>
    <row r="3323" spans="1:9" x14ac:dyDescent="0.3">
      <c r="A3323" s="1" t="s">
        <v>8</v>
      </c>
      <c r="B3323" s="1" t="s">
        <v>9</v>
      </c>
      <c r="C3323" s="2">
        <v>45392</v>
      </c>
      <c r="D3323" s="27">
        <f t="shared" si="168"/>
        <v>10</v>
      </c>
      <c r="E3323" s="27">
        <f t="shared" si="169"/>
        <v>4</v>
      </c>
      <c r="F3323" s="27">
        <f t="shared" si="170"/>
        <v>2024</v>
      </c>
      <c r="G3323" s="57">
        <v>15302.39648438</v>
      </c>
      <c r="H3323" s="57">
        <v>14518.137695310001</v>
      </c>
      <c r="I3323" s="57">
        <v>94.874900819999993</v>
      </c>
    </row>
    <row r="3324" spans="1:9" x14ac:dyDescent="0.3">
      <c r="A3324" s="1" t="s">
        <v>10</v>
      </c>
      <c r="B3324" s="1" t="s">
        <v>11</v>
      </c>
      <c r="C3324" s="2">
        <v>45392</v>
      </c>
      <c r="D3324" s="27">
        <f t="shared" si="168"/>
        <v>10</v>
      </c>
      <c r="E3324" s="27">
        <f t="shared" si="169"/>
        <v>4</v>
      </c>
      <c r="F3324" s="27">
        <f t="shared" si="170"/>
        <v>2024</v>
      </c>
      <c r="G3324" s="57">
        <v>204615.328125</v>
      </c>
      <c r="H3324" s="57">
        <v>146229.078125</v>
      </c>
      <c r="I3324" s="57">
        <v>71.465400700000004</v>
      </c>
    </row>
    <row r="3325" spans="1:9" x14ac:dyDescent="0.3">
      <c r="A3325" s="1" t="s">
        <v>12</v>
      </c>
      <c r="B3325" s="1" t="s">
        <v>13</v>
      </c>
      <c r="C3325" s="2">
        <v>45392</v>
      </c>
      <c r="D3325" s="27">
        <f t="shared" si="168"/>
        <v>10</v>
      </c>
      <c r="E3325" s="27">
        <f t="shared" si="169"/>
        <v>4</v>
      </c>
      <c r="F3325" s="27">
        <f t="shared" si="170"/>
        <v>2024</v>
      </c>
      <c r="G3325" s="57">
        <v>20459.2421875</v>
      </c>
      <c r="H3325" s="57">
        <v>11997.37695313</v>
      </c>
      <c r="I3325" s="57">
        <v>58.640399930000001</v>
      </c>
    </row>
    <row r="3326" spans="1:9" x14ac:dyDescent="0.3">
      <c r="A3326" s="1" t="s">
        <v>6</v>
      </c>
      <c r="B3326" s="1" t="s">
        <v>7</v>
      </c>
      <c r="C3326" s="2">
        <v>45393</v>
      </c>
      <c r="D3326" s="27">
        <f t="shared" si="168"/>
        <v>11</v>
      </c>
      <c r="E3326" s="27">
        <f t="shared" si="169"/>
        <v>4</v>
      </c>
      <c r="F3326" s="27">
        <f t="shared" si="170"/>
        <v>2024</v>
      </c>
      <c r="G3326" s="57">
        <v>51691.2265625</v>
      </c>
      <c r="H3326" s="57">
        <v>39293.1796875</v>
      </c>
      <c r="I3326" s="57">
        <v>76.015197749999999</v>
      </c>
    </row>
    <row r="3327" spans="1:9" x14ac:dyDescent="0.3">
      <c r="A3327" s="1" t="s">
        <v>8</v>
      </c>
      <c r="B3327" s="1" t="s">
        <v>9</v>
      </c>
      <c r="C3327" s="2">
        <v>45393</v>
      </c>
      <c r="D3327" s="27">
        <f t="shared" si="168"/>
        <v>11</v>
      </c>
      <c r="E3327" s="27">
        <f t="shared" si="169"/>
        <v>4</v>
      </c>
      <c r="F3327" s="27">
        <f t="shared" si="170"/>
        <v>2024</v>
      </c>
      <c r="G3327" s="57">
        <v>15302.39648438</v>
      </c>
      <c r="H3327" s="57">
        <v>14467.030273439999</v>
      </c>
      <c r="I3327" s="57">
        <v>94.540901180000006</v>
      </c>
    </row>
    <row r="3328" spans="1:9" x14ac:dyDescent="0.3">
      <c r="A3328" s="1" t="s">
        <v>10</v>
      </c>
      <c r="B3328" s="1" t="s">
        <v>11</v>
      </c>
      <c r="C3328" s="2">
        <v>45393</v>
      </c>
      <c r="D3328" s="27">
        <f t="shared" si="168"/>
        <v>11</v>
      </c>
      <c r="E3328" s="27">
        <f t="shared" si="169"/>
        <v>4</v>
      </c>
      <c r="F3328" s="27">
        <f t="shared" si="170"/>
        <v>2024</v>
      </c>
      <c r="G3328" s="57">
        <v>204615.328125</v>
      </c>
      <c r="H3328" s="57">
        <v>146471.578125</v>
      </c>
      <c r="I3328" s="57">
        <v>71.583900450000002</v>
      </c>
    </row>
    <row r="3329" spans="1:9" x14ac:dyDescent="0.3">
      <c r="A3329" s="1" t="s">
        <v>12</v>
      </c>
      <c r="B3329" s="1" t="s">
        <v>13</v>
      </c>
      <c r="C3329" s="2">
        <v>45393</v>
      </c>
      <c r="D3329" s="27">
        <f t="shared" si="168"/>
        <v>11</v>
      </c>
      <c r="E3329" s="27">
        <f t="shared" si="169"/>
        <v>4</v>
      </c>
      <c r="F3329" s="27">
        <f t="shared" si="170"/>
        <v>2024</v>
      </c>
      <c r="G3329" s="57">
        <v>20459.2421875</v>
      </c>
      <c r="H3329" s="57">
        <v>11748.508789060001</v>
      </c>
      <c r="I3329" s="57">
        <v>57.423999790000003</v>
      </c>
    </row>
    <row r="3330" spans="1:9" x14ac:dyDescent="0.3">
      <c r="A3330" s="1" t="s">
        <v>6</v>
      </c>
      <c r="B3330" s="1" t="s">
        <v>7</v>
      </c>
      <c r="C3330" s="2">
        <v>45394</v>
      </c>
      <c r="D3330" s="27">
        <f t="shared" si="168"/>
        <v>12</v>
      </c>
      <c r="E3330" s="27">
        <f t="shared" si="169"/>
        <v>4</v>
      </c>
      <c r="F3330" s="27">
        <f t="shared" si="170"/>
        <v>2024</v>
      </c>
      <c r="G3330" s="57">
        <v>51691.2265625</v>
      </c>
      <c r="H3330" s="57">
        <v>39374.19921875</v>
      </c>
      <c r="I3330" s="57">
        <v>76.171897889999997</v>
      </c>
    </row>
    <row r="3331" spans="1:9" x14ac:dyDescent="0.3">
      <c r="A3331" s="1" t="s">
        <v>8</v>
      </c>
      <c r="B3331" s="1" t="s">
        <v>9</v>
      </c>
      <c r="C3331" s="2">
        <v>45394</v>
      </c>
      <c r="D3331" s="27">
        <f t="shared" si="168"/>
        <v>12</v>
      </c>
      <c r="E3331" s="27">
        <f t="shared" si="169"/>
        <v>4</v>
      </c>
      <c r="F3331" s="27">
        <f t="shared" si="170"/>
        <v>2024</v>
      </c>
      <c r="G3331" s="57">
        <v>15302.39648438</v>
      </c>
      <c r="H3331" s="57">
        <v>14437.703125</v>
      </c>
      <c r="I3331" s="57">
        <v>94.349296570000007</v>
      </c>
    </row>
    <row r="3332" spans="1:9" x14ac:dyDescent="0.3">
      <c r="A3332" s="1" t="s">
        <v>10</v>
      </c>
      <c r="B3332" s="1" t="s">
        <v>11</v>
      </c>
      <c r="C3332" s="2">
        <v>45394</v>
      </c>
      <c r="D3332" s="27">
        <f t="shared" si="168"/>
        <v>12</v>
      </c>
      <c r="E3332" s="27">
        <f t="shared" si="169"/>
        <v>4</v>
      </c>
      <c r="F3332" s="27">
        <f t="shared" si="170"/>
        <v>2024</v>
      </c>
      <c r="G3332" s="57">
        <v>204615.328125</v>
      </c>
      <c r="H3332" s="57">
        <v>146865.625</v>
      </c>
      <c r="I3332" s="57">
        <v>71.776496890000004</v>
      </c>
    </row>
    <row r="3333" spans="1:9" x14ac:dyDescent="0.3">
      <c r="A3333" s="1" t="s">
        <v>12</v>
      </c>
      <c r="B3333" s="1" t="s">
        <v>13</v>
      </c>
      <c r="C3333" s="2">
        <v>45394</v>
      </c>
      <c r="D3333" s="27">
        <f t="shared" si="168"/>
        <v>12</v>
      </c>
      <c r="E3333" s="27">
        <f t="shared" si="169"/>
        <v>4</v>
      </c>
      <c r="F3333" s="27">
        <f t="shared" si="170"/>
        <v>2024</v>
      </c>
      <c r="G3333" s="57">
        <v>20459.2421875</v>
      </c>
      <c r="H3333" s="57">
        <v>11533.93945313</v>
      </c>
      <c r="I3333" s="57">
        <v>56.375198359999999</v>
      </c>
    </row>
    <row r="3334" spans="1:9" x14ac:dyDescent="0.3">
      <c r="A3334" s="1" t="s">
        <v>6</v>
      </c>
      <c r="B3334" s="1" t="s">
        <v>7</v>
      </c>
      <c r="C3334" s="2">
        <v>45395</v>
      </c>
      <c r="D3334" s="27">
        <f t="shared" si="168"/>
        <v>13</v>
      </c>
      <c r="E3334" s="27">
        <f t="shared" si="169"/>
        <v>4</v>
      </c>
      <c r="F3334" s="27">
        <f t="shared" si="170"/>
        <v>2024</v>
      </c>
      <c r="G3334" s="57">
        <v>51691.2265625</v>
      </c>
      <c r="H3334" s="57">
        <v>39473.53125</v>
      </c>
      <c r="I3334" s="57">
        <v>76.364097599999994</v>
      </c>
    </row>
    <row r="3335" spans="1:9" x14ac:dyDescent="0.3">
      <c r="A3335" s="1" t="s">
        <v>8</v>
      </c>
      <c r="B3335" s="1" t="s">
        <v>9</v>
      </c>
      <c r="C3335" s="2">
        <v>45395</v>
      </c>
      <c r="D3335" s="27">
        <f t="shared" si="168"/>
        <v>13</v>
      </c>
      <c r="E3335" s="27">
        <f t="shared" si="169"/>
        <v>4</v>
      </c>
      <c r="F3335" s="27">
        <f t="shared" si="170"/>
        <v>2024</v>
      </c>
      <c r="G3335" s="57">
        <v>15302.39648438</v>
      </c>
      <c r="H3335" s="57">
        <v>14471.94335938</v>
      </c>
      <c r="I3335" s="57">
        <v>94.573097230000002</v>
      </c>
    </row>
    <row r="3336" spans="1:9" x14ac:dyDescent="0.3">
      <c r="A3336" s="1" t="s">
        <v>10</v>
      </c>
      <c r="B3336" s="1" t="s">
        <v>11</v>
      </c>
      <c r="C3336" s="2">
        <v>45395</v>
      </c>
      <c r="D3336" s="27">
        <f t="shared" si="168"/>
        <v>13</v>
      </c>
      <c r="E3336" s="27">
        <f t="shared" si="169"/>
        <v>4</v>
      </c>
      <c r="F3336" s="27">
        <f t="shared" si="170"/>
        <v>2024</v>
      </c>
      <c r="G3336" s="57">
        <v>204615.328125</v>
      </c>
      <c r="H3336" s="57">
        <v>147338.71875</v>
      </c>
      <c r="I3336" s="57">
        <v>72.007698059999996</v>
      </c>
    </row>
    <row r="3337" spans="1:9" x14ac:dyDescent="0.3">
      <c r="A3337" s="1" t="s">
        <v>12</v>
      </c>
      <c r="B3337" s="1" t="s">
        <v>13</v>
      </c>
      <c r="C3337" s="2">
        <v>45395</v>
      </c>
      <c r="D3337" s="27">
        <f t="shared" si="168"/>
        <v>13</v>
      </c>
      <c r="E3337" s="27">
        <f t="shared" si="169"/>
        <v>4</v>
      </c>
      <c r="F3337" s="27">
        <f t="shared" si="170"/>
        <v>2024</v>
      </c>
      <c r="G3337" s="57">
        <v>20459.2421875</v>
      </c>
      <c r="H3337" s="57">
        <v>11496.672851560001</v>
      </c>
      <c r="I3337" s="57">
        <v>56.19309998</v>
      </c>
    </row>
    <row r="3338" spans="1:9" x14ac:dyDescent="0.3">
      <c r="A3338" s="1" t="s">
        <v>6</v>
      </c>
      <c r="B3338" s="1" t="s">
        <v>7</v>
      </c>
      <c r="C3338" s="2">
        <v>45396</v>
      </c>
      <c r="D3338" s="27">
        <f t="shared" si="168"/>
        <v>14</v>
      </c>
      <c r="E3338" s="27">
        <f t="shared" si="169"/>
        <v>4</v>
      </c>
      <c r="F3338" s="27">
        <f t="shared" si="170"/>
        <v>2024</v>
      </c>
      <c r="G3338" s="57">
        <v>51691.2265625</v>
      </c>
      <c r="H3338" s="57">
        <v>39556.45703125</v>
      </c>
      <c r="I3338" s="57">
        <v>76.52449799</v>
      </c>
    </row>
    <row r="3339" spans="1:9" x14ac:dyDescent="0.3">
      <c r="A3339" s="1" t="s">
        <v>8</v>
      </c>
      <c r="B3339" s="1" t="s">
        <v>9</v>
      </c>
      <c r="C3339" s="2">
        <v>45396</v>
      </c>
      <c r="D3339" s="27">
        <f t="shared" si="168"/>
        <v>14</v>
      </c>
      <c r="E3339" s="27">
        <f t="shared" si="169"/>
        <v>4</v>
      </c>
      <c r="F3339" s="27">
        <f t="shared" si="170"/>
        <v>2024</v>
      </c>
      <c r="G3339" s="57">
        <v>15302.39648438</v>
      </c>
      <c r="H3339" s="57">
        <v>14508.637695310001</v>
      </c>
      <c r="I3339" s="57">
        <v>94.812896730000006</v>
      </c>
    </row>
    <row r="3340" spans="1:9" x14ac:dyDescent="0.3">
      <c r="A3340" s="1" t="s">
        <v>10</v>
      </c>
      <c r="B3340" s="1" t="s">
        <v>11</v>
      </c>
      <c r="C3340" s="2">
        <v>45396</v>
      </c>
      <c r="D3340" s="27">
        <f t="shared" si="168"/>
        <v>14</v>
      </c>
      <c r="E3340" s="27">
        <f t="shared" si="169"/>
        <v>4</v>
      </c>
      <c r="F3340" s="27">
        <f t="shared" si="170"/>
        <v>2024</v>
      </c>
      <c r="G3340" s="57">
        <v>204615.328125</v>
      </c>
      <c r="H3340" s="57">
        <v>147698.84375</v>
      </c>
      <c r="I3340" s="57">
        <v>72.183700560000005</v>
      </c>
    </row>
    <row r="3341" spans="1:9" x14ac:dyDescent="0.3">
      <c r="A3341" s="1" t="s">
        <v>12</v>
      </c>
      <c r="B3341" s="1" t="s">
        <v>13</v>
      </c>
      <c r="C3341" s="2">
        <v>45396</v>
      </c>
      <c r="D3341" s="27">
        <f t="shared" si="168"/>
        <v>14</v>
      </c>
      <c r="E3341" s="27">
        <f t="shared" si="169"/>
        <v>4</v>
      </c>
      <c r="F3341" s="27">
        <f t="shared" si="170"/>
        <v>2024</v>
      </c>
      <c r="G3341" s="57">
        <v>20459.2421875</v>
      </c>
      <c r="H3341" s="57">
        <v>11692.23828125</v>
      </c>
      <c r="I3341" s="57">
        <v>57.14889908</v>
      </c>
    </row>
    <row r="3342" spans="1:9" x14ac:dyDescent="0.3">
      <c r="A3342" s="1" t="s">
        <v>6</v>
      </c>
      <c r="B3342" s="1" t="s">
        <v>7</v>
      </c>
      <c r="C3342" s="2">
        <v>45397</v>
      </c>
      <c r="D3342" s="27">
        <f t="shared" si="168"/>
        <v>15</v>
      </c>
      <c r="E3342" s="27">
        <f t="shared" si="169"/>
        <v>4</v>
      </c>
      <c r="F3342" s="27">
        <f t="shared" si="170"/>
        <v>2024</v>
      </c>
      <c r="G3342" s="57">
        <v>51691.2265625</v>
      </c>
      <c r="H3342" s="57">
        <v>39656.68359375</v>
      </c>
      <c r="I3342" s="57">
        <v>76.718399050000002</v>
      </c>
    </row>
    <row r="3343" spans="1:9" x14ac:dyDescent="0.3">
      <c r="A3343" s="1" t="s">
        <v>8</v>
      </c>
      <c r="B3343" s="1" t="s">
        <v>9</v>
      </c>
      <c r="C3343" s="2">
        <v>45397</v>
      </c>
      <c r="D3343" s="27">
        <f t="shared" si="168"/>
        <v>15</v>
      </c>
      <c r="E3343" s="27">
        <f t="shared" si="169"/>
        <v>4</v>
      </c>
      <c r="F3343" s="27">
        <f t="shared" si="170"/>
        <v>2024</v>
      </c>
      <c r="G3343" s="57">
        <v>15302.39648438</v>
      </c>
      <c r="H3343" s="57">
        <v>14536.84570313</v>
      </c>
      <c r="I3343" s="57">
        <v>94.99720001</v>
      </c>
    </row>
    <row r="3344" spans="1:9" x14ac:dyDescent="0.3">
      <c r="A3344" s="1" t="s">
        <v>10</v>
      </c>
      <c r="B3344" s="1" t="s">
        <v>11</v>
      </c>
      <c r="C3344" s="2">
        <v>45397</v>
      </c>
      <c r="D3344" s="27">
        <f t="shared" si="168"/>
        <v>15</v>
      </c>
      <c r="E3344" s="27">
        <f t="shared" si="169"/>
        <v>4</v>
      </c>
      <c r="F3344" s="27">
        <f t="shared" si="170"/>
        <v>2024</v>
      </c>
      <c r="G3344" s="57">
        <v>204615.328125</v>
      </c>
      <c r="H3344" s="57">
        <v>147948.6875</v>
      </c>
      <c r="I3344" s="57">
        <v>72.305801389999999</v>
      </c>
    </row>
    <row r="3345" spans="1:9" x14ac:dyDescent="0.3">
      <c r="A3345" s="1" t="s">
        <v>12</v>
      </c>
      <c r="B3345" s="1" t="s">
        <v>13</v>
      </c>
      <c r="C3345" s="2">
        <v>45397</v>
      </c>
      <c r="D3345" s="27">
        <f t="shared" si="168"/>
        <v>15</v>
      </c>
      <c r="E3345" s="27">
        <f t="shared" si="169"/>
        <v>4</v>
      </c>
      <c r="F3345" s="27">
        <f t="shared" si="170"/>
        <v>2024</v>
      </c>
      <c r="G3345" s="57">
        <v>20459.2421875</v>
      </c>
      <c r="H3345" s="57">
        <v>11777.276367189999</v>
      </c>
      <c r="I3345" s="57">
        <v>57.5646019</v>
      </c>
    </row>
    <row r="3346" spans="1:9" x14ac:dyDescent="0.3">
      <c r="A3346" s="1" t="s">
        <v>6</v>
      </c>
      <c r="B3346" s="1" t="s">
        <v>7</v>
      </c>
      <c r="C3346" s="2">
        <v>45398</v>
      </c>
      <c r="D3346" s="27">
        <f t="shared" ref="D3346:D3373" si="171">DAY(C3346)</f>
        <v>16</v>
      </c>
      <c r="E3346" s="27">
        <f t="shared" ref="E3346:E3373" si="172">MONTH(C3346)</f>
        <v>4</v>
      </c>
      <c r="F3346" s="27">
        <f t="shared" ref="F3346:F3373" si="173">YEAR(C3346)</f>
        <v>2024</v>
      </c>
      <c r="G3346" s="57">
        <v>51691.2265625</v>
      </c>
      <c r="H3346" s="57">
        <v>39807.859375</v>
      </c>
      <c r="I3346" s="57">
        <v>77.010902400000006</v>
      </c>
    </row>
    <row r="3347" spans="1:9" x14ac:dyDescent="0.3">
      <c r="A3347" s="1" t="s">
        <v>8</v>
      </c>
      <c r="B3347" s="1" t="s">
        <v>9</v>
      </c>
      <c r="C3347" s="2">
        <v>45398</v>
      </c>
      <c r="D3347" s="27">
        <f t="shared" si="171"/>
        <v>16</v>
      </c>
      <c r="E3347" s="27">
        <f t="shared" si="172"/>
        <v>4</v>
      </c>
      <c r="F3347" s="27">
        <f t="shared" si="173"/>
        <v>2024</v>
      </c>
      <c r="G3347" s="57">
        <v>15302.39648438</v>
      </c>
      <c r="H3347" s="57">
        <v>14514.901367189999</v>
      </c>
      <c r="I3347" s="57">
        <v>94.853797909999997</v>
      </c>
    </row>
    <row r="3348" spans="1:9" x14ac:dyDescent="0.3">
      <c r="A3348" s="1" t="s">
        <v>10</v>
      </c>
      <c r="B3348" s="1" t="s">
        <v>11</v>
      </c>
      <c r="C3348" s="2">
        <v>45398</v>
      </c>
      <c r="D3348" s="27">
        <f t="shared" si="171"/>
        <v>16</v>
      </c>
      <c r="E3348" s="27">
        <f t="shared" si="172"/>
        <v>4</v>
      </c>
      <c r="F3348" s="27">
        <f t="shared" si="173"/>
        <v>2024</v>
      </c>
      <c r="G3348" s="57">
        <v>204615.328125</v>
      </c>
      <c r="H3348" s="57">
        <v>148089.03125</v>
      </c>
      <c r="I3348" s="57">
        <v>72.374397279999997</v>
      </c>
    </row>
    <row r="3349" spans="1:9" x14ac:dyDescent="0.3">
      <c r="A3349" s="1" t="s">
        <v>12</v>
      </c>
      <c r="B3349" s="1" t="s">
        <v>13</v>
      </c>
      <c r="C3349" s="2">
        <v>45398</v>
      </c>
      <c r="D3349" s="27">
        <f t="shared" si="171"/>
        <v>16</v>
      </c>
      <c r="E3349" s="27">
        <f t="shared" si="172"/>
        <v>4</v>
      </c>
      <c r="F3349" s="27">
        <f t="shared" si="173"/>
        <v>2024</v>
      </c>
      <c r="G3349" s="57">
        <v>20459.2421875</v>
      </c>
      <c r="H3349" s="57">
        <v>11936.674804689999</v>
      </c>
      <c r="I3349" s="57">
        <v>58.343700409999997</v>
      </c>
    </row>
    <row r="3350" spans="1:9" x14ac:dyDescent="0.3">
      <c r="A3350" s="1" t="s">
        <v>6</v>
      </c>
      <c r="B3350" s="1" t="s">
        <v>7</v>
      </c>
      <c r="C3350" s="2">
        <v>45399</v>
      </c>
      <c r="D3350" s="27">
        <f t="shared" si="171"/>
        <v>17</v>
      </c>
      <c r="E3350" s="27">
        <f t="shared" si="172"/>
        <v>4</v>
      </c>
      <c r="F3350" s="27">
        <f t="shared" si="173"/>
        <v>2024</v>
      </c>
      <c r="G3350" s="57">
        <v>51691.2265625</v>
      </c>
      <c r="H3350" s="57">
        <v>39908.2109375</v>
      </c>
      <c r="I3350" s="57">
        <v>77.20500183</v>
      </c>
    </row>
    <row r="3351" spans="1:9" x14ac:dyDescent="0.3">
      <c r="A3351" s="1" t="s">
        <v>8</v>
      </c>
      <c r="B3351" s="1" t="s">
        <v>9</v>
      </c>
      <c r="C3351" s="2">
        <v>45399</v>
      </c>
      <c r="D3351" s="27">
        <f t="shared" si="171"/>
        <v>17</v>
      </c>
      <c r="E3351" s="27">
        <f t="shared" si="172"/>
        <v>4</v>
      </c>
      <c r="F3351" s="27">
        <f t="shared" si="173"/>
        <v>2024</v>
      </c>
      <c r="G3351" s="57">
        <v>15302.39648438</v>
      </c>
      <c r="H3351" s="57">
        <v>14522.76171875</v>
      </c>
      <c r="I3351" s="57">
        <v>94.905197139999999</v>
      </c>
    </row>
    <row r="3352" spans="1:9" x14ac:dyDescent="0.3">
      <c r="A3352" s="1" t="s">
        <v>10</v>
      </c>
      <c r="B3352" s="1" t="s">
        <v>11</v>
      </c>
      <c r="C3352" s="2">
        <v>45399</v>
      </c>
      <c r="D3352" s="27">
        <f t="shared" si="171"/>
        <v>17</v>
      </c>
      <c r="E3352" s="27">
        <f t="shared" si="172"/>
        <v>4</v>
      </c>
      <c r="F3352" s="27">
        <f t="shared" si="173"/>
        <v>2024</v>
      </c>
      <c r="G3352" s="57">
        <v>204615.328125</v>
      </c>
      <c r="H3352" s="57">
        <v>148296.34375</v>
      </c>
      <c r="I3352" s="57">
        <v>72.475700380000006</v>
      </c>
    </row>
    <row r="3353" spans="1:9" x14ac:dyDescent="0.3">
      <c r="A3353" s="1" t="s">
        <v>12</v>
      </c>
      <c r="B3353" s="1" t="s">
        <v>13</v>
      </c>
      <c r="C3353" s="2">
        <v>45399</v>
      </c>
      <c r="D3353" s="27">
        <f t="shared" si="171"/>
        <v>17</v>
      </c>
      <c r="E3353" s="27">
        <f t="shared" si="172"/>
        <v>4</v>
      </c>
      <c r="F3353" s="27">
        <f t="shared" si="173"/>
        <v>2024</v>
      </c>
      <c r="G3353" s="57">
        <v>20459.2421875</v>
      </c>
      <c r="H3353" s="57">
        <v>12294.801757810001</v>
      </c>
      <c r="I3353" s="57">
        <v>60.094100949999998</v>
      </c>
    </row>
    <row r="3354" spans="1:9" x14ac:dyDescent="0.3">
      <c r="A3354" s="1" t="s">
        <v>6</v>
      </c>
      <c r="B3354" s="1" t="s">
        <v>7</v>
      </c>
      <c r="C3354" s="2">
        <v>45400</v>
      </c>
      <c r="D3354" s="27">
        <f t="shared" si="171"/>
        <v>18</v>
      </c>
      <c r="E3354" s="27">
        <f t="shared" si="172"/>
        <v>4</v>
      </c>
      <c r="F3354" s="27">
        <f t="shared" si="173"/>
        <v>2024</v>
      </c>
      <c r="G3354" s="57">
        <v>51691.2265625</v>
      </c>
      <c r="H3354" s="57">
        <v>40006.640625</v>
      </c>
      <c r="I3354" s="57">
        <v>77.395401000000007</v>
      </c>
    </row>
    <row r="3355" spans="1:9" x14ac:dyDescent="0.3">
      <c r="A3355" s="1" t="s">
        <v>8</v>
      </c>
      <c r="B3355" s="1" t="s">
        <v>9</v>
      </c>
      <c r="C3355" s="2">
        <v>45400</v>
      </c>
      <c r="D3355" s="27">
        <f t="shared" si="171"/>
        <v>18</v>
      </c>
      <c r="E3355" s="27">
        <f t="shared" si="172"/>
        <v>4</v>
      </c>
      <c r="F3355" s="27">
        <f t="shared" si="173"/>
        <v>2024</v>
      </c>
      <c r="G3355" s="57">
        <v>15302.39648438</v>
      </c>
      <c r="H3355" s="57">
        <v>14537.745117189999</v>
      </c>
      <c r="I3355" s="57">
        <v>95.003097530000005</v>
      </c>
    </row>
    <row r="3356" spans="1:9" x14ac:dyDescent="0.3">
      <c r="A3356" s="1" t="s">
        <v>10</v>
      </c>
      <c r="B3356" s="1" t="s">
        <v>11</v>
      </c>
      <c r="C3356" s="2">
        <v>45400</v>
      </c>
      <c r="D3356" s="27">
        <f t="shared" si="171"/>
        <v>18</v>
      </c>
      <c r="E3356" s="27">
        <f t="shared" si="172"/>
        <v>4</v>
      </c>
      <c r="F3356" s="27">
        <f t="shared" si="173"/>
        <v>2024</v>
      </c>
      <c r="G3356" s="57">
        <v>204615.328125</v>
      </c>
      <c r="H3356" s="57">
        <v>148520.15625</v>
      </c>
      <c r="I3356" s="57">
        <v>72.585098270000003</v>
      </c>
    </row>
    <row r="3357" spans="1:9" x14ac:dyDescent="0.3">
      <c r="A3357" s="1" t="s">
        <v>12</v>
      </c>
      <c r="B3357" s="1" t="s">
        <v>13</v>
      </c>
      <c r="C3357" s="2">
        <v>45400</v>
      </c>
      <c r="D3357" s="27">
        <f t="shared" si="171"/>
        <v>18</v>
      </c>
      <c r="E3357" s="27">
        <f t="shared" si="172"/>
        <v>4</v>
      </c>
      <c r="F3357" s="27">
        <f t="shared" si="173"/>
        <v>2024</v>
      </c>
      <c r="G3357" s="57">
        <v>20459.2421875</v>
      </c>
      <c r="H3357" s="57">
        <v>12619.403320310001</v>
      </c>
      <c r="I3357" s="57">
        <v>61.680698390000003</v>
      </c>
    </row>
    <row r="3358" spans="1:9" x14ac:dyDescent="0.3">
      <c r="A3358" s="1" t="s">
        <v>6</v>
      </c>
      <c r="B3358" s="1" t="s">
        <v>7</v>
      </c>
      <c r="C3358" s="2">
        <v>45401</v>
      </c>
      <c r="D3358" s="27">
        <f t="shared" si="171"/>
        <v>19</v>
      </c>
      <c r="E3358" s="27">
        <f t="shared" si="172"/>
        <v>4</v>
      </c>
      <c r="F3358" s="27">
        <f t="shared" si="173"/>
        <v>2024</v>
      </c>
      <c r="G3358" s="57">
        <v>51691.2265625</v>
      </c>
      <c r="H3358" s="57">
        <v>40106.08203125</v>
      </c>
      <c r="I3358" s="57">
        <v>77.587799070000003</v>
      </c>
    </row>
    <row r="3359" spans="1:9" x14ac:dyDescent="0.3">
      <c r="A3359" s="1" t="s">
        <v>8</v>
      </c>
      <c r="B3359" s="1" t="s">
        <v>9</v>
      </c>
      <c r="C3359" s="2">
        <v>45401</v>
      </c>
      <c r="D3359" s="27">
        <f t="shared" si="171"/>
        <v>19</v>
      </c>
      <c r="E3359" s="27">
        <f t="shared" si="172"/>
        <v>4</v>
      </c>
      <c r="F3359" s="27">
        <f t="shared" si="173"/>
        <v>2024</v>
      </c>
      <c r="G3359" s="57">
        <v>15302.39648438</v>
      </c>
      <c r="H3359" s="57">
        <v>14510.297851560001</v>
      </c>
      <c r="I3359" s="57">
        <v>94.823699950000005</v>
      </c>
    </row>
    <row r="3360" spans="1:9" x14ac:dyDescent="0.3">
      <c r="A3360" s="1" t="s">
        <v>10</v>
      </c>
      <c r="B3360" s="1" t="s">
        <v>11</v>
      </c>
      <c r="C3360" s="2">
        <v>45401</v>
      </c>
      <c r="D3360" s="27">
        <f t="shared" si="171"/>
        <v>19</v>
      </c>
      <c r="E3360" s="27">
        <f t="shared" si="172"/>
        <v>4</v>
      </c>
      <c r="F3360" s="27">
        <f t="shared" si="173"/>
        <v>2024</v>
      </c>
      <c r="G3360" s="57">
        <v>204615.328125</v>
      </c>
      <c r="H3360" s="57">
        <v>148711.390625</v>
      </c>
      <c r="I3360" s="57">
        <v>72.678497309999997</v>
      </c>
    </row>
    <row r="3361" spans="1:9" x14ac:dyDescent="0.3">
      <c r="A3361" s="1" t="s">
        <v>12</v>
      </c>
      <c r="B3361" s="1" t="s">
        <v>13</v>
      </c>
      <c r="C3361" s="2">
        <v>45401</v>
      </c>
      <c r="D3361" s="27">
        <f t="shared" si="171"/>
        <v>19</v>
      </c>
      <c r="E3361" s="27">
        <f t="shared" si="172"/>
        <v>4</v>
      </c>
      <c r="F3361" s="27">
        <f t="shared" si="173"/>
        <v>2024</v>
      </c>
      <c r="G3361" s="57">
        <v>20459.2421875</v>
      </c>
      <c r="H3361" s="57">
        <v>12890.469726560001</v>
      </c>
      <c r="I3361" s="57">
        <v>63.00559998</v>
      </c>
    </row>
    <row r="3362" spans="1:9" x14ac:dyDescent="0.3">
      <c r="A3362" s="1" t="s">
        <v>6</v>
      </c>
      <c r="B3362" s="1" t="s">
        <v>7</v>
      </c>
      <c r="C3362" s="2">
        <v>45402</v>
      </c>
      <c r="D3362" s="27">
        <f t="shared" si="171"/>
        <v>20</v>
      </c>
      <c r="E3362" s="27">
        <f t="shared" si="172"/>
        <v>4</v>
      </c>
      <c r="F3362" s="27">
        <f t="shared" si="173"/>
        <v>2024</v>
      </c>
      <c r="G3362" s="57">
        <v>51691.2265625</v>
      </c>
      <c r="H3362" s="57">
        <v>40211.2890625</v>
      </c>
      <c r="I3362" s="57">
        <v>77.791297909999997</v>
      </c>
    </row>
    <row r="3363" spans="1:9" x14ac:dyDescent="0.3">
      <c r="A3363" s="1" t="s">
        <v>8</v>
      </c>
      <c r="B3363" s="1" t="s">
        <v>9</v>
      </c>
      <c r="C3363" s="2">
        <v>45402</v>
      </c>
      <c r="D3363" s="27">
        <f t="shared" si="171"/>
        <v>20</v>
      </c>
      <c r="E3363" s="27">
        <f t="shared" si="172"/>
        <v>4</v>
      </c>
      <c r="F3363" s="27">
        <f t="shared" si="173"/>
        <v>2024</v>
      </c>
      <c r="G3363" s="57">
        <v>15302.39648438</v>
      </c>
      <c r="H3363" s="57">
        <v>14559.671875</v>
      </c>
      <c r="I3363" s="57">
        <v>95.146400450000002</v>
      </c>
    </row>
    <row r="3364" spans="1:9" x14ac:dyDescent="0.3">
      <c r="A3364" s="1" t="s">
        <v>10</v>
      </c>
      <c r="B3364" s="1" t="s">
        <v>11</v>
      </c>
      <c r="C3364" s="2">
        <v>45402</v>
      </c>
      <c r="D3364" s="27">
        <f t="shared" si="171"/>
        <v>20</v>
      </c>
      <c r="E3364" s="27">
        <f t="shared" si="172"/>
        <v>4</v>
      </c>
      <c r="F3364" s="27">
        <f t="shared" si="173"/>
        <v>2024</v>
      </c>
      <c r="G3364" s="57">
        <v>204615.328125</v>
      </c>
      <c r="H3364" s="57">
        <v>148945.84375</v>
      </c>
      <c r="I3364" s="57">
        <v>72.793098450000002</v>
      </c>
    </row>
    <row r="3365" spans="1:9" x14ac:dyDescent="0.3">
      <c r="A3365" s="1" t="s">
        <v>12</v>
      </c>
      <c r="B3365" s="1" t="s">
        <v>13</v>
      </c>
      <c r="C3365" s="2">
        <v>45402</v>
      </c>
      <c r="D3365" s="27">
        <f t="shared" si="171"/>
        <v>20</v>
      </c>
      <c r="E3365" s="27">
        <f t="shared" si="172"/>
        <v>4</v>
      </c>
      <c r="F3365" s="27">
        <f t="shared" si="173"/>
        <v>2024</v>
      </c>
      <c r="G3365" s="57">
        <v>20459.2421875</v>
      </c>
      <c r="H3365" s="57">
        <v>13146.750976560001</v>
      </c>
      <c r="I3365" s="57">
        <v>64.258300779999999</v>
      </c>
    </row>
    <row r="3366" spans="1:9" x14ac:dyDescent="0.3">
      <c r="A3366" s="1" t="s">
        <v>6</v>
      </c>
      <c r="B3366" s="1" t="s">
        <v>7</v>
      </c>
      <c r="C3366" s="2">
        <v>45403</v>
      </c>
      <c r="D3366" s="27">
        <f t="shared" si="171"/>
        <v>21</v>
      </c>
      <c r="E3366" s="27">
        <f t="shared" si="172"/>
        <v>4</v>
      </c>
      <c r="F3366" s="27">
        <f t="shared" si="173"/>
        <v>2024</v>
      </c>
      <c r="G3366" s="57">
        <v>51691.2265625</v>
      </c>
      <c r="H3366" s="57">
        <v>40333.5390625</v>
      </c>
      <c r="I3366" s="57">
        <v>78.027801510000003</v>
      </c>
    </row>
    <row r="3367" spans="1:9" x14ac:dyDescent="0.3">
      <c r="A3367" s="1" t="s">
        <v>8</v>
      </c>
      <c r="B3367" s="1" t="s">
        <v>9</v>
      </c>
      <c r="C3367" s="2">
        <v>45403</v>
      </c>
      <c r="D3367" s="27">
        <f t="shared" si="171"/>
        <v>21</v>
      </c>
      <c r="E3367" s="27">
        <f t="shared" si="172"/>
        <v>4</v>
      </c>
      <c r="F3367" s="27">
        <f t="shared" si="173"/>
        <v>2024</v>
      </c>
      <c r="G3367" s="57">
        <v>15302.39648438</v>
      </c>
      <c r="H3367" s="57">
        <v>14574.265625</v>
      </c>
      <c r="I3367" s="57">
        <v>95.241699220000001</v>
      </c>
    </row>
    <row r="3368" spans="1:9" x14ac:dyDescent="0.3">
      <c r="A3368" s="1" t="s">
        <v>10</v>
      </c>
      <c r="B3368" s="1" t="s">
        <v>11</v>
      </c>
      <c r="C3368" s="2">
        <v>45403</v>
      </c>
      <c r="D3368" s="27">
        <f t="shared" si="171"/>
        <v>21</v>
      </c>
      <c r="E3368" s="27">
        <f t="shared" si="172"/>
        <v>4</v>
      </c>
      <c r="F3368" s="27">
        <f t="shared" si="173"/>
        <v>2024</v>
      </c>
      <c r="G3368" s="57">
        <v>204615.328125</v>
      </c>
      <c r="H3368" s="57">
        <v>149206.046875</v>
      </c>
      <c r="I3368" s="57">
        <v>72.920303340000004</v>
      </c>
    </row>
    <row r="3369" spans="1:9" x14ac:dyDescent="0.3">
      <c r="A3369" s="1" t="s">
        <v>12</v>
      </c>
      <c r="B3369" s="1" t="s">
        <v>13</v>
      </c>
      <c r="C3369" s="2">
        <v>45403</v>
      </c>
      <c r="D3369" s="27">
        <f t="shared" si="171"/>
        <v>21</v>
      </c>
      <c r="E3369" s="27">
        <f t="shared" si="172"/>
        <v>4</v>
      </c>
      <c r="F3369" s="27">
        <f t="shared" si="173"/>
        <v>2024</v>
      </c>
      <c r="G3369" s="57">
        <v>20459.2421875</v>
      </c>
      <c r="H3369" s="57">
        <v>13377.58398438</v>
      </c>
      <c r="I3369" s="57">
        <v>65.386497500000004</v>
      </c>
    </row>
    <row r="3370" spans="1:9" x14ac:dyDescent="0.3">
      <c r="A3370" s="1" t="s">
        <v>6</v>
      </c>
      <c r="B3370" s="1" t="s">
        <v>7</v>
      </c>
      <c r="C3370" s="2">
        <v>45404</v>
      </c>
      <c r="D3370" s="27">
        <f t="shared" si="171"/>
        <v>22</v>
      </c>
      <c r="E3370" s="27">
        <f t="shared" si="172"/>
        <v>4</v>
      </c>
      <c r="F3370" s="27">
        <f t="shared" si="173"/>
        <v>2024</v>
      </c>
      <c r="G3370" s="57">
        <v>51691.2265625</v>
      </c>
      <c r="H3370" s="57">
        <v>40427.95703125</v>
      </c>
      <c r="I3370" s="57">
        <v>78.21050262</v>
      </c>
    </row>
    <row r="3371" spans="1:9" x14ac:dyDescent="0.3">
      <c r="A3371" s="1" t="s">
        <v>8</v>
      </c>
      <c r="B3371" s="1" t="s">
        <v>9</v>
      </c>
      <c r="C3371" s="2">
        <v>45404</v>
      </c>
      <c r="D3371" s="27">
        <f t="shared" si="171"/>
        <v>22</v>
      </c>
      <c r="E3371" s="27">
        <f t="shared" si="172"/>
        <v>4</v>
      </c>
      <c r="F3371" s="27">
        <f t="shared" si="173"/>
        <v>2024</v>
      </c>
      <c r="G3371" s="57">
        <v>15302.39648438</v>
      </c>
      <c r="H3371" s="57">
        <v>14578.97460938</v>
      </c>
      <c r="I3371" s="57">
        <v>95.272499080000003</v>
      </c>
    </row>
    <row r="3372" spans="1:9" x14ac:dyDescent="0.3">
      <c r="A3372" s="1" t="s">
        <v>10</v>
      </c>
      <c r="B3372" s="1" t="s">
        <v>11</v>
      </c>
      <c r="C3372" s="2">
        <v>45404</v>
      </c>
      <c r="D3372" s="27">
        <f t="shared" si="171"/>
        <v>22</v>
      </c>
      <c r="E3372" s="27">
        <f t="shared" si="172"/>
        <v>4</v>
      </c>
      <c r="F3372" s="27">
        <f t="shared" si="173"/>
        <v>2024</v>
      </c>
      <c r="G3372" s="57">
        <v>204615.328125</v>
      </c>
      <c r="H3372" s="57">
        <v>149286.0625</v>
      </c>
      <c r="I3372" s="57">
        <v>72.95939636</v>
      </c>
    </row>
    <row r="3373" spans="1:9" x14ac:dyDescent="0.3">
      <c r="A3373" s="1" t="s">
        <v>12</v>
      </c>
      <c r="B3373" s="1" t="s">
        <v>13</v>
      </c>
      <c r="C3373" s="2">
        <v>45404</v>
      </c>
      <c r="D3373" s="27">
        <f t="shared" si="171"/>
        <v>22</v>
      </c>
      <c r="E3373" s="27">
        <f t="shared" si="172"/>
        <v>4</v>
      </c>
      <c r="F3373" s="27">
        <f t="shared" si="173"/>
        <v>2024</v>
      </c>
      <c r="G3373" s="57">
        <v>20459.2421875</v>
      </c>
      <c r="H3373" s="57">
        <v>13532.356445310001</v>
      </c>
      <c r="I3373" s="57">
        <v>66.142997739999998</v>
      </c>
    </row>
    <row r="3374" spans="1:9" x14ac:dyDescent="0.3">
      <c r="A3374" s="1" t="s">
        <v>6</v>
      </c>
      <c r="B3374" s="1" t="s">
        <v>7</v>
      </c>
      <c r="C3374" s="2">
        <v>45405</v>
      </c>
      <c r="D3374" s="27">
        <f t="shared" ref="D3374:D3401" si="174">DAY(C3374)</f>
        <v>23</v>
      </c>
      <c r="E3374" s="27">
        <f t="shared" ref="E3374:E3401" si="175">MONTH(C3374)</f>
        <v>4</v>
      </c>
      <c r="F3374" s="27">
        <f t="shared" ref="F3374:F3401" si="176">YEAR(C3374)</f>
        <v>2024</v>
      </c>
      <c r="G3374" s="57">
        <v>51691.2265625</v>
      </c>
      <c r="H3374" s="57">
        <v>40477.78125</v>
      </c>
      <c r="I3374" s="57">
        <v>78.30690002</v>
      </c>
    </row>
    <row r="3375" spans="1:9" x14ac:dyDescent="0.3">
      <c r="A3375" s="1" t="s">
        <v>8</v>
      </c>
      <c r="B3375" s="1" t="s">
        <v>9</v>
      </c>
      <c r="C3375" s="2">
        <v>45405</v>
      </c>
      <c r="D3375" s="27">
        <f t="shared" si="174"/>
        <v>23</v>
      </c>
      <c r="E3375" s="27">
        <f t="shared" si="175"/>
        <v>4</v>
      </c>
      <c r="F3375" s="27">
        <f t="shared" si="176"/>
        <v>2024</v>
      </c>
      <c r="G3375" s="57">
        <v>15302.39648438</v>
      </c>
      <c r="H3375" s="57">
        <v>14564.260742189999</v>
      </c>
      <c r="I3375" s="57">
        <v>95.176300049999995</v>
      </c>
    </row>
    <row r="3376" spans="1:9" x14ac:dyDescent="0.3">
      <c r="A3376" s="1" t="s">
        <v>10</v>
      </c>
      <c r="B3376" s="1" t="s">
        <v>11</v>
      </c>
      <c r="C3376" s="2">
        <v>45405</v>
      </c>
      <c r="D3376" s="27">
        <f t="shared" si="174"/>
        <v>23</v>
      </c>
      <c r="E3376" s="27">
        <f t="shared" si="175"/>
        <v>4</v>
      </c>
      <c r="F3376" s="27">
        <f t="shared" si="176"/>
        <v>2024</v>
      </c>
      <c r="G3376" s="57">
        <v>204615.328125</v>
      </c>
      <c r="H3376" s="57">
        <v>149216.78125</v>
      </c>
      <c r="I3376" s="57">
        <v>72.925498959999999</v>
      </c>
    </row>
    <row r="3377" spans="1:9" x14ac:dyDescent="0.3">
      <c r="A3377" s="1" t="s">
        <v>12</v>
      </c>
      <c r="B3377" s="1" t="s">
        <v>13</v>
      </c>
      <c r="C3377" s="2">
        <v>45405</v>
      </c>
      <c r="D3377" s="27">
        <f t="shared" si="174"/>
        <v>23</v>
      </c>
      <c r="E3377" s="27">
        <f t="shared" si="175"/>
        <v>4</v>
      </c>
      <c r="F3377" s="27">
        <f t="shared" si="176"/>
        <v>2024</v>
      </c>
      <c r="G3377" s="57">
        <v>20459.2421875</v>
      </c>
      <c r="H3377" s="57">
        <v>13653.815429689999</v>
      </c>
      <c r="I3377" s="57">
        <v>66.736701969999999</v>
      </c>
    </row>
    <row r="3378" spans="1:9" x14ac:dyDescent="0.3">
      <c r="A3378" s="1" t="s">
        <v>6</v>
      </c>
      <c r="B3378" s="1" t="s">
        <v>7</v>
      </c>
      <c r="C3378" s="2">
        <v>45406</v>
      </c>
      <c r="D3378" s="27">
        <f t="shared" si="174"/>
        <v>24</v>
      </c>
      <c r="E3378" s="27">
        <f t="shared" si="175"/>
        <v>4</v>
      </c>
      <c r="F3378" s="27">
        <f t="shared" si="176"/>
        <v>2024</v>
      </c>
      <c r="G3378" s="57">
        <v>51691.2265625</v>
      </c>
      <c r="H3378" s="57">
        <v>40536.00390625</v>
      </c>
      <c r="I3378" s="57">
        <v>78.419502260000002</v>
      </c>
    </row>
    <row r="3379" spans="1:9" x14ac:dyDescent="0.3">
      <c r="A3379" s="1" t="s">
        <v>8</v>
      </c>
      <c r="B3379" s="1" t="s">
        <v>9</v>
      </c>
      <c r="C3379" s="2">
        <v>45406</v>
      </c>
      <c r="D3379" s="27">
        <f t="shared" si="174"/>
        <v>24</v>
      </c>
      <c r="E3379" s="27">
        <f t="shared" si="175"/>
        <v>4</v>
      </c>
      <c r="F3379" s="27">
        <f t="shared" si="176"/>
        <v>2024</v>
      </c>
      <c r="G3379" s="57">
        <v>15302.39648438</v>
      </c>
      <c r="H3379" s="57">
        <v>14606.19140625</v>
      </c>
      <c r="I3379" s="57">
        <v>95.450401310000004</v>
      </c>
    </row>
    <row r="3380" spans="1:9" x14ac:dyDescent="0.3">
      <c r="A3380" s="1" t="s">
        <v>10</v>
      </c>
      <c r="B3380" s="1" t="s">
        <v>11</v>
      </c>
      <c r="C3380" s="2">
        <v>45406</v>
      </c>
      <c r="D3380" s="27">
        <f t="shared" si="174"/>
        <v>24</v>
      </c>
      <c r="E3380" s="27">
        <f t="shared" si="175"/>
        <v>4</v>
      </c>
      <c r="F3380" s="27">
        <f t="shared" si="176"/>
        <v>2024</v>
      </c>
      <c r="G3380" s="57">
        <v>204615.328125</v>
      </c>
      <c r="H3380" s="57">
        <v>149185.734375</v>
      </c>
      <c r="I3380" s="57">
        <v>72.91030121</v>
      </c>
    </row>
    <row r="3381" spans="1:9" x14ac:dyDescent="0.3">
      <c r="A3381" s="1" t="s">
        <v>12</v>
      </c>
      <c r="B3381" s="1" t="s">
        <v>13</v>
      </c>
      <c r="C3381" s="2">
        <v>45406</v>
      </c>
      <c r="D3381" s="27">
        <f t="shared" si="174"/>
        <v>24</v>
      </c>
      <c r="E3381" s="27">
        <f t="shared" si="175"/>
        <v>4</v>
      </c>
      <c r="F3381" s="27">
        <f t="shared" si="176"/>
        <v>2024</v>
      </c>
      <c r="G3381" s="57">
        <v>20459.2421875</v>
      </c>
      <c r="H3381" s="57">
        <v>13747.762695310001</v>
      </c>
      <c r="I3381" s="57">
        <v>67.195899960000006</v>
      </c>
    </row>
    <row r="3382" spans="1:9" x14ac:dyDescent="0.3">
      <c r="A3382" s="1" t="s">
        <v>6</v>
      </c>
      <c r="B3382" s="1" t="s">
        <v>7</v>
      </c>
      <c r="C3382" s="2">
        <v>45407</v>
      </c>
      <c r="D3382" s="27">
        <f t="shared" si="174"/>
        <v>25</v>
      </c>
      <c r="E3382" s="27">
        <f t="shared" si="175"/>
        <v>4</v>
      </c>
      <c r="F3382" s="27">
        <f t="shared" si="176"/>
        <v>2024</v>
      </c>
      <c r="G3382" s="57">
        <v>51691.2265625</v>
      </c>
      <c r="H3382" s="57">
        <v>40582.52734375</v>
      </c>
      <c r="I3382" s="57">
        <v>78.509498600000001</v>
      </c>
    </row>
    <row r="3383" spans="1:9" x14ac:dyDescent="0.3">
      <c r="A3383" s="1" t="s">
        <v>8</v>
      </c>
      <c r="B3383" s="1" t="s">
        <v>9</v>
      </c>
      <c r="C3383" s="2">
        <v>45407</v>
      </c>
      <c r="D3383" s="27">
        <f t="shared" si="174"/>
        <v>25</v>
      </c>
      <c r="E3383" s="27">
        <f t="shared" si="175"/>
        <v>4</v>
      </c>
      <c r="F3383" s="27">
        <f t="shared" si="176"/>
        <v>2024</v>
      </c>
      <c r="G3383" s="57">
        <v>15302.39648438</v>
      </c>
      <c r="H3383" s="57">
        <v>14608.936523439999</v>
      </c>
      <c r="I3383" s="57">
        <v>95.468299869999996</v>
      </c>
    </row>
    <row r="3384" spans="1:9" x14ac:dyDescent="0.3">
      <c r="A3384" s="1" t="s">
        <v>10</v>
      </c>
      <c r="B3384" s="1" t="s">
        <v>11</v>
      </c>
      <c r="C3384" s="2">
        <v>45407</v>
      </c>
      <c r="D3384" s="27">
        <f t="shared" si="174"/>
        <v>25</v>
      </c>
      <c r="E3384" s="27">
        <f t="shared" si="175"/>
        <v>4</v>
      </c>
      <c r="F3384" s="27">
        <f t="shared" si="176"/>
        <v>2024</v>
      </c>
      <c r="G3384" s="57">
        <v>204615.328125</v>
      </c>
      <c r="H3384" s="57">
        <v>149153.03125</v>
      </c>
      <c r="I3384" s="57">
        <v>72.894401549999998</v>
      </c>
    </row>
    <row r="3385" spans="1:9" x14ac:dyDescent="0.3">
      <c r="A3385" s="1" t="s">
        <v>12</v>
      </c>
      <c r="B3385" s="1" t="s">
        <v>13</v>
      </c>
      <c r="C3385" s="2">
        <v>45407</v>
      </c>
      <c r="D3385" s="27">
        <f t="shared" si="174"/>
        <v>25</v>
      </c>
      <c r="E3385" s="27">
        <f t="shared" si="175"/>
        <v>4</v>
      </c>
      <c r="F3385" s="27">
        <f t="shared" si="176"/>
        <v>2024</v>
      </c>
      <c r="G3385" s="57">
        <v>20459.2421875</v>
      </c>
      <c r="H3385" s="57">
        <v>13822.942382810001</v>
      </c>
      <c r="I3385" s="57">
        <v>67.563301089999996</v>
      </c>
    </row>
    <row r="3386" spans="1:9" x14ac:dyDescent="0.3">
      <c r="A3386" s="1" t="s">
        <v>6</v>
      </c>
      <c r="B3386" s="1" t="s">
        <v>7</v>
      </c>
      <c r="C3386" s="2">
        <v>45408</v>
      </c>
      <c r="D3386" s="27">
        <f t="shared" si="174"/>
        <v>26</v>
      </c>
      <c r="E3386" s="27">
        <f t="shared" si="175"/>
        <v>4</v>
      </c>
      <c r="F3386" s="27">
        <f t="shared" si="176"/>
        <v>2024</v>
      </c>
      <c r="G3386" s="57">
        <v>51691.2265625</v>
      </c>
      <c r="H3386" s="57">
        <v>40587.26953125</v>
      </c>
      <c r="I3386" s="57">
        <v>78.518699650000002</v>
      </c>
    </row>
    <row r="3387" spans="1:9" x14ac:dyDescent="0.3">
      <c r="A3387" s="1" t="s">
        <v>8</v>
      </c>
      <c r="B3387" s="1" t="s">
        <v>9</v>
      </c>
      <c r="C3387" s="2">
        <v>45408</v>
      </c>
      <c r="D3387" s="27">
        <f t="shared" si="174"/>
        <v>26</v>
      </c>
      <c r="E3387" s="27">
        <f t="shared" si="175"/>
        <v>4</v>
      </c>
      <c r="F3387" s="27">
        <f t="shared" si="176"/>
        <v>2024</v>
      </c>
      <c r="G3387" s="57">
        <v>15302.39648438</v>
      </c>
      <c r="H3387" s="57">
        <v>14590.590820310001</v>
      </c>
      <c r="I3387" s="57">
        <v>95.348396300000005</v>
      </c>
    </row>
    <row r="3388" spans="1:9" x14ac:dyDescent="0.3">
      <c r="A3388" s="1" t="s">
        <v>10</v>
      </c>
      <c r="B3388" s="1" t="s">
        <v>11</v>
      </c>
      <c r="C3388" s="2">
        <v>45408</v>
      </c>
      <c r="D3388" s="27">
        <f t="shared" si="174"/>
        <v>26</v>
      </c>
      <c r="E3388" s="27">
        <f t="shared" si="175"/>
        <v>4</v>
      </c>
      <c r="F3388" s="27">
        <f t="shared" si="176"/>
        <v>2024</v>
      </c>
      <c r="G3388" s="57">
        <v>204615.328125</v>
      </c>
      <c r="H3388" s="57">
        <v>149159.125</v>
      </c>
      <c r="I3388" s="57">
        <v>72.897300720000004</v>
      </c>
    </row>
    <row r="3389" spans="1:9" x14ac:dyDescent="0.3">
      <c r="A3389" s="1" t="s">
        <v>12</v>
      </c>
      <c r="B3389" s="1" t="s">
        <v>13</v>
      </c>
      <c r="C3389" s="2">
        <v>45408</v>
      </c>
      <c r="D3389" s="27">
        <f t="shared" si="174"/>
        <v>26</v>
      </c>
      <c r="E3389" s="27">
        <f t="shared" si="175"/>
        <v>4</v>
      </c>
      <c r="F3389" s="27">
        <f t="shared" si="176"/>
        <v>2024</v>
      </c>
      <c r="G3389" s="57">
        <v>20459.2421875</v>
      </c>
      <c r="H3389" s="57">
        <v>13880.51171875</v>
      </c>
      <c r="I3389" s="57">
        <v>67.844703670000001</v>
      </c>
    </row>
    <row r="3390" spans="1:9" x14ac:dyDescent="0.3">
      <c r="A3390" s="1" t="s">
        <v>6</v>
      </c>
      <c r="B3390" s="1" t="s">
        <v>7</v>
      </c>
      <c r="C3390" s="2">
        <v>45409</v>
      </c>
      <c r="D3390" s="27">
        <f t="shared" si="174"/>
        <v>27</v>
      </c>
      <c r="E3390" s="27">
        <f t="shared" si="175"/>
        <v>4</v>
      </c>
      <c r="F3390" s="27">
        <f t="shared" si="176"/>
        <v>2024</v>
      </c>
      <c r="G3390" s="57">
        <v>51691.2265625</v>
      </c>
      <c r="H3390" s="57">
        <v>40596.3203125</v>
      </c>
      <c r="I3390" s="57">
        <v>78.536201480000003</v>
      </c>
    </row>
    <row r="3391" spans="1:9" x14ac:dyDescent="0.3">
      <c r="A3391" s="1" t="s">
        <v>8</v>
      </c>
      <c r="B3391" s="1" t="s">
        <v>9</v>
      </c>
      <c r="C3391" s="2">
        <v>45409</v>
      </c>
      <c r="D3391" s="27">
        <f t="shared" si="174"/>
        <v>27</v>
      </c>
      <c r="E3391" s="27">
        <f t="shared" si="175"/>
        <v>4</v>
      </c>
      <c r="F3391" s="27">
        <f t="shared" si="176"/>
        <v>2024</v>
      </c>
      <c r="G3391" s="57">
        <v>15302.39648438</v>
      </c>
      <c r="H3391" s="57">
        <v>14515.5</v>
      </c>
      <c r="I3391" s="57">
        <v>94.857696529999998</v>
      </c>
    </row>
    <row r="3392" spans="1:9" x14ac:dyDescent="0.3">
      <c r="A3392" s="1" t="s">
        <v>10</v>
      </c>
      <c r="B3392" s="1" t="s">
        <v>11</v>
      </c>
      <c r="C3392" s="2">
        <v>45409</v>
      </c>
      <c r="D3392" s="27">
        <f t="shared" si="174"/>
        <v>27</v>
      </c>
      <c r="E3392" s="27">
        <f t="shared" si="175"/>
        <v>4</v>
      </c>
      <c r="F3392" s="27">
        <f t="shared" si="176"/>
        <v>2024</v>
      </c>
      <c r="G3392" s="57">
        <v>204615.328125</v>
      </c>
      <c r="H3392" s="57">
        <v>149216.375</v>
      </c>
      <c r="I3392" s="57">
        <v>72.9253006</v>
      </c>
    </row>
    <row r="3393" spans="1:9" x14ac:dyDescent="0.3">
      <c r="A3393" s="1" t="s">
        <v>12</v>
      </c>
      <c r="B3393" s="1" t="s">
        <v>13</v>
      </c>
      <c r="C3393" s="2">
        <v>45409</v>
      </c>
      <c r="D3393" s="27">
        <f t="shared" si="174"/>
        <v>27</v>
      </c>
      <c r="E3393" s="27">
        <f t="shared" si="175"/>
        <v>4</v>
      </c>
      <c r="F3393" s="27">
        <f t="shared" si="176"/>
        <v>2024</v>
      </c>
      <c r="G3393" s="57">
        <v>20459.2421875</v>
      </c>
      <c r="H3393" s="57">
        <v>13979.78710938</v>
      </c>
      <c r="I3393" s="57">
        <v>68.329902649999994</v>
      </c>
    </row>
    <row r="3394" spans="1:9" x14ac:dyDescent="0.3">
      <c r="A3394" s="1" t="s">
        <v>6</v>
      </c>
      <c r="B3394" s="1" t="s">
        <v>7</v>
      </c>
      <c r="C3394" s="2">
        <v>45410</v>
      </c>
      <c r="D3394" s="27">
        <f t="shared" si="174"/>
        <v>28</v>
      </c>
      <c r="E3394" s="27">
        <f t="shared" si="175"/>
        <v>4</v>
      </c>
      <c r="F3394" s="27">
        <f t="shared" si="176"/>
        <v>2024</v>
      </c>
      <c r="G3394" s="57">
        <v>51691.2265625</v>
      </c>
      <c r="H3394" s="57">
        <v>40573.37109375</v>
      </c>
      <c r="I3394" s="57">
        <v>78.491798399999993</v>
      </c>
    </row>
    <row r="3395" spans="1:9" x14ac:dyDescent="0.3">
      <c r="A3395" s="1" t="s">
        <v>8</v>
      </c>
      <c r="B3395" s="1" t="s">
        <v>9</v>
      </c>
      <c r="C3395" s="2">
        <v>45410</v>
      </c>
      <c r="D3395" s="27">
        <f t="shared" si="174"/>
        <v>28</v>
      </c>
      <c r="E3395" s="27">
        <f t="shared" si="175"/>
        <v>4</v>
      </c>
      <c r="F3395" s="27">
        <f t="shared" si="176"/>
        <v>2024</v>
      </c>
      <c r="G3395" s="57">
        <v>15302.39648438</v>
      </c>
      <c r="H3395" s="57">
        <v>14487.936523439999</v>
      </c>
      <c r="I3395" s="57">
        <v>94.677597050000003</v>
      </c>
    </row>
    <row r="3396" spans="1:9" x14ac:dyDescent="0.3">
      <c r="A3396" s="1" t="s">
        <v>10</v>
      </c>
      <c r="B3396" s="1" t="s">
        <v>11</v>
      </c>
      <c r="C3396" s="2">
        <v>45410</v>
      </c>
      <c r="D3396" s="27">
        <f t="shared" si="174"/>
        <v>28</v>
      </c>
      <c r="E3396" s="27">
        <f t="shared" si="175"/>
        <v>4</v>
      </c>
      <c r="F3396" s="27">
        <f t="shared" si="176"/>
        <v>2024</v>
      </c>
      <c r="G3396" s="57">
        <v>204615.328125</v>
      </c>
      <c r="H3396" s="57">
        <v>149283.6875</v>
      </c>
      <c r="I3396" s="57">
        <v>72.958198550000006</v>
      </c>
    </row>
    <row r="3397" spans="1:9" x14ac:dyDescent="0.3">
      <c r="A3397" s="1" t="s">
        <v>12</v>
      </c>
      <c r="B3397" s="1" t="s">
        <v>13</v>
      </c>
      <c r="C3397" s="2">
        <v>45410</v>
      </c>
      <c r="D3397" s="27">
        <f t="shared" si="174"/>
        <v>28</v>
      </c>
      <c r="E3397" s="27">
        <f t="shared" si="175"/>
        <v>4</v>
      </c>
      <c r="F3397" s="27">
        <f t="shared" si="176"/>
        <v>2024</v>
      </c>
      <c r="G3397" s="57">
        <v>20459.2421875</v>
      </c>
      <c r="H3397" s="57">
        <v>14231.36132813</v>
      </c>
      <c r="I3397" s="57">
        <v>69.559600829999994</v>
      </c>
    </row>
    <row r="3398" spans="1:9" x14ac:dyDescent="0.3">
      <c r="A3398" s="1" t="s">
        <v>6</v>
      </c>
      <c r="B3398" s="1" t="s">
        <v>7</v>
      </c>
      <c r="C3398" s="2">
        <v>45411</v>
      </c>
      <c r="D3398" s="27">
        <f t="shared" si="174"/>
        <v>29</v>
      </c>
      <c r="E3398" s="27">
        <f t="shared" si="175"/>
        <v>4</v>
      </c>
      <c r="F3398" s="27">
        <f t="shared" si="176"/>
        <v>2024</v>
      </c>
      <c r="G3398" s="57">
        <v>51691.2265625</v>
      </c>
      <c r="H3398" s="57">
        <v>40581.1953125</v>
      </c>
      <c r="I3398" s="57">
        <v>78.50689697</v>
      </c>
    </row>
    <row r="3399" spans="1:9" x14ac:dyDescent="0.3">
      <c r="A3399" s="1" t="s">
        <v>8</v>
      </c>
      <c r="B3399" s="1" t="s">
        <v>9</v>
      </c>
      <c r="C3399" s="2">
        <v>45411</v>
      </c>
      <c r="D3399" s="27">
        <f t="shared" si="174"/>
        <v>29</v>
      </c>
      <c r="E3399" s="27">
        <f t="shared" si="175"/>
        <v>4</v>
      </c>
      <c r="F3399" s="27">
        <f t="shared" si="176"/>
        <v>2024</v>
      </c>
      <c r="G3399" s="57">
        <v>15302.39648438</v>
      </c>
      <c r="H3399" s="57">
        <v>14496.055664060001</v>
      </c>
      <c r="I3399" s="57">
        <v>94.730598450000002</v>
      </c>
    </row>
    <row r="3400" spans="1:9" x14ac:dyDescent="0.3">
      <c r="A3400" s="1" t="s">
        <v>10</v>
      </c>
      <c r="B3400" s="1" t="s">
        <v>11</v>
      </c>
      <c r="C3400" s="2">
        <v>45411</v>
      </c>
      <c r="D3400" s="27">
        <f t="shared" si="174"/>
        <v>29</v>
      </c>
      <c r="E3400" s="27">
        <f t="shared" si="175"/>
        <v>4</v>
      </c>
      <c r="F3400" s="27">
        <f t="shared" si="176"/>
        <v>2024</v>
      </c>
      <c r="G3400" s="57">
        <v>204615.328125</v>
      </c>
      <c r="H3400" s="57">
        <v>149197.171875</v>
      </c>
      <c r="I3400" s="57">
        <v>72.915901180000006</v>
      </c>
    </row>
    <row r="3401" spans="1:9" x14ac:dyDescent="0.3">
      <c r="A3401" s="1" t="s">
        <v>12</v>
      </c>
      <c r="B3401" s="1" t="s">
        <v>13</v>
      </c>
      <c r="C3401" s="2">
        <v>45411</v>
      </c>
      <c r="D3401" s="27">
        <f t="shared" si="174"/>
        <v>29</v>
      </c>
      <c r="E3401" s="27">
        <f t="shared" si="175"/>
        <v>4</v>
      </c>
      <c r="F3401" s="27">
        <f t="shared" si="176"/>
        <v>2024</v>
      </c>
      <c r="G3401" s="57">
        <v>20459.2421875</v>
      </c>
      <c r="H3401" s="57">
        <v>14483.25</v>
      </c>
      <c r="I3401" s="57">
        <v>70.790702820000007</v>
      </c>
    </row>
    <row r="3402" spans="1:9" x14ac:dyDescent="0.3">
      <c r="A3402" s="1" t="s">
        <v>6</v>
      </c>
      <c r="B3402" s="1" t="s">
        <v>7</v>
      </c>
      <c r="C3402" s="2">
        <v>45412</v>
      </c>
      <c r="D3402" s="27">
        <f t="shared" ref="D3402:D3429" si="177">DAY(C3402)</f>
        <v>30</v>
      </c>
      <c r="E3402" s="27">
        <f t="shared" ref="E3402:E3429" si="178">MONTH(C3402)</f>
        <v>4</v>
      </c>
      <c r="F3402" s="27">
        <f t="shared" ref="F3402:F3429" si="179">YEAR(C3402)</f>
        <v>2024</v>
      </c>
      <c r="G3402" s="57">
        <v>51691.2265625</v>
      </c>
      <c r="H3402" s="57">
        <v>40593.1640625</v>
      </c>
      <c r="I3402" s="57">
        <v>78.530097960000006</v>
      </c>
    </row>
    <row r="3403" spans="1:9" x14ac:dyDescent="0.3">
      <c r="A3403" s="1" t="s">
        <v>8</v>
      </c>
      <c r="B3403" s="1" t="s">
        <v>9</v>
      </c>
      <c r="C3403" s="2">
        <v>45412</v>
      </c>
      <c r="D3403" s="27">
        <f t="shared" si="177"/>
        <v>30</v>
      </c>
      <c r="E3403" s="27">
        <f t="shared" si="178"/>
        <v>4</v>
      </c>
      <c r="F3403" s="27">
        <f t="shared" si="179"/>
        <v>2024</v>
      </c>
      <c r="G3403" s="57">
        <v>15302.39648438</v>
      </c>
      <c r="H3403" s="57">
        <v>14566.41796875</v>
      </c>
      <c r="I3403" s="57">
        <v>95.190399170000006</v>
      </c>
    </row>
    <row r="3404" spans="1:9" x14ac:dyDescent="0.3">
      <c r="A3404" s="1" t="s">
        <v>10</v>
      </c>
      <c r="B3404" s="1" t="s">
        <v>11</v>
      </c>
      <c r="C3404" s="2">
        <v>45412</v>
      </c>
      <c r="D3404" s="27">
        <f t="shared" si="177"/>
        <v>30</v>
      </c>
      <c r="E3404" s="27">
        <f t="shared" si="178"/>
        <v>4</v>
      </c>
      <c r="F3404" s="27">
        <f t="shared" si="179"/>
        <v>2024</v>
      </c>
      <c r="G3404" s="57">
        <v>204615.328125</v>
      </c>
      <c r="H3404" s="57">
        <v>149197.953125</v>
      </c>
      <c r="I3404" s="57">
        <v>72.916297909999997</v>
      </c>
    </row>
    <row r="3405" spans="1:9" x14ac:dyDescent="0.3">
      <c r="A3405" s="1" t="s">
        <v>12</v>
      </c>
      <c r="B3405" s="1" t="s">
        <v>13</v>
      </c>
      <c r="C3405" s="2">
        <v>45412</v>
      </c>
      <c r="D3405" s="27">
        <f t="shared" si="177"/>
        <v>30</v>
      </c>
      <c r="E3405" s="27">
        <f t="shared" si="178"/>
        <v>4</v>
      </c>
      <c r="F3405" s="27">
        <f t="shared" si="179"/>
        <v>2024</v>
      </c>
      <c r="G3405" s="57">
        <v>20459.2421875</v>
      </c>
      <c r="H3405" s="57">
        <v>14628.98828125</v>
      </c>
      <c r="I3405" s="57">
        <v>71.503097530000005</v>
      </c>
    </row>
    <row r="3406" spans="1:9" x14ac:dyDescent="0.3">
      <c r="A3406" s="1" t="s">
        <v>6</v>
      </c>
      <c r="B3406" s="1" t="s">
        <v>7</v>
      </c>
      <c r="C3406" s="2">
        <v>45413</v>
      </c>
      <c r="D3406" s="27">
        <f t="shared" si="177"/>
        <v>1</v>
      </c>
      <c r="E3406" s="27">
        <f t="shared" si="178"/>
        <v>5</v>
      </c>
      <c r="F3406" s="27">
        <f t="shared" si="179"/>
        <v>2024</v>
      </c>
      <c r="G3406" s="57">
        <v>51691.2265625</v>
      </c>
      <c r="H3406" s="57">
        <v>40604.30078125</v>
      </c>
      <c r="I3406" s="57">
        <v>78.551597599999994</v>
      </c>
    </row>
    <row r="3407" spans="1:9" x14ac:dyDescent="0.3">
      <c r="A3407" s="1" t="s">
        <v>8</v>
      </c>
      <c r="B3407" s="1" t="s">
        <v>9</v>
      </c>
      <c r="C3407" s="2">
        <v>45413</v>
      </c>
      <c r="D3407" s="27">
        <f t="shared" si="177"/>
        <v>1</v>
      </c>
      <c r="E3407" s="27">
        <f t="shared" si="178"/>
        <v>5</v>
      </c>
      <c r="F3407" s="27">
        <f t="shared" si="179"/>
        <v>2024</v>
      </c>
      <c r="G3407" s="57">
        <v>15302.39648438</v>
      </c>
      <c r="H3407" s="57">
        <v>14620.426757810001</v>
      </c>
      <c r="I3407" s="57">
        <v>95.54340363</v>
      </c>
    </row>
    <row r="3408" spans="1:9" x14ac:dyDescent="0.3">
      <c r="A3408" s="1" t="s">
        <v>10</v>
      </c>
      <c r="B3408" s="1" t="s">
        <v>11</v>
      </c>
      <c r="C3408" s="2">
        <v>45413</v>
      </c>
      <c r="D3408" s="27">
        <f t="shared" si="177"/>
        <v>1</v>
      </c>
      <c r="E3408" s="27">
        <f t="shared" si="178"/>
        <v>5</v>
      </c>
      <c r="F3408" s="27">
        <f t="shared" si="179"/>
        <v>2024</v>
      </c>
      <c r="G3408" s="57">
        <v>204615.328125</v>
      </c>
      <c r="H3408" s="57">
        <v>149295.984375</v>
      </c>
      <c r="I3408" s="57">
        <v>72.964202880000002</v>
      </c>
    </row>
    <row r="3409" spans="1:9" x14ac:dyDescent="0.3">
      <c r="A3409" s="1" t="s">
        <v>12</v>
      </c>
      <c r="B3409" s="1" t="s">
        <v>13</v>
      </c>
      <c r="C3409" s="2">
        <v>45413</v>
      </c>
      <c r="D3409" s="27">
        <f t="shared" si="177"/>
        <v>1</v>
      </c>
      <c r="E3409" s="27">
        <f t="shared" si="178"/>
        <v>5</v>
      </c>
      <c r="F3409" s="27">
        <f t="shared" si="179"/>
        <v>2024</v>
      </c>
      <c r="G3409" s="57">
        <v>20459.2421875</v>
      </c>
      <c r="H3409" s="57">
        <v>14956.24414063</v>
      </c>
      <c r="I3409" s="57">
        <v>73.102600100000004</v>
      </c>
    </row>
    <row r="3410" spans="1:9" x14ac:dyDescent="0.3">
      <c r="A3410" s="1" t="s">
        <v>6</v>
      </c>
      <c r="B3410" s="1" t="s">
        <v>7</v>
      </c>
      <c r="C3410" s="2">
        <v>45414</v>
      </c>
      <c r="D3410" s="27">
        <f t="shared" si="177"/>
        <v>2</v>
      </c>
      <c r="E3410" s="27">
        <f t="shared" si="178"/>
        <v>5</v>
      </c>
      <c r="F3410" s="27">
        <f t="shared" si="179"/>
        <v>2024</v>
      </c>
      <c r="G3410" s="57">
        <v>51691.2265625</v>
      </c>
      <c r="H3410" s="57">
        <v>40559.55859375</v>
      </c>
      <c r="I3410" s="57">
        <v>78.465103150000004</v>
      </c>
    </row>
    <row r="3411" spans="1:9" x14ac:dyDescent="0.3">
      <c r="A3411" s="1" t="s">
        <v>8</v>
      </c>
      <c r="B3411" s="1" t="s">
        <v>9</v>
      </c>
      <c r="C3411" s="2">
        <v>45414</v>
      </c>
      <c r="D3411" s="27">
        <f t="shared" si="177"/>
        <v>2</v>
      </c>
      <c r="E3411" s="27">
        <f t="shared" si="178"/>
        <v>5</v>
      </c>
      <c r="F3411" s="27">
        <f t="shared" si="179"/>
        <v>2024</v>
      </c>
      <c r="G3411" s="57">
        <v>15302.39648438</v>
      </c>
      <c r="H3411" s="57">
        <v>14659.2890625</v>
      </c>
      <c r="I3411" s="57">
        <v>95.797302250000001</v>
      </c>
    </row>
    <row r="3412" spans="1:9" x14ac:dyDescent="0.3">
      <c r="A3412" s="1" t="s">
        <v>10</v>
      </c>
      <c r="B3412" s="1" t="s">
        <v>11</v>
      </c>
      <c r="C3412" s="2">
        <v>45414</v>
      </c>
      <c r="D3412" s="27">
        <f t="shared" si="177"/>
        <v>2</v>
      </c>
      <c r="E3412" s="27">
        <f t="shared" si="178"/>
        <v>5</v>
      </c>
      <c r="F3412" s="27">
        <f t="shared" si="179"/>
        <v>2024</v>
      </c>
      <c r="G3412" s="57">
        <v>204615.328125</v>
      </c>
      <c r="H3412" s="57">
        <v>149227.984375</v>
      </c>
      <c r="I3412" s="57">
        <v>72.930999760000006</v>
      </c>
    </row>
    <row r="3413" spans="1:9" x14ac:dyDescent="0.3">
      <c r="A3413" s="1" t="s">
        <v>12</v>
      </c>
      <c r="B3413" s="1" t="s">
        <v>13</v>
      </c>
      <c r="C3413" s="2">
        <v>45414</v>
      </c>
      <c r="D3413" s="27">
        <f t="shared" si="177"/>
        <v>2</v>
      </c>
      <c r="E3413" s="27">
        <f t="shared" si="178"/>
        <v>5</v>
      </c>
      <c r="F3413" s="27">
        <f t="shared" si="179"/>
        <v>2024</v>
      </c>
      <c r="G3413" s="57">
        <v>20459.2421875</v>
      </c>
      <c r="H3413" s="57">
        <v>15814.33984375</v>
      </c>
      <c r="I3413" s="57">
        <v>77.296798710000004</v>
      </c>
    </row>
    <row r="3414" spans="1:9" x14ac:dyDescent="0.3">
      <c r="A3414" s="1" t="s">
        <v>6</v>
      </c>
      <c r="B3414" s="1" t="s">
        <v>7</v>
      </c>
      <c r="C3414" s="2">
        <v>45415</v>
      </c>
      <c r="D3414" s="27">
        <f t="shared" si="177"/>
        <v>3</v>
      </c>
      <c r="E3414" s="27">
        <f t="shared" si="178"/>
        <v>5</v>
      </c>
      <c r="F3414" s="27">
        <f t="shared" si="179"/>
        <v>2024</v>
      </c>
      <c r="G3414" s="57">
        <v>51691.2265625</v>
      </c>
      <c r="H3414" s="57">
        <v>40537.36328125</v>
      </c>
      <c r="I3414" s="57">
        <v>78.422096249999996</v>
      </c>
    </row>
    <row r="3415" spans="1:9" x14ac:dyDescent="0.3">
      <c r="A3415" s="1" t="s">
        <v>8</v>
      </c>
      <c r="B3415" s="1" t="s">
        <v>9</v>
      </c>
      <c r="C3415" s="2">
        <v>45415</v>
      </c>
      <c r="D3415" s="27">
        <f t="shared" si="177"/>
        <v>3</v>
      </c>
      <c r="E3415" s="27">
        <f t="shared" si="178"/>
        <v>5</v>
      </c>
      <c r="F3415" s="27">
        <f t="shared" si="179"/>
        <v>2024</v>
      </c>
      <c r="G3415" s="57">
        <v>15302.39648438</v>
      </c>
      <c r="H3415" s="57">
        <v>14685.174804689999</v>
      </c>
      <c r="I3415" s="57">
        <v>95.966499330000005</v>
      </c>
    </row>
    <row r="3416" spans="1:9" x14ac:dyDescent="0.3">
      <c r="A3416" s="1" t="s">
        <v>10</v>
      </c>
      <c r="B3416" s="1" t="s">
        <v>11</v>
      </c>
      <c r="C3416" s="2">
        <v>45415</v>
      </c>
      <c r="D3416" s="27">
        <f t="shared" si="177"/>
        <v>3</v>
      </c>
      <c r="E3416" s="27">
        <f t="shared" si="178"/>
        <v>5</v>
      </c>
      <c r="F3416" s="27">
        <f t="shared" si="179"/>
        <v>2024</v>
      </c>
      <c r="G3416" s="57">
        <v>204615.328125</v>
      </c>
      <c r="H3416" s="57">
        <v>149160.53125</v>
      </c>
      <c r="I3416" s="57">
        <v>72.89800262</v>
      </c>
    </row>
    <row r="3417" spans="1:9" x14ac:dyDescent="0.3">
      <c r="A3417" s="1" t="s">
        <v>12</v>
      </c>
      <c r="B3417" s="1" t="s">
        <v>13</v>
      </c>
      <c r="C3417" s="2">
        <v>45415</v>
      </c>
      <c r="D3417" s="27">
        <f t="shared" si="177"/>
        <v>3</v>
      </c>
      <c r="E3417" s="27">
        <f t="shared" si="178"/>
        <v>5</v>
      </c>
      <c r="F3417" s="27">
        <f t="shared" si="179"/>
        <v>2024</v>
      </c>
      <c r="G3417" s="57">
        <v>20459.2421875</v>
      </c>
      <c r="H3417" s="57">
        <v>16509.84375</v>
      </c>
      <c r="I3417" s="57">
        <v>80.696296689999997</v>
      </c>
    </row>
    <row r="3418" spans="1:9" x14ac:dyDescent="0.3">
      <c r="A3418" s="1" t="s">
        <v>6</v>
      </c>
      <c r="B3418" s="1" t="s">
        <v>7</v>
      </c>
      <c r="C3418" s="2">
        <v>45416</v>
      </c>
      <c r="D3418" s="27">
        <f t="shared" si="177"/>
        <v>4</v>
      </c>
      <c r="E3418" s="27">
        <f t="shared" si="178"/>
        <v>5</v>
      </c>
      <c r="F3418" s="27">
        <f t="shared" si="179"/>
        <v>2024</v>
      </c>
      <c r="G3418" s="57">
        <v>51691.2265625</v>
      </c>
      <c r="H3418" s="57">
        <v>40501.87890625</v>
      </c>
      <c r="I3418" s="57">
        <v>78.353500370000006</v>
      </c>
    </row>
    <row r="3419" spans="1:9" x14ac:dyDescent="0.3">
      <c r="A3419" s="1" t="s">
        <v>8</v>
      </c>
      <c r="B3419" s="1" t="s">
        <v>9</v>
      </c>
      <c r="C3419" s="2">
        <v>45416</v>
      </c>
      <c r="D3419" s="27">
        <f t="shared" si="177"/>
        <v>4</v>
      </c>
      <c r="E3419" s="27">
        <f t="shared" si="178"/>
        <v>5</v>
      </c>
      <c r="F3419" s="27">
        <f t="shared" si="179"/>
        <v>2024</v>
      </c>
      <c r="G3419" s="57">
        <v>15302.39648438</v>
      </c>
      <c r="H3419" s="57">
        <v>14625.975585939999</v>
      </c>
      <c r="I3419" s="57">
        <v>95.579597469999996</v>
      </c>
    </row>
    <row r="3420" spans="1:9" x14ac:dyDescent="0.3">
      <c r="A3420" s="1" t="s">
        <v>10</v>
      </c>
      <c r="B3420" s="1" t="s">
        <v>11</v>
      </c>
      <c r="C3420" s="2">
        <v>45416</v>
      </c>
      <c r="D3420" s="27">
        <f t="shared" si="177"/>
        <v>4</v>
      </c>
      <c r="E3420" s="27">
        <f t="shared" si="178"/>
        <v>5</v>
      </c>
      <c r="F3420" s="27">
        <f t="shared" si="179"/>
        <v>2024</v>
      </c>
      <c r="G3420" s="57">
        <v>204615.328125</v>
      </c>
      <c r="H3420" s="57">
        <v>149147.984375</v>
      </c>
      <c r="I3420" s="57">
        <v>72.891899109999997</v>
      </c>
    </row>
    <row r="3421" spans="1:9" x14ac:dyDescent="0.3">
      <c r="A3421" s="1" t="s">
        <v>12</v>
      </c>
      <c r="B3421" s="1" t="s">
        <v>13</v>
      </c>
      <c r="C3421" s="2">
        <v>45416</v>
      </c>
      <c r="D3421" s="27">
        <f t="shared" si="177"/>
        <v>4</v>
      </c>
      <c r="E3421" s="27">
        <f t="shared" si="178"/>
        <v>5</v>
      </c>
      <c r="F3421" s="27">
        <f t="shared" si="179"/>
        <v>2024</v>
      </c>
      <c r="G3421" s="57">
        <v>20459.2421875</v>
      </c>
      <c r="H3421" s="57">
        <v>17041.552734379999</v>
      </c>
      <c r="I3421" s="57">
        <v>83.295097350000006</v>
      </c>
    </row>
    <row r="3422" spans="1:9" x14ac:dyDescent="0.3">
      <c r="A3422" s="1" t="s">
        <v>6</v>
      </c>
      <c r="B3422" s="1" t="s">
        <v>7</v>
      </c>
      <c r="C3422" s="2">
        <v>45417</v>
      </c>
      <c r="D3422" s="27">
        <f t="shared" si="177"/>
        <v>5</v>
      </c>
      <c r="E3422" s="27">
        <f t="shared" si="178"/>
        <v>5</v>
      </c>
      <c r="F3422" s="27">
        <f t="shared" si="179"/>
        <v>2024</v>
      </c>
      <c r="G3422" s="57">
        <v>51691.2265625</v>
      </c>
      <c r="H3422" s="57">
        <v>40466.109375</v>
      </c>
      <c r="I3422" s="57">
        <v>78.284301760000005</v>
      </c>
    </row>
    <row r="3423" spans="1:9" x14ac:dyDescent="0.3">
      <c r="A3423" s="1" t="s">
        <v>8</v>
      </c>
      <c r="B3423" s="1" t="s">
        <v>9</v>
      </c>
      <c r="C3423" s="2">
        <v>45417</v>
      </c>
      <c r="D3423" s="27">
        <f t="shared" si="177"/>
        <v>5</v>
      </c>
      <c r="E3423" s="27">
        <f t="shared" si="178"/>
        <v>5</v>
      </c>
      <c r="F3423" s="27">
        <f t="shared" si="179"/>
        <v>2024</v>
      </c>
      <c r="G3423" s="57">
        <v>15302.39648438</v>
      </c>
      <c r="H3423" s="57">
        <v>14556.258789060001</v>
      </c>
      <c r="I3423" s="57">
        <v>95.124099729999998</v>
      </c>
    </row>
    <row r="3424" spans="1:9" x14ac:dyDescent="0.3">
      <c r="A3424" s="1" t="s">
        <v>10</v>
      </c>
      <c r="B3424" s="1" t="s">
        <v>11</v>
      </c>
      <c r="C3424" s="2">
        <v>45417</v>
      </c>
      <c r="D3424" s="27">
        <f t="shared" si="177"/>
        <v>5</v>
      </c>
      <c r="E3424" s="27">
        <f t="shared" si="178"/>
        <v>5</v>
      </c>
      <c r="F3424" s="27">
        <f t="shared" si="179"/>
        <v>2024</v>
      </c>
      <c r="G3424" s="57">
        <v>204615.328125</v>
      </c>
      <c r="H3424" s="57">
        <v>149184.34375</v>
      </c>
      <c r="I3424" s="57">
        <v>72.909698489999997</v>
      </c>
    </row>
    <row r="3425" spans="1:9" x14ac:dyDescent="0.3">
      <c r="A3425" s="1" t="s">
        <v>12</v>
      </c>
      <c r="B3425" s="1" t="s">
        <v>13</v>
      </c>
      <c r="C3425" s="2">
        <v>45417</v>
      </c>
      <c r="D3425" s="27">
        <f t="shared" si="177"/>
        <v>5</v>
      </c>
      <c r="E3425" s="27">
        <f t="shared" si="178"/>
        <v>5</v>
      </c>
      <c r="F3425" s="27">
        <f t="shared" si="179"/>
        <v>2024</v>
      </c>
      <c r="G3425" s="57">
        <v>20459.2421875</v>
      </c>
      <c r="H3425" s="57">
        <v>17233.15234375</v>
      </c>
      <c r="I3425" s="57">
        <v>84.231597899999997</v>
      </c>
    </row>
    <row r="3426" spans="1:9" x14ac:dyDescent="0.3">
      <c r="A3426" s="1" t="s">
        <v>6</v>
      </c>
      <c r="B3426" s="1" t="s">
        <v>7</v>
      </c>
      <c r="C3426" s="2">
        <v>45418</v>
      </c>
      <c r="D3426" s="27">
        <f t="shared" si="177"/>
        <v>6</v>
      </c>
      <c r="E3426" s="27">
        <f t="shared" si="178"/>
        <v>5</v>
      </c>
      <c r="F3426" s="27">
        <f t="shared" si="179"/>
        <v>2024</v>
      </c>
      <c r="G3426" s="57">
        <v>51691.2265625</v>
      </c>
      <c r="H3426" s="57">
        <v>40431.98828125</v>
      </c>
      <c r="I3426" s="57">
        <v>78.218299869999996</v>
      </c>
    </row>
    <row r="3427" spans="1:9" x14ac:dyDescent="0.3">
      <c r="A3427" s="1" t="s">
        <v>8</v>
      </c>
      <c r="B3427" s="1" t="s">
        <v>9</v>
      </c>
      <c r="C3427" s="2">
        <v>45418</v>
      </c>
      <c r="D3427" s="27">
        <f t="shared" si="177"/>
        <v>6</v>
      </c>
      <c r="E3427" s="27">
        <f t="shared" si="178"/>
        <v>5</v>
      </c>
      <c r="F3427" s="27">
        <f t="shared" si="179"/>
        <v>2024</v>
      </c>
      <c r="G3427" s="57">
        <v>15302.39648438</v>
      </c>
      <c r="H3427" s="57">
        <v>14558.73828125</v>
      </c>
      <c r="I3427" s="57">
        <v>95.140296939999999</v>
      </c>
    </row>
    <row r="3428" spans="1:9" x14ac:dyDescent="0.3">
      <c r="A3428" s="1" t="s">
        <v>10</v>
      </c>
      <c r="B3428" s="1" t="s">
        <v>11</v>
      </c>
      <c r="C3428" s="2">
        <v>45418</v>
      </c>
      <c r="D3428" s="27">
        <f t="shared" si="177"/>
        <v>6</v>
      </c>
      <c r="E3428" s="27">
        <f t="shared" si="178"/>
        <v>5</v>
      </c>
      <c r="F3428" s="27">
        <f t="shared" si="179"/>
        <v>2024</v>
      </c>
      <c r="G3428" s="57">
        <v>204615.328125</v>
      </c>
      <c r="H3428" s="57">
        <v>149080.125</v>
      </c>
      <c r="I3428" s="57">
        <v>72.858703610000006</v>
      </c>
    </row>
    <row r="3429" spans="1:9" x14ac:dyDescent="0.3">
      <c r="A3429" s="1" t="s">
        <v>12</v>
      </c>
      <c r="B3429" s="1" t="s">
        <v>13</v>
      </c>
      <c r="C3429" s="2">
        <v>45418</v>
      </c>
      <c r="D3429" s="27">
        <f t="shared" si="177"/>
        <v>6</v>
      </c>
      <c r="E3429" s="27">
        <f t="shared" si="178"/>
        <v>5</v>
      </c>
      <c r="F3429" s="27">
        <f t="shared" si="179"/>
        <v>2024</v>
      </c>
      <c r="G3429" s="57">
        <v>20459.2421875</v>
      </c>
      <c r="H3429" s="57">
        <v>17407.541015629999</v>
      </c>
      <c r="I3429" s="57">
        <v>85.083999629999994</v>
      </c>
    </row>
  </sheetData>
  <autoFilter ref="A1:I3149" xr:uid="{00000000-0001-0000-0000-000000000000}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773E0-836C-4866-8BE4-6F4D99BA2CCF}">
  <dimension ref="A1:P367"/>
  <sheetViews>
    <sheetView topLeftCell="G10" zoomScale="175" zoomScaleNormal="175" workbookViewId="0">
      <selection activeCell="D114" sqref="D114:D128"/>
    </sheetView>
  </sheetViews>
  <sheetFormatPr defaultRowHeight="14.4" x14ac:dyDescent="0.3"/>
  <cols>
    <col min="1" max="1" width="10.88671875" bestFit="1" customWidth="1"/>
    <col min="2" max="2" width="11.88671875" bestFit="1" customWidth="1"/>
    <col min="6" max="6" width="12.5546875" customWidth="1"/>
    <col min="7" max="7" width="11.33203125" customWidth="1"/>
  </cols>
  <sheetData>
    <row r="1" spans="1:9" x14ac:dyDescent="0.3">
      <c r="A1" t="s">
        <v>28</v>
      </c>
      <c r="C1" t="s">
        <v>29</v>
      </c>
      <c r="D1" t="s">
        <v>30</v>
      </c>
      <c r="F1" t="s">
        <v>28</v>
      </c>
      <c r="H1" t="s">
        <v>29</v>
      </c>
      <c r="I1" t="s">
        <v>30</v>
      </c>
    </row>
    <row r="2" spans="1:9" x14ac:dyDescent="0.3">
      <c r="A2" s="32">
        <v>44927</v>
      </c>
      <c r="B2" s="32">
        <v>45292</v>
      </c>
      <c r="C2" s="51">
        <f>AVERAGEIFS(Sheet!I:I,Sheet!C:C,SUDESTE!A2,Sheet!A:A,"SE")</f>
        <v>53.575000760000002</v>
      </c>
      <c r="D2" s="51">
        <f>IFERROR(AVERAGEIFS(Sheet!I:I,Sheet!C:C,SUDESTE!B2,Sheet!A:A,"SE"),"")</f>
        <v>60.736000060000002</v>
      </c>
      <c r="F2" s="32">
        <v>44927</v>
      </c>
      <c r="G2" s="32">
        <v>45292</v>
      </c>
      <c r="H2" s="51">
        <v>53.575000760000002</v>
      </c>
      <c r="I2" s="51">
        <v>60.736000060000002</v>
      </c>
    </row>
    <row r="3" spans="1:9" x14ac:dyDescent="0.3">
      <c r="A3" s="32">
        <f>A2+1</f>
        <v>44928</v>
      </c>
      <c r="B3" s="32">
        <f>B2+1</f>
        <v>45293</v>
      </c>
      <c r="C3" s="51">
        <f>AVERAGEIFS(Sheet!I:I,Sheet!C:C,SUDESTE!A3,Sheet!A:A,"SE")</f>
        <v>54.062900540000001</v>
      </c>
      <c r="D3" s="51">
        <f>IFERROR(AVERAGEIFS(Sheet!I:I,Sheet!C:C,SUDESTE!B3,Sheet!A:A,"SE"),"")</f>
        <v>60.641601559999998</v>
      </c>
      <c r="F3" s="32">
        <v>44928</v>
      </c>
      <c r="G3" s="32">
        <v>45293</v>
      </c>
      <c r="H3" s="51">
        <v>54.062900540000001</v>
      </c>
      <c r="I3" s="51">
        <v>60.641601559999998</v>
      </c>
    </row>
    <row r="4" spans="1:9" x14ac:dyDescent="0.3">
      <c r="A4" s="32">
        <f t="shared" ref="A4:A67" si="0">A3+1</f>
        <v>44929</v>
      </c>
      <c r="B4" s="32">
        <f t="shared" ref="B4:B67" si="1">B3+1</f>
        <v>45294</v>
      </c>
      <c r="C4" s="51">
        <f>AVERAGEIFS(Sheet!I:I,Sheet!C:C,SUDESTE!A4,Sheet!A:A,"SE")</f>
        <v>54.559600830000001</v>
      </c>
      <c r="D4" s="51">
        <f>IFERROR(AVERAGEIFS(Sheet!I:I,Sheet!C:C,SUDESTE!B4,Sheet!A:A,"SE"),"")</f>
        <v>60.561901089999999</v>
      </c>
      <c r="F4" s="32">
        <v>44929</v>
      </c>
      <c r="G4" s="32">
        <v>45294</v>
      </c>
      <c r="H4" s="51">
        <v>54.559600830000001</v>
      </c>
      <c r="I4" s="51">
        <v>60.561901089999999</v>
      </c>
    </row>
    <row r="5" spans="1:9" x14ac:dyDescent="0.3">
      <c r="A5" s="32">
        <f t="shared" si="0"/>
        <v>44930</v>
      </c>
      <c r="B5" s="32">
        <f t="shared" si="1"/>
        <v>45295</v>
      </c>
      <c r="C5" s="51">
        <f>AVERAGEIFS(Sheet!I:I,Sheet!C:C,SUDESTE!A5,Sheet!A:A,"SE")</f>
        <v>55.093299870000003</v>
      </c>
      <c r="D5" s="51">
        <f>IFERROR(AVERAGEIFS(Sheet!I:I,Sheet!C:C,SUDESTE!B5,Sheet!A:A,"SE"),"")</f>
        <v>60.7052002</v>
      </c>
      <c r="F5" s="32">
        <v>44930</v>
      </c>
      <c r="G5" s="32">
        <v>45295</v>
      </c>
      <c r="H5" s="51">
        <v>55.093299870000003</v>
      </c>
      <c r="I5" s="51">
        <v>60.7052002</v>
      </c>
    </row>
    <row r="6" spans="1:9" x14ac:dyDescent="0.3">
      <c r="A6" s="32">
        <f t="shared" si="0"/>
        <v>44931</v>
      </c>
      <c r="B6" s="32">
        <f t="shared" si="1"/>
        <v>45296</v>
      </c>
      <c r="C6" s="51">
        <f>AVERAGEIFS(Sheet!I:I,Sheet!C:C,SUDESTE!A6,Sheet!A:A,"SE")</f>
        <v>55.643100740000001</v>
      </c>
      <c r="D6" s="51">
        <f>IFERROR(AVERAGEIFS(Sheet!I:I,Sheet!C:C,SUDESTE!B6,Sheet!A:A,"SE"),"")</f>
        <v>60.846500399999996</v>
      </c>
      <c r="F6" s="32">
        <v>44931</v>
      </c>
      <c r="G6" s="32">
        <v>45296</v>
      </c>
      <c r="H6" s="51">
        <v>55.643100740000001</v>
      </c>
      <c r="I6" s="51">
        <v>60.846500399999996</v>
      </c>
    </row>
    <row r="7" spans="1:9" x14ac:dyDescent="0.3">
      <c r="A7" s="32">
        <f t="shared" si="0"/>
        <v>44932</v>
      </c>
      <c r="B7" s="32">
        <f t="shared" si="1"/>
        <v>45297</v>
      </c>
      <c r="C7" s="51">
        <f>AVERAGEIFS(Sheet!I:I,Sheet!C:C,SUDESTE!A7,Sheet!A:A,"SE")</f>
        <v>56.484901430000001</v>
      </c>
      <c r="D7" s="51">
        <f>IFERROR(AVERAGEIFS(Sheet!I:I,Sheet!C:C,SUDESTE!B7,Sheet!A:A,"SE"),"")</f>
        <v>61.037399290000003</v>
      </c>
      <c r="F7" s="32">
        <v>44932</v>
      </c>
      <c r="G7" s="32">
        <v>45297</v>
      </c>
      <c r="H7" s="51">
        <v>56.484901430000001</v>
      </c>
      <c r="I7" s="51">
        <v>61.037399290000003</v>
      </c>
    </row>
    <row r="8" spans="1:9" x14ac:dyDescent="0.3">
      <c r="A8" s="32">
        <f t="shared" si="0"/>
        <v>44933</v>
      </c>
      <c r="B8" s="32">
        <f t="shared" si="1"/>
        <v>45298</v>
      </c>
      <c r="C8" s="51">
        <f>AVERAGEIFS(Sheet!I:I,Sheet!C:C,SUDESTE!A8,Sheet!A:A,"SE")</f>
        <v>57.383598329999998</v>
      </c>
      <c r="D8" s="51">
        <f>IFERROR(AVERAGEIFS(Sheet!I:I,Sheet!C:C,SUDESTE!B8,Sheet!A:A,"SE"),"")</f>
        <v>61.125400540000001</v>
      </c>
      <c r="F8" s="32">
        <v>44933</v>
      </c>
      <c r="G8" s="32">
        <v>45298</v>
      </c>
      <c r="H8" s="51">
        <v>57.383598329999998</v>
      </c>
      <c r="I8" s="51">
        <v>61.125400540000001</v>
      </c>
    </row>
    <row r="9" spans="1:9" x14ac:dyDescent="0.3">
      <c r="A9" s="32">
        <f t="shared" si="0"/>
        <v>44934</v>
      </c>
      <c r="B9" s="32">
        <f t="shared" si="1"/>
        <v>45299</v>
      </c>
      <c r="C9" s="51">
        <f>AVERAGEIFS(Sheet!I:I,Sheet!C:C,SUDESTE!A9,Sheet!A:A,"SE")</f>
        <v>58.405998230000002</v>
      </c>
      <c r="D9" s="51">
        <f>IFERROR(AVERAGEIFS(Sheet!I:I,Sheet!C:C,SUDESTE!B9,Sheet!A:A,"SE"),"")</f>
        <v>60.937801360000002</v>
      </c>
      <c r="F9" s="32">
        <v>44934</v>
      </c>
      <c r="G9" s="32">
        <v>45299</v>
      </c>
      <c r="H9" s="51">
        <v>58.405998230000002</v>
      </c>
      <c r="I9" s="51">
        <v>60.937801360000002</v>
      </c>
    </row>
    <row r="10" spans="1:9" x14ac:dyDescent="0.3">
      <c r="A10" s="32">
        <f t="shared" si="0"/>
        <v>44935</v>
      </c>
      <c r="B10" s="32">
        <f t="shared" si="1"/>
        <v>45300</v>
      </c>
      <c r="C10" s="51">
        <f>AVERAGEIFS(Sheet!I:I,Sheet!C:C,SUDESTE!A10,Sheet!A:A,"SE")</f>
        <v>59.307201390000003</v>
      </c>
      <c r="D10" s="51">
        <f>IFERROR(AVERAGEIFS(Sheet!I:I,Sheet!C:C,SUDESTE!B10,Sheet!A:A,"SE"),"")</f>
        <v>60.838699339999998</v>
      </c>
      <c r="F10" s="32">
        <v>44935</v>
      </c>
      <c r="G10" s="32">
        <v>45300</v>
      </c>
      <c r="H10" s="51">
        <v>59.307201390000003</v>
      </c>
      <c r="I10" s="51">
        <v>60.838699339999998</v>
      </c>
    </row>
    <row r="11" spans="1:9" x14ac:dyDescent="0.3">
      <c r="A11" s="32">
        <f t="shared" si="0"/>
        <v>44936</v>
      </c>
      <c r="B11" s="32">
        <f t="shared" si="1"/>
        <v>45301</v>
      </c>
      <c r="C11" s="51">
        <f>AVERAGEIFS(Sheet!I:I,Sheet!C:C,SUDESTE!A11,Sheet!A:A,"SE")</f>
        <v>60.206401820000004</v>
      </c>
      <c r="D11" s="51">
        <f>IFERROR(AVERAGEIFS(Sheet!I:I,Sheet!C:C,SUDESTE!B11,Sheet!A:A,"SE"),"")</f>
        <v>60.823001859999998</v>
      </c>
      <c r="F11" s="32">
        <v>44936</v>
      </c>
      <c r="G11" s="32">
        <v>45301</v>
      </c>
      <c r="H11" s="51">
        <v>60.206401820000004</v>
      </c>
      <c r="I11" s="51">
        <v>60.823001859999998</v>
      </c>
    </row>
    <row r="12" spans="1:9" x14ac:dyDescent="0.3">
      <c r="A12" s="32">
        <f t="shared" si="0"/>
        <v>44937</v>
      </c>
      <c r="B12" s="32">
        <f t="shared" si="1"/>
        <v>45302</v>
      </c>
      <c r="C12" s="51">
        <f>AVERAGEIFS(Sheet!I:I,Sheet!C:C,SUDESTE!A12,Sheet!A:A,"SE")</f>
        <v>60.985599520000001</v>
      </c>
      <c r="D12" s="51">
        <f>IFERROR(AVERAGEIFS(Sheet!I:I,Sheet!C:C,SUDESTE!B12,Sheet!A:A,"SE"),"")</f>
        <v>60.786399840000001</v>
      </c>
      <c r="F12" s="32">
        <v>44937</v>
      </c>
      <c r="G12" s="32">
        <v>45302</v>
      </c>
      <c r="H12" s="51">
        <v>60.985599520000001</v>
      </c>
      <c r="I12" s="51">
        <v>60.786399840000001</v>
      </c>
    </row>
    <row r="13" spans="1:9" x14ac:dyDescent="0.3">
      <c r="A13" s="32">
        <f t="shared" si="0"/>
        <v>44938</v>
      </c>
      <c r="B13" s="32">
        <f t="shared" si="1"/>
        <v>45303</v>
      </c>
      <c r="C13" s="51">
        <f>AVERAGEIFS(Sheet!I:I,Sheet!C:C,SUDESTE!A13,Sheet!A:A,"SE")</f>
        <v>61.80920029</v>
      </c>
      <c r="D13" s="51">
        <f>IFERROR(AVERAGEIFS(Sheet!I:I,Sheet!C:C,SUDESTE!B13,Sheet!A:A,"SE"),"")</f>
        <v>60.718898770000003</v>
      </c>
      <c r="F13" s="32">
        <v>44938</v>
      </c>
      <c r="G13" s="32">
        <v>45303</v>
      </c>
      <c r="H13" s="51">
        <v>61.80920029</v>
      </c>
      <c r="I13" s="51">
        <v>60.718898770000003</v>
      </c>
    </row>
    <row r="14" spans="1:9" x14ac:dyDescent="0.3">
      <c r="A14" s="32">
        <f t="shared" si="0"/>
        <v>44939</v>
      </c>
      <c r="B14" s="32">
        <f t="shared" si="1"/>
        <v>45304</v>
      </c>
      <c r="C14" s="51">
        <f>AVERAGEIFS(Sheet!I:I,Sheet!C:C,SUDESTE!A14,Sheet!A:A,"SE")</f>
        <v>62.582099909999997</v>
      </c>
      <c r="D14" s="51">
        <f>IFERROR(AVERAGEIFS(Sheet!I:I,Sheet!C:C,SUDESTE!B14,Sheet!A:A,"SE"),"")</f>
        <v>60.861999509999997</v>
      </c>
      <c r="F14" s="32">
        <v>44939</v>
      </c>
      <c r="G14" s="32">
        <v>45304</v>
      </c>
      <c r="H14" s="51">
        <v>62.582099909999997</v>
      </c>
      <c r="I14" s="51">
        <v>60.861999509999997</v>
      </c>
    </row>
    <row r="15" spans="1:9" x14ac:dyDescent="0.3">
      <c r="A15" s="32">
        <f t="shared" si="0"/>
        <v>44940</v>
      </c>
      <c r="B15" s="32">
        <f t="shared" si="1"/>
        <v>45305</v>
      </c>
      <c r="C15" s="51">
        <f>AVERAGEIFS(Sheet!I:I,Sheet!C:C,SUDESTE!A15,Sheet!A:A,"SE")</f>
        <v>63.313701629999997</v>
      </c>
      <c r="D15" s="51">
        <f>IFERROR(AVERAGEIFS(Sheet!I:I,Sheet!C:C,SUDESTE!B15,Sheet!A:A,"SE"),"")</f>
        <v>61.053298949999999</v>
      </c>
      <c r="F15" s="32">
        <v>44940</v>
      </c>
      <c r="G15" s="32">
        <v>45305</v>
      </c>
      <c r="H15" s="51">
        <v>63.313701629999997</v>
      </c>
      <c r="I15" s="51">
        <v>61.053298949999999</v>
      </c>
    </row>
    <row r="16" spans="1:9" x14ac:dyDescent="0.3">
      <c r="A16" s="32">
        <f t="shared" si="0"/>
        <v>44941</v>
      </c>
      <c r="B16" s="32">
        <f t="shared" si="1"/>
        <v>45306</v>
      </c>
      <c r="C16" s="51">
        <f>AVERAGEIFS(Sheet!I:I,Sheet!C:C,SUDESTE!A16,Sheet!A:A,"SE")</f>
        <v>63.980800629999997</v>
      </c>
      <c r="D16" s="51">
        <f>IFERROR(AVERAGEIFS(Sheet!I:I,Sheet!C:C,SUDESTE!B16,Sheet!A:A,"SE"),"")</f>
        <v>61.004600519999997</v>
      </c>
      <c r="F16" s="32">
        <v>44941</v>
      </c>
      <c r="G16" s="32">
        <v>45306</v>
      </c>
      <c r="H16" s="51">
        <v>63.980800629999997</v>
      </c>
      <c r="I16" s="51">
        <v>61.004600519999997</v>
      </c>
    </row>
    <row r="17" spans="1:16" x14ac:dyDescent="0.3">
      <c r="A17" s="32">
        <f t="shared" si="0"/>
        <v>44942</v>
      </c>
      <c r="B17" s="32">
        <f t="shared" si="1"/>
        <v>45307</v>
      </c>
      <c r="C17" s="51">
        <f>AVERAGEIFS(Sheet!I:I,Sheet!C:C,SUDESTE!A17,Sheet!A:A,"SE")</f>
        <v>64.464202880000002</v>
      </c>
      <c r="D17" s="51">
        <f>IFERROR(AVERAGEIFS(Sheet!I:I,Sheet!C:C,SUDESTE!B17,Sheet!A:A,"SE"),"")</f>
        <v>60.98160172</v>
      </c>
      <c r="F17" s="32">
        <v>44942</v>
      </c>
      <c r="G17" s="32">
        <v>45307</v>
      </c>
      <c r="H17" s="51">
        <v>64.464202880000002</v>
      </c>
      <c r="I17" s="51">
        <v>60.98160172</v>
      </c>
    </row>
    <row r="18" spans="1:16" x14ac:dyDescent="0.3">
      <c r="A18" s="32">
        <f t="shared" si="0"/>
        <v>44943</v>
      </c>
      <c r="B18" s="32">
        <f t="shared" si="1"/>
        <v>45308</v>
      </c>
      <c r="C18" s="51">
        <f>AVERAGEIFS(Sheet!I:I,Sheet!C:C,SUDESTE!A18,Sheet!A:A,"SE")</f>
        <v>64.777801510000003</v>
      </c>
      <c r="D18" s="51">
        <f>IFERROR(AVERAGEIFS(Sheet!I:I,Sheet!C:C,SUDESTE!B18,Sheet!A:A,"SE"),"")</f>
        <v>60.880001069999999</v>
      </c>
      <c r="F18" s="32">
        <v>44943</v>
      </c>
      <c r="G18" s="32">
        <v>45308</v>
      </c>
      <c r="H18" s="51">
        <v>64.777801510000003</v>
      </c>
      <c r="I18" s="51">
        <v>60.880001069999999</v>
      </c>
    </row>
    <row r="19" spans="1:16" x14ac:dyDescent="0.3">
      <c r="A19" s="32">
        <f t="shared" si="0"/>
        <v>44944</v>
      </c>
      <c r="B19" s="32">
        <f t="shared" si="1"/>
        <v>45309</v>
      </c>
      <c r="C19" s="51">
        <f>AVERAGEIFS(Sheet!I:I,Sheet!C:C,SUDESTE!A19,Sheet!A:A,"SE")</f>
        <v>65.075401310000004</v>
      </c>
      <c r="D19" s="51">
        <f>IFERROR(AVERAGEIFS(Sheet!I:I,Sheet!C:C,SUDESTE!B19,Sheet!A:A,"SE"),"")</f>
        <v>60.740001679999999</v>
      </c>
      <c r="F19" s="32">
        <v>44944</v>
      </c>
      <c r="G19" s="32">
        <v>45309</v>
      </c>
      <c r="H19" s="51">
        <v>65.075401310000004</v>
      </c>
      <c r="I19" s="51">
        <v>60.740001679999999</v>
      </c>
    </row>
    <row r="20" spans="1:16" x14ac:dyDescent="0.3">
      <c r="A20" s="32">
        <f t="shared" si="0"/>
        <v>44945</v>
      </c>
      <c r="B20" s="32">
        <f t="shared" si="1"/>
        <v>45310</v>
      </c>
      <c r="C20" s="51">
        <f>AVERAGEIFS(Sheet!I:I,Sheet!C:C,SUDESTE!A20,Sheet!A:A,"SE")</f>
        <v>65.302299500000004</v>
      </c>
      <c r="D20" s="51">
        <f>IFERROR(AVERAGEIFS(Sheet!I:I,Sheet!C:C,SUDESTE!B20,Sheet!A:A,"SE"),"")</f>
        <v>60.599399570000003</v>
      </c>
      <c r="F20" s="32">
        <v>44945</v>
      </c>
      <c r="G20" s="32">
        <v>45310</v>
      </c>
      <c r="H20" s="51">
        <v>65.302299500000004</v>
      </c>
      <c r="I20" s="51">
        <v>60.599399570000003</v>
      </c>
    </row>
    <row r="21" spans="1:16" x14ac:dyDescent="0.3">
      <c r="A21" s="32">
        <f t="shared" si="0"/>
        <v>44946</v>
      </c>
      <c r="B21" s="32">
        <f t="shared" si="1"/>
        <v>45311</v>
      </c>
      <c r="C21" s="51">
        <f>AVERAGEIFS(Sheet!I:I,Sheet!C:C,SUDESTE!A21,Sheet!A:A,"SE")</f>
        <v>65.653701780000006</v>
      </c>
      <c r="D21" s="51">
        <f>IFERROR(AVERAGEIFS(Sheet!I:I,Sheet!C:C,SUDESTE!B21,Sheet!A:A,"SE"),"")</f>
        <v>60.589199069999999</v>
      </c>
      <c r="F21" s="32">
        <v>44946</v>
      </c>
      <c r="G21" s="32">
        <v>45311</v>
      </c>
      <c r="H21" s="51">
        <v>65.653701780000006</v>
      </c>
      <c r="I21" s="51">
        <v>60.589199069999999</v>
      </c>
    </row>
    <row r="22" spans="1:16" x14ac:dyDescent="0.3">
      <c r="A22" s="32">
        <f t="shared" si="0"/>
        <v>44947</v>
      </c>
      <c r="B22" s="32">
        <f t="shared" si="1"/>
        <v>45312</v>
      </c>
      <c r="C22" s="51">
        <f>AVERAGEIFS(Sheet!I:I,Sheet!C:C,SUDESTE!A22,Sheet!A:A,"SE")</f>
        <v>66.059097289999997</v>
      </c>
      <c r="D22" s="51">
        <f>IFERROR(AVERAGEIFS(Sheet!I:I,Sheet!C:C,SUDESTE!B22,Sheet!A:A,"SE"),"")</f>
        <v>60.678199769999999</v>
      </c>
      <c r="F22" s="32">
        <v>44947</v>
      </c>
      <c r="G22" s="32">
        <v>45312</v>
      </c>
      <c r="H22" s="51">
        <v>66.059097289999997</v>
      </c>
      <c r="I22" s="51">
        <v>60.678199769999999</v>
      </c>
    </row>
    <row r="23" spans="1:16" x14ac:dyDescent="0.3">
      <c r="A23" s="32">
        <f t="shared" si="0"/>
        <v>44948</v>
      </c>
      <c r="B23" s="32">
        <f t="shared" si="1"/>
        <v>45313</v>
      </c>
      <c r="C23" s="51">
        <f>AVERAGEIFS(Sheet!I:I,Sheet!C:C,SUDESTE!A23,Sheet!A:A,"SE")</f>
        <v>66.507003780000005</v>
      </c>
      <c r="D23" s="51">
        <f>IFERROR(AVERAGEIFS(Sheet!I:I,Sheet!C:C,SUDESTE!B23,Sheet!A:A,"SE"),"")</f>
        <v>60.647399900000003</v>
      </c>
      <c r="F23" s="32">
        <v>44948</v>
      </c>
      <c r="G23" s="32">
        <v>45313</v>
      </c>
      <c r="H23" s="51">
        <v>66.507003780000005</v>
      </c>
      <c r="I23" s="51">
        <v>60.647399900000003</v>
      </c>
    </row>
    <row r="24" spans="1:16" x14ac:dyDescent="0.3">
      <c r="A24" s="32">
        <f t="shared" si="0"/>
        <v>44949</v>
      </c>
      <c r="B24" s="32">
        <f t="shared" si="1"/>
        <v>45314</v>
      </c>
      <c r="C24" s="51">
        <f>AVERAGEIFS(Sheet!I:I,Sheet!C:C,SUDESTE!A24,Sheet!A:A,"SE")</f>
        <v>66.859100339999998</v>
      </c>
      <c r="D24" s="51">
        <f>IFERROR(AVERAGEIFS(Sheet!I:I,Sheet!C:C,SUDESTE!B24,Sheet!A:A,"SE"),"")</f>
        <v>60.756999970000003</v>
      </c>
      <c r="F24" s="32">
        <v>44949</v>
      </c>
      <c r="G24" s="32">
        <v>45314</v>
      </c>
      <c r="H24" s="51">
        <v>66.859100339999998</v>
      </c>
      <c r="I24" s="51">
        <v>60.756999970000003</v>
      </c>
    </row>
    <row r="25" spans="1:16" x14ac:dyDescent="0.3">
      <c r="A25" s="32">
        <f t="shared" si="0"/>
        <v>44950</v>
      </c>
      <c r="B25" s="32">
        <f t="shared" si="1"/>
        <v>45315</v>
      </c>
      <c r="C25" s="51">
        <f>AVERAGEIFS(Sheet!I:I,Sheet!C:C,SUDESTE!A25,Sheet!A:A,"SE")</f>
        <v>67.264602659999994</v>
      </c>
      <c r="D25" s="51">
        <f>IFERROR(AVERAGEIFS(Sheet!I:I,Sheet!C:C,SUDESTE!B25,Sheet!A:A,"SE"),"")</f>
        <v>60.899700160000002</v>
      </c>
      <c r="F25" s="32">
        <v>44950</v>
      </c>
      <c r="G25" s="32">
        <v>45315</v>
      </c>
      <c r="H25" s="51">
        <v>67.264602659999994</v>
      </c>
      <c r="I25" s="51">
        <v>60.899700160000002</v>
      </c>
    </row>
    <row r="26" spans="1:16" x14ac:dyDescent="0.3">
      <c r="A26" s="32">
        <f t="shared" si="0"/>
        <v>44951</v>
      </c>
      <c r="B26" s="32">
        <f t="shared" si="1"/>
        <v>45316</v>
      </c>
      <c r="C26" s="51">
        <f>AVERAGEIFS(Sheet!I:I,Sheet!C:C,SUDESTE!A26,Sheet!A:A,"SE")</f>
        <v>67.649200440000001</v>
      </c>
      <c r="D26" s="51">
        <f>IFERROR(AVERAGEIFS(Sheet!I:I,Sheet!C:C,SUDESTE!B26,Sheet!A:A,"SE"),"")</f>
        <v>60.961799620000001</v>
      </c>
      <c r="F26" s="32">
        <v>44951</v>
      </c>
      <c r="G26" s="32">
        <v>45316</v>
      </c>
      <c r="H26" s="51">
        <v>67.649200440000001</v>
      </c>
      <c r="I26" s="51">
        <v>60.961799620000001</v>
      </c>
    </row>
    <row r="27" spans="1:16" x14ac:dyDescent="0.3">
      <c r="A27" s="32">
        <f t="shared" si="0"/>
        <v>44952</v>
      </c>
      <c r="B27" s="32">
        <f t="shared" si="1"/>
        <v>45317</v>
      </c>
      <c r="C27" s="51">
        <f>AVERAGEIFS(Sheet!I:I,Sheet!C:C,SUDESTE!A27,Sheet!A:A,"SE")</f>
        <v>67.903701780000006</v>
      </c>
      <c r="D27" s="51">
        <f>IFERROR(AVERAGEIFS(Sheet!I:I,Sheet!C:C,SUDESTE!B27,Sheet!A:A,"SE"),"")</f>
        <v>61.081901549999998</v>
      </c>
      <c r="F27" s="32">
        <v>44952</v>
      </c>
      <c r="G27" s="32">
        <v>45317</v>
      </c>
      <c r="H27" s="51">
        <v>67.903701780000006</v>
      </c>
      <c r="I27" s="51">
        <v>61.081901549999998</v>
      </c>
    </row>
    <row r="28" spans="1:16" x14ac:dyDescent="0.3">
      <c r="A28" s="32">
        <f t="shared" si="0"/>
        <v>44953</v>
      </c>
      <c r="B28" s="32">
        <f t="shared" si="1"/>
        <v>45318</v>
      </c>
      <c r="C28" s="51">
        <f>AVERAGEIFS(Sheet!I:I,Sheet!C:C,SUDESTE!A28,Sheet!A:A,"SE")</f>
        <v>68.174697879999997</v>
      </c>
      <c r="D28" s="51">
        <f>IFERROR(AVERAGEIFS(Sheet!I:I,Sheet!C:C,SUDESTE!B28,Sheet!A:A,"SE"),"")</f>
        <v>61.23830032</v>
      </c>
      <c r="F28" s="32">
        <v>44953</v>
      </c>
      <c r="G28" s="32">
        <v>45318</v>
      </c>
      <c r="H28" s="51">
        <v>68.174697879999997</v>
      </c>
      <c r="I28" s="51">
        <v>61.23830032</v>
      </c>
    </row>
    <row r="29" spans="1:16" x14ac:dyDescent="0.3">
      <c r="A29" s="32">
        <f t="shared" si="0"/>
        <v>44954</v>
      </c>
      <c r="B29" s="32">
        <f t="shared" si="1"/>
        <v>45319</v>
      </c>
      <c r="C29" s="51">
        <f>AVERAGEIFS(Sheet!I:I,Sheet!C:C,SUDESTE!A29,Sheet!A:A,"SE")</f>
        <v>68.546798710000004</v>
      </c>
      <c r="D29" s="51">
        <f>IFERROR(AVERAGEIFS(Sheet!I:I,Sheet!C:C,SUDESTE!B29,Sheet!A:A,"SE"),"")</f>
        <v>61.375999450000002</v>
      </c>
      <c r="F29" s="32">
        <v>44954</v>
      </c>
      <c r="G29" s="32">
        <v>45319</v>
      </c>
      <c r="H29" s="51">
        <v>68.546798710000004</v>
      </c>
      <c r="I29" s="51">
        <v>61.375999450000002</v>
      </c>
    </row>
    <row r="30" spans="1:16" x14ac:dyDescent="0.3">
      <c r="A30" s="32">
        <f t="shared" si="0"/>
        <v>44955</v>
      </c>
      <c r="B30" s="32">
        <f t="shared" si="1"/>
        <v>45320</v>
      </c>
      <c r="C30" s="51">
        <f>AVERAGEIFS(Sheet!I:I,Sheet!C:C,SUDESTE!A30,Sheet!A:A,"SE")</f>
        <v>68.982902530000004</v>
      </c>
      <c r="D30" s="51">
        <f>IFERROR(AVERAGEIFS(Sheet!I:I,Sheet!C:C,SUDESTE!B30,Sheet!A:A,"SE"),"")</f>
        <v>61.309299469999999</v>
      </c>
      <c r="F30" s="32">
        <v>44955</v>
      </c>
      <c r="G30" s="32">
        <v>45320</v>
      </c>
      <c r="H30" s="51">
        <v>68.982902530000004</v>
      </c>
      <c r="I30" s="51">
        <v>61.309299469999999</v>
      </c>
    </row>
    <row r="31" spans="1:16" x14ac:dyDescent="0.3">
      <c r="A31" s="32">
        <f t="shared" si="0"/>
        <v>44956</v>
      </c>
      <c r="B31" s="32">
        <f t="shared" si="1"/>
        <v>45321</v>
      </c>
      <c r="C31" s="51">
        <f>AVERAGEIFS(Sheet!I:I,Sheet!C:C,SUDESTE!A31,Sheet!A:A,"SE")</f>
        <v>69.379203799999999</v>
      </c>
      <c r="D31" s="51">
        <f>IFERROR(AVERAGEIFS(Sheet!I:I,Sheet!C:C,SUDESTE!B31,Sheet!A:A,"SE"),"")</f>
        <v>61.160499569999999</v>
      </c>
      <c r="F31" s="32">
        <v>44956</v>
      </c>
      <c r="G31" s="32">
        <v>45321</v>
      </c>
      <c r="H31" s="51">
        <v>69.379203799999999</v>
      </c>
      <c r="I31" s="51">
        <v>61.160499569999999</v>
      </c>
      <c r="M31">
        <v>3296</v>
      </c>
    </row>
    <row r="32" spans="1:16" x14ac:dyDescent="0.3">
      <c r="A32" s="32">
        <f t="shared" si="0"/>
        <v>44957</v>
      </c>
      <c r="B32" s="32">
        <f t="shared" si="1"/>
        <v>45322</v>
      </c>
      <c r="C32" s="51">
        <f>AVERAGEIFS(Sheet!I:I,Sheet!C:C,SUDESTE!A32,Sheet!A:A,"SE")</f>
        <v>69.806503300000003</v>
      </c>
      <c r="D32" s="51">
        <f>IFERROR(AVERAGEIFS(Sheet!I:I,Sheet!C:C,SUDESTE!B32,Sheet!A:A,"SE"),"")</f>
        <v>61.096801759999998</v>
      </c>
      <c r="F32" s="32">
        <v>44957</v>
      </c>
      <c r="G32" s="32">
        <v>45322</v>
      </c>
      <c r="H32" s="51">
        <v>69.806503300000003</v>
      </c>
      <c r="I32" s="51">
        <v>61.096801759999998</v>
      </c>
      <c r="M32">
        <v>4571</v>
      </c>
      <c r="N32">
        <v>3622</v>
      </c>
      <c r="P32">
        <v>190938</v>
      </c>
    </row>
    <row r="33" spans="1:16" x14ac:dyDescent="0.3">
      <c r="A33" s="32">
        <f t="shared" si="0"/>
        <v>44958</v>
      </c>
      <c r="B33" s="32">
        <f t="shared" si="1"/>
        <v>45323</v>
      </c>
      <c r="C33" s="51">
        <f>AVERAGEIFS(Sheet!I:I,Sheet!C:C,SUDESTE!A33,Sheet!A:A,"SE")</f>
        <v>70.195899960000006</v>
      </c>
      <c r="D33" s="51">
        <f>IFERROR(AVERAGEIFS(Sheet!I:I,Sheet!C:C,SUDESTE!B33,Sheet!A:A,"SE"),"")</f>
        <v>61.125301360000002</v>
      </c>
      <c r="F33" s="32">
        <v>44958</v>
      </c>
      <c r="G33" s="32">
        <v>45323</v>
      </c>
      <c r="H33" s="51">
        <v>70.195899960000006</v>
      </c>
      <c r="I33" s="51">
        <v>61.125301360000002</v>
      </c>
      <c r="M33">
        <f>M31/M32</f>
        <v>0.72106760008750825</v>
      </c>
      <c r="N33">
        <f>M31/N32</f>
        <v>0.90999447818884593</v>
      </c>
      <c r="P33">
        <v>292068</v>
      </c>
    </row>
    <row r="34" spans="1:16" x14ac:dyDescent="0.3">
      <c r="A34" s="32">
        <f t="shared" si="0"/>
        <v>44959</v>
      </c>
      <c r="B34" s="32">
        <f t="shared" si="1"/>
        <v>45324</v>
      </c>
      <c r="C34" s="51">
        <f>AVERAGEIFS(Sheet!I:I,Sheet!C:C,SUDESTE!A34,Sheet!A:A,"SE")</f>
        <v>70.543296810000001</v>
      </c>
      <c r="D34" s="51">
        <f>IFERROR(AVERAGEIFS(Sheet!I:I,Sheet!C:C,SUDESTE!B34,Sheet!A:A,"SE"),"")</f>
        <v>61.225101469999998</v>
      </c>
      <c r="F34" s="32">
        <v>44959</v>
      </c>
      <c r="G34" s="32">
        <v>45324</v>
      </c>
      <c r="H34" s="51">
        <v>70.543296810000001</v>
      </c>
      <c r="I34" s="51">
        <v>61.225101469999998</v>
      </c>
      <c r="P34">
        <f>P32/P33</f>
        <v>0.65374501828341347</v>
      </c>
    </row>
    <row r="35" spans="1:16" x14ac:dyDescent="0.3">
      <c r="A35" s="32">
        <f t="shared" si="0"/>
        <v>44960</v>
      </c>
      <c r="B35" s="32">
        <f t="shared" si="1"/>
        <v>45325</v>
      </c>
      <c r="C35" s="51">
        <f>AVERAGEIFS(Sheet!I:I,Sheet!C:C,SUDESTE!A35,Sheet!A:A,"SE")</f>
        <v>70.89530182</v>
      </c>
      <c r="D35" s="51">
        <f>IFERROR(AVERAGEIFS(Sheet!I:I,Sheet!C:C,SUDESTE!B35,Sheet!A:A,"SE"),"")</f>
        <v>61.343799590000003</v>
      </c>
      <c r="F35" s="32">
        <v>44960</v>
      </c>
      <c r="G35" s="32">
        <v>45325</v>
      </c>
      <c r="H35" s="51">
        <v>70.89530182</v>
      </c>
      <c r="I35" s="51">
        <v>61.343799590000003</v>
      </c>
    </row>
    <row r="36" spans="1:16" x14ac:dyDescent="0.3">
      <c r="A36" s="32">
        <f t="shared" si="0"/>
        <v>44961</v>
      </c>
      <c r="B36" s="32">
        <f t="shared" si="1"/>
        <v>45326</v>
      </c>
      <c r="C36" s="51">
        <f>AVERAGEIFS(Sheet!I:I,Sheet!C:C,SUDESTE!A36,Sheet!A:A,"SE")</f>
        <v>71.306198120000005</v>
      </c>
      <c r="D36" s="51">
        <f>IFERROR(AVERAGEIFS(Sheet!I:I,Sheet!C:C,SUDESTE!B36,Sheet!A:A,"SE"),"")</f>
        <v>61.517898559999999</v>
      </c>
      <c r="F36" s="32">
        <v>44961</v>
      </c>
      <c r="G36" s="32">
        <v>45326</v>
      </c>
      <c r="H36" s="51">
        <v>71.306198120000005</v>
      </c>
      <c r="I36" s="51">
        <v>61.517898559999999</v>
      </c>
    </row>
    <row r="37" spans="1:16" x14ac:dyDescent="0.3">
      <c r="A37" s="32">
        <f t="shared" si="0"/>
        <v>44962</v>
      </c>
      <c r="B37" s="32">
        <f t="shared" si="1"/>
        <v>45327</v>
      </c>
      <c r="C37" s="51">
        <f>AVERAGEIFS(Sheet!I:I,Sheet!C:C,SUDESTE!A37,Sheet!A:A,"SE")</f>
        <v>71.668998720000005</v>
      </c>
      <c r="D37" s="51">
        <f>IFERROR(AVERAGEIFS(Sheet!I:I,Sheet!C:C,SUDESTE!B37,Sheet!A:A,"SE"),"")</f>
        <v>61.542701719999997</v>
      </c>
      <c r="F37" s="32">
        <v>44962</v>
      </c>
      <c r="G37" s="32">
        <v>45327</v>
      </c>
      <c r="H37" s="51">
        <v>71.668998720000005</v>
      </c>
      <c r="I37" s="51">
        <v>61.542701719999997</v>
      </c>
    </row>
    <row r="38" spans="1:16" x14ac:dyDescent="0.3">
      <c r="A38" s="32">
        <f t="shared" si="0"/>
        <v>44963</v>
      </c>
      <c r="B38" s="32">
        <f t="shared" si="1"/>
        <v>45328</v>
      </c>
      <c r="C38" s="51">
        <f>AVERAGEIFS(Sheet!I:I,Sheet!C:C,SUDESTE!A38,Sheet!A:A,"SE")</f>
        <v>71.914100649999995</v>
      </c>
      <c r="D38" s="51">
        <f>IFERROR(AVERAGEIFS(Sheet!I:I,Sheet!C:C,SUDESTE!B38,Sheet!A:A,"SE"),"")</f>
        <v>61.551101680000002</v>
      </c>
      <c r="F38" s="32">
        <v>44963</v>
      </c>
      <c r="G38" s="32">
        <v>45328</v>
      </c>
      <c r="H38" s="51">
        <v>71.914100649999995</v>
      </c>
      <c r="I38" s="51">
        <v>61.551101680000002</v>
      </c>
    </row>
    <row r="39" spans="1:16" x14ac:dyDescent="0.3">
      <c r="A39" s="32">
        <f t="shared" si="0"/>
        <v>44964</v>
      </c>
      <c r="B39" s="32">
        <f t="shared" si="1"/>
        <v>45329</v>
      </c>
      <c r="C39" s="51">
        <f>AVERAGEIFS(Sheet!I:I,Sheet!C:C,SUDESTE!A39,Sheet!A:A,"SE")</f>
        <v>72.187599180000007</v>
      </c>
      <c r="D39" s="51">
        <f>IFERROR(AVERAGEIFS(Sheet!I:I,Sheet!C:C,SUDESTE!B39,Sheet!A:A,"SE"),"")</f>
        <v>61.5265007</v>
      </c>
      <c r="F39" s="32">
        <v>44964</v>
      </c>
      <c r="G39" s="32">
        <v>45329</v>
      </c>
      <c r="H39" s="51">
        <v>72.187599180000007</v>
      </c>
      <c r="I39" s="51">
        <v>61.5265007</v>
      </c>
    </row>
    <row r="40" spans="1:16" x14ac:dyDescent="0.3">
      <c r="A40" s="32">
        <f t="shared" si="0"/>
        <v>44965</v>
      </c>
      <c r="B40" s="32">
        <f t="shared" si="1"/>
        <v>45330</v>
      </c>
      <c r="C40" s="51">
        <f>AVERAGEIFS(Sheet!I:I,Sheet!C:C,SUDESTE!A40,Sheet!A:A,"SE")</f>
        <v>72.421897889999997</v>
      </c>
      <c r="D40" s="51">
        <f>IFERROR(AVERAGEIFS(Sheet!I:I,Sheet!C:C,SUDESTE!B40,Sheet!A:A,"SE"),"")</f>
        <v>61.50559998</v>
      </c>
      <c r="F40" s="32">
        <v>44965</v>
      </c>
      <c r="G40" s="32">
        <v>45330</v>
      </c>
      <c r="H40" s="51">
        <v>72.421897889999997</v>
      </c>
      <c r="I40" s="51">
        <v>61.50559998</v>
      </c>
    </row>
    <row r="41" spans="1:16" x14ac:dyDescent="0.3">
      <c r="A41" s="32">
        <f t="shared" si="0"/>
        <v>44966</v>
      </c>
      <c r="B41" s="32">
        <f t="shared" si="1"/>
        <v>45331</v>
      </c>
      <c r="C41" s="51">
        <f>AVERAGEIFS(Sheet!I:I,Sheet!C:C,SUDESTE!A41,Sheet!A:A,"SE")</f>
        <v>72.690101619999993</v>
      </c>
      <c r="D41" s="51">
        <f>IFERROR(AVERAGEIFS(Sheet!I:I,Sheet!C:C,SUDESTE!B41,Sheet!A:A,"SE"),"")</f>
        <v>61.584701539999998</v>
      </c>
      <c r="F41" s="32">
        <v>44966</v>
      </c>
      <c r="G41" s="32">
        <v>45331</v>
      </c>
      <c r="H41" s="51">
        <v>72.690101619999993</v>
      </c>
      <c r="I41" s="51">
        <v>61.584701539999998</v>
      </c>
    </row>
    <row r="42" spans="1:16" x14ac:dyDescent="0.3">
      <c r="A42" s="32">
        <f t="shared" si="0"/>
        <v>44967</v>
      </c>
      <c r="B42" s="32">
        <f t="shared" si="1"/>
        <v>45332</v>
      </c>
      <c r="C42" s="51">
        <f>AVERAGEIFS(Sheet!I:I,Sheet!C:C,SUDESTE!A42,Sheet!A:A,"SE")</f>
        <v>72.910102839999993</v>
      </c>
      <c r="D42" s="51">
        <f>IFERROR(AVERAGEIFS(Sheet!I:I,Sheet!C:C,SUDESTE!B42,Sheet!A:A,"SE"),"")</f>
        <v>61.75889969</v>
      </c>
      <c r="F42" s="32">
        <v>44967</v>
      </c>
      <c r="G42" s="32">
        <v>45332</v>
      </c>
      <c r="H42" s="51">
        <v>72.910102839999993</v>
      </c>
      <c r="I42" s="51">
        <v>61.75889969</v>
      </c>
    </row>
    <row r="43" spans="1:16" x14ac:dyDescent="0.3">
      <c r="A43" s="32">
        <f t="shared" si="0"/>
        <v>44968</v>
      </c>
      <c r="B43" s="32">
        <f t="shared" si="1"/>
        <v>45333</v>
      </c>
      <c r="C43" s="51">
        <f>AVERAGEIFS(Sheet!I:I,Sheet!C:C,SUDESTE!A43,Sheet!A:A,"SE")</f>
        <v>73.268096920000005</v>
      </c>
      <c r="D43" s="51">
        <f>IFERROR(AVERAGEIFS(Sheet!I:I,Sheet!C:C,SUDESTE!B43,Sheet!A:A,"SE"),"")</f>
        <v>61.953399660000002</v>
      </c>
      <c r="F43" s="32">
        <v>44968</v>
      </c>
      <c r="G43" s="32">
        <v>45333</v>
      </c>
      <c r="H43" s="51">
        <v>73.268096920000005</v>
      </c>
      <c r="I43" s="51">
        <v>61.953399660000002</v>
      </c>
    </row>
    <row r="44" spans="1:16" x14ac:dyDescent="0.3">
      <c r="A44" s="32">
        <f t="shared" si="0"/>
        <v>44969</v>
      </c>
      <c r="B44" s="32">
        <f t="shared" si="1"/>
        <v>45334</v>
      </c>
      <c r="C44" s="51">
        <f>AVERAGEIFS(Sheet!I:I,Sheet!C:C,SUDESTE!A44,Sheet!A:A,"SE")</f>
        <v>73.603698730000005</v>
      </c>
      <c r="D44" s="51">
        <f>IFERROR(AVERAGEIFS(Sheet!I:I,Sheet!C:C,SUDESTE!B44,Sheet!A:A,"SE"),"")</f>
        <v>62.078800200000003</v>
      </c>
      <c r="F44" s="32">
        <v>44969</v>
      </c>
      <c r="G44" s="32">
        <v>45334</v>
      </c>
      <c r="H44" s="51">
        <v>73.603698730000005</v>
      </c>
      <c r="I44" s="51">
        <v>62.078800200000003</v>
      </c>
    </row>
    <row r="45" spans="1:16" x14ac:dyDescent="0.3">
      <c r="A45" s="32">
        <f t="shared" si="0"/>
        <v>44970</v>
      </c>
      <c r="B45" s="32">
        <f t="shared" si="1"/>
        <v>45335</v>
      </c>
      <c r="C45" s="51">
        <f>AVERAGEIFS(Sheet!I:I,Sheet!C:C,SUDESTE!A45,Sheet!A:A,"SE")</f>
        <v>73.823600769999999</v>
      </c>
      <c r="D45" s="51">
        <f>IFERROR(AVERAGEIFS(Sheet!I:I,Sheet!C:C,SUDESTE!B45,Sheet!A:A,"SE"),"")</f>
        <v>62.1332016</v>
      </c>
      <c r="F45" s="32">
        <v>44970</v>
      </c>
      <c r="G45" s="32">
        <v>45335</v>
      </c>
      <c r="H45" s="51">
        <v>73.823600769999999</v>
      </c>
      <c r="I45" s="51">
        <v>62.1332016</v>
      </c>
    </row>
    <row r="46" spans="1:16" x14ac:dyDescent="0.3">
      <c r="A46" s="32">
        <f t="shared" si="0"/>
        <v>44971</v>
      </c>
      <c r="B46" s="32">
        <f t="shared" si="1"/>
        <v>45336</v>
      </c>
      <c r="C46" s="51">
        <f>AVERAGEIFS(Sheet!I:I,Sheet!C:C,SUDESTE!A46,Sheet!A:A,"SE")</f>
        <v>74.111999510000004</v>
      </c>
      <c r="D46" s="51">
        <f>IFERROR(AVERAGEIFS(Sheet!I:I,Sheet!C:C,SUDESTE!B46,Sheet!A:A,"SE"),"")</f>
        <v>62.136001589999999</v>
      </c>
      <c r="F46" s="32">
        <v>44971</v>
      </c>
      <c r="G46" s="32">
        <v>45336</v>
      </c>
      <c r="H46" s="51">
        <v>74.111999510000004</v>
      </c>
      <c r="I46" s="51">
        <v>62.136001589999999</v>
      </c>
    </row>
    <row r="47" spans="1:16" x14ac:dyDescent="0.3">
      <c r="A47" s="32">
        <f t="shared" si="0"/>
        <v>44972</v>
      </c>
      <c r="B47" s="32">
        <f t="shared" si="1"/>
        <v>45337</v>
      </c>
      <c r="C47" s="51">
        <f>AVERAGEIFS(Sheet!I:I,Sheet!C:C,SUDESTE!A47,Sheet!A:A,"SE")</f>
        <v>74.329597469999996</v>
      </c>
      <c r="D47" s="51">
        <f>IFERROR(AVERAGEIFS(Sheet!I:I,Sheet!C:C,SUDESTE!B47,Sheet!A:A,"SE"),"")</f>
        <v>62.173999790000003</v>
      </c>
      <c r="F47" s="32">
        <v>44972</v>
      </c>
      <c r="G47" s="32">
        <v>45337</v>
      </c>
      <c r="H47" s="51">
        <v>74.329597469999996</v>
      </c>
      <c r="I47" s="51">
        <v>62.173999790000003</v>
      </c>
    </row>
    <row r="48" spans="1:16" x14ac:dyDescent="0.3">
      <c r="A48" s="32">
        <f t="shared" si="0"/>
        <v>44973</v>
      </c>
      <c r="B48" s="32">
        <f t="shared" si="1"/>
        <v>45338</v>
      </c>
      <c r="C48" s="51">
        <f>AVERAGEIFS(Sheet!I:I,Sheet!C:C,SUDESTE!A48,Sheet!A:A,"SE")</f>
        <v>74.418197629999995</v>
      </c>
      <c r="D48" s="51">
        <f>IFERROR(AVERAGEIFS(Sheet!I:I,Sheet!C:C,SUDESTE!B48,Sheet!A:A,"SE"),"")</f>
        <v>62.218101500000003</v>
      </c>
      <c r="F48" s="32">
        <v>44973</v>
      </c>
      <c r="G48" s="32">
        <v>45338</v>
      </c>
      <c r="H48" s="51">
        <v>74.418197629999995</v>
      </c>
      <c r="I48" s="51">
        <v>62.218101500000003</v>
      </c>
    </row>
    <row r="49" spans="1:9" x14ac:dyDescent="0.3">
      <c r="A49" s="32">
        <f t="shared" si="0"/>
        <v>44974</v>
      </c>
      <c r="B49" s="32">
        <f t="shared" si="1"/>
        <v>45339</v>
      </c>
      <c r="C49" s="51">
        <f>AVERAGEIFS(Sheet!I:I,Sheet!C:C,SUDESTE!A49,Sheet!A:A,"SE")</f>
        <v>74.652999879999996</v>
      </c>
      <c r="D49" s="51">
        <f>IFERROR(AVERAGEIFS(Sheet!I:I,Sheet!C:C,SUDESTE!B49,Sheet!A:A,"SE"),"")</f>
        <v>62.288501740000001</v>
      </c>
      <c r="F49" s="32">
        <v>44974</v>
      </c>
      <c r="G49" s="32">
        <v>45339</v>
      </c>
      <c r="H49" s="51">
        <v>74.652999879999996</v>
      </c>
      <c r="I49" s="51">
        <v>62.288501740000001</v>
      </c>
    </row>
    <row r="50" spans="1:9" x14ac:dyDescent="0.3">
      <c r="A50" s="32">
        <f t="shared" si="0"/>
        <v>44975</v>
      </c>
      <c r="B50" s="32">
        <f t="shared" si="1"/>
        <v>45340</v>
      </c>
      <c r="C50" s="51">
        <f>AVERAGEIFS(Sheet!I:I,Sheet!C:C,SUDESTE!A50,Sheet!A:A,"SE")</f>
        <v>74.956001279999995</v>
      </c>
      <c r="D50" s="51">
        <f>IFERROR(AVERAGEIFS(Sheet!I:I,Sheet!C:C,SUDESTE!B50,Sheet!A:A,"SE"),"")</f>
        <v>62.414501190000003</v>
      </c>
      <c r="F50" s="32">
        <v>44975</v>
      </c>
      <c r="G50" s="32">
        <v>45340</v>
      </c>
      <c r="H50" s="51">
        <v>74.956001279999995</v>
      </c>
      <c r="I50" s="51">
        <v>62.414501190000003</v>
      </c>
    </row>
    <row r="51" spans="1:9" x14ac:dyDescent="0.3">
      <c r="A51" s="32">
        <f t="shared" si="0"/>
        <v>44976</v>
      </c>
      <c r="B51" s="32">
        <f t="shared" si="1"/>
        <v>45341</v>
      </c>
      <c r="C51" s="51">
        <f>AVERAGEIFS(Sheet!I:I,Sheet!C:C,SUDESTE!A51,Sheet!A:A,"SE")</f>
        <v>75.275100710000004</v>
      </c>
      <c r="D51" s="51">
        <f>IFERROR(AVERAGEIFS(Sheet!I:I,Sheet!C:C,SUDESTE!B51,Sheet!A:A,"SE"),"")</f>
        <v>62.474700929999997</v>
      </c>
      <c r="F51" s="32">
        <v>44976</v>
      </c>
      <c r="G51" s="32">
        <v>45341</v>
      </c>
      <c r="H51" s="51">
        <v>75.275100710000004</v>
      </c>
      <c r="I51" s="51">
        <v>62.474700929999997</v>
      </c>
    </row>
    <row r="52" spans="1:9" x14ac:dyDescent="0.3">
      <c r="A52" s="32">
        <f t="shared" si="0"/>
        <v>44977</v>
      </c>
      <c r="B52" s="32">
        <f t="shared" si="1"/>
        <v>45342</v>
      </c>
      <c r="C52" s="51">
        <f>AVERAGEIFS(Sheet!I:I,Sheet!C:C,SUDESTE!A52,Sheet!A:A,"SE")</f>
        <v>75.445999150000006</v>
      </c>
      <c r="D52" s="51">
        <f>IFERROR(AVERAGEIFS(Sheet!I:I,Sheet!C:C,SUDESTE!B52,Sheet!A:A,"SE"),"")</f>
        <v>62.651798249999999</v>
      </c>
      <c r="F52" s="32">
        <v>44977</v>
      </c>
      <c r="G52" s="32">
        <v>45342</v>
      </c>
      <c r="H52" s="51">
        <v>75.445999150000006</v>
      </c>
      <c r="I52" s="51">
        <v>62.651798249999999</v>
      </c>
    </row>
    <row r="53" spans="1:9" x14ac:dyDescent="0.3">
      <c r="A53" s="32">
        <f t="shared" si="0"/>
        <v>44978</v>
      </c>
      <c r="B53" s="32">
        <f t="shared" si="1"/>
        <v>45343</v>
      </c>
      <c r="C53" s="51">
        <f>AVERAGEIFS(Sheet!I:I,Sheet!C:C,SUDESTE!A53,Sheet!A:A,"SE")</f>
        <v>75.692298890000004</v>
      </c>
      <c r="D53" s="51">
        <f>IFERROR(AVERAGEIFS(Sheet!I:I,Sheet!C:C,SUDESTE!B53,Sheet!A:A,"SE"),"")</f>
        <v>63.068199159999999</v>
      </c>
      <c r="F53" s="32">
        <v>44978</v>
      </c>
      <c r="G53" s="32">
        <v>45343</v>
      </c>
      <c r="H53" s="51">
        <v>75.692298890000004</v>
      </c>
      <c r="I53" s="51">
        <v>63.068199159999999</v>
      </c>
    </row>
    <row r="54" spans="1:9" x14ac:dyDescent="0.3">
      <c r="A54" s="32">
        <f t="shared" si="0"/>
        <v>44979</v>
      </c>
      <c r="B54" s="32">
        <f t="shared" si="1"/>
        <v>45344</v>
      </c>
      <c r="C54" s="51">
        <f>AVERAGEIFS(Sheet!I:I,Sheet!C:C,SUDESTE!A54,Sheet!A:A,"SE")</f>
        <v>75.870796200000001</v>
      </c>
      <c r="D54" s="51">
        <f>IFERROR(AVERAGEIFS(Sheet!I:I,Sheet!C:C,SUDESTE!B54,Sheet!A:A,"SE"),"")</f>
        <v>63.388999939999998</v>
      </c>
      <c r="F54" s="32">
        <v>44979</v>
      </c>
      <c r="G54" s="32">
        <v>45344</v>
      </c>
      <c r="H54" s="51">
        <v>75.870796200000001</v>
      </c>
      <c r="I54" s="51">
        <v>63.388999939999998</v>
      </c>
    </row>
    <row r="55" spans="1:9" x14ac:dyDescent="0.3">
      <c r="A55" s="32">
        <f t="shared" si="0"/>
        <v>44980</v>
      </c>
      <c r="B55" s="32">
        <f t="shared" si="1"/>
        <v>45345</v>
      </c>
      <c r="C55" s="51">
        <f>AVERAGEIFS(Sheet!I:I,Sheet!C:C,SUDESTE!A55,Sheet!A:A,"SE")</f>
        <v>76.181198120000005</v>
      </c>
      <c r="D55" s="51">
        <f>IFERROR(AVERAGEIFS(Sheet!I:I,Sheet!C:C,SUDESTE!B55,Sheet!A:A,"SE"),"")</f>
        <v>63.666999820000001</v>
      </c>
      <c r="F55" s="32">
        <v>44980</v>
      </c>
      <c r="G55" s="32">
        <v>45345</v>
      </c>
      <c r="H55" s="51">
        <v>76.181198120000005</v>
      </c>
      <c r="I55" s="51">
        <v>63.666999820000001</v>
      </c>
    </row>
    <row r="56" spans="1:9" x14ac:dyDescent="0.3">
      <c r="A56" s="32">
        <f t="shared" si="0"/>
        <v>44981</v>
      </c>
      <c r="B56" s="32">
        <f t="shared" si="1"/>
        <v>45346</v>
      </c>
      <c r="C56" s="51">
        <f>AVERAGEIFS(Sheet!I:I,Sheet!C:C,SUDESTE!A56,Sheet!A:A,"SE")</f>
        <v>76.548797609999994</v>
      </c>
      <c r="D56" s="51">
        <f>IFERROR(AVERAGEIFS(Sheet!I:I,Sheet!C:C,SUDESTE!B56,Sheet!A:A,"SE"),"")</f>
        <v>64.088096620000002</v>
      </c>
      <c r="F56" s="32">
        <v>44981</v>
      </c>
      <c r="G56" s="32">
        <v>45346</v>
      </c>
      <c r="H56" s="51">
        <v>76.548797609999994</v>
      </c>
      <c r="I56" s="51">
        <v>64.088096620000002</v>
      </c>
    </row>
    <row r="57" spans="1:9" x14ac:dyDescent="0.3">
      <c r="A57" s="32">
        <f t="shared" si="0"/>
        <v>44982</v>
      </c>
      <c r="B57" s="32">
        <f t="shared" si="1"/>
        <v>45347</v>
      </c>
      <c r="C57" s="51">
        <f>AVERAGEIFS(Sheet!I:I,Sheet!C:C,SUDESTE!A57,Sheet!A:A,"SE")</f>
        <v>76.773803709999996</v>
      </c>
      <c r="D57" s="51">
        <f>IFERROR(AVERAGEIFS(Sheet!I:I,Sheet!C:C,SUDESTE!B57,Sheet!A:A,"SE"),"")</f>
        <v>64.421401979999999</v>
      </c>
      <c r="F57" s="32">
        <v>44982</v>
      </c>
      <c r="G57" s="32">
        <v>45347</v>
      </c>
      <c r="H57" s="51">
        <v>76.773803709999996</v>
      </c>
      <c r="I57" s="51">
        <v>64.421401979999999</v>
      </c>
    </row>
    <row r="58" spans="1:9" x14ac:dyDescent="0.3">
      <c r="A58" s="32">
        <f t="shared" si="0"/>
        <v>44983</v>
      </c>
      <c r="B58" s="32">
        <f t="shared" si="1"/>
        <v>45348</v>
      </c>
      <c r="C58" s="51">
        <f>AVERAGEIFS(Sheet!I:I,Sheet!C:C,SUDESTE!A58,Sheet!A:A,"SE")</f>
        <v>76.88189697</v>
      </c>
      <c r="D58" s="51">
        <f>IFERROR(AVERAGEIFS(Sheet!I:I,Sheet!C:C,SUDESTE!B58,Sheet!A:A,"SE"),"")</f>
        <v>64.620597840000002</v>
      </c>
      <c r="F58" s="32">
        <v>44983</v>
      </c>
      <c r="G58" s="32">
        <v>45348</v>
      </c>
      <c r="H58" s="51">
        <v>76.88189697</v>
      </c>
      <c r="I58" s="51">
        <v>64.620597840000002</v>
      </c>
    </row>
    <row r="59" spans="1:9" x14ac:dyDescent="0.3">
      <c r="A59" s="32">
        <f t="shared" si="0"/>
        <v>44984</v>
      </c>
      <c r="B59" s="32">
        <f t="shared" si="1"/>
        <v>45349</v>
      </c>
      <c r="C59" s="51">
        <f>AVERAGEIFS(Sheet!I:I,Sheet!C:C,SUDESTE!A59,Sheet!A:A,"SE")</f>
        <v>76.871498110000005</v>
      </c>
      <c r="D59" s="51">
        <f>IFERROR(AVERAGEIFS(Sheet!I:I,Sheet!C:C,SUDESTE!B59,Sheet!A:A,"SE"),"")</f>
        <v>64.688102720000003</v>
      </c>
      <c r="F59" s="32">
        <v>44984</v>
      </c>
      <c r="G59" s="32">
        <v>45349</v>
      </c>
      <c r="H59" s="51">
        <v>76.871498110000005</v>
      </c>
      <c r="I59" s="51">
        <v>64.620597840000002</v>
      </c>
    </row>
    <row r="60" spans="1:9" x14ac:dyDescent="0.3">
      <c r="A60" s="32">
        <f t="shared" si="0"/>
        <v>44985</v>
      </c>
      <c r="B60" s="32">
        <f t="shared" si="1"/>
        <v>45350</v>
      </c>
      <c r="C60" s="51">
        <f>AVERAGEIFS(Sheet!I:I,Sheet!C:C,SUDESTE!A60,Sheet!A:A,"SE")</f>
        <v>76.957199099999997</v>
      </c>
      <c r="D60" s="51">
        <f>IFERROR(AVERAGEIFS(Sheet!I:I,Sheet!C:C,SUDESTE!B60,Sheet!A:A,"SE"),"")</f>
        <v>64.63059998</v>
      </c>
      <c r="F60" s="32">
        <v>44985</v>
      </c>
      <c r="G60" s="32">
        <v>45350</v>
      </c>
      <c r="H60" s="51">
        <v>76.957199099999997</v>
      </c>
      <c r="I60" s="51">
        <v>64.620597840000002</v>
      </c>
    </row>
    <row r="61" spans="1:9" x14ac:dyDescent="0.3">
      <c r="A61" s="32">
        <f t="shared" si="0"/>
        <v>44986</v>
      </c>
      <c r="B61" s="32">
        <f t="shared" si="1"/>
        <v>45351</v>
      </c>
      <c r="C61" s="51">
        <f>AVERAGEIFS(Sheet!I:I,Sheet!C:C,SUDESTE!A61,Sheet!A:A,"SE")</f>
        <v>77.045303340000004</v>
      </c>
      <c r="D61" s="51">
        <f>IFERROR(AVERAGEIFS(Sheet!I:I,Sheet!C:C,SUDESTE!B61,Sheet!A:A,"SE"),"")</f>
        <v>64.522102360000005</v>
      </c>
      <c r="F61" s="32">
        <v>44986</v>
      </c>
      <c r="G61" s="32">
        <v>45351</v>
      </c>
      <c r="H61" s="51">
        <v>77.045303340000004</v>
      </c>
      <c r="I61" s="51">
        <v>64.620597840000002</v>
      </c>
    </row>
    <row r="62" spans="1:9" x14ac:dyDescent="0.3">
      <c r="A62" s="32">
        <f t="shared" si="0"/>
        <v>44987</v>
      </c>
      <c r="B62" s="32">
        <f t="shared" si="1"/>
        <v>45352</v>
      </c>
      <c r="C62" s="51">
        <f>AVERAGEIFS(Sheet!I:I,Sheet!C:C,SUDESTE!A62,Sheet!A:A,"SE")</f>
        <v>77.293502810000007</v>
      </c>
      <c r="D62" s="51">
        <f>IFERROR(AVERAGEIFS(Sheet!I:I,Sheet!C:C,SUDESTE!B62,Sheet!A:A,"SE"),"")</f>
        <v>64.447196959999999</v>
      </c>
      <c r="F62" s="32">
        <v>44987</v>
      </c>
      <c r="G62" s="32">
        <v>45352</v>
      </c>
      <c r="H62" s="51">
        <v>77.293502810000007</v>
      </c>
      <c r="I62" s="51">
        <v>64.620597840000002</v>
      </c>
    </row>
    <row r="63" spans="1:9" x14ac:dyDescent="0.3">
      <c r="A63" s="32">
        <f t="shared" si="0"/>
        <v>44988</v>
      </c>
      <c r="B63" s="32">
        <f t="shared" si="1"/>
        <v>45353</v>
      </c>
      <c r="C63" s="51">
        <f>AVERAGEIFS(Sheet!I:I,Sheet!C:C,SUDESTE!A63,Sheet!A:A,"SE")</f>
        <v>77.529800420000001</v>
      </c>
      <c r="D63" s="51">
        <f>IFERROR(AVERAGEIFS(Sheet!I:I,Sheet!C:C,SUDESTE!B63,Sheet!A:A,"SE"),"")</f>
        <v>64.485900880000003</v>
      </c>
      <c r="F63" s="32">
        <v>44988</v>
      </c>
      <c r="G63" s="32">
        <v>45353</v>
      </c>
      <c r="H63" s="51">
        <v>77.529800420000001</v>
      </c>
      <c r="I63" s="51">
        <v>64.620597840000002</v>
      </c>
    </row>
    <row r="64" spans="1:9" x14ac:dyDescent="0.3">
      <c r="A64" s="32">
        <f t="shared" si="0"/>
        <v>44989</v>
      </c>
      <c r="B64" s="32">
        <f t="shared" si="1"/>
        <v>45354</v>
      </c>
      <c r="C64" s="51">
        <f>AVERAGEIFS(Sheet!I:I,Sheet!C:C,SUDESTE!A64,Sheet!A:A,"SE")</f>
        <v>77.903503420000007</v>
      </c>
      <c r="D64" s="51">
        <f>IFERROR(AVERAGEIFS(Sheet!I:I,Sheet!C:C,SUDESTE!B64,Sheet!A:A,"SE"),"")</f>
        <v>64.592002870000002</v>
      </c>
      <c r="F64" s="32">
        <v>44989</v>
      </c>
      <c r="G64" s="32">
        <v>45354</v>
      </c>
      <c r="H64" s="51">
        <v>77.903503420000007</v>
      </c>
      <c r="I64" s="51">
        <v>64.620597840000002</v>
      </c>
    </row>
    <row r="65" spans="1:9" x14ac:dyDescent="0.3">
      <c r="A65" s="32">
        <f t="shared" si="0"/>
        <v>44990</v>
      </c>
      <c r="B65" s="32">
        <f t="shared" si="1"/>
        <v>45355</v>
      </c>
      <c r="C65" s="51">
        <f>AVERAGEIFS(Sheet!I:I,Sheet!C:C,SUDESTE!A65,Sheet!A:A,"SE")</f>
        <v>78.418998720000005</v>
      </c>
      <c r="D65" s="51">
        <f>IFERROR(AVERAGEIFS(Sheet!I:I,Sheet!C:C,SUDESTE!B65,Sheet!A:A,"SE"),"")</f>
        <v>64.541900630000001</v>
      </c>
      <c r="F65" s="32">
        <v>44990</v>
      </c>
      <c r="G65" s="32">
        <v>45355</v>
      </c>
      <c r="H65" s="51">
        <v>78.418998720000005</v>
      </c>
      <c r="I65" s="51"/>
    </row>
    <row r="66" spans="1:9" x14ac:dyDescent="0.3">
      <c r="A66" s="32">
        <f t="shared" si="0"/>
        <v>44991</v>
      </c>
      <c r="B66" s="32">
        <f t="shared" si="1"/>
        <v>45356</v>
      </c>
      <c r="C66" s="51">
        <f>AVERAGEIFS(Sheet!I:I,Sheet!C:C,SUDESTE!A66,Sheet!A:A,"SE")</f>
        <v>78.745697019999994</v>
      </c>
      <c r="D66" s="51">
        <f>IFERROR(AVERAGEIFS(Sheet!I:I,Sheet!C:C,SUDESTE!B66,Sheet!A:A,"SE"),"")</f>
        <v>64.567001340000004</v>
      </c>
      <c r="F66" s="32">
        <v>44991</v>
      </c>
      <c r="G66" s="32">
        <v>45356</v>
      </c>
      <c r="H66" s="51">
        <v>78.745697019999994</v>
      </c>
      <c r="I66" s="51"/>
    </row>
    <row r="67" spans="1:9" x14ac:dyDescent="0.3">
      <c r="A67" s="32">
        <f t="shared" si="0"/>
        <v>44992</v>
      </c>
      <c r="B67" s="32">
        <f t="shared" si="1"/>
        <v>45357</v>
      </c>
      <c r="C67" s="51">
        <f>AVERAGEIFS(Sheet!I:I,Sheet!C:C,SUDESTE!A67,Sheet!A:A,"SE")</f>
        <v>79.113899230000001</v>
      </c>
      <c r="D67" s="51">
        <f>IFERROR(AVERAGEIFS(Sheet!I:I,Sheet!C:C,SUDESTE!B67,Sheet!A:A,"SE"),"")</f>
        <v>64.639900209999993</v>
      </c>
      <c r="F67" s="32">
        <v>44992</v>
      </c>
      <c r="G67" s="32">
        <v>45357</v>
      </c>
      <c r="H67" s="51">
        <v>79.113899230000001</v>
      </c>
      <c r="I67" s="51"/>
    </row>
    <row r="68" spans="1:9" x14ac:dyDescent="0.3">
      <c r="A68" s="32">
        <f t="shared" ref="A68:A131" si="2">A67+1</f>
        <v>44993</v>
      </c>
      <c r="B68" s="32">
        <f t="shared" ref="B68:B131" si="3">B67+1</f>
        <v>45358</v>
      </c>
      <c r="C68" s="51">
        <f>AVERAGEIFS(Sheet!I:I,Sheet!C:C,SUDESTE!A68,Sheet!A:A,"SE")</f>
        <v>79.49469757</v>
      </c>
      <c r="D68" s="51">
        <f>IFERROR(AVERAGEIFS(Sheet!I:I,Sheet!C:C,SUDESTE!B68,Sheet!A:A,"SE"),"")</f>
        <v>64.765403750000004</v>
      </c>
      <c r="F68" s="32">
        <v>44993</v>
      </c>
      <c r="G68" s="32">
        <v>45358</v>
      </c>
      <c r="H68" s="51">
        <v>79.49469757</v>
      </c>
      <c r="I68" s="51"/>
    </row>
    <row r="69" spans="1:9" x14ac:dyDescent="0.3">
      <c r="A69" s="32">
        <f t="shared" si="2"/>
        <v>44994</v>
      </c>
      <c r="B69" s="32">
        <f t="shared" si="3"/>
        <v>45359</v>
      </c>
      <c r="C69" s="51">
        <f>AVERAGEIFS(Sheet!I:I,Sheet!C:C,SUDESTE!A69,Sheet!A:A,"SE")</f>
        <v>79.887496949999999</v>
      </c>
      <c r="D69" s="51">
        <f>IFERROR(AVERAGEIFS(Sheet!I:I,Sheet!C:C,SUDESTE!B69,Sheet!A:A,"SE"),"")</f>
        <v>64.852897639999995</v>
      </c>
      <c r="F69" s="32">
        <v>44994</v>
      </c>
      <c r="G69" s="32">
        <v>45359</v>
      </c>
      <c r="H69" s="51">
        <v>79.887496949999999</v>
      </c>
      <c r="I69" s="51"/>
    </row>
    <row r="70" spans="1:9" x14ac:dyDescent="0.3">
      <c r="A70" s="32">
        <f t="shared" si="2"/>
        <v>44995</v>
      </c>
      <c r="B70" s="32">
        <f t="shared" si="3"/>
        <v>45360</v>
      </c>
      <c r="C70" s="51">
        <f>AVERAGEIFS(Sheet!I:I,Sheet!C:C,SUDESTE!A70,Sheet!A:A,"SE")</f>
        <v>80.267898560000006</v>
      </c>
      <c r="D70" s="51">
        <f>IFERROR(AVERAGEIFS(Sheet!I:I,Sheet!C:C,SUDESTE!B70,Sheet!A:A,"SE"),"")</f>
        <v>65.043098450000002</v>
      </c>
      <c r="F70" s="32">
        <v>44995</v>
      </c>
      <c r="G70" s="32">
        <v>45360</v>
      </c>
      <c r="H70" s="51">
        <v>80.267898560000006</v>
      </c>
      <c r="I70" s="51"/>
    </row>
    <row r="71" spans="1:9" x14ac:dyDescent="0.3">
      <c r="A71" s="32">
        <f t="shared" si="2"/>
        <v>44996</v>
      </c>
      <c r="B71" s="32">
        <f t="shared" si="3"/>
        <v>45361</v>
      </c>
      <c r="C71" s="51">
        <f>AVERAGEIFS(Sheet!I:I,Sheet!C:C,SUDESTE!A71,Sheet!A:A,"SE")</f>
        <v>80.721298219999994</v>
      </c>
      <c r="D71" s="51">
        <f>IFERROR(AVERAGEIFS(Sheet!I:I,Sheet!C:C,SUDESTE!B71,Sheet!A:A,"SE"),"")</f>
        <v>65.294799800000007</v>
      </c>
      <c r="F71" s="32">
        <v>44996</v>
      </c>
      <c r="G71" s="32">
        <v>45361</v>
      </c>
      <c r="H71" s="51">
        <v>80.721298219999994</v>
      </c>
      <c r="I71" s="51"/>
    </row>
    <row r="72" spans="1:9" x14ac:dyDescent="0.3">
      <c r="A72" s="32">
        <f t="shared" si="2"/>
        <v>44997</v>
      </c>
      <c r="B72" s="32">
        <f t="shared" si="3"/>
        <v>45362</v>
      </c>
      <c r="C72" s="51">
        <f>AVERAGEIFS(Sheet!I:I,Sheet!C:C,SUDESTE!A72,Sheet!A:A,"SE")</f>
        <v>81.137702939999997</v>
      </c>
      <c r="D72" s="51">
        <f>IFERROR(AVERAGEIFS(Sheet!I:I,Sheet!C:C,SUDESTE!B72,Sheet!A:A,"SE"),"")</f>
        <v>65.418998720000005</v>
      </c>
      <c r="F72" s="32">
        <v>44997</v>
      </c>
      <c r="G72" s="32">
        <v>45362</v>
      </c>
      <c r="H72" s="51">
        <v>81.137702939999997</v>
      </c>
      <c r="I72" s="51"/>
    </row>
    <row r="73" spans="1:9" x14ac:dyDescent="0.3">
      <c r="A73" s="32">
        <f t="shared" si="2"/>
        <v>44998</v>
      </c>
      <c r="B73" s="32">
        <f t="shared" si="3"/>
        <v>45363</v>
      </c>
      <c r="C73" s="51">
        <f>AVERAGEIFS(Sheet!I:I,Sheet!C:C,SUDESTE!A73,Sheet!A:A,"SE")</f>
        <v>81.342796329999999</v>
      </c>
      <c r="D73" s="51">
        <f>IFERROR(AVERAGEIFS(Sheet!I:I,Sheet!C:C,SUDESTE!B73,Sheet!A:A,"SE"),"")</f>
        <v>65.435401920000004</v>
      </c>
      <c r="F73" s="32">
        <v>44998</v>
      </c>
      <c r="G73" s="32">
        <v>45363</v>
      </c>
      <c r="H73" s="51">
        <v>81.342796329999999</v>
      </c>
      <c r="I73" s="51"/>
    </row>
    <row r="74" spans="1:9" x14ac:dyDescent="0.3">
      <c r="A74" s="32">
        <f t="shared" si="2"/>
        <v>44999</v>
      </c>
      <c r="B74" s="32">
        <f t="shared" si="3"/>
        <v>45364</v>
      </c>
      <c r="C74" s="51">
        <f>AVERAGEIFS(Sheet!I:I,Sheet!C:C,SUDESTE!A74,Sheet!A:A,"SE")</f>
        <v>81.416198730000005</v>
      </c>
      <c r="D74" s="51">
        <f>IFERROR(AVERAGEIFS(Sheet!I:I,Sheet!C:C,SUDESTE!B74,Sheet!A:A,"SE"),"")</f>
        <v>65.462997439999995</v>
      </c>
      <c r="F74" s="32">
        <v>44999</v>
      </c>
      <c r="G74" s="32">
        <v>45364</v>
      </c>
      <c r="H74" s="51">
        <v>81.416198730000005</v>
      </c>
      <c r="I74" s="51"/>
    </row>
    <row r="75" spans="1:9" x14ac:dyDescent="0.3">
      <c r="A75" s="32">
        <f t="shared" si="2"/>
        <v>45000</v>
      </c>
      <c r="B75" s="32">
        <f t="shared" si="3"/>
        <v>45365</v>
      </c>
      <c r="C75" s="51">
        <f>AVERAGEIFS(Sheet!I:I,Sheet!C:C,SUDESTE!A75,Sheet!A:A,"SE")</f>
        <v>81.35749817</v>
      </c>
      <c r="D75" s="51">
        <f>IFERROR(AVERAGEIFS(Sheet!I:I,Sheet!C:C,SUDESTE!B75,Sheet!A:A,"SE"),"")</f>
        <v>65.460800169999999</v>
      </c>
      <c r="F75" s="32">
        <v>45000</v>
      </c>
      <c r="G75" s="32">
        <v>45365</v>
      </c>
      <c r="H75" s="51">
        <v>81.35749817</v>
      </c>
      <c r="I75" s="51"/>
    </row>
    <row r="76" spans="1:9" x14ac:dyDescent="0.3">
      <c r="A76" s="32">
        <f t="shared" si="2"/>
        <v>45001</v>
      </c>
      <c r="B76" s="32">
        <f t="shared" si="3"/>
        <v>45366</v>
      </c>
      <c r="C76" s="51">
        <f>AVERAGEIFS(Sheet!I:I,Sheet!C:C,SUDESTE!A76,Sheet!A:A,"SE")</f>
        <v>81.43219757</v>
      </c>
      <c r="D76" s="51">
        <f>IFERROR(AVERAGEIFS(Sheet!I:I,Sheet!C:C,SUDESTE!B76,Sheet!A:A,"SE"),"")</f>
        <v>65.456100460000002</v>
      </c>
      <c r="F76" s="32">
        <v>45001</v>
      </c>
      <c r="G76" s="32">
        <v>45366</v>
      </c>
      <c r="H76" s="51">
        <v>81.43219757</v>
      </c>
      <c r="I76" s="51"/>
    </row>
    <row r="77" spans="1:9" x14ac:dyDescent="0.3">
      <c r="A77" s="32">
        <f t="shared" si="2"/>
        <v>45002</v>
      </c>
      <c r="B77" s="32">
        <f t="shared" si="3"/>
        <v>45367</v>
      </c>
      <c r="C77" s="51">
        <f>AVERAGEIFS(Sheet!I:I,Sheet!C:C,SUDESTE!A77,Sheet!A:A,"SE")</f>
        <v>81.539299009999993</v>
      </c>
      <c r="D77" s="51">
        <f>IFERROR(AVERAGEIFS(Sheet!I:I,Sheet!C:C,SUDESTE!B77,Sheet!A:A,"SE"),"")</f>
        <v>65.462097170000007</v>
      </c>
      <c r="F77" s="32">
        <v>45002</v>
      </c>
      <c r="G77" s="32">
        <v>45367</v>
      </c>
      <c r="H77" s="51">
        <v>81.539299009999993</v>
      </c>
      <c r="I77" s="51"/>
    </row>
    <row r="78" spans="1:9" x14ac:dyDescent="0.3">
      <c r="A78" s="32">
        <f t="shared" si="2"/>
        <v>45003</v>
      </c>
      <c r="B78" s="32">
        <f t="shared" si="3"/>
        <v>45368</v>
      </c>
      <c r="C78" s="51">
        <f>AVERAGEIFS(Sheet!I:I,Sheet!C:C,SUDESTE!A78,Sheet!A:A,"SE")</f>
        <v>81.665199279999996</v>
      </c>
      <c r="D78" s="51">
        <f>IFERROR(AVERAGEIFS(Sheet!I:I,Sheet!C:C,SUDESTE!B78,Sheet!A:A,"SE"),"")</f>
        <v>65.510498049999995</v>
      </c>
      <c r="F78" s="32">
        <v>45003</v>
      </c>
      <c r="G78" s="32">
        <v>45368</v>
      </c>
      <c r="H78" s="51">
        <v>81.665199279999996</v>
      </c>
      <c r="I78" s="51"/>
    </row>
    <row r="79" spans="1:9" x14ac:dyDescent="0.3">
      <c r="A79" s="32">
        <f t="shared" si="2"/>
        <v>45004</v>
      </c>
      <c r="B79" s="32">
        <f t="shared" si="3"/>
        <v>45369</v>
      </c>
      <c r="C79" s="51">
        <f>AVERAGEIFS(Sheet!I:I,Sheet!C:C,SUDESTE!A79,Sheet!A:A,"SE")</f>
        <v>81.865997309999997</v>
      </c>
      <c r="D79" s="51">
        <f>IFERROR(AVERAGEIFS(Sheet!I:I,Sheet!C:C,SUDESTE!B79,Sheet!A:A,"SE"),"")</f>
        <v>65.458000179999999</v>
      </c>
      <c r="F79" s="32">
        <v>45004</v>
      </c>
      <c r="G79" s="32">
        <v>45369</v>
      </c>
      <c r="H79" s="51">
        <v>81.865997309999997</v>
      </c>
      <c r="I79" s="51"/>
    </row>
    <row r="80" spans="1:9" x14ac:dyDescent="0.3">
      <c r="A80" s="32">
        <f t="shared" si="2"/>
        <v>45005</v>
      </c>
      <c r="B80" s="32">
        <f t="shared" si="3"/>
        <v>45370</v>
      </c>
      <c r="C80" s="51">
        <f>AVERAGEIFS(Sheet!I:I,Sheet!C:C,SUDESTE!A80,Sheet!A:A,"SE")</f>
        <v>81.837303160000005</v>
      </c>
      <c r="D80" s="51">
        <f>IFERROR(AVERAGEIFS(Sheet!I:I,Sheet!C:C,SUDESTE!B80,Sheet!A:A,"SE"),"")</f>
        <v>65.412399289999996</v>
      </c>
      <c r="F80" s="32">
        <v>45005</v>
      </c>
      <c r="G80" s="32">
        <v>45370</v>
      </c>
      <c r="H80" s="51">
        <v>81.837303160000005</v>
      </c>
      <c r="I80" s="51"/>
    </row>
    <row r="81" spans="1:9" x14ac:dyDescent="0.3">
      <c r="A81" s="32">
        <f t="shared" si="2"/>
        <v>45006</v>
      </c>
      <c r="B81" s="32">
        <f t="shared" si="3"/>
        <v>45371</v>
      </c>
      <c r="C81" s="51">
        <f>AVERAGEIFS(Sheet!I:I,Sheet!C:C,SUDESTE!A81,Sheet!A:A,"SE")</f>
        <v>81.865196229999995</v>
      </c>
      <c r="D81" s="51">
        <f>IFERROR(AVERAGEIFS(Sheet!I:I,Sheet!C:C,SUDESTE!B81,Sheet!A:A,"SE"),"")</f>
        <v>65.405097960000006</v>
      </c>
      <c r="F81" s="32">
        <v>45006</v>
      </c>
      <c r="G81" s="32">
        <v>45371</v>
      </c>
      <c r="H81" s="51">
        <v>81.865196229999995</v>
      </c>
      <c r="I81" s="51"/>
    </row>
    <row r="82" spans="1:9" x14ac:dyDescent="0.3">
      <c r="A82" s="32">
        <f t="shared" si="2"/>
        <v>45007</v>
      </c>
      <c r="B82" s="32">
        <f t="shared" si="3"/>
        <v>45372</v>
      </c>
      <c r="C82" s="51">
        <f>AVERAGEIFS(Sheet!I:I,Sheet!C:C,SUDESTE!A82,Sheet!A:A,"SE")</f>
        <v>81.989700319999997</v>
      </c>
      <c r="D82" s="51">
        <f>IFERROR(AVERAGEIFS(Sheet!I:I,Sheet!C:C,SUDESTE!B82,Sheet!A:A,"SE"),"")</f>
        <v>65.464797970000006</v>
      </c>
      <c r="F82" s="32">
        <v>45007</v>
      </c>
      <c r="G82" s="32">
        <v>45372</v>
      </c>
      <c r="H82" s="51">
        <v>81.989700319999997</v>
      </c>
      <c r="I82" s="51"/>
    </row>
    <row r="83" spans="1:9" x14ac:dyDescent="0.3">
      <c r="A83" s="32">
        <f t="shared" si="2"/>
        <v>45008</v>
      </c>
      <c r="B83" s="32">
        <f t="shared" si="3"/>
        <v>45373</v>
      </c>
      <c r="C83" s="51">
        <f>AVERAGEIFS(Sheet!I:I,Sheet!C:C,SUDESTE!A83,Sheet!A:A,"SE")</f>
        <v>82.106796259999996</v>
      </c>
      <c r="D83" s="51">
        <f>IFERROR(AVERAGEIFS(Sheet!I:I,Sheet!C:C,SUDESTE!B83,Sheet!A:A,"SE"),"")</f>
        <v>65.620101930000004</v>
      </c>
      <c r="F83" s="32">
        <v>45008</v>
      </c>
      <c r="G83" s="32">
        <v>45373</v>
      </c>
      <c r="H83" s="51">
        <v>82.106796259999996</v>
      </c>
      <c r="I83" s="51"/>
    </row>
    <row r="84" spans="1:9" x14ac:dyDescent="0.3">
      <c r="A84" s="32">
        <f t="shared" si="2"/>
        <v>45009</v>
      </c>
      <c r="B84" s="32">
        <f t="shared" si="3"/>
        <v>45374</v>
      </c>
      <c r="C84" s="51">
        <f>AVERAGEIFS(Sheet!I:I,Sheet!C:C,SUDESTE!A84,Sheet!A:A,"SE")</f>
        <v>82.157402039999994</v>
      </c>
      <c r="D84" s="51">
        <f>IFERROR(AVERAGEIFS(Sheet!I:I,Sheet!C:C,SUDESTE!B84,Sheet!A:A,"SE"),"")</f>
        <v>65.964797970000006</v>
      </c>
      <c r="F84" s="32">
        <v>45009</v>
      </c>
      <c r="G84" s="32">
        <v>45374</v>
      </c>
      <c r="H84" s="51">
        <v>82.157402039999994</v>
      </c>
      <c r="I84" s="51"/>
    </row>
    <row r="85" spans="1:9" x14ac:dyDescent="0.3">
      <c r="A85" s="32">
        <f t="shared" si="2"/>
        <v>45010</v>
      </c>
      <c r="B85" s="32">
        <f t="shared" si="3"/>
        <v>45375</v>
      </c>
      <c r="C85" s="51">
        <f>AVERAGEIFS(Sheet!I:I,Sheet!C:C,SUDESTE!A85,Sheet!A:A,"SE")</f>
        <v>82.284400939999998</v>
      </c>
      <c r="D85" s="51">
        <f>IFERROR(AVERAGEIFS(Sheet!I:I,Sheet!C:C,SUDESTE!B85,Sheet!A:A,"SE"),"")</f>
        <v>66.271102909999996</v>
      </c>
      <c r="F85" s="32">
        <v>45010</v>
      </c>
      <c r="G85" s="32">
        <v>45375</v>
      </c>
      <c r="H85" s="51">
        <v>82.284400939999998</v>
      </c>
      <c r="I85" s="51"/>
    </row>
    <row r="86" spans="1:9" x14ac:dyDescent="0.3">
      <c r="A86" s="32">
        <f t="shared" si="2"/>
        <v>45011</v>
      </c>
      <c r="B86" s="32">
        <f t="shared" si="3"/>
        <v>45376</v>
      </c>
      <c r="C86" s="51">
        <f>AVERAGEIFS(Sheet!I:I,Sheet!C:C,SUDESTE!A86,Sheet!A:A,"SE")</f>
        <v>82.483703610000006</v>
      </c>
      <c r="D86" s="51">
        <f>IFERROR(AVERAGEIFS(Sheet!I:I,Sheet!C:C,SUDESTE!B86,Sheet!A:A,"SE"),"")</f>
        <v>66.563598630000001</v>
      </c>
      <c r="F86" s="32">
        <v>45011</v>
      </c>
      <c r="G86" s="32">
        <v>45376</v>
      </c>
      <c r="H86" s="51">
        <v>82.483703610000006</v>
      </c>
      <c r="I86" s="51"/>
    </row>
    <row r="87" spans="1:9" x14ac:dyDescent="0.3">
      <c r="A87" s="32">
        <f t="shared" si="2"/>
        <v>45012</v>
      </c>
      <c r="B87" s="32">
        <f t="shared" si="3"/>
        <v>45377</v>
      </c>
      <c r="C87" s="51">
        <f>AVERAGEIFS(Sheet!I:I,Sheet!C:C,SUDESTE!A87,Sheet!A:A,"SE")</f>
        <v>82.542800900000003</v>
      </c>
      <c r="D87" s="51">
        <f>IFERROR(AVERAGEIFS(Sheet!I:I,Sheet!C:C,SUDESTE!B87,Sheet!A:A,"SE"),"")</f>
        <v>66.882400509999997</v>
      </c>
      <c r="F87" s="32">
        <v>45012</v>
      </c>
      <c r="G87" s="32">
        <v>45377</v>
      </c>
      <c r="H87" s="51">
        <v>82.542800900000003</v>
      </c>
      <c r="I87" s="51"/>
    </row>
    <row r="88" spans="1:9" x14ac:dyDescent="0.3">
      <c r="A88" s="32">
        <f t="shared" si="2"/>
        <v>45013</v>
      </c>
      <c r="B88" s="32">
        <f t="shared" si="3"/>
        <v>45378</v>
      </c>
      <c r="C88" s="51">
        <f>AVERAGEIFS(Sheet!I:I,Sheet!C:C,SUDESTE!A88,Sheet!A:A,"SE")</f>
        <v>82.652297970000006</v>
      </c>
      <c r="D88" s="51">
        <f>IFERROR(AVERAGEIFS(Sheet!I:I,Sheet!C:C,SUDESTE!B88,Sheet!A:A,"SE"),"")</f>
        <v>67.326599119999997</v>
      </c>
      <c r="F88" s="32">
        <v>45013</v>
      </c>
      <c r="G88" s="32">
        <v>45378</v>
      </c>
      <c r="H88" s="51">
        <v>82.652297970000006</v>
      </c>
      <c r="I88" s="51"/>
    </row>
    <row r="89" spans="1:9" x14ac:dyDescent="0.3">
      <c r="A89" s="32">
        <f t="shared" si="2"/>
        <v>45014</v>
      </c>
      <c r="B89" s="32">
        <f t="shared" si="3"/>
        <v>45379</v>
      </c>
      <c r="C89" s="51">
        <f>AVERAGEIFS(Sheet!I:I,Sheet!C:C,SUDESTE!A89,Sheet!A:A,"SE")</f>
        <v>82.779197690000004</v>
      </c>
      <c r="D89" s="51">
        <f>IFERROR(AVERAGEIFS(Sheet!I:I,Sheet!C:C,SUDESTE!B89,Sheet!A:A,"SE"),"")</f>
        <v>67.872100829999994</v>
      </c>
      <c r="F89" s="32">
        <v>45014</v>
      </c>
      <c r="G89" s="32">
        <v>45379</v>
      </c>
      <c r="H89" s="51">
        <v>82.779197690000004</v>
      </c>
      <c r="I89" s="51"/>
    </row>
    <row r="90" spans="1:9" x14ac:dyDescent="0.3">
      <c r="A90" s="32">
        <f t="shared" si="2"/>
        <v>45015</v>
      </c>
      <c r="B90" s="32">
        <f t="shared" si="3"/>
        <v>45380</v>
      </c>
      <c r="C90" s="51">
        <f>AVERAGEIFS(Sheet!I:I,Sheet!C:C,SUDESTE!A90,Sheet!A:A,"SE")</f>
        <v>82.981101989999999</v>
      </c>
      <c r="D90" s="51">
        <f>IFERROR(AVERAGEIFS(Sheet!I:I,Sheet!C:C,SUDESTE!B90,Sheet!A:A,"SE"),"")</f>
        <v>68.453498839999995</v>
      </c>
      <c r="F90" s="32">
        <v>45015</v>
      </c>
      <c r="G90" s="32">
        <v>45380</v>
      </c>
      <c r="H90" s="51">
        <v>82.981101989999999</v>
      </c>
      <c r="I90" s="51"/>
    </row>
    <row r="91" spans="1:9" x14ac:dyDescent="0.3">
      <c r="A91" s="32">
        <f t="shared" si="2"/>
        <v>45016</v>
      </c>
      <c r="B91" s="32">
        <f t="shared" si="3"/>
        <v>45381</v>
      </c>
      <c r="C91" s="51">
        <f>AVERAGEIFS(Sheet!I:I,Sheet!C:C,SUDESTE!A91,Sheet!A:A,"SE")</f>
        <v>83.149200440000001</v>
      </c>
      <c r="D91" s="51">
        <f>IFERROR(AVERAGEIFS(Sheet!I:I,Sheet!C:C,SUDESTE!B91,Sheet!A:A,"SE"),"")</f>
        <v>68.992996219999995</v>
      </c>
      <c r="F91" s="32">
        <v>45016</v>
      </c>
      <c r="G91" s="32">
        <v>45381</v>
      </c>
      <c r="H91" s="51">
        <v>83.149200440000001</v>
      </c>
      <c r="I91" s="51"/>
    </row>
    <row r="92" spans="1:9" x14ac:dyDescent="0.3">
      <c r="A92" s="32">
        <f t="shared" si="2"/>
        <v>45017</v>
      </c>
      <c r="B92" s="32">
        <f t="shared" si="3"/>
        <v>45382</v>
      </c>
      <c r="C92" s="51">
        <f>AVERAGEIFS(Sheet!I:I,Sheet!C:C,SUDESTE!A92,Sheet!A:A,"SE")</f>
        <v>83.361701969999999</v>
      </c>
      <c r="D92" s="51">
        <f>IFERROR(AVERAGEIFS(Sheet!I:I,Sheet!C:C,SUDESTE!B92,Sheet!A:A,"SE"),"")</f>
        <v>69.430702210000007</v>
      </c>
      <c r="F92" s="32">
        <v>45017</v>
      </c>
      <c r="G92" s="32">
        <v>45382</v>
      </c>
      <c r="H92" s="51">
        <v>83.361701969999999</v>
      </c>
      <c r="I92" s="51"/>
    </row>
    <row r="93" spans="1:9" x14ac:dyDescent="0.3">
      <c r="A93" s="32">
        <f t="shared" si="2"/>
        <v>45018</v>
      </c>
      <c r="B93" s="32">
        <f t="shared" si="3"/>
        <v>45383</v>
      </c>
      <c r="C93" s="51">
        <f>AVERAGEIFS(Sheet!I:I,Sheet!C:C,SUDESTE!A93,Sheet!A:A,"SE")</f>
        <v>83.555397029999995</v>
      </c>
      <c r="D93" s="51">
        <f>IFERROR(AVERAGEIFS(Sheet!I:I,Sheet!C:C,SUDESTE!B93,Sheet!A:A,"SE"),"")</f>
        <v>69.72419739</v>
      </c>
      <c r="F93" s="32">
        <v>45018</v>
      </c>
      <c r="G93" s="32">
        <v>45383</v>
      </c>
      <c r="H93" s="51">
        <v>83.555397029999995</v>
      </c>
      <c r="I93" s="51"/>
    </row>
    <row r="94" spans="1:9" x14ac:dyDescent="0.3">
      <c r="A94" s="32">
        <f t="shared" si="2"/>
        <v>45019</v>
      </c>
      <c r="B94" s="32">
        <f t="shared" si="3"/>
        <v>45384</v>
      </c>
      <c r="C94" s="51">
        <f>AVERAGEIFS(Sheet!I:I,Sheet!C:C,SUDESTE!A94,Sheet!A:A,"SE")</f>
        <v>83.608001709999996</v>
      </c>
      <c r="D94" s="51">
        <f>IFERROR(AVERAGEIFS(Sheet!I:I,Sheet!C:C,SUDESTE!B94,Sheet!A:A,"SE"),"")</f>
        <v>70.02189636</v>
      </c>
      <c r="F94" s="32">
        <v>45019</v>
      </c>
      <c r="G94" s="32">
        <v>45384</v>
      </c>
      <c r="H94" s="51">
        <v>83.608001709999996</v>
      </c>
      <c r="I94" s="51"/>
    </row>
    <row r="95" spans="1:9" x14ac:dyDescent="0.3">
      <c r="A95" s="32">
        <f t="shared" si="2"/>
        <v>45020</v>
      </c>
      <c r="B95" s="32">
        <f t="shared" si="3"/>
        <v>45385</v>
      </c>
      <c r="C95" s="51">
        <f>AVERAGEIFS(Sheet!I:I,Sheet!C:C,SUDESTE!A95,Sheet!A:A,"SE")</f>
        <v>83.736999510000004</v>
      </c>
      <c r="D95" s="51">
        <f>IFERROR(AVERAGEIFS(Sheet!I:I,Sheet!C:C,SUDESTE!B95,Sheet!A:A,"SE"),"")</f>
        <v>70.260299680000003</v>
      </c>
      <c r="F95" s="32">
        <v>45020</v>
      </c>
      <c r="G95" s="32">
        <v>45385</v>
      </c>
      <c r="H95" s="51">
        <v>83.736999510000004</v>
      </c>
      <c r="I95" s="51"/>
    </row>
    <row r="96" spans="1:9" x14ac:dyDescent="0.3">
      <c r="A96" s="32">
        <f t="shared" si="2"/>
        <v>45021</v>
      </c>
      <c r="B96" s="32">
        <f t="shared" si="3"/>
        <v>45386</v>
      </c>
      <c r="C96" s="51">
        <f>AVERAGEIFS(Sheet!I:I,Sheet!C:C,SUDESTE!A96,Sheet!A:A,"SE")</f>
        <v>83.918098450000002</v>
      </c>
      <c r="D96" s="51">
        <f>IFERROR(AVERAGEIFS(Sheet!I:I,Sheet!C:C,SUDESTE!B96,Sheet!A:A,"SE"),"")</f>
        <v>70.440002440000001</v>
      </c>
      <c r="F96" s="32">
        <v>45021</v>
      </c>
      <c r="G96" s="32">
        <v>45386</v>
      </c>
      <c r="H96" s="51">
        <v>83.918098450000002</v>
      </c>
      <c r="I96" s="51"/>
    </row>
    <row r="97" spans="1:9" x14ac:dyDescent="0.3">
      <c r="A97" s="32">
        <f t="shared" si="2"/>
        <v>45022</v>
      </c>
      <c r="B97" s="32">
        <f t="shared" si="3"/>
        <v>45387</v>
      </c>
      <c r="C97" s="51">
        <f>AVERAGEIFS(Sheet!I:I,Sheet!C:C,SUDESTE!A97,Sheet!A:A,"SE")</f>
        <v>84.073699950000005</v>
      </c>
      <c r="D97" s="51">
        <f>IFERROR(AVERAGEIFS(Sheet!I:I,Sheet!C:C,SUDESTE!B97,Sheet!A:A,"SE"),"")</f>
        <v>70.604896550000007</v>
      </c>
      <c r="F97" s="32">
        <v>45022</v>
      </c>
      <c r="G97" s="32">
        <v>45387</v>
      </c>
      <c r="H97" s="51">
        <v>84.073699950000005</v>
      </c>
      <c r="I97" s="51"/>
    </row>
    <row r="98" spans="1:9" x14ac:dyDescent="0.3">
      <c r="A98" s="32">
        <f t="shared" si="2"/>
        <v>45023</v>
      </c>
      <c r="B98" s="32">
        <f t="shared" si="3"/>
        <v>45388</v>
      </c>
      <c r="C98" s="51">
        <f>AVERAGEIFS(Sheet!I:I,Sheet!C:C,SUDESTE!A98,Sheet!A:A,"SE")</f>
        <v>84.394401549999998</v>
      </c>
      <c r="D98" s="51">
        <f>IFERROR(AVERAGEIFS(Sheet!I:I,Sheet!C:C,SUDESTE!B98,Sheet!A:A,"SE"),"")</f>
        <v>70.852798460000002</v>
      </c>
      <c r="F98" s="32">
        <v>45023</v>
      </c>
      <c r="G98" s="32">
        <v>45388</v>
      </c>
      <c r="H98" s="51">
        <v>84.394401549999998</v>
      </c>
      <c r="I98" s="51"/>
    </row>
    <row r="99" spans="1:9" x14ac:dyDescent="0.3">
      <c r="A99" s="32">
        <f t="shared" si="2"/>
        <v>45024</v>
      </c>
      <c r="B99" s="32">
        <f t="shared" si="3"/>
        <v>45389</v>
      </c>
      <c r="C99" s="51">
        <f>AVERAGEIFS(Sheet!I:I,Sheet!C:C,SUDESTE!A99,Sheet!A:A,"SE")</f>
        <v>84.64250183</v>
      </c>
      <c r="D99" s="51">
        <f>IFERROR(AVERAGEIFS(Sheet!I:I,Sheet!C:C,SUDESTE!B99,Sheet!A:A,"SE"),"")</f>
        <v>71.072196959999999</v>
      </c>
      <c r="F99" s="32">
        <v>45024</v>
      </c>
      <c r="G99" s="32">
        <v>45389</v>
      </c>
      <c r="H99" s="51">
        <v>84.64250183</v>
      </c>
      <c r="I99" s="51"/>
    </row>
    <row r="100" spans="1:9" x14ac:dyDescent="0.3">
      <c r="A100" s="32">
        <f t="shared" si="2"/>
        <v>45025</v>
      </c>
      <c r="B100" s="32">
        <f t="shared" si="3"/>
        <v>45390</v>
      </c>
      <c r="C100" s="51">
        <f>AVERAGEIFS(Sheet!I:I,Sheet!C:C,SUDESTE!A100,Sheet!A:A,"SE")</f>
        <v>84.951103209999999</v>
      </c>
      <c r="D100" s="51">
        <f>IFERROR(AVERAGEIFS(Sheet!I:I,Sheet!C:C,SUDESTE!B100,Sheet!A:A,"SE"),"")</f>
        <v>71.266098020000001</v>
      </c>
      <c r="F100" s="32">
        <v>45025</v>
      </c>
      <c r="G100" s="32">
        <v>45390</v>
      </c>
      <c r="H100" s="51">
        <v>84.951103209999999</v>
      </c>
      <c r="I100" s="51"/>
    </row>
    <row r="101" spans="1:9" x14ac:dyDescent="0.3">
      <c r="A101" s="32">
        <f t="shared" si="2"/>
        <v>45026</v>
      </c>
      <c r="B101" s="32">
        <f t="shared" si="3"/>
        <v>45391</v>
      </c>
      <c r="C101" s="51">
        <f>AVERAGEIFS(Sheet!I:I,Sheet!C:C,SUDESTE!A101,Sheet!A:A,"SE")</f>
        <v>85.078201289999996</v>
      </c>
      <c r="D101" s="51">
        <f>IFERROR(AVERAGEIFS(Sheet!I:I,Sheet!C:C,SUDESTE!B101,Sheet!A:A,"SE"),"")</f>
        <v>71.355201719999997</v>
      </c>
      <c r="F101" s="32">
        <v>45026</v>
      </c>
      <c r="G101" s="32">
        <v>45391</v>
      </c>
      <c r="H101" s="51">
        <v>85.078201289999996</v>
      </c>
      <c r="I101" s="51"/>
    </row>
    <row r="102" spans="1:9" x14ac:dyDescent="0.3">
      <c r="A102" s="32">
        <f t="shared" si="2"/>
        <v>45027</v>
      </c>
      <c r="B102" s="32">
        <f t="shared" si="3"/>
        <v>45392</v>
      </c>
      <c r="C102" s="51">
        <f>AVERAGEIFS(Sheet!I:I,Sheet!C:C,SUDESTE!A102,Sheet!A:A,"SE")</f>
        <v>85.267601010000007</v>
      </c>
      <c r="D102" s="51">
        <f>IFERROR(AVERAGEIFS(Sheet!I:I,Sheet!C:C,SUDESTE!B102,Sheet!A:A,"SE"),"")</f>
        <v>71.465400700000004</v>
      </c>
      <c r="F102" s="32">
        <v>45027</v>
      </c>
      <c r="G102" s="32">
        <v>45392</v>
      </c>
      <c r="H102" s="51">
        <v>85.267601010000007</v>
      </c>
      <c r="I102" s="51"/>
    </row>
    <row r="103" spans="1:9" x14ac:dyDescent="0.3">
      <c r="A103" s="32">
        <f t="shared" si="2"/>
        <v>45028</v>
      </c>
      <c r="B103" s="32">
        <f t="shared" si="3"/>
        <v>45393</v>
      </c>
      <c r="C103" s="51">
        <f>AVERAGEIFS(Sheet!I:I,Sheet!C:C,SUDESTE!A103,Sheet!A:A,"SE")</f>
        <v>85.372497559999999</v>
      </c>
      <c r="D103" s="51">
        <f>IFERROR(AVERAGEIFS(Sheet!I:I,Sheet!C:C,SUDESTE!B103,Sheet!A:A,"SE"),"")</f>
        <v>71.583900450000002</v>
      </c>
      <c r="F103" s="32">
        <v>45028</v>
      </c>
      <c r="G103" s="32">
        <v>45393</v>
      </c>
      <c r="H103" s="51">
        <v>85.372497559999999</v>
      </c>
      <c r="I103" s="51"/>
    </row>
    <row r="104" spans="1:9" x14ac:dyDescent="0.3">
      <c r="A104" s="32">
        <f t="shared" si="2"/>
        <v>45029</v>
      </c>
      <c r="B104" s="32">
        <f t="shared" si="3"/>
        <v>45394</v>
      </c>
      <c r="C104" s="51">
        <f>AVERAGEIFS(Sheet!I:I,Sheet!C:C,SUDESTE!A104,Sheet!A:A,"SE")</f>
        <v>85.460998540000006</v>
      </c>
      <c r="D104" s="51">
        <f>IFERROR(AVERAGEIFS(Sheet!I:I,Sheet!C:C,SUDESTE!B104,Sheet!A:A,"SE"),"")</f>
        <v>71.776496890000004</v>
      </c>
      <c r="F104" s="32">
        <v>45029</v>
      </c>
      <c r="G104" s="32">
        <v>45394</v>
      </c>
      <c r="H104" s="51">
        <v>85.460998540000006</v>
      </c>
      <c r="I104" s="51"/>
    </row>
    <row r="105" spans="1:9" x14ac:dyDescent="0.3">
      <c r="A105" s="32">
        <f t="shared" si="2"/>
        <v>45030</v>
      </c>
      <c r="B105" s="32">
        <f t="shared" si="3"/>
        <v>45395</v>
      </c>
      <c r="C105" s="51">
        <f>AVERAGEIFS(Sheet!I:I,Sheet!C:C,SUDESTE!A105,Sheet!A:A,"SE")</f>
        <v>85.522003170000005</v>
      </c>
      <c r="D105" s="51">
        <f>IFERROR(AVERAGEIFS(Sheet!I:I,Sheet!C:C,SUDESTE!B105,Sheet!A:A,"SE"),"")</f>
        <v>72.007698059999996</v>
      </c>
      <c r="F105" s="32">
        <v>45030</v>
      </c>
      <c r="G105" s="32">
        <v>45395</v>
      </c>
      <c r="H105" s="51">
        <v>85.522003170000005</v>
      </c>
      <c r="I105" s="51"/>
    </row>
    <row r="106" spans="1:9" x14ac:dyDescent="0.3">
      <c r="A106" s="32">
        <f t="shared" si="2"/>
        <v>45031</v>
      </c>
      <c r="B106" s="32">
        <f t="shared" si="3"/>
        <v>45396</v>
      </c>
      <c r="C106" s="51">
        <f>AVERAGEIFS(Sheet!I:I,Sheet!C:C,SUDESTE!A106,Sheet!A:A,"SE")</f>
        <v>85.671302800000007</v>
      </c>
      <c r="D106" s="51">
        <f>IFERROR(AVERAGEIFS(Sheet!I:I,Sheet!C:C,SUDESTE!B106,Sheet!A:A,"SE"),"")</f>
        <v>72.183700560000005</v>
      </c>
      <c r="F106" s="32">
        <v>45031</v>
      </c>
      <c r="G106" s="32">
        <v>45396</v>
      </c>
      <c r="H106" s="51">
        <v>85.671302800000007</v>
      </c>
      <c r="I106" s="51"/>
    </row>
    <row r="107" spans="1:9" x14ac:dyDescent="0.3">
      <c r="A107" s="32">
        <f t="shared" si="2"/>
        <v>45032</v>
      </c>
      <c r="B107" s="32">
        <f t="shared" si="3"/>
        <v>45397</v>
      </c>
      <c r="C107" s="51">
        <f>AVERAGEIFS(Sheet!I:I,Sheet!C:C,SUDESTE!A107,Sheet!A:A,"SE")</f>
        <v>85.79219818</v>
      </c>
      <c r="D107" s="51">
        <f>IFERROR(AVERAGEIFS(Sheet!I:I,Sheet!C:C,SUDESTE!B107,Sheet!A:A,"SE"),"")</f>
        <v>72.305801389999999</v>
      </c>
      <c r="F107" s="32">
        <v>45032</v>
      </c>
      <c r="G107" s="32">
        <v>45397</v>
      </c>
      <c r="H107" s="51">
        <v>85.79219818</v>
      </c>
      <c r="I107" s="51"/>
    </row>
    <row r="108" spans="1:9" x14ac:dyDescent="0.3">
      <c r="A108" s="32">
        <f t="shared" si="2"/>
        <v>45033</v>
      </c>
      <c r="B108" s="32">
        <f t="shared" si="3"/>
        <v>45398</v>
      </c>
      <c r="C108" s="51">
        <f>AVERAGEIFS(Sheet!I:I,Sheet!C:C,SUDESTE!A108,Sheet!A:A,"SE")</f>
        <v>85.843002319999997</v>
      </c>
      <c r="D108" s="51">
        <f>IFERROR(AVERAGEIFS(Sheet!I:I,Sheet!C:C,SUDESTE!B108,Sheet!A:A,"SE"),"")</f>
        <v>72.374397279999997</v>
      </c>
      <c r="F108" s="32">
        <v>45033</v>
      </c>
      <c r="G108" s="32">
        <v>45398</v>
      </c>
      <c r="H108" s="51">
        <v>85.843002319999997</v>
      </c>
      <c r="I108" s="51"/>
    </row>
    <row r="109" spans="1:9" x14ac:dyDescent="0.3">
      <c r="A109" s="32">
        <f t="shared" si="2"/>
        <v>45034</v>
      </c>
      <c r="B109" s="32">
        <f t="shared" si="3"/>
        <v>45399</v>
      </c>
      <c r="C109" s="51">
        <f>AVERAGEIFS(Sheet!I:I,Sheet!C:C,SUDESTE!A109,Sheet!A:A,"SE")</f>
        <v>85.820098880000003</v>
      </c>
      <c r="D109" s="51">
        <f>IFERROR(AVERAGEIFS(Sheet!I:I,Sheet!C:C,SUDESTE!B109,Sheet!A:A,"SE"),"")</f>
        <v>72.475700380000006</v>
      </c>
      <c r="F109" s="32">
        <v>45034</v>
      </c>
      <c r="G109" s="32">
        <v>45399</v>
      </c>
      <c r="H109" s="51">
        <v>85.820098880000003</v>
      </c>
      <c r="I109" s="51"/>
    </row>
    <row r="110" spans="1:9" x14ac:dyDescent="0.3">
      <c r="A110" s="32">
        <f t="shared" si="2"/>
        <v>45035</v>
      </c>
      <c r="B110" s="32">
        <f t="shared" si="3"/>
        <v>45400</v>
      </c>
      <c r="C110" s="51">
        <f>AVERAGEIFS(Sheet!I:I,Sheet!C:C,SUDESTE!A110,Sheet!A:A,"SE")</f>
        <v>85.664802550000005</v>
      </c>
      <c r="D110" s="51">
        <f>IFERROR(AVERAGEIFS(Sheet!I:I,Sheet!C:C,SUDESTE!B110,Sheet!A:A,"SE"),"")</f>
        <v>72.585098270000003</v>
      </c>
      <c r="F110" s="32">
        <v>45035</v>
      </c>
      <c r="G110" s="32">
        <v>45400</v>
      </c>
      <c r="H110" s="51">
        <v>85.664802550000005</v>
      </c>
      <c r="I110" s="51"/>
    </row>
    <row r="111" spans="1:9" x14ac:dyDescent="0.3">
      <c r="A111" s="32">
        <f t="shared" si="2"/>
        <v>45036</v>
      </c>
      <c r="B111" s="32">
        <f t="shared" si="3"/>
        <v>45401</v>
      </c>
      <c r="C111" s="51">
        <f>AVERAGEIFS(Sheet!I:I,Sheet!C:C,SUDESTE!A111,Sheet!A:A,"SE")</f>
        <v>85.602401729999997</v>
      </c>
      <c r="D111" s="51">
        <f>IFERROR(AVERAGEIFS(Sheet!I:I,Sheet!C:C,SUDESTE!B111,Sheet!A:A,"SE"),"")</f>
        <v>72.678497309999997</v>
      </c>
      <c r="F111" s="32">
        <v>45036</v>
      </c>
      <c r="G111" s="32">
        <v>45401</v>
      </c>
      <c r="H111" s="51">
        <v>85.602401729999997</v>
      </c>
      <c r="I111" s="51"/>
    </row>
    <row r="112" spans="1:9" x14ac:dyDescent="0.3">
      <c r="A112" s="32">
        <f t="shared" si="2"/>
        <v>45037</v>
      </c>
      <c r="B112" s="32">
        <f t="shared" si="3"/>
        <v>45402</v>
      </c>
      <c r="C112" s="51">
        <f>AVERAGEIFS(Sheet!I:I,Sheet!C:C,SUDESTE!A112,Sheet!A:A,"SE")</f>
        <v>85.816802980000006</v>
      </c>
      <c r="D112" s="51">
        <f>IFERROR(AVERAGEIFS(Sheet!I:I,Sheet!C:C,SUDESTE!B112,Sheet!A:A,"SE"),"")</f>
        <v>72.793098450000002</v>
      </c>
      <c r="F112" s="32">
        <v>45037</v>
      </c>
      <c r="G112" s="32">
        <v>45402</v>
      </c>
      <c r="H112" s="51">
        <v>85.816802980000006</v>
      </c>
      <c r="I112" s="51"/>
    </row>
    <row r="113" spans="1:9" x14ac:dyDescent="0.3">
      <c r="A113" s="32">
        <f t="shared" si="2"/>
        <v>45038</v>
      </c>
      <c r="B113" s="32">
        <f t="shared" si="3"/>
        <v>45403</v>
      </c>
      <c r="C113" s="51">
        <f>AVERAGEIFS(Sheet!I:I,Sheet!C:C,SUDESTE!A113,Sheet!A:A,"SE")</f>
        <v>85.93190002</v>
      </c>
      <c r="D113" s="51">
        <f>IFERROR(AVERAGEIFS(Sheet!I:I,Sheet!C:C,SUDESTE!B113,Sheet!A:A,"SE"),"")</f>
        <v>72.920303340000004</v>
      </c>
      <c r="F113" s="32">
        <v>45038</v>
      </c>
      <c r="G113" s="32">
        <v>45403</v>
      </c>
      <c r="H113" s="51">
        <v>85.93190002</v>
      </c>
      <c r="I113" s="51"/>
    </row>
    <row r="114" spans="1:9" x14ac:dyDescent="0.3">
      <c r="A114" s="32">
        <f t="shared" si="2"/>
        <v>45039</v>
      </c>
      <c r="B114" s="32">
        <f t="shared" si="3"/>
        <v>45404</v>
      </c>
      <c r="C114" s="51">
        <f>AVERAGEIFS(Sheet!I:I,Sheet!C:C,SUDESTE!A114,Sheet!A:A,"SE")</f>
        <v>86.067001340000004</v>
      </c>
      <c r="D114" s="51">
        <f>IFERROR(AVERAGEIFS(Sheet!I:I,Sheet!C:C,SUDESTE!B114,Sheet!A:A,"SE"),"")</f>
        <v>72.95939636</v>
      </c>
      <c r="F114" s="32">
        <v>45039</v>
      </c>
      <c r="G114" s="32">
        <v>45404</v>
      </c>
      <c r="H114" s="51">
        <v>86.067001340000004</v>
      </c>
      <c r="I114" s="51"/>
    </row>
    <row r="115" spans="1:9" x14ac:dyDescent="0.3">
      <c r="A115" s="32">
        <f t="shared" si="2"/>
        <v>45040</v>
      </c>
      <c r="B115" s="32">
        <f t="shared" si="3"/>
        <v>45405</v>
      </c>
      <c r="C115" s="51">
        <f>AVERAGEIFS(Sheet!I:I,Sheet!C:C,SUDESTE!A115,Sheet!A:A,"SE")</f>
        <v>86.083801269999995</v>
      </c>
      <c r="D115" s="51">
        <f>IFERROR(AVERAGEIFS(Sheet!I:I,Sheet!C:C,SUDESTE!B115,Sheet!A:A,"SE"),"")</f>
        <v>72.925498959999999</v>
      </c>
      <c r="F115" s="32">
        <v>45040</v>
      </c>
      <c r="G115" s="32">
        <v>45405</v>
      </c>
      <c r="H115" s="51">
        <v>86.083801269999995</v>
      </c>
      <c r="I115" s="51"/>
    </row>
    <row r="116" spans="1:9" x14ac:dyDescent="0.3">
      <c r="A116" s="32">
        <f t="shared" si="2"/>
        <v>45041</v>
      </c>
      <c r="B116" s="32">
        <f t="shared" si="3"/>
        <v>45406</v>
      </c>
      <c r="C116" s="51">
        <f>AVERAGEIFS(Sheet!I:I,Sheet!C:C,SUDESTE!A116,Sheet!A:A,"SE")</f>
        <v>86.212898249999995</v>
      </c>
      <c r="D116" s="51">
        <f>IFERROR(AVERAGEIFS(Sheet!I:I,Sheet!C:C,SUDESTE!B116,Sheet!A:A,"SE"),"")</f>
        <v>72.91030121</v>
      </c>
      <c r="F116" s="32">
        <v>45041</v>
      </c>
      <c r="G116" s="32">
        <v>45406</v>
      </c>
      <c r="H116" s="51">
        <v>86.212898249999995</v>
      </c>
      <c r="I116" s="51"/>
    </row>
    <row r="117" spans="1:9" x14ac:dyDescent="0.3">
      <c r="A117" s="32">
        <f t="shared" si="2"/>
        <v>45042</v>
      </c>
      <c r="B117" s="32">
        <f t="shared" si="3"/>
        <v>45407</v>
      </c>
      <c r="C117" s="51">
        <f>AVERAGEIFS(Sheet!I:I,Sheet!C:C,SUDESTE!A117,Sheet!A:A,"SE")</f>
        <v>86.297698969999999</v>
      </c>
      <c r="D117" s="51">
        <f>IFERROR(AVERAGEIFS(Sheet!I:I,Sheet!C:C,SUDESTE!B117,Sheet!A:A,"SE"),"")</f>
        <v>72.894401549999998</v>
      </c>
      <c r="F117" s="32">
        <v>45042</v>
      </c>
      <c r="G117" s="32">
        <v>45407</v>
      </c>
      <c r="H117" s="51">
        <v>86.297698969999999</v>
      </c>
      <c r="I117" s="51"/>
    </row>
    <row r="118" spans="1:9" x14ac:dyDescent="0.3">
      <c r="A118" s="32">
        <f t="shared" si="2"/>
        <v>45043</v>
      </c>
      <c r="B118" s="32">
        <f t="shared" si="3"/>
        <v>45408</v>
      </c>
      <c r="C118" s="51">
        <f>AVERAGEIFS(Sheet!I:I,Sheet!C:C,SUDESTE!A118,Sheet!A:A,"SE")</f>
        <v>86.33000183</v>
      </c>
      <c r="D118" s="51">
        <f>IFERROR(AVERAGEIFS(Sheet!I:I,Sheet!C:C,SUDESTE!B118,Sheet!A:A,"SE"),"")</f>
        <v>72.897300720000004</v>
      </c>
      <c r="F118" s="32">
        <v>45043</v>
      </c>
      <c r="G118" s="32">
        <v>45408</v>
      </c>
      <c r="H118" s="51">
        <v>86.33000183</v>
      </c>
      <c r="I118" s="51"/>
    </row>
    <row r="119" spans="1:9" x14ac:dyDescent="0.3">
      <c r="A119" s="32">
        <f t="shared" si="2"/>
        <v>45044</v>
      </c>
      <c r="B119" s="32">
        <f t="shared" si="3"/>
        <v>45409</v>
      </c>
      <c r="C119" s="51">
        <f>AVERAGEIFS(Sheet!I:I,Sheet!C:C,SUDESTE!A119,Sheet!A:A,"SE")</f>
        <v>86.221900939999998</v>
      </c>
      <c r="D119" s="51">
        <f>IFERROR(AVERAGEIFS(Sheet!I:I,Sheet!C:C,SUDESTE!B119,Sheet!A:A,"SE"),"")</f>
        <v>72.9253006</v>
      </c>
      <c r="F119" s="32">
        <v>45044</v>
      </c>
      <c r="G119" s="32">
        <v>45409</v>
      </c>
      <c r="H119" s="51">
        <v>86.221900939999998</v>
      </c>
      <c r="I119" s="51"/>
    </row>
    <row r="120" spans="1:9" x14ac:dyDescent="0.3">
      <c r="A120" s="32">
        <f t="shared" si="2"/>
        <v>45045</v>
      </c>
      <c r="B120" s="32">
        <f t="shared" si="3"/>
        <v>45410</v>
      </c>
      <c r="C120" s="51">
        <f>AVERAGEIFS(Sheet!I:I,Sheet!C:C,SUDESTE!A120,Sheet!A:A,"SE")</f>
        <v>86.175003050000001</v>
      </c>
      <c r="D120" s="51">
        <f>IFERROR(AVERAGEIFS(Sheet!I:I,Sheet!C:C,SUDESTE!B120,Sheet!A:A,"SE"),"")</f>
        <v>72.958198550000006</v>
      </c>
      <c r="F120" s="32">
        <v>45045</v>
      </c>
      <c r="G120" s="32">
        <v>45410</v>
      </c>
      <c r="H120" s="51">
        <v>86.175003050000001</v>
      </c>
      <c r="I120" s="51"/>
    </row>
    <row r="121" spans="1:9" x14ac:dyDescent="0.3">
      <c r="A121" s="32">
        <f t="shared" si="2"/>
        <v>45046</v>
      </c>
      <c r="B121" s="32">
        <f t="shared" si="3"/>
        <v>45411</v>
      </c>
      <c r="C121" s="51">
        <f>AVERAGEIFS(Sheet!I:I,Sheet!C:C,SUDESTE!A121,Sheet!A:A,"SE")</f>
        <v>86.207496640000002</v>
      </c>
      <c r="D121" s="51">
        <f>IFERROR(AVERAGEIFS(Sheet!I:I,Sheet!C:C,SUDESTE!B121,Sheet!A:A,"SE"),"")</f>
        <v>72.915901180000006</v>
      </c>
      <c r="F121" s="32">
        <v>45046</v>
      </c>
      <c r="G121" s="32">
        <v>45411</v>
      </c>
      <c r="H121" s="51">
        <v>86.207496640000002</v>
      </c>
      <c r="I121" s="51"/>
    </row>
    <row r="122" spans="1:9" x14ac:dyDescent="0.3">
      <c r="A122" s="32">
        <f t="shared" si="2"/>
        <v>45047</v>
      </c>
      <c r="B122" s="32">
        <f t="shared" si="3"/>
        <v>45412</v>
      </c>
      <c r="C122" s="51">
        <f>AVERAGEIFS(Sheet!I:I,Sheet!C:C,SUDESTE!A122,Sheet!A:A,"SE")</f>
        <v>86.221900939999998</v>
      </c>
      <c r="D122" s="51">
        <f>IFERROR(AVERAGEIFS(Sheet!I:I,Sheet!C:C,SUDESTE!B122,Sheet!A:A,"SE"),"")</f>
        <v>72.916297909999997</v>
      </c>
      <c r="F122" s="32">
        <v>45047</v>
      </c>
      <c r="G122" s="32">
        <v>45412</v>
      </c>
      <c r="H122" s="51">
        <v>86.221900939999998</v>
      </c>
      <c r="I122" s="51"/>
    </row>
    <row r="123" spans="1:9" x14ac:dyDescent="0.3">
      <c r="A123" s="32">
        <f t="shared" si="2"/>
        <v>45048</v>
      </c>
      <c r="B123" s="32">
        <f t="shared" si="3"/>
        <v>45413</v>
      </c>
      <c r="C123" s="51">
        <f>AVERAGEIFS(Sheet!I:I,Sheet!C:C,SUDESTE!A123,Sheet!A:A,"SE")</f>
        <v>86.148300169999999</v>
      </c>
      <c r="D123" s="51">
        <f>IFERROR(AVERAGEIFS(Sheet!I:I,Sheet!C:C,SUDESTE!B123,Sheet!A:A,"SE"),"")</f>
        <v>72.964202880000002</v>
      </c>
      <c r="F123" s="32">
        <v>45048</v>
      </c>
      <c r="G123" s="32">
        <v>45413</v>
      </c>
      <c r="H123" s="51">
        <v>86.148300169999999</v>
      </c>
      <c r="I123" s="51"/>
    </row>
    <row r="124" spans="1:9" x14ac:dyDescent="0.3">
      <c r="A124" s="32">
        <f t="shared" si="2"/>
        <v>45049</v>
      </c>
      <c r="B124" s="32">
        <f t="shared" si="3"/>
        <v>45414</v>
      </c>
      <c r="C124" s="51">
        <f>AVERAGEIFS(Sheet!I:I,Sheet!C:C,SUDESTE!A124,Sheet!A:A,"SE")</f>
        <v>86.129798890000004</v>
      </c>
      <c r="D124" s="51">
        <f>IFERROR(AVERAGEIFS(Sheet!I:I,Sheet!C:C,SUDESTE!B124,Sheet!A:A,"SE"),"")</f>
        <v>72.930999760000006</v>
      </c>
      <c r="F124" s="32">
        <v>45049</v>
      </c>
      <c r="G124" s="32">
        <v>45414</v>
      </c>
      <c r="H124" s="51">
        <v>86.129798890000004</v>
      </c>
      <c r="I124" s="51"/>
    </row>
    <row r="125" spans="1:9" x14ac:dyDescent="0.3">
      <c r="A125" s="32">
        <f t="shared" si="2"/>
        <v>45050</v>
      </c>
      <c r="B125" s="32">
        <f t="shared" si="3"/>
        <v>45415</v>
      </c>
      <c r="C125" s="51">
        <f>AVERAGEIFS(Sheet!I:I,Sheet!C:C,SUDESTE!A125,Sheet!A:A,"SE")</f>
        <v>86.153198239999995</v>
      </c>
      <c r="D125" s="51">
        <f>IFERROR(AVERAGEIFS(Sheet!I:I,Sheet!C:C,SUDESTE!B125,Sheet!A:A,"SE"),"")</f>
        <v>72.89800262</v>
      </c>
      <c r="F125" s="32">
        <v>45050</v>
      </c>
      <c r="G125" s="32">
        <v>45415</v>
      </c>
      <c r="H125" s="51">
        <v>86.153198239999995</v>
      </c>
      <c r="I125" s="51"/>
    </row>
    <row r="126" spans="1:9" x14ac:dyDescent="0.3">
      <c r="A126" s="32">
        <f t="shared" si="2"/>
        <v>45051</v>
      </c>
      <c r="B126" s="32">
        <f t="shared" si="3"/>
        <v>45416</v>
      </c>
      <c r="C126" s="51">
        <f>AVERAGEIFS(Sheet!I:I,Sheet!C:C,SUDESTE!A126,Sheet!A:A,"SE")</f>
        <v>86.197097779999993</v>
      </c>
      <c r="D126" s="51">
        <f>IFERROR(AVERAGEIFS(Sheet!I:I,Sheet!C:C,SUDESTE!B126,Sheet!A:A,"SE"),"")</f>
        <v>72.891899109999997</v>
      </c>
      <c r="F126" s="32">
        <v>45051</v>
      </c>
      <c r="G126" s="32">
        <v>45416</v>
      </c>
      <c r="H126" s="51">
        <v>86.197097779999993</v>
      </c>
      <c r="I126" s="51"/>
    </row>
    <row r="127" spans="1:9" x14ac:dyDescent="0.3">
      <c r="A127" s="32">
        <f t="shared" si="2"/>
        <v>45052</v>
      </c>
      <c r="B127" s="32">
        <f t="shared" si="3"/>
        <v>45417</v>
      </c>
      <c r="C127" s="51">
        <f>AVERAGEIFS(Sheet!I:I,Sheet!C:C,SUDESTE!A127,Sheet!A:A,"SE")</f>
        <v>86.286399840000001</v>
      </c>
      <c r="D127" s="51">
        <f>IFERROR(AVERAGEIFS(Sheet!I:I,Sheet!C:C,SUDESTE!B127,Sheet!A:A,"SE"),"")</f>
        <v>72.909698489999997</v>
      </c>
      <c r="F127" s="32">
        <v>45052</v>
      </c>
      <c r="G127" s="32">
        <v>45417</v>
      </c>
      <c r="H127" s="51">
        <v>86.286399840000001</v>
      </c>
      <c r="I127" s="51"/>
    </row>
    <row r="128" spans="1:9" x14ac:dyDescent="0.3">
      <c r="A128" s="32">
        <f t="shared" si="2"/>
        <v>45053</v>
      </c>
      <c r="B128" s="32">
        <f t="shared" si="3"/>
        <v>45418</v>
      </c>
      <c r="C128" s="51">
        <f>AVERAGEIFS(Sheet!I:I,Sheet!C:C,SUDESTE!A128,Sheet!A:A,"SE")</f>
        <v>86.367301940000004</v>
      </c>
      <c r="D128" s="51">
        <f>IFERROR(AVERAGEIFS(Sheet!I:I,Sheet!C:C,SUDESTE!B128,Sheet!A:A,"SE"),"")</f>
        <v>72.858703610000006</v>
      </c>
      <c r="F128" s="32">
        <v>45053</v>
      </c>
      <c r="G128" s="32">
        <v>45418</v>
      </c>
      <c r="H128" s="51">
        <v>86.367301940000004</v>
      </c>
      <c r="I128" s="51"/>
    </row>
    <row r="129" spans="1:9" x14ac:dyDescent="0.3">
      <c r="A129" s="32">
        <f t="shared" si="2"/>
        <v>45054</v>
      </c>
      <c r="B129" s="32">
        <f t="shared" si="3"/>
        <v>45419</v>
      </c>
      <c r="C129" s="51">
        <f>AVERAGEIFS(Sheet!I:I,Sheet!C:C,SUDESTE!A129,Sheet!A:A,"SE")</f>
        <v>86.343902589999999</v>
      </c>
      <c r="D129" s="51"/>
      <c r="F129" s="32">
        <v>45054</v>
      </c>
      <c r="G129" s="32">
        <v>45419</v>
      </c>
      <c r="H129" s="51">
        <v>86.343902589999999</v>
      </c>
      <c r="I129" s="51"/>
    </row>
    <row r="130" spans="1:9" x14ac:dyDescent="0.3">
      <c r="A130" s="32">
        <f t="shared" si="2"/>
        <v>45055</v>
      </c>
      <c r="B130" s="32">
        <f t="shared" si="3"/>
        <v>45420</v>
      </c>
      <c r="C130" s="51">
        <f>AVERAGEIFS(Sheet!I:I,Sheet!C:C,SUDESTE!A130,Sheet!A:A,"SE")</f>
        <v>86.327003480000002</v>
      </c>
      <c r="D130" s="51"/>
      <c r="F130" s="32">
        <v>45055</v>
      </c>
      <c r="G130" s="32">
        <v>45420</v>
      </c>
      <c r="H130" s="51">
        <v>86.327003480000002</v>
      </c>
      <c r="I130" s="51"/>
    </row>
    <row r="131" spans="1:9" x14ac:dyDescent="0.3">
      <c r="A131" s="32">
        <f t="shared" si="2"/>
        <v>45056</v>
      </c>
      <c r="B131" s="32">
        <f t="shared" si="3"/>
        <v>45421</v>
      </c>
      <c r="C131" s="51">
        <f>AVERAGEIFS(Sheet!I:I,Sheet!C:C,SUDESTE!A131,Sheet!A:A,"SE")</f>
        <v>86.318000789999999</v>
      </c>
      <c r="D131" s="51"/>
      <c r="F131" s="32">
        <v>45056</v>
      </c>
      <c r="G131" s="32">
        <v>45421</v>
      </c>
      <c r="H131" s="51">
        <v>86.318000789999999</v>
      </c>
      <c r="I131" s="51"/>
    </row>
    <row r="132" spans="1:9" x14ac:dyDescent="0.3">
      <c r="A132" s="32">
        <f t="shared" ref="A132:A195" si="4">A131+1</f>
        <v>45057</v>
      </c>
      <c r="B132" s="32">
        <f t="shared" ref="B132:B195" si="5">B131+1</f>
        <v>45422</v>
      </c>
      <c r="C132" s="51">
        <f>AVERAGEIFS(Sheet!I:I,Sheet!C:C,SUDESTE!A132,Sheet!A:A,"SE")</f>
        <v>86.254699709999997</v>
      </c>
      <c r="D132" s="51"/>
      <c r="F132" s="32">
        <v>45057</v>
      </c>
      <c r="G132" s="32">
        <v>45422</v>
      </c>
      <c r="H132" s="51">
        <v>86.254699709999997</v>
      </c>
      <c r="I132" s="51"/>
    </row>
    <row r="133" spans="1:9" x14ac:dyDescent="0.3">
      <c r="A133" s="32">
        <f t="shared" si="4"/>
        <v>45058</v>
      </c>
      <c r="B133" s="32">
        <f t="shared" si="5"/>
        <v>45423</v>
      </c>
      <c r="C133" s="51">
        <f>AVERAGEIFS(Sheet!I:I,Sheet!C:C,SUDESTE!A133,Sheet!A:A,"SE")</f>
        <v>86.212501529999997</v>
      </c>
      <c r="D133" s="51"/>
      <c r="F133" s="32">
        <v>45058</v>
      </c>
      <c r="G133" s="32">
        <v>45423</v>
      </c>
      <c r="H133" s="51">
        <v>86.212501529999997</v>
      </c>
      <c r="I133" s="51"/>
    </row>
    <row r="134" spans="1:9" x14ac:dyDescent="0.3">
      <c r="A134" s="32">
        <f t="shared" si="4"/>
        <v>45059</v>
      </c>
      <c r="B134" s="32">
        <f t="shared" si="5"/>
        <v>45424</v>
      </c>
      <c r="C134" s="51">
        <f>AVERAGEIFS(Sheet!I:I,Sheet!C:C,SUDESTE!A134,Sheet!A:A,"SE")</f>
        <v>86.208702090000003</v>
      </c>
      <c r="D134" s="51"/>
      <c r="F134" s="32">
        <v>45059</v>
      </c>
      <c r="G134" s="32">
        <v>45424</v>
      </c>
      <c r="H134" s="51">
        <v>86.208702090000003</v>
      </c>
      <c r="I134" s="51"/>
    </row>
    <row r="135" spans="1:9" x14ac:dyDescent="0.3">
      <c r="A135" s="32">
        <f t="shared" si="4"/>
        <v>45060</v>
      </c>
      <c r="B135" s="32">
        <f t="shared" si="5"/>
        <v>45425</v>
      </c>
      <c r="C135" s="51">
        <f>AVERAGEIFS(Sheet!I:I,Sheet!C:C,SUDESTE!A135,Sheet!A:A,"SE")</f>
        <v>86.260200499999996</v>
      </c>
      <c r="D135" s="51"/>
      <c r="F135" s="32">
        <v>45060</v>
      </c>
      <c r="G135" s="32">
        <v>45425</v>
      </c>
      <c r="H135" s="51">
        <v>86.260200499999996</v>
      </c>
      <c r="I135" s="51"/>
    </row>
    <row r="136" spans="1:9" x14ac:dyDescent="0.3">
      <c r="A136" s="32">
        <f t="shared" si="4"/>
        <v>45061</v>
      </c>
      <c r="B136" s="32">
        <f t="shared" si="5"/>
        <v>45426</v>
      </c>
      <c r="C136" s="51">
        <f>AVERAGEIFS(Sheet!I:I,Sheet!C:C,SUDESTE!A136,Sheet!A:A,"SE")</f>
        <v>86.186798100000004</v>
      </c>
      <c r="D136" s="51"/>
      <c r="F136" s="32">
        <v>45061</v>
      </c>
      <c r="G136" s="32">
        <v>45426</v>
      </c>
      <c r="H136" s="51">
        <v>86.186798100000004</v>
      </c>
      <c r="I136" s="51"/>
    </row>
    <row r="137" spans="1:9" x14ac:dyDescent="0.3">
      <c r="A137" s="32">
        <f t="shared" si="4"/>
        <v>45062</v>
      </c>
      <c r="B137" s="32">
        <f t="shared" si="5"/>
        <v>45427</v>
      </c>
      <c r="C137" s="51">
        <f>AVERAGEIFS(Sheet!I:I,Sheet!C:C,SUDESTE!A137,Sheet!A:A,"SE")</f>
        <v>86.167800900000003</v>
      </c>
      <c r="D137" s="51"/>
      <c r="F137" s="32">
        <v>45062</v>
      </c>
      <c r="G137" s="32">
        <v>45427</v>
      </c>
      <c r="H137" s="51">
        <v>86.167800900000003</v>
      </c>
      <c r="I137" s="51"/>
    </row>
    <row r="138" spans="1:9" x14ac:dyDescent="0.3">
      <c r="A138" s="32">
        <f t="shared" si="4"/>
        <v>45063</v>
      </c>
      <c r="B138" s="32">
        <f t="shared" si="5"/>
        <v>45428</v>
      </c>
      <c r="C138" s="51">
        <f>AVERAGEIFS(Sheet!I:I,Sheet!C:C,SUDESTE!A138,Sheet!A:A,"SE")</f>
        <v>86.148498540000006</v>
      </c>
      <c r="D138" s="51"/>
      <c r="F138" s="32">
        <v>45063</v>
      </c>
      <c r="G138" s="32">
        <v>45428</v>
      </c>
      <c r="H138" s="51">
        <v>86.148498540000006</v>
      </c>
      <c r="I138" s="51"/>
    </row>
    <row r="139" spans="1:9" x14ac:dyDescent="0.3">
      <c r="A139" s="32">
        <f t="shared" si="4"/>
        <v>45064</v>
      </c>
      <c r="B139" s="32">
        <f t="shared" si="5"/>
        <v>45429</v>
      </c>
      <c r="C139" s="51">
        <f>AVERAGEIFS(Sheet!I:I,Sheet!C:C,SUDESTE!A139,Sheet!A:A,"SE")</f>
        <v>86.130996699999997</v>
      </c>
      <c r="D139" s="51"/>
      <c r="F139" s="32">
        <v>45064</v>
      </c>
      <c r="G139" s="32">
        <v>45429</v>
      </c>
      <c r="H139" s="51">
        <v>86.130996699999997</v>
      </c>
      <c r="I139" s="51"/>
    </row>
    <row r="140" spans="1:9" x14ac:dyDescent="0.3">
      <c r="A140" s="32">
        <f t="shared" si="4"/>
        <v>45065</v>
      </c>
      <c r="B140" s="32">
        <f t="shared" si="5"/>
        <v>45430</v>
      </c>
      <c r="C140" s="51">
        <f>AVERAGEIFS(Sheet!I:I,Sheet!C:C,SUDESTE!A140,Sheet!A:A,"SE")</f>
        <v>86.087799070000003</v>
      </c>
      <c r="D140" s="51"/>
      <c r="F140" s="32">
        <v>45065</v>
      </c>
      <c r="G140" s="32">
        <v>45430</v>
      </c>
      <c r="H140" s="51">
        <v>86.087799070000003</v>
      </c>
      <c r="I140" s="51"/>
    </row>
    <row r="141" spans="1:9" x14ac:dyDescent="0.3">
      <c r="A141" s="32">
        <f t="shared" si="4"/>
        <v>45066</v>
      </c>
      <c r="B141" s="32">
        <f t="shared" si="5"/>
        <v>45431</v>
      </c>
      <c r="C141" s="51">
        <f>AVERAGEIFS(Sheet!I:I,Sheet!C:C,SUDESTE!A141,Sheet!A:A,"SE")</f>
        <v>86.106697080000004</v>
      </c>
      <c r="D141" s="51"/>
      <c r="F141" s="32">
        <v>45066</v>
      </c>
      <c r="G141" s="32">
        <v>45431</v>
      </c>
      <c r="H141" s="51">
        <v>86.106697080000004</v>
      </c>
      <c r="I141" s="51"/>
    </row>
    <row r="142" spans="1:9" x14ac:dyDescent="0.3">
      <c r="A142" s="32">
        <f t="shared" si="4"/>
        <v>45067</v>
      </c>
      <c r="B142" s="32">
        <f t="shared" si="5"/>
        <v>45432</v>
      </c>
      <c r="C142" s="51">
        <f>AVERAGEIFS(Sheet!I:I,Sheet!C:C,SUDESTE!A142,Sheet!A:A,"SE")</f>
        <v>86.152603150000004</v>
      </c>
      <c r="D142" s="51"/>
      <c r="F142" s="32">
        <v>45067</v>
      </c>
      <c r="G142" s="32">
        <v>45432</v>
      </c>
      <c r="H142" s="51">
        <v>86.152603150000004</v>
      </c>
      <c r="I142" s="51"/>
    </row>
    <row r="143" spans="1:9" x14ac:dyDescent="0.3">
      <c r="A143" s="32">
        <f t="shared" si="4"/>
        <v>45068</v>
      </c>
      <c r="B143" s="32">
        <f t="shared" si="5"/>
        <v>45433</v>
      </c>
      <c r="C143" s="51">
        <f>AVERAGEIFS(Sheet!I:I,Sheet!C:C,SUDESTE!A143,Sheet!A:A,"SE")</f>
        <v>86.083602909999996</v>
      </c>
      <c r="D143" s="51"/>
      <c r="F143" s="32">
        <v>45068</v>
      </c>
      <c r="G143" s="32">
        <v>45433</v>
      </c>
      <c r="H143" s="51">
        <v>86.083602909999996</v>
      </c>
      <c r="I143" s="51"/>
    </row>
    <row r="144" spans="1:9" x14ac:dyDescent="0.3">
      <c r="A144" s="32">
        <f t="shared" si="4"/>
        <v>45069</v>
      </c>
      <c r="B144" s="32">
        <f t="shared" si="5"/>
        <v>45434</v>
      </c>
      <c r="C144" s="51">
        <f>AVERAGEIFS(Sheet!I:I,Sheet!C:C,SUDESTE!A144,Sheet!A:A,"SE")</f>
        <v>86.091796880000004</v>
      </c>
      <c r="D144" s="51"/>
      <c r="F144" s="32">
        <v>45069</v>
      </c>
      <c r="G144" s="32">
        <v>45434</v>
      </c>
      <c r="H144" s="51">
        <v>86.091796880000004</v>
      </c>
      <c r="I144" s="51"/>
    </row>
    <row r="145" spans="1:9" x14ac:dyDescent="0.3">
      <c r="A145" s="32">
        <f t="shared" si="4"/>
        <v>45070</v>
      </c>
      <c r="B145" s="32">
        <f t="shared" si="5"/>
        <v>45435</v>
      </c>
      <c r="C145" s="51">
        <f>AVERAGEIFS(Sheet!I:I,Sheet!C:C,SUDESTE!A145,Sheet!A:A,"SE")</f>
        <v>86.074996949999999</v>
      </c>
      <c r="D145" s="51"/>
      <c r="F145" s="32">
        <v>45070</v>
      </c>
      <c r="G145" s="32">
        <v>45435</v>
      </c>
      <c r="H145" s="51">
        <v>86.074996949999999</v>
      </c>
      <c r="I145" s="51"/>
    </row>
    <row r="146" spans="1:9" x14ac:dyDescent="0.3">
      <c r="A146" s="32">
        <f t="shared" si="4"/>
        <v>45071</v>
      </c>
      <c r="B146" s="32">
        <f t="shared" si="5"/>
        <v>45436</v>
      </c>
      <c r="C146" s="51">
        <f>AVERAGEIFS(Sheet!I:I,Sheet!C:C,SUDESTE!A146,Sheet!A:A,"SE")</f>
        <v>86.092399599999993</v>
      </c>
      <c r="D146" s="51"/>
      <c r="F146" s="32">
        <v>45071</v>
      </c>
      <c r="G146" s="32">
        <v>45436</v>
      </c>
      <c r="H146" s="51">
        <v>86.092399599999993</v>
      </c>
      <c r="I146" s="51"/>
    </row>
    <row r="147" spans="1:9" x14ac:dyDescent="0.3">
      <c r="A147" s="32">
        <f t="shared" si="4"/>
        <v>45072</v>
      </c>
      <c r="B147" s="32">
        <f t="shared" si="5"/>
        <v>45437</v>
      </c>
      <c r="C147" s="51">
        <f>AVERAGEIFS(Sheet!I:I,Sheet!C:C,SUDESTE!A147,Sheet!A:A,"SE")</f>
        <v>86.105201719999997</v>
      </c>
      <c r="D147" s="51"/>
      <c r="F147" s="32">
        <v>45072</v>
      </c>
      <c r="G147" s="32">
        <v>45437</v>
      </c>
      <c r="H147" s="51">
        <v>86.105201719999997</v>
      </c>
      <c r="I147" s="51"/>
    </row>
    <row r="148" spans="1:9" x14ac:dyDescent="0.3">
      <c r="A148" s="32">
        <f t="shared" si="4"/>
        <v>45073</v>
      </c>
      <c r="B148" s="32">
        <f t="shared" si="5"/>
        <v>45438</v>
      </c>
      <c r="C148" s="51">
        <f>AVERAGEIFS(Sheet!I:I,Sheet!C:C,SUDESTE!A148,Sheet!A:A,"SE")</f>
        <v>86.123100280000003</v>
      </c>
      <c r="D148" s="51"/>
      <c r="F148" s="32">
        <v>45073</v>
      </c>
      <c r="G148" s="32">
        <v>45438</v>
      </c>
      <c r="H148" s="51">
        <v>86.123100280000003</v>
      </c>
      <c r="I148" s="51"/>
    </row>
    <row r="149" spans="1:9" x14ac:dyDescent="0.3">
      <c r="A149" s="32">
        <f t="shared" si="4"/>
        <v>45074</v>
      </c>
      <c r="B149" s="32">
        <f t="shared" si="5"/>
        <v>45439</v>
      </c>
      <c r="C149" s="51">
        <f>AVERAGEIFS(Sheet!I:I,Sheet!C:C,SUDESTE!A149,Sheet!A:A,"SE")</f>
        <v>86.190399170000006</v>
      </c>
      <c r="D149" s="51"/>
      <c r="F149" s="32">
        <v>45074</v>
      </c>
      <c r="G149" s="32">
        <v>45439</v>
      </c>
      <c r="H149" s="51">
        <v>86.190399170000006</v>
      </c>
      <c r="I149" s="51"/>
    </row>
    <row r="150" spans="1:9" x14ac:dyDescent="0.3">
      <c r="A150" s="32">
        <f t="shared" si="4"/>
        <v>45075</v>
      </c>
      <c r="B150" s="32">
        <f t="shared" si="5"/>
        <v>45440</v>
      </c>
      <c r="C150" s="51">
        <f>AVERAGEIFS(Sheet!I:I,Sheet!C:C,SUDESTE!A150,Sheet!A:A,"SE")</f>
        <v>86.207702639999994</v>
      </c>
      <c r="D150" s="51"/>
      <c r="F150" s="32">
        <v>45075</v>
      </c>
      <c r="G150" s="32">
        <v>45440</v>
      </c>
      <c r="H150" s="51">
        <v>86.207702639999994</v>
      </c>
      <c r="I150" s="51"/>
    </row>
    <row r="151" spans="1:9" x14ac:dyDescent="0.3">
      <c r="A151" s="32">
        <f t="shared" si="4"/>
        <v>45076</v>
      </c>
      <c r="B151" s="32">
        <f t="shared" si="5"/>
        <v>45441</v>
      </c>
      <c r="C151" s="51">
        <f>AVERAGEIFS(Sheet!I:I,Sheet!C:C,SUDESTE!A151,Sheet!A:A,"SE")</f>
        <v>86.227203369999998</v>
      </c>
      <c r="D151" s="51"/>
      <c r="F151" s="32">
        <v>45076</v>
      </c>
      <c r="G151" s="32">
        <v>45441</v>
      </c>
      <c r="H151" s="51">
        <v>86.227203369999998</v>
      </c>
      <c r="I151" s="51"/>
    </row>
    <row r="152" spans="1:9" x14ac:dyDescent="0.3">
      <c r="A152" s="32">
        <f t="shared" si="4"/>
        <v>45077</v>
      </c>
      <c r="B152" s="32">
        <f t="shared" si="5"/>
        <v>45442</v>
      </c>
      <c r="C152" s="51">
        <f>AVERAGEIFS(Sheet!I:I,Sheet!C:C,SUDESTE!A152,Sheet!A:A,"SE")</f>
        <v>86.236602779999998</v>
      </c>
      <c r="D152" s="51"/>
      <c r="F152" s="32">
        <v>45077</v>
      </c>
      <c r="G152" s="32">
        <v>45442</v>
      </c>
      <c r="H152" s="51">
        <v>86.236602779999998</v>
      </c>
      <c r="I152" s="51"/>
    </row>
    <row r="153" spans="1:9" x14ac:dyDescent="0.3">
      <c r="A153" s="32">
        <f t="shared" si="4"/>
        <v>45078</v>
      </c>
      <c r="B153" s="32">
        <f t="shared" si="5"/>
        <v>45443</v>
      </c>
      <c r="C153" s="51">
        <f>AVERAGEIFS(Sheet!I:I,Sheet!C:C,SUDESTE!A153,Sheet!A:A,"SE")</f>
        <v>86.269500730000004</v>
      </c>
      <c r="D153" s="51"/>
      <c r="F153" s="32">
        <v>45078</v>
      </c>
      <c r="G153" s="32">
        <v>45443</v>
      </c>
      <c r="H153" s="51">
        <v>86.269500730000004</v>
      </c>
      <c r="I153" s="51"/>
    </row>
    <row r="154" spans="1:9" x14ac:dyDescent="0.3">
      <c r="A154" s="32">
        <f t="shared" si="4"/>
        <v>45079</v>
      </c>
      <c r="B154" s="32">
        <f t="shared" si="5"/>
        <v>45444</v>
      </c>
      <c r="C154" s="51">
        <f>AVERAGEIFS(Sheet!I:I,Sheet!C:C,SUDESTE!A154,Sheet!A:A,"SE")</f>
        <v>86.346496579999993</v>
      </c>
      <c r="D154" s="51"/>
      <c r="F154" s="32">
        <v>45079</v>
      </c>
      <c r="G154" s="32">
        <v>45444</v>
      </c>
      <c r="H154" s="51">
        <v>86.346496579999993</v>
      </c>
      <c r="I154" s="51"/>
    </row>
    <row r="155" spans="1:9" x14ac:dyDescent="0.3">
      <c r="A155" s="32">
        <f t="shared" si="4"/>
        <v>45080</v>
      </c>
      <c r="B155" s="32">
        <f t="shared" si="5"/>
        <v>45445</v>
      </c>
      <c r="C155" s="51">
        <f>AVERAGEIFS(Sheet!I:I,Sheet!C:C,SUDESTE!A155,Sheet!A:A,"SE")</f>
        <v>86.451698300000004</v>
      </c>
      <c r="D155" s="51"/>
      <c r="F155" s="32">
        <v>45080</v>
      </c>
      <c r="G155" s="32">
        <v>45445</v>
      </c>
      <c r="H155" s="51">
        <v>86.451698300000004</v>
      </c>
      <c r="I155" s="51"/>
    </row>
    <row r="156" spans="1:9" x14ac:dyDescent="0.3">
      <c r="A156" s="32">
        <f t="shared" si="4"/>
        <v>45081</v>
      </c>
      <c r="B156" s="32">
        <f t="shared" si="5"/>
        <v>45446</v>
      </c>
      <c r="C156" s="51">
        <f>AVERAGEIFS(Sheet!I:I,Sheet!C:C,SUDESTE!A156,Sheet!A:A,"SE")</f>
        <v>86.531303410000007</v>
      </c>
      <c r="D156" s="51"/>
      <c r="F156" s="32">
        <v>45081</v>
      </c>
      <c r="G156" s="32">
        <v>45446</v>
      </c>
      <c r="H156" s="51">
        <v>86.531303410000007</v>
      </c>
      <c r="I156" s="51"/>
    </row>
    <row r="157" spans="1:9" x14ac:dyDescent="0.3">
      <c r="A157" s="32">
        <f t="shared" si="4"/>
        <v>45082</v>
      </c>
      <c r="B157" s="32">
        <f t="shared" si="5"/>
        <v>45447</v>
      </c>
      <c r="C157" s="51">
        <f>AVERAGEIFS(Sheet!I:I,Sheet!C:C,SUDESTE!A157,Sheet!A:A,"SE")</f>
        <v>86.505996699999997</v>
      </c>
      <c r="D157" s="51"/>
      <c r="F157" s="32">
        <v>45082</v>
      </c>
      <c r="G157" s="32">
        <v>45447</v>
      </c>
      <c r="H157" s="51">
        <v>86.505996699999997</v>
      </c>
      <c r="I157" s="51"/>
    </row>
    <row r="158" spans="1:9" x14ac:dyDescent="0.3">
      <c r="A158" s="32">
        <f t="shared" si="4"/>
        <v>45083</v>
      </c>
      <c r="B158" s="32">
        <f t="shared" si="5"/>
        <v>45448</v>
      </c>
      <c r="C158" s="51">
        <f>AVERAGEIFS(Sheet!I:I,Sheet!C:C,SUDESTE!A158,Sheet!A:A,"SE")</f>
        <v>86.457901000000007</v>
      </c>
      <c r="D158" s="51"/>
      <c r="F158" s="32">
        <v>45083</v>
      </c>
      <c r="G158" s="32">
        <v>45448</v>
      </c>
      <c r="H158" s="51">
        <v>86.457901000000007</v>
      </c>
      <c r="I158" s="51"/>
    </row>
    <row r="159" spans="1:9" x14ac:dyDescent="0.3">
      <c r="A159" s="32">
        <f t="shared" si="4"/>
        <v>45084</v>
      </c>
      <c r="B159" s="32">
        <f t="shared" si="5"/>
        <v>45449</v>
      </c>
      <c r="C159" s="51">
        <f>AVERAGEIFS(Sheet!I:I,Sheet!C:C,SUDESTE!A159,Sheet!A:A,"SE")</f>
        <v>86.401199340000005</v>
      </c>
      <c r="D159" s="51"/>
      <c r="F159" s="32">
        <v>45084</v>
      </c>
      <c r="G159" s="32">
        <v>45449</v>
      </c>
      <c r="H159" s="51">
        <v>86.401199340000005</v>
      </c>
      <c r="I159" s="51"/>
    </row>
    <row r="160" spans="1:9" x14ac:dyDescent="0.3">
      <c r="A160" s="32">
        <f t="shared" si="4"/>
        <v>45085</v>
      </c>
      <c r="B160" s="32">
        <f t="shared" si="5"/>
        <v>45450</v>
      </c>
      <c r="C160" s="51">
        <f>AVERAGEIFS(Sheet!I:I,Sheet!C:C,SUDESTE!A160,Sheet!A:A,"SE")</f>
        <v>86.432098389999993</v>
      </c>
      <c r="D160" s="51"/>
      <c r="F160" s="32">
        <v>45085</v>
      </c>
      <c r="G160" s="32">
        <v>45450</v>
      </c>
      <c r="H160" s="51">
        <v>86.432098389999993</v>
      </c>
      <c r="I160" s="51"/>
    </row>
    <row r="161" spans="1:9" x14ac:dyDescent="0.3">
      <c r="A161" s="32">
        <f t="shared" si="4"/>
        <v>45086</v>
      </c>
      <c r="B161" s="32">
        <f t="shared" si="5"/>
        <v>45451</v>
      </c>
      <c r="C161" s="51">
        <f>AVERAGEIFS(Sheet!I:I,Sheet!C:C,SUDESTE!A161,Sheet!A:A,"SE")</f>
        <v>86.395202639999994</v>
      </c>
      <c r="D161" s="51"/>
      <c r="F161" s="32">
        <v>45086</v>
      </c>
      <c r="G161" s="32">
        <v>45451</v>
      </c>
      <c r="H161" s="51">
        <v>86.395202639999994</v>
      </c>
      <c r="I161" s="51"/>
    </row>
    <row r="162" spans="1:9" x14ac:dyDescent="0.3">
      <c r="A162" s="32">
        <f t="shared" si="4"/>
        <v>45087</v>
      </c>
      <c r="B162" s="32">
        <f t="shared" si="5"/>
        <v>45452</v>
      </c>
      <c r="C162" s="51">
        <f>AVERAGEIFS(Sheet!I:I,Sheet!C:C,SUDESTE!A162,Sheet!A:A,"SE")</f>
        <v>86.374198910000004</v>
      </c>
      <c r="D162" s="51"/>
      <c r="F162" s="32">
        <v>45087</v>
      </c>
      <c r="G162" s="32">
        <v>45452</v>
      </c>
      <c r="H162" s="51">
        <v>86.374198910000004</v>
      </c>
      <c r="I162" s="51"/>
    </row>
    <row r="163" spans="1:9" x14ac:dyDescent="0.3">
      <c r="A163" s="32">
        <f t="shared" si="4"/>
        <v>45088</v>
      </c>
      <c r="B163" s="32">
        <f t="shared" si="5"/>
        <v>45453</v>
      </c>
      <c r="C163" s="51">
        <f>AVERAGEIFS(Sheet!I:I,Sheet!C:C,SUDESTE!A163,Sheet!A:A,"SE")</f>
        <v>86.387702939999997</v>
      </c>
      <c r="D163" s="51"/>
      <c r="F163" s="32">
        <v>45088</v>
      </c>
      <c r="G163" s="32">
        <v>45453</v>
      </c>
      <c r="H163" s="51">
        <v>86.387702939999997</v>
      </c>
      <c r="I163" s="51"/>
    </row>
    <row r="164" spans="1:9" x14ac:dyDescent="0.3">
      <c r="A164" s="32">
        <f t="shared" si="4"/>
        <v>45089</v>
      </c>
      <c r="B164" s="32">
        <f t="shared" si="5"/>
        <v>45454</v>
      </c>
      <c r="C164" s="51">
        <f>AVERAGEIFS(Sheet!I:I,Sheet!C:C,SUDESTE!A164,Sheet!A:A,"SE")</f>
        <v>86.356697080000004</v>
      </c>
      <c r="D164" s="51"/>
      <c r="F164" s="32">
        <v>45089</v>
      </c>
      <c r="G164" s="32">
        <v>45454</v>
      </c>
      <c r="H164" s="51">
        <v>86.356697080000004</v>
      </c>
      <c r="I164" s="51"/>
    </row>
    <row r="165" spans="1:9" x14ac:dyDescent="0.3">
      <c r="A165" s="32">
        <f t="shared" si="4"/>
        <v>45090</v>
      </c>
      <c r="B165" s="32">
        <f t="shared" si="5"/>
        <v>45455</v>
      </c>
      <c r="C165" s="51">
        <f>AVERAGEIFS(Sheet!I:I,Sheet!C:C,SUDESTE!A165,Sheet!A:A,"SE")</f>
        <v>86.343200679999995</v>
      </c>
      <c r="D165" s="51"/>
      <c r="F165" s="32">
        <v>45090</v>
      </c>
      <c r="G165" s="32">
        <v>45455</v>
      </c>
      <c r="H165" s="51">
        <v>86.343200679999995</v>
      </c>
      <c r="I165" s="51"/>
    </row>
    <row r="166" spans="1:9" x14ac:dyDescent="0.3">
      <c r="A166" s="32">
        <f t="shared" si="4"/>
        <v>45091</v>
      </c>
      <c r="B166" s="32">
        <f t="shared" si="5"/>
        <v>45456</v>
      </c>
      <c r="C166" s="51">
        <f>AVERAGEIFS(Sheet!I:I,Sheet!C:C,SUDESTE!A166,Sheet!A:A,"SE")</f>
        <v>86.33439636</v>
      </c>
      <c r="D166" s="51"/>
      <c r="F166" s="32">
        <v>45091</v>
      </c>
      <c r="G166" s="32">
        <v>45456</v>
      </c>
      <c r="H166" s="51">
        <v>86.33439636</v>
      </c>
      <c r="I166" s="51"/>
    </row>
    <row r="167" spans="1:9" x14ac:dyDescent="0.3">
      <c r="A167" s="32">
        <f t="shared" si="4"/>
        <v>45092</v>
      </c>
      <c r="B167" s="32">
        <f t="shared" si="5"/>
        <v>45457</v>
      </c>
      <c r="C167" s="51">
        <f>AVERAGEIFS(Sheet!I:I,Sheet!C:C,SUDESTE!A167,Sheet!A:A,"SE")</f>
        <v>86.367500309999997</v>
      </c>
      <c r="D167" s="51"/>
      <c r="F167" s="32">
        <v>45092</v>
      </c>
      <c r="G167" s="32">
        <v>45457</v>
      </c>
      <c r="H167" s="51">
        <v>86.367500309999997</v>
      </c>
      <c r="I167" s="51"/>
    </row>
    <row r="168" spans="1:9" x14ac:dyDescent="0.3">
      <c r="A168" s="32">
        <f t="shared" si="4"/>
        <v>45093</v>
      </c>
      <c r="B168" s="32">
        <f t="shared" si="5"/>
        <v>45458</v>
      </c>
      <c r="C168" s="51">
        <f>AVERAGEIFS(Sheet!I:I,Sheet!C:C,SUDESTE!A168,Sheet!A:A,"SE")</f>
        <v>86.434097289999997</v>
      </c>
      <c r="D168" s="51"/>
      <c r="F168" s="32">
        <v>45093</v>
      </c>
      <c r="G168" s="32">
        <v>45458</v>
      </c>
      <c r="H168" s="51">
        <v>86.434097289999997</v>
      </c>
      <c r="I168" s="51"/>
    </row>
    <row r="169" spans="1:9" x14ac:dyDescent="0.3">
      <c r="A169" s="32">
        <f t="shared" si="4"/>
        <v>45094</v>
      </c>
      <c r="B169" s="32">
        <f t="shared" si="5"/>
        <v>45459</v>
      </c>
      <c r="C169" s="51">
        <f>AVERAGEIFS(Sheet!I:I,Sheet!C:C,SUDESTE!A169,Sheet!A:A,"SE")</f>
        <v>86.535797119999998</v>
      </c>
      <c r="D169" s="51"/>
      <c r="F169" s="32">
        <v>45094</v>
      </c>
      <c r="G169" s="32">
        <v>45459</v>
      </c>
      <c r="H169" s="51">
        <v>86.535797119999998</v>
      </c>
      <c r="I169" s="51"/>
    </row>
    <row r="170" spans="1:9" x14ac:dyDescent="0.3">
      <c r="A170" s="32">
        <f t="shared" si="4"/>
        <v>45095</v>
      </c>
      <c r="B170" s="32">
        <f t="shared" si="5"/>
        <v>45460</v>
      </c>
      <c r="C170" s="51">
        <f>AVERAGEIFS(Sheet!I:I,Sheet!C:C,SUDESTE!A170,Sheet!A:A,"SE")</f>
        <v>86.651298519999997</v>
      </c>
      <c r="D170" s="51"/>
      <c r="F170" s="32">
        <v>45095</v>
      </c>
      <c r="G170" s="32">
        <v>45460</v>
      </c>
      <c r="H170" s="51">
        <v>86.651298519999997</v>
      </c>
      <c r="I170" s="51"/>
    </row>
    <row r="171" spans="1:9" x14ac:dyDescent="0.3">
      <c r="A171" s="32">
        <f t="shared" si="4"/>
        <v>45096</v>
      </c>
      <c r="B171" s="32">
        <f t="shared" si="5"/>
        <v>45461</v>
      </c>
      <c r="C171" s="51">
        <f>AVERAGEIFS(Sheet!I:I,Sheet!C:C,SUDESTE!A171,Sheet!A:A,"SE")</f>
        <v>86.671798710000004</v>
      </c>
      <c r="D171" s="51"/>
      <c r="F171" s="32">
        <v>45096</v>
      </c>
      <c r="G171" s="32">
        <v>45461</v>
      </c>
      <c r="H171" s="51">
        <v>86.671798710000004</v>
      </c>
      <c r="I171" s="51"/>
    </row>
    <row r="172" spans="1:9" x14ac:dyDescent="0.3">
      <c r="A172" s="32">
        <f t="shared" si="4"/>
        <v>45097</v>
      </c>
      <c r="B172" s="32">
        <f t="shared" si="5"/>
        <v>45462</v>
      </c>
      <c r="C172" s="51">
        <f>AVERAGEIFS(Sheet!I:I,Sheet!C:C,SUDESTE!A172,Sheet!A:A,"SE")</f>
        <v>86.671897889999997</v>
      </c>
      <c r="D172" s="51"/>
      <c r="F172" s="32">
        <v>45097</v>
      </c>
      <c r="G172" s="32">
        <v>45462</v>
      </c>
      <c r="H172" s="51">
        <v>86.671897889999997</v>
      </c>
      <c r="I172" s="51"/>
    </row>
    <row r="173" spans="1:9" x14ac:dyDescent="0.3">
      <c r="A173" s="32">
        <f t="shared" si="4"/>
        <v>45098</v>
      </c>
      <c r="B173" s="32">
        <f t="shared" si="5"/>
        <v>45463</v>
      </c>
      <c r="C173" s="51">
        <f>AVERAGEIFS(Sheet!I:I,Sheet!C:C,SUDESTE!A173,Sheet!A:A,"SE")</f>
        <v>86.668098450000002</v>
      </c>
      <c r="D173" s="51"/>
      <c r="F173" s="32">
        <v>45098</v>
      </c>
      <c r="G173" s="32">
        <v>45463</v>
      </c>
      <c r="H173" s="51">
        <v>86.668098450000002</v>
      </c>
      <c r="I173" s="51"/>
    </row>
    <row r="174" spans="1:9" x14ac:dyDescent="0.3">
      <c r="A174" s="32">
        <f t="shared" si="4"/>
        <v>45099</v>
      </c>
      <c r="B174" s="32">
        <f t="shared" si="5"/>
        <v>45464</v>
      </c>
      <c r="C174" s="51">
        <f>AVERAGEIFS(Sheet!I:I,Sheet!C:C,SUDESTE!A174,Sheet!A:A,"SE")</f>
        <v>86.632797240000002</v>
      </c>
      <c r="D174" s="51"/>
      <c r="F174" s="32">
        <v>45099</v>
      </c>
      <c r="G174" s="32">
        <v>45464</v>
      </c>
      <c r="H174" s="51">
        <v>86.632797240000002</v>
      </c>
      <c r="I174" s="51"/>
    </row>
    <row r="175" spans="1:9" x14ac:dyDescent="0.3">
      <c r="A175" s="32">
        <f t="shared" si="4"/>
        <v>45100</v>
      </c>
      <c r="B175" s="32">
        <f t="shared" si="5"/>
        <v>45465</v>
      </c>
      <c r="C175" s="51">
        <f>AVERAGEIFS(Sheet!I:I,Sheet!C:C,SUDESTE!A175,Sheet!A:A,"SE")</f>
        <v>86.644203189999999</v>
      </c>
      <c r="D175" s="51"/>
      <c r="F175" s="32">
        <v>45100</v>
      </c>
      <c r="G175" s="32">
        <v>45465</v>
      </c>
      <c r="H175" s="51">
        <v>86.644203189999999</v>
      </c>
      <c r="I175" s="51"/>
    </row>
    <row r="176" spans="1:9" x14ac:dyDescent="0.3">
      <c r="A176" s="32">
        <f t="shared" si="4"/>
        <v>45101</v>
      </c>
      <c r="B176" s="32">
        <f t="shared" si="5"/>
        <v>45466</v>
      </c>
      <c r="C176" s="51">
        <f>AVERAGEIFS(Sheet!I:I,Sheet!C:C,SUDESTE!A176,Sheet!A:A,"SE")</f>
        <v>86.673896790000001</v>
      </c>
      <c r="D176" s="51"/>
      <c r="F176" s="32">
        <v>45101</v>
      </c>
      <c r="G176" s="32">
        <v>45466</v>
      </c>
      <c r="H176" s="51">
        <v>86.673896790000001</v>
      </c>
      <c r="I176" s="51"/>
    </row>
    <row r="177" spans="1:9" x14ac:dyDescent="0.3">
      <c r="A177" s="32">
        <f t="shared" si="4"/>
        <v>45102</v>
      </c>
      <c r="B177" s="32">
        <f t="shared" si="5"/>
        <v>45467</v>
      </c>
      <c r="C177" s="51">
        <f>AVERAGEIFS(Sheet!I:I,Sheet!C:C,SUDESTE!A177,Sheet!A:A,"SE")</f>
        <v>86.689201350000005</v>
      </c>
      <c r="D177" s="51"/>
      <c r="F177" s="32">
        <v>45102</v>
      </c>
      <c r="G177" s="32">
        <v>45467</v>
      </c>
      <c r="H177" s="51">
        <v>86.689201350000005</v>
      </c>
      <c r="I177" s="51"/>
    </row>
    <row r="178" spans="1:9" x14ac:dyDescent="0.3">
      <c r="A178" s="32">
        <f t="shared" si="4"/>
        <v>45103</v>
      </c>
      <c r="B178" s="32">
        <f t="shared" si="5"/>
        <v>45468</v>
      </c>
      <c r="C178" s="51">
        <f>AVERAGEIFS(Sheet!I:I,Sheet!C:C,SUDESTE!A178,Sheet!A:A,"SE")</f>
        <v>86.560997009999994</v>
      </c>
      <c r="D178" s="51"/>
      <c r="F178" s="32">
        <v>45103</v>
      </c>
      <c r="G178" s="32">
        <v>45468</v>
      </c>
      <c r="H178" s="51">
        <v>86.560997009999994</v>
      </c>
      <c r="I178" s="51"/>
    </row>
    <row r="179" spans="1:9" x14ac:dyDescent="0.3">
      <c r="A179" s="32">
        <f t="shared" si="4"/>
        <v>45104</v>
      </c>
      <c r="B179" s="32">
        <f t="shared" si="5"/>
        <v>45469</v>
      </c>
      <c r="C179" s="51">
        <f>AVERAGEIFS(Sheet!I:I,Sheet!C:C,SUDESTE!A179,Sheet!A:A,"SE")</f>
        <v>86.497901920000004</v>
      </c>
      <c r="D179" s="51"/>
      <c r="F179" s="32">
        <v>45104</v>
      </c>
      <c r="G179" s="32">
        <v>45469</v>
      </c>
      <c r="H179" s="51">
        <v>86.497901920000004</v>
      </c>
      <c r="I179" s="51"/>
    </row>
    <row r="180" spans="1:9" x14ac:dyDescent="0.3">
      <c r="A180" s="32">
        <f t="shared" si="4"/>
        <v>45105</v>
      </c>
      <c r="B180" s="32">
        <f t="shared" si="5"/>
        <v>45470</v>
      </c>
      <c r="C180" s="51">
        <f>AVERAGEIFS(Sheet!I:I,Sheet!C:C,SUDESTE!A180,Sheet!A:A,"SE")</f>
        <v>86.450202939999997</v>
      </c>
      <c r="D180" s="51"/>
      <c r="F180" s="32">
        <v>45105</v>
      </c>
      <c r="G180" s="32">
        <v>45470</v>
      </c>
      <c r="H180" s="51">
        <v>86.450202939999997</v>
      </c>
      <c r="I180" s="51"/>
    </row>
    <row r="181" spans="1:9" x14ac:dyDescent="0.3">
      <c r="A181" s="32">
        <f t="shared" si="4"/>
        <v>45106</v>
      </c>
      <c r="B181" s="32">
        <f t="shared" si="5"/>
        <v>45471</v>
      </c>
      <c r="C181" s="51">
        <f>AVERAGEIFS(Sheet!I:I,Sheet!C:C,SUDESTE!A181,Sheet!A:A,"SE")</f>
        <v>86.396797179999993</v>
      </c>
      <c r="D181" s="51"/>
      <c r="F181" s="32">
        <v>45106</v>
      </c>
      <c r="G181" s="32">
        <v>45471</v>
      </c>
      <c r="H181" s="51">
        <v>86.396797179999993</v>
      </c>
      <c r="I181" s="51"/>
    </row>
    <row r="182" spans="1:9" x14ac:dyDescent="0.3">
      <c r="A182" s="32">
        <f t="shared" si="4"/>
        <v>45107</v>
      </c>
      <c r="B182" s="32">
        <f t="shared" si="5"/>
        <v>45472</v>
      </c>
      <c r="C182" s="51">
        <f>AVERAGEIFS(Sheet!I:I,Sheet!C:C,SUDESTE!A182,Sheet!A:A,"SE")</f>
        <v>86.364997860000003</v>
      </c>
      <c r="D182" s="51"/>
      <c r="F182" s="32">
        <v>45107</v>
      </c>
      <c r="G182" s="32">
        <v>45472</v>
      </c>
      <c r="H182" s="51">
        <v>86.364997860000003</v>
      </c>
      <c r="I182" s="51"/>
    </row>
    <row r="183" spans="1:9" x14ac:dyDescent="0.3">
      <c r="A183" s="32">
        <f t="shared" si="4"/>
        <v>45108</v>
      </c>
      <c r="B183" s="32">
        <f t="shared" si="5"/>
        <v>45473</v>
      </c>
      <c r="C183" s="51">
        <f>AVERAGEIFS(Sheet!I:I,Sheet!C:C,SUDESTE!A183,Sheet!A:A,"SE")</f>
        <v>86.329498290000004</v>
      </c>
      <c r="D183" s="51"/>
      <c r="F183" s="32">
        <v>45108</v>
      </c>
      <c r="G183" s="32">
        <v>45473</v>
      </c>
      <c r="H183" s="51">
        <v>86.329498290000004</v>
      </c>
      <c r="I183" s="51"/>
    </row>
    <row r="184" spans="1:9" x14ac:dyDescent="0.3">
      <c r="A184" s="32">
        <f t="shared" si="4"/>
        <v>45109</v>
      </c>
      <c r="B184" s="32">
        <f t="shared" si="5"/>
        <v>45474</v>
      </c>
      <c r="C184" s="51">
        <f>AVERAGEIFS(Sheet!I:I,Sheet!C:C,SUDESTE!A184,Sheet!A:A,"SE")</f>
        <v>86.322097779999993</v>
      </c>
      <c r="D184" s="51"/>
      <c r="F184" s="32">
        <v>45109</v>
      </c>
      <c r="G184" s="32">
        <v>45474</v>
      </c>
      <c r="H184" s="51">
        <v>86.322097779999993</v>
      </c>
      <c r="I184" s="51"/>
    </row>
    <row r="185" spans="1:9" x14ac:dyDescent="0.3">
      <c r="A185" s="32">
        <f t="shared" si="4"/>
        <v>45110</v>
      </c>
      <c r="B185" s="32">
        <f t="shared" si="5"/>
        <v>45475</v>
      </c>
      <c r="C185" s="51">
        <f>AVERAGEIFS(Sheet!I:I,Sheet!C:C,SUDESTE!A185,Sheet!A:A,"SE")</f>
        <v>86.219703670000001</v>
      </c>
      <c r="D185" s="51"/>
      <c r="F185" s="32">
        <v>45110</v>
      </c>
      <c r="G185" s="32">
        <v>45475</v>
      </c>
      <c r="H185" s="51">
        <v>86.219703670000001</v>
      </c>
      <c r="I185" s="51"/>
    </row>
    <row r="186" spans="1:9" x14ac:dyDescent="0.3">
      <c r="A186" s="32">
        <f t="shared" si="4"/>
        <v>45111</v>
      </c>
      <c r="B186" s="32">
        <f t="shared" si="5"/>
        <v>45476</v>
      </c>
      <c r="C186" s="51">
        <f>AVERAGEIFS(Sheet!I:I,Sheet!C:C,SUDESTE!A186,Sheet!A:A,"SE")</f>
        <v>86.195899960000006</v>
      </c>
      <c r="D186" s="51"/>
      <c r="F186" s="32">
        <v>45111</v>
      </c>
      <c r="G186" s="32">
        <v>45476</v>
      </c>
      <c r="H186" s="51">
        <v>86.195899960000006</v>
      </c>
      <c r="I186" s="51"/>
    </row>
    <row r="187" spans="1:9" x14ac:dyDescent="0.3">
      <c r="A187" s="32">
        <f t="shared" si="4"/>
        <v>45112</v>
      </c>
      <c r="B187" s="32">
        <f t="shared" si="5"/>
        <v>45477</v>
      </c>
      <c r="C187" s="51">
        <f>AVERAGEIFS(Sheet!I:I,Sheet!C:C,SUDESTE!A187,Sheet!A:A,"SE")</f>
        <v>86.124000550000005</v>
      </c>
      <c r="D187" s="51"/>
      <c r="F187" s="32">
        <v>45112</v>
      </c>
      <c r="G187" s="32">
        <v>45477</v>
      </c>
      <c r="H187" s="51">
        <v>86.124000550000005</v>
      </c>
      <c r="I187" s="51"/>
    </row>
    <row r="188" spans="1:9" x14ac:dyDescent="0.3">
      <c r="A188" s="32">
        <f t="shared" si="4"/>
        <v>45113</v>
      </c>
      <c r="B188" s="32">
        <f t="shared" si="5"/>
        <v>45478</v>
      </c>
      <c r="C188" s="51">
        <f>AVERAGEIFS(Sheet!I:I,Sheet!C:C,SUDESTE!A188,Sheet!A:A,"SE")</f>
        <v>86.017196659999996</v>
      </c>
      <c r="D188" s="51"/>
      <c r="F188" s="32">
        <v>45113</v>
      </c>
      <c r="G188" s="32">
        <v>45478</v>
      </c>
      <c r="H188" s="51">
        <v>86.017196659999996</v>
      </c>
      <c r="I188" s="51"/>
    </row>
    <row r="189" spans="1:9" x14ac:dyDescent="0.3">
      <c r="A189" s="32">
        <f t="shared" si="4"/>
        <v>45114</v>
      </c>
      <c r="B189" s="32">
        <f t="shared" si="5"/>
        <v>45479</v>
      </c>
      <c r="C189" s="51">
        <f>AVERAGEIFS(Sheet!I:I,Sheet!C:C,SUDESTE!A189,Sheet!A:A,"SE")</f>
        <v>85.885498049999995</v>
      </c>
      <c r="D189" s="51"/>
      <c r="F189" s="32">
        <v>45114</v>
      </c>
      <c r="G189" s="32">
        <v>45479</v>
      </c>
      <c r="H189" s="51">
        <v>85.885498049999995</v>
      </c>
      <c r="I189" s="51"/>
    </row>
    <row r="190" spans="1:9" x14ac:dyDescent="0.3">
      <c r="A190" s="32">
        <f t="shared" si="4"/>
        <v>45115</v>
      </c>
      <c r="B190" s="32">
        <f t="shared" si="5"/>
        <v>45480</v>
      </c>
      <c r="C190" s="51">
        <f>AVERAGEIFS(Sheet!I:I,Sheet!C:C,SUDESTE!A190,Sheet!A:A,"SE")</f>
        <v>85.890502929999997</v>
      </c>
      <c r="D190" s="51"/>
      <c r="F190" s="32">
        <v>45115</v>
      </c>
      <c r="G190" s="32">
        <v>45480</v>
      </c>
      <c r="H190" s="51">
        <v>85.890502929999997</v>
      </c>
      <c r="I190" s="51"/>
    </row>
    <row r="191" spans="1:9" x14ac:dyDescent="0.3">
      <c r="A191" s="32">
        <f t="shared" si="4"/>
        <v>45116</v>
      </c>
      <c r="B191" s="32">
        <f t="shared" si="5"/>
        <v>45481</v>
      </c>
      <c r="C191" s="51">
        <f>AVERAGEIFS(Sheet!I:I,Sheet!C:C,SUDESTE!A191,Sheet!A:A,"SE")</f>
        <v>85.910499569999999</v>
      </c>
      <c r="D191" s="51"/>
      <c r="F191" s="32">
        <v>45116</v>
      </c>
      <c r="G191" s="32">
        <v>45481</v>
      </c>
      <c r="H191" s="51">
        <v>85.910499569999999</v>
      </c>
      <c r="I191" s="51"/>
    </row>
    <row r="192" spans="1:9" x14ac:dyDescent="0.3">
      <c r="A192" s="32">
        <f t="shared" si="4"/>
        <v>45117</v>
      </c>
      <c r="B192" s="32">
        <f t="shared" si="5"/>
        <v>45482</v>
      </c>
      <c r="C192" s="51">
        <f>AVERAGEIFS(Sheet!I:I,Sheet!C:C,SUDESTE!A192,Sheet!A:A,"SE")</f>
        <v>85.831100460000002</v>
      </c>
      <c r="D192" s="51"/>
      <c r="F192" s="32">
        <v>45117</v>
      </c>
      <c r="G192" s="32">
        <v>45482</v>
      </c>
      <c r="H192" s="51">
        <v>85.831100460000002</v>
      </c>
      <c r="I192" s="51"/>
    </row>
    <row r="193" spans="1:9" x14ac:dyDescent="0.3">
      <c r="A193" s="32">
        <f t="shared" si="4"/>
        <v>45118</v>
      </c>
      <c r="B193" s="32">
        <f t="shared" si="5"/>
        <v>45483</v>
      </c>
      <c r="C193" s="51">
        <f>AVERAGEIFS(Sheet!I:I,Sheet!C:C,SUDESTE!A193,Sheet!A:A,"SE")</f>
        <v>85.774200440000001</v>
      </c>
      <c r="D193" s="51"/>
      <c r="F193" s="32">
        <v>45118</v>
      </c>
      <c r="G193" s="32">
        <v>45483</v>
      </c>
      <c r="H193" s="51">
        <v>85.774200440000001</v>
      </c>
      <c r="I193" s="51"/>
    </row>
    <row r="194" spans="1:9" x14ac:dyDescent="0.3">
      <c r="A194" s="32">
        <f t="shared" si="4"/>
        <v>45119</v>
      </c>
      <c r="B194" s="32">
        <f t="shared" si="5"/>
        <v>45484</v>
      </c>
      <c r="C194" s="51">
        <f>AVERAGEIFS(Sheet!I:I,Sheet!C:C,SUDESTE!A194,Sheet!A:A,"SE")</f>
        <v>85.701301569999998</v>
      </c>
      <c r="D194" s="51"/>
      <c r="F194" s="32">
        <v>45119</v>
      </c>
      <c r="G194" s="32">
        <v>45484</v>
      </c>
      <c r="H194" s="51">
        <v>85.701301569999998</v>
      </c>
      <c r="I194" s="51"/>
    </row>
    <row r="195" spans="1:9" x14ac:dyDescent="0.3">
      <c r="A195" s="32">
        <f t="shared" si="4"/>
        <v>45120</v>
      </c>
      <c r="B195" s="32">
        <f t="shared" si="5"/>
        <v>45485</v>
      </c>
      <c r="C195" s="51">
        <f>AVERAGEIFS(Sheet!I:I,Sheet!C:C,SUDESTE!A195,Sheet!A:A,"SE")</f>
        <v>85.571098329999998</v>
      </c>
      <c r="D195" s="51"/>
      <c r="F195" s="32">
        <v>45120</v>
      </c>
      <c r="G195" s="32">
        <v>45485</v>
      </c>
      <c r="H195" s="51">
        <v>85.571098329999998</v>
      </c>
      <c r="I195" s="51"/>
    </row>
    <row r="196" spans="1:9" x14ac:dyDescent="0.3">
      <c r="A196" s="32">
        <f t="shared" ref="A196:A259" si="6">A195+1</f>
        <v>45121</v>
      </c>
      <c r="B196" s="32">
        <f t="shared" ref="B196:B259" si="7">B195+1</f>
        <v>45486</v>
      </c>
      <c r="C196" s="51">
        <f>AVERAGEIFS(Sheet!I:I,Sheet!C:C,SUDESTE!A196,Sheet!A:A,"SE")</f>
        <v>85.505203249999994</v>
      </c>
      <c r="D196" s="51"/>
      <c r="F196" s="32">
        <v>45121</v>
      </c>
      <c r="G196" s="32">
        <v>45486</v>
      </c>
      <c r="H196" s="51">
        <v>85.505203249999994</v>
      </c>
      <c r="I196" s="51"/>
    </row>
    <row r="197" spans="1:9" x14ac:dyDescent="0.3">
      <c r="A197" s="32">
        <f t="shared" si="6"/>
        <v>45122</v>
      </c>
      <c r="B197" s="32">
        <f t="shared" si="7"/>
        <v>45487</v>
      </c>
      <c r="C197" s="51">
        <f>AVERAGEIFS(Sheet!I:I,Sheet!C:C,SUDESTE!A197,Sheet!A:A,"SE")</f>
        <v>85.496101379999999</v>
      </c>
      <c r="D197" s="51"/>
      <c r="F197" s="32">
        <v>45122</v>
      </c>
      <c r="G197" s="32">
        <v>45487</v>
      </c>
      <c r="H197" s="51">
        <v>85.496101379999999</v>
      </c>
      <c r="I197" s="51"/>
    </row>
    <row r="198" spans="1:9" x14ac:dyDescent="0.3">
      <c r="A198" s="32">
        <f t="shared" si="6"/>
        <v>45123</v>
      </c>
      <c r="B198" s="32">
        <f t="shared" si="7"/>
        <v>45488</v>
      </c>
      <c r="C198" s="51">
        <f>AVERAGEIFS(Sheet!I:I,Sheet!C:C,SUDESTE!A198,Sheet!A:A,"SE")</f>
        <v>85.499702450000001</v>
      </c>
      <c r="D198" s="51"/>
      <c r="F198" s="32">
        <v>45123</v>
      </c>
      <c r="G198" s="32">
        <v>45488</v>
      </c>
      <c r="H198" s="51">
        <v>85.499702450000001</v>
      </c>
      <c r="I198" s="51"/>
    </row>
    <row r="199" spans="1:9" x14ac:dyDescent="0.3">
      <c r="A199" s="32">
        <f t="shared" si="6"/>
        <v>45124</v>
      </c>
      <c r="B199" s="32">
        <f t="shared" si="7"/>
        <v>45489</v>
      </c>
      <c r="C199" s="51">
        <f>AVERAGEIFS(Sheet!I:I,Sheet!C:C,SUDESTE!A199,Sheet!A:A,"SE")</f>
        <v>85.391700740000005</v>
      </c>
      <c r="D199" s="51"/>
      <c r="F199" s="32">
        <v>45124</v>
      </c>
      <c r="G199" s="32">
        <v>45489</v>
      </c>
      <c r="H199" s="51">
        <v>85.391700740000005</v>
      </c>
      <c r="I199" s="51"/>
    </row>
    <row r="200" spans="1:9" x14ac:dyDescent="0.3">
      <c r="A200" s="32">
        <f t="shared" si="6"/>
        <v>45125</v>
      </c>
      <c r="B200" s="32">
        <f t="shared" si="7"/>
        <v>45490</v>
      </c>
      <c r="C200" s="51">
        <f>AVERAGEIFS(Sheet!I:I,Sheet!C:C,SUDESTE!A200,Sheet!A:A,"SE")</f>
        <v>85.305900570000006</v>
      </c>
      <c r="D200" s="51"/>
      <c r="F200" s="32">
        <v>45125</v>
      </c>
      <c r="G200" s="32">
        <v>45490</v>
      </c>
      <c r="H200" s="51">
        <v>85.305900570000006</v>
      </c>
      <c r="I200" s="51"/>
    </row>
    <row r="201" spans="1:9" x14ac:dyDescent="0.3">
      <c r="A201" s="32">
        <f t="shared" si="6"/>
        <v>45126</v>
      </c>
      <c r="B201" s="32">
        <f t="shared" si="7"/>
        <v>45491</v>
      </c>
      <c r="C201" s="51">
        <f>AVERAGEIFS(Sheet!I:I,Sheet!C:C,SUDESTE!A201,Sheet!A:A,"SE")</f>
        <v>85.24720001</v>
      </c>
      <c r="D201" s="51"/>
      <c r="F201" s="32">
        <v>45126</v>
      </c>
      <c r="G201" s="32">
        <v>45491</v>
      </c>
      <c r="H201" s="51">
        <v>85.24720001</v>
      </c>
      <c r="I201" s="51"/>
    </row>
    <row r="202" spans="1:9" x14ac:dyDescent="0.3">
      <c r="A202" s="32">
        <f t="shared" si="6"/>
        <v>45127</v>
      </c>
      <c r="B202" s="32">
        <f t="shared" si="7"/>
        <v>45492</v>
      </c>
      <c r="C202" s="51">
        <f>AVERAGEIFS(Sheet!I:I,Sheet!C:C,SUDESTE!A202,Sheet!A:A,"SE")</f>
        <v>85.210197449999995</v>
      </c>
      <c r="D202" s="51"/>
      <c r="F202" s="32">
        <v>45127</v>
      </c>
      <c r="G202" s="32">
        <v>45492</v>
      </c>
      <c r="H202" s="51">
        <v>85.210197449999995</v>
      </c>
      <c r="I202" s="51"/>
    </row>
    <row r="203" spans="1:9" x14ac:dyDescent="0.3">
      <c r="A203" s="32">
        <f t="shared" si="6"/>
        <v>45128</v>
      </c>
      <c r="B203" s="32">
        <f t="shared" si="7"/>
        <v>45493</v>
      </c>
      <c r="C203" s="51">
        <f>AVERAGEIFS(Sheet!I:I,Sheet!C:C,SUDESTE!A203,Sheet!A:A,"SE")</f>
        <v>85.123298649999995</v>
      </c>
      <c r="D203" s="51"/>
      <c r="F203" s="32">
        <v>45128</v>
      </c>
      <c r="G203" s="32">
        <v>45493</v>
      </c>
      <c r="H203" s="51">
        <v>85.123298649999995</v>
      </c>
      <c r="I203" s="51"/>
    </row>
    <row r="204" spans="1:9" x14ac:dyDescent="0.3">
      <c r="A204" s="32">
        <f t="shared" si="6"/>
        <v>45129</v>
      </c>
      <c r="B204" s="32">
        <f t="shared" si="7"/>
        <v>45494</v>
      </c>
      <c r="C204" s="51">
        <f>AVERAGEIFS(Sheet!I:I,Sheet!C:C,SUDESTE!A204,Sheet!A:A,"SE")</f>
        <v>85.129798890000004</v>
      </c>
      <c r="D204" s="51"/>
      <c r="F204" s="32">
        <v>45129</v>
      </c>
      <c r="G204" s="32">
        <v>45494</v>
      </c>
      <c r="H204" s="51">
        <v>85.129798890000004</v>
      </c>
      <c r="I204" s="51"/>
    </row>
    <row r="205" spans="1:9" x14ac:dyDescent="0.3">
      <c r="A205" s="32">
        <f t="shared" si="6"/>
        <v>45130</v>
      </c>
      <c r="B205" s="32">
        <f t="shared" si="7"/>
        <v>45495</v>
      </c>
      <c r="C205" s="51">
        <f>AVERAGEIFS(Sheet!I:I,Sheet!C:C,SUDESTE!A205,Sheet!A:A,"SE")</f>
        <v>85.094703670000001</v>
      </c>
      <c r="D205" s="51"/>
      <c r="F205" s="32">
        <v>45130</v>
      </c>
      <c r="G205" s="32">
        <v>45495</v>
      </c>
      <c r="H205" s="51">
        <v>85.094703670000001</v>
      </c>
      <c r="I205" s="51"/>
    </row>
    <row r="206" spans="1:9" x14ac:dyDescent="0.3">
      <c r="A206" s="32">
        <f t="shared" si="6"/>
        <v>45131</v>
      </c>
      <c r="B206" s="32">
        <f t="shared" si="7"/>
        <v>45496</v>
      </c>
      <c r="C206" s="51">
        <f>AVERAGEIFS(Sheet!I:I,Sheet!C:C,SUDESTE!A206,Sheet!A:A,"SE")</f>
        <v>84.966102599999999</v>
      </c>
      <c r="D206" s="51"/>
      <c r="F206" s="32">
        <v>45131</v>
      </c>
      <c r="G206" s="32">
        <v>45496</v>
      </c>
      <c r="H206" s="51">
        <v>84.966102599999999</v>
      </c>
      <c r="I206" s="51"/>
    </row>
    <row r="207" spans="1:9" x14ac:dyDescent="0.3">
      <c r="A207" s="32">
        <f t="shared" si="6"/>
        <v>45132</v>
      </c>
      <c r="B207" s="32">
        <f t="shared" si="7"/>
        <v>45497</v>
      </c>
      <c r="C207" s="51">
        <f>AVERAGEIFS(Sheet!I:I,Sheet!C:C,SUDESTE!A207,Sheet!A:A,"SE")</f>
        <v>84.867797850000002</v>
      </c>
      <c r="D207" s="51"/>
      <c r="F207" s="32">
        <v>45132</v>
      </c>
      <c r="G207" s="32">
        <v>45497</v>
      </c>
      <c r="H207" s="51">
        <v>84.867797850000002</v>
      </c>
      <c r="I207" s="51"/>
    </row>
    <row r="208" spans="1:9" x14ac:dyDescent="0.3">
      <c r="A208" s="32">
        <f t="shared" si="6"/>
        <v>45133</v>
      </c>
      <c r="B208" s="32">
        <f t="shared" si="7"/>
        <v>45498</v>
      </c>
      <c r="C208" s="51">
        <f>AVERAGEIFS(Sheet!I:I,Sheet!C:C,SUDESTE!A208,Sheet!A:A,"SE")</f>
        <v>84.715301510000003</v>
      </c>
      <c r="D208" s="51"/>
      <c r="F208" s="32">
        <v>45133</v>
      </c>
      <c r="G208" s="32">
        <v>45498</v>
      </c>
      <c r="H208" s="51">
        <v>84.715301510000003</v>
      </c>
      <c r="I208" s="51"/>
    </row>
    <row r="209" spans="1:9" x14ac:dyDescent="0.3">
      <c r="A209" s="32">
        <f t="shared" si="6"/>
        <v>45134</v>
      </c>
      <c r="B209" s="32">
        <f t="shared" si="7"/>
        <v>45499</v>
      </c>
      <c r="C209" s="51">
        <f>AVERAGEIFS(Sheet!I:I,Sheet!C:C,SUDESTE!A209,Sheet!A:A,"SE")</f>
        <v>84.625801089999996</v>
      </c>
      <c r="D209" s="51"/>
      <c r="F209" s="32">
        <v>45134</v>
      </c>
      <c r="G209" s="32">
        <v>45499</v>
      </c>
      <c r="H209" s="51">
        <v>84.625801089999996</v>
      </c>
      <c r="I209" s="51"/>
    </row>
    <row r="210" spans="1:9" x14ac:dyDescent="0.3">
      <c r="A210" s="32">
        <f t="shared" si="6"/>
        <v>45135</v>
      </c>
      <c r="B210" s="32">
        <f t="shared" si="7"/>
        <v>45500</v>
      </c>
      <c r="C210" s="51">
        <f>AVERAGEIFS(Sheet!I:I,Sheet!C:C,SUDESTE!A210,Sheet!A:A,"SE")</f>
        <v>84.499000550000005</v>
      </c>
      <c r="D210" s="51"/>
      <c r="F210" s="32">
        <v>45135</v>
      </c>
      <c r="G210" s="32">
        <v>45500</v>
      </c>
      <c r="H210" s="51">
        <v>84.499000550000005</v>
      </c>
      <c r="I210" s="51"/>
    </row>
    <row r="211" spans="1:9" x14ac:dyDescent="0.3">
      <c r="A211" s="32">
        <f t="shared" si="6"/>
        <v>45136</v>
      </c>
      <c r="B211" s="32">
        <f t="shared" si="7"/>
        <v>45501</v>
      </c>
      <c r="C211" s="51">
        <f>AVERAGEIFS(Sheet!I:I,Sheet!C:C,SUDESTE!A211,Sheet!A:A,"SE")</f>
        <v>84.428901670000002</v>
      </c>
      <c r="D211" s="51"/>
      <c r="F211" s="32">
        <v>45136</v>
      </c>
      <c r="G211" s="32">
        <v>45501</v>
      </c>
      <c r="H211" s="51">
        <v>84.428901670000002</v>
      </c>
      <c r="I211" s="51"/>
    </row>
    <row r="212" spans="1:9" x14ac:dyDescent="0.3">
      <c r="A212" s="32">
        <f t="shared" si="6"/>
        <v>45137</v>
      </c>
      <c r="B212" s="32">
        <f t="shared" si="7"/>
        <v>45502</v>
      </c>
      <c r="C212" s="51">
        <f>AVERAGEIFS(Sheet!I:I,Sheet!C:C,SUDESTE!A212,Sheet!A:A,"SE")</f>
        <v>84.433998110000005</v>
      </c>
      <c r="D212" s="51"/>
      <c r="F212" s="32">
        <v>45137</v>
      </c>
      <c r="G212" s="32">
        <v>45502</v>
      </c>
      <c r="H212" s="51">
        <v>84.433998110000005</v>
      </c>
      <c r="I212" s="51"/>
    </row>
    <row r="213" spans="1:9" x14ac:dyDescent="0.3">
      <c r="A213" s="32">
        <f t="shared" si="6"/>
        <v>45138</v>
      </c>
      <c r="B213" s="32">
        <f t="shared" si="7"/>
        <v>45503</v>
      </c>
      <c r="C213" s="51">
        <f>AVERAGEIFS(Sheet!I:I,Sheet!C:C,SUDESTE!A213,Sheet!A:A,"SE")</f>
        <v>84.280403140000004</v>
      </c>
      <c r="D213" s="51"/>
      <c r="F213" s="32">
        <v>45138</v>
      </c>
      <c r="G213" s="32">
        <v>45503</v>
      </c>
      <c r="H213" s="51">
        <v>84.280403140000004</v>
      </c>
      <c r="I213" s="51"/>
    </row>
    <row r="214" spans="1:9" x14ac:dyDescent="0.3">
      <c r="A214" s="32">
        <f t="shared" si="6"/>
        <v>45139</v>
      </c>
      <c r="B214" s="32">
        <f t="shared" si="7"/>
        <v>45504</v>
      </c>
      <c r="C214" s="51">
        <f>AVERAGEIFS(Sheet!I:I,Sheet!C:C,SUDESTE!A214,Sheet!A:A,"SE")</f>
        <v>84.176200870000002</v>
      </c>
      <c r="D214" s="51"/>
      <c r="F214" s="32">
        <v>45139</v>
      </c>
      <c r="G214" s="32">
        <v>45504</v>
      </c>
      <c r="H214" s="51">
        <v>84.176200870000002</v>
      </c>
      <c r="I214" s="51"/>
    </row>
    <row r="215" spans="1:9" x14ac:dyDescent="0.3">
      <c r="A215" s="32">
        <f t="shared" si="6"/>
        <v>45140</v>
      </c>
      <c r="B215" s="32">
        <f t="shared" si="7"/>
        <v>45505</v>
      </c>
      <c r="C215" s="51">
        <f>AVERAGEIFS(Sheet!I:I,Sheet!C:C,SUDESTE!A215,Sheet!A:A,"SE")</f>
        <v>84.036003109999996</v>
      </c>
      <c r="D215" s="51"/>
      <c r="F215" s="32">
        <v>45140</v>
      </c>
      <c r="G215" s="32">
        <v>45505</v>
      </c>
      <c r="H215" s="51">
        <v>84.036003109999996</v>
      </c>
      <c r="I215" s="51"/>
    </row>
    <row r="216" spans="1:9" x14ac:dyDescent="0.3">
      <c r="A216" s="32">
        <f t="shared" si="6"/>
        <v>45141</v>
      </c>
      <c r="B216" s="32">
        <f t="shared" si="7"/>
        <v>45506</v>
      </c>
      <c r="C216" s="51">
        <f>AVERAGEIFS(Sheet!I:I,Sheet!C:C,SUDESTE!A216,Sheet!A:A,"SE")</f>
        <v>83.928596499999998</v>
      </c>
      <c r="D216" s="51"/>
      <c r="F216" s="32">
        <v>45141</v>
      </c>
      <c r="G216" s="32">
        <v>45506</v>
      </c>
      <c r="H216" s="51">
        <v>83.928596499999998</v>
      </c>
      <c r="I216" s="51"/>
    </row>
    <row r="217" spans="1:9" x14ac:dyDescent="0.3">
      <c r="A217" s="32">
        <f t="shared" si="6"/>
        <v>45142</v>
      </c>
      <c r="B217" s="32">
        <f t="shared" si="7"/>
        <v>45507</v>
      </c>
      <c r="C217" s="51">
        <f>AVERAGEIFS(Sheet!I:I,Sheet!C:C,SUDESTE!A217,Sheet!A:A,"SE")</f>
        <v>83.74469757</v>
      </c>
      <c r="D217" s="51"/>
      <c r="F217" s="32">
        <v>45142</v>
      </c>
      <c r="G217" s="32">
        <v>45507</v>
      </c>
      <c r="H217" s="51">
        <v>83.74469757</v>
      </c>
      <c r="I217" s="51"/>
    </row>
    <row r="218" spans="1:9" x14ac:dyDescent="0.3">
      <c r="A218" s="32">
        <f t="shared" si="6"/>
        <v>45143</v>
      </c>
      <c r="B218" s="32">
        <f t="shared" si="7"/>
        <v>45508</v>
      </c>
      <c r="C218" s="51">
        <f>AVERAGEIFS(Sheet!I:I,Sheet!C:C,SUDESTE!A218,Sheet!A:A,"SE")</f>
        <v>83.668701170000006</v>
      </c>
      <c r="D218" s="51"/>
      <c r="F218" s="32">
        <v>45143</v>
      </c>
      <c r="G218" s="32">
        <v>45508</v>
      </c>
      <c r="H218" s="51">
        <v>83.668701170000006</v>
      </c>
      <c r="I218" s="51"/>
    </row>
    <row r="219" spans="1:9" x14ac:dyDescent="0.3">
      <c r="A219" s="32">
        <f t="shared" si="6"/>
        <v>45144</v>
      </c>
      <c r="B219" s="32">
        <f t="shared" si="7"/>
        <v>45509</v>
      </c>
      <c r="C219" s="51">
        <f>AVERAGEIFS(Sheet!I:I,Sheet!C:C,SUDESTE!A219,Sheet!A:A,"SE")</f>
        <v>83.634803770000005</v>
      </c>
      <c r="D219" s="51"/>
      <c r="F219" s="32">
        <v>45144</v>
      </c>
      <c r="G219" s="32">
        <v>45509</v>
      </c>
      <c r="H219" s="51">
        <v>83.634803770000005</v>
      </c>
      <c r="I219" s="51"/>
    </row>
    <row r="220" spans="1:9" x14ac:dyDescent="0.3">
      <c r="A220" s="32">
        <f t="shared" si="6"/>
        <v>45145</v>
      </c>
      <c r="B220" s="32">
        <f t="shared" si="7"/>
        <v>45510</v>
      </c>
      <c r="C220" s="51">
        <f>AVERAGEIFS(Sheet!I:I,Sheet!C:C,SUDESTE!A220,Sheet!A:A,"SE")</f>
        <v>83.424102779999998</v>
      </c>
      <c r="D220" s="51"/>
      <c r="F220" s="32">
        <v>45145</v>
      </c>
      <c r="G220" s="32">
        <v>45510</v>
      </c>
      <c r="H220" s="51">
        <v>83.424102779999998</v>
      </c>
      <c r="I220" s="51"/>
    </row>
    <row r="221" spans="1:9" x14ac:dyDescent="0.3">
      <c r="A221" s="32">
        <f t="shared" si="6"/>
        <v>45146</v>
      </c>
      <c r="B221" s="32">
        <f t="shared" si="7"/>
        <v>45511</v>
      </c>
      <c r="C221" s="51">
        <f>AVERAGEIFS(Sheet!I:I,Sheet!C:C,SUDESTE!A221,Sheet!A:A,"SE")</f>
        <v>83.233299259999995</v>
      </c>
      <c r="D221" s="51"/>
      <c r="F221" s="32">
        <v>45146</v>
      </c>
      <c r="G221" s="32">
        <v>45511</v>
      </c>
      <c r="H221" s="51">
        <v>83.233299259999995</v>
      </c>
      <c r="I221" s="51"/>
    </row>
    <row r="222" spans="1:9" x14ac:dyDescent="0.3">
      <c r="A222" s="32">
        <f t="shared" si="6"/>
        <v>45147</v>
      </c>
      <c r="B222" s="32">
        <f t="shared" si="7"/>
        <v>45512</v>
      </c>
      <c r="C222" s="51">
        <f>AVERAGEIFS(Sheet!I:I,Sheet!C:C,SUDESTE!A222,Sheet!A:A,"SE")</f>
        <v>83.038398740000005</v>
      </c>
      <c r="D222" s="51"/>
      <c r="F222" s="32">
        <v>45147</v>
      </c>
      <c r="G222" s="32">
        <v>45512</v>
      </c>
      <c r="H222" s="51">
        <v>83.038398740000005</v>
      </c>
      <c r="I222" s="51"/>
    </row>
    <row r="223" spans="1:9" x14ac:dyDescent="0.3">
      <c r="A223" s="32">
        <f t="shared" si="6"/>
        <v>45148</v>
      </c>
      <c r="B223" s="32">
        <f t="shared" si="7"/>
        <v>45513</v>
      </c>
      <c r="C223" s="51">
        <f>AVERAGEIFS(Sheet!I:I,Sheet!C:C,SUDESTE!A223,Sheet!A:A,"SE")</f>
        <v>82.851699830000001</v>
      </c>
      <c r="D223" s="51"/>
      <c r="F223" s="32">
        <v>45148</v>
      </c>
      <c r="G223" s="32">
        <v>45513</v>
      </c>
      <c r="H223" s="51">
        <v>82.851699830000001</v>
      </c>
      <c r="I223" s="51"/>
    </row>
    <row r="224" spans="1:9" x14ac:dyDescent="0.3">
      <c r="A224" s="32">
        <f t="shared" si="6"/>
        <v>45149</v>
      </c>
      <c r="B224" s="32">
        <f t="shared" si="7"/>
        <v>45514</v>
      </c>
      <c r="C224" s="51">
        <f>AVERAGEIFS(Sheet!I:I,Sheet!C:C,SUDESTE!A224,Sheet!A:A,"SE")</f>
        <v>82.634902949999997</v>
      </c>
      <c r="D224" s="51"/>
      <c r="F224" s="32">
        <v>45149</v>
      </c>
      <c r="G224" s="32">
        <v>45514</v>
      </c>
      <c r="H224" s="51">
        <v>82.634902949999997</v>
      </c>
      <c r="I224" s="51"/>
    </row>
    <row r="225" spans="1:9" x14ac:dyDescent="0.3">
      <c r="A225" s="32">
        <f t="shared" si="6"/>
        <v>45150</v>
      </c>
      <c r="B225" s="32">
        <f t="shared" si="7"/>
        <v>45515</v>
      </c>
      <c r="C225" s="51">
        <f>AVERAGEIFS(Sheet!I:I,Sheet!C:C,SUDESTE!A225,Sheet!A:A,"SE")</f>
        <v>82.627998349999999</v>
      </c>
      <c r="D225" s="51"/>
      <c r="F225" s="32">
        <v>45150</v>
      </c>
      <c r="G225" s="32">
        <v>45515</v>
      </c>
      <c r="H225" s="51">
        <v>82.627998349999999</v>
      </c>
      <c r="I225" s="51"/>
    </row>
    <row r="226" spans="1:9" x14ac:dyDescent="0.3">
      <c r="A226" s="32">
        <f t="shared" si="6"/>
        <v>45151</v>
      </c>
      <c r="B226" s="32">
        <f t="shared" si="7"/>
        <v>45516</v>
      </c>
      <c r="C226" s="51">
        <f>AVERAGEIFS(Sheet!I:I,Sheet!C:C,SUDESTE!A226,Sheet!A:A,"SE")</f>
        <v>82.609001160000005</v>
      </c>
      <c r="D226" s="51"/>
      <c r="F226" s="32">
        <v>45151</v>
      </c>
      <c r="G226" s="32">
        <v>45516</v>
      </c>
      <c r="H226" s="51">
        <v>82.609001160000005</v>
      </c>
      <c r="I226" s="51"/>
    </row>
    <row r="227" spans="1:9" x14ac:dyDescent="0.3">
      <c r="A227" s="32">
        <f t="shared" si="6"/>
        <v>45152</v>
      </c>
      <c r="B227" s="32">
        <f t="shared" si="7"/>
        <v>45517</v>
      </c>
      <c r="C227" s="51">
        <f>AVERAGEIFS(Sheet!I:I,Sheet!C:C,SUDESTE!A227,Sheet!A:A,"SE")</f>
        <v>82.420501709999996</v>
      </c>
      <c r="D227" s="51"/>
      <c r="F227" s="32">
        <v>45152</v>
      </c>
      <c r="G227" s="32">
        <v>45517</v>
      </c>
      <c r="H227" s="51">
        <v>82.420501709999996</v>
      </c>
      <c r="I227" s="51"/>
    </row>
    <row r="228" spans="1:9" x14ac:dyDescent="0.3">
      <c r="A228" s="32">
        <f t="shared" si="6"/>
        <v>45153</v>
      </c>
      <c r="B228" s="32">
        <f t="shared" si="7"/>
        <v>45518</v>
      </c>
      <c r="C228" s="51">
        <f>AVERAGEIFS(Sheet!I:I,Sheet!C:C,SUDESTE!A228,Sheet!A:A,"SE")</f>
        <v>82.197799680000003</v>
      </c>
      <c r="D228" s="51"/>
      <c r="F228" s="32">
        <v>45153</v>
      </c>
      <c r="G228" s="32">
        <v>45518</v>
      </c>
      <c r="H228" s="51">
        <v>82.197799680000003</v>
      </c>
      <c r="I228" s="51"/>
    </row>
    <row r="229" spans="1:9" x14ac:dyDescent="0.3">
      <c r="A229" s="32">
        <f t="shared" si="6"/>
        <v>45154</v>
      </c>
      <c r="B229" s="32">
        <f t="shared" si="7"/>
        <v>45519</v>
      </c>
      <c r="C229" s="51">
        <f>AVERAGEIFS(Sheet!I:I,Sheet!C:C,SUDESTE!A229,Sheet!A:A,"SE")</f>
        <v>81.95249939</v>
      </c>
      <c r="D229" s="51"/>
      <c r="F229" s="32">
        <v>45154</v>
      </c>
      <c r="G229" s="32">
        <v>45519</v>
      </c>
      <c r="H229" s="51">
        <v>81.95249939</v>
      </c>
      <c r="I229" s="51"/>
    </row>
    <row r="230" spans="1:9" x14ac:dyDescent="0.3">
      <c r="A230" s="32">
        <f t="shared" si="6"/>
        <v>45155</v>
      </c>
      <c r="B230" s="32">
        <f t="shared" si="7"/>
        <v>45520</v>
      </c>
      <c r="C230" s="51">
        <f>AVERAGEIFS(Sheet!I:I,Sheet!C:C,SUDESTE!A230,Sheet!A:A,"SE")</f>
        <v>81.723602290000002</v>
      </c>
      <c r="D230" s="51"/>
      <c r="F230" s="32">
        <v>45155</v>
      </c>
      <c r="G230" s="32">
        <v>45520</v>
      </c>
      <c r="H230" s="51">
        <v>81.723602290000002</v>
      </c>
      <c r="I230" s="51"/>
    </row>
    <row r="231" spans="1:9" x14ac:dyDescent="0.3">
      <c r="A231" s="32">
        <f t="shared" si="6"/>
        <v>45156</v>
      </c>
      <c r="B231" s="32">
        <f t="shared" si="7"/>
        <v>45521</v>
      </c>
      <c r="C231" s="51">
        <f>AVERAGEIFS(Sheet!I:I,Sheet!C:C,SUDESTE!A231,Sheet!A:A,"SE")</f>
        <v>81.491302489999995</v>
      </c>
      <c r="D231" s="51"/>
      <c r="F231" s="32">
        <v>45156</v>
      </c>
      <c r="G231" s="32">
        <v>45521</v>
      </c>
      <c r="H231" s="51">
        <v>81.491302489999995</v>
      </c>
      <c r="I231" s="51"/>
    </row>
    <row r="232" spans="1:9" x14ac:dyDescent="0.3">
      <c r="A232" s="32">
        <f t="shared" si="6"/>
        <v>45157</v>
      </c>
      <c r="B232" s="32">
        <f t="shared" si="7"/>
        <v>45522</v>
      </c>
      <c r="C232" s="51">
        <f>AVERAGEIFS(Sheet!I:I,Sheet!C:C,SUDESTE!A232,Sheet!A:A,"SE")</f>
        <v>81.33830261</v>
      </c>
      <c r="D232" s="51"/>
      <c r="F232" s="32">
        <v>45157</v>
      </c>
      <c r="G232" s="32">
        <v>45522</v>
      </c>
      <c r="H232" s="51">
        <v>81.33830261</v>
      </c>
      <c r="I232" s="51"/>
    </row>
    <row r="233" spans="1:9" x14ac:dyDescent="0.3">
      <c r="A233" s="32">
        <f t="shared" si="6"/>
        <v>45158</v>
      </c>
      <c r="B233" s="32">
        <f t="shared" si="7"/>
        <v>45523</v>
      </c>
      <c r="C233" s="51">
        <f>AVERAGEIFS(Sheet!I:I,Sheet!C:C,SUDESTE!A233,Sheet!A:A,"SE")</f>
        <v>81.254798890000004</v>
      </c>
      <c r="D233" s="51"/>
      <c r="F233" s="32">
        <v>45158</v>
      </c>
      <c r="G233" s="32">
        <v>45523</v>
      </c>
      <c r="H233" s="51">
        <v>81.254798890000004</v>
      </c>
      <c r="I233" s="51"/>
    </row>
    <row r="234" spans="1:9" x14ac:dyDescent="0.3">
      <c r="A234" s="32">
        <f t="shared" si="6"/>
        <v>45159</v>
      </c>
      <c r="B234" s="32">
        <f t="shared" si="7"/>
        <v>45524</v>
      </c>
      <c r="C234" s="51">
        <f>AVERAGEIFS(Sheet!I:I,Sheet!C:C,SUDESTE!A234,Sheet!A:A,"SE")</f>
        <v>81.0243988</v>
      </c>
      <c r="D234" s="51"/>
      <c r="F234" s="32">
        <v>45159</v>
      </c>
      <c r="G234" s="32">
        <v>45524</v>
      </c>
      <c r="H234" s="51">
        <v>81.0243988</v>
      </c>
      <c r="I234" s="51"/>
    </row>
    <row r="235" spans="1:9" x14ac:dyDescent="0.3">
      <c r="A235" s="32">
        <f t="shared" si="6"/>
        <v>45160</v>
      </c>
      <c r="B235" s="32">
        <f t="shared" si="7"/>
        <v>45525</v>
      </c>
      <c r="C235" s="51">
        <f>AVERAGEIFS(Sheet!I:I,Sheet!C:C,SUDESTE!A235,Sheet!A:A,"SE")</f>
        <v>80.823501590000006</v>
      </c>
      <c r="D235" s="51"/>
      <c r="F235" s="32">
        <v>45160</v>
      </c>
      <c r="G235" s="32">
        <v>45525</v>
      </c>
      <c r="H235" s="51">
        <v>80.823501590000006</v>
      </c>
      <c r="I235" s="51"/>
    </row>
    <row r="236" spans="1:9" x14ac:dyDescent="0.3">
      <c r="A236" s="32">
        <f t="shared" si="6"/>
        <v>45161</v>
      </c>
      <c r="B236" s="32">
        <f t="shared" si="7"/>
        <v>45526</v>
      </c>
      <c r="C236" s="51">
        <f>AVERAGEIFS(Sheet!I:I,Sheet!C:C,SUDESTE!A236,Sheet!A:A,"SE")</f>
        <v>80.531097410000001</v>
      </c>
      <c r="D236" s="51"/>
      <c r="F236" s="32">
        <v>45161</v>
      </c>
      <c r="G236" s="32">
        <v>45526</v>
      </c>
      <c r="H236" s="51">
        <v>80.531097410000001</v>
      </c>
      <c r="I236" s="51"/>
    </row>
    <row r="237" spans="1:9" x14ac:dyDescent="0.3">
      <c r="A237" s="32">
        <f t="shared" si="6"/>
        <v>45162</v>
      </c>
      <c r="B237" s="32">
        <f t="shared" si="7"/>
        <v>45527</v>
      </c>
      <c r="C237" s="51">
        <f>AVERAGEIFS(Sheet!I:I,Sheet!C:C,SUDESTE!A237,Sheet!A:A,"SE")</f>
        <v>80.235702509999996</v>
      </c>
      <c r="D237" s="51"/>
      <c r="F237" s="32">
        <v>45162</v>
      </c>
      <c r="G237" s="32">
        <v>45527</v>
      </c>
      <c r="H237" s="51">
        <v>80.235702509999996</v>
      </c>
      <c r="I237" s="51"/>
    </row>
    <row r="238" spans="1:9" x14ac:dyDescent="0.3">
      <c r="A238" s="32">
        <f t="shared" si="6"/>
        <v>45163</v>
      </c>
      <c r="B238" s="32">
        <f t="shared" si="7"/>
        <v>45528</v>
      </c>
      <c r="C238" s="51">
        <f>AVERAGEIFS(Sheet!I:I,Sheet!C:C,SUDESTE!A238,Sheet!A:A,"SE")</f>
        <v>79.960403439999993</v>
      </c>
      <c r="D238" s="51"/>
      <c r="F238" s="32">
        <v>45163</v>
      </c>
      <c r="G238" s="32">
        <v>45528</v>
      </c>
      <c r="H238" s="51">
        <v>79.960403439999993</v>
      </c>
      <c r="I238" s="51"/>
    </row>
    <row r="239" spans="1:9" x14ac:dyDescent="0.3">
      <c r="A239" s="32">
        <f t="shared" si="6"/>
        <v>45164</v>
      </c>
      <c r="B239" s="32">
        <f t="shared" si="7"/>
        <v>45529</v>
      </c>
      <c r="C239" s="51">
        <f>AVERAGEIFS(Sheet!I:I,Sheet!C:C,SUDESTE!A239,Sheet!A:A,"SE")</f>
        <v>79.729202270000002</v>
      </c>
      <c r="D239" s="51"/>
      <c r="F239" s="32">
        <v>45164</v>
      </c>
      <c r="G239" s="32">
        <v>45529</v>
      </c>
      <c r="H239" s="51">
        <v>79.729202270000002</v>
      </c>
      <c r="I239" s="51"/>
    </row>
    <row r="240" spans="1:9" x14ac:dyDescent="0.3">
      <c r="A240" s="32">
        <f t="shared" si="6"/>
        <v>45165</v>
      </c>
      <c r="B240" s="32">
        <f t="shared" si="7"/>
        <v>45530</v>
      </c>
      <c r="C240" s="51">
        <f>AVERAGEIFS(Sheet!I:I,Sheet!C:C,SUDESTE!A240,Sheet!A:A,"SE")</f>
        <v>79.638900759999999</v>
      </c>
      <c r="D240" s="51"/>
      <c r="F240" s="32">
        <v>45165</v>
      </c>
      <c r="G240" s="32">
        <v>45530</v>
      </c>
      <c r="H240" s="51">
        <v>79.638900759999999</v>
      </c>
      <c r="I240" s="51"/>
    </row>
    <row r="241" spans="1:9" x14ac:dyDescent="0.3">
      <c r="A241" s="32">
        <f t="shared" si="6"/>
        <v>45166</v>
      </c>
      <c r="B241" s="32">
        <f t="shared" si="7"/>
        <v>45531</v>
      </c>
      <c r="C241" s="51">
        <f>AVERAGEIFS(Sheet!I:I,Sheet!C:C,SUDESTE!A241,Sheet!A:A,"SE")</f>
        <v>79.409896849999996</v>
      </c>
      <c r="D241" s="51"/>
      <c r="F241" s="32">
        <v>45166</v>
      </c>
      <c r="G241" s="32">
        <v>45531</v>
      </c>
      <c r="H241" s="51">
        <v>79.409896849999996</v>
      </c>
      <c r="I241" s="51"/>
    </row>
    <row r="242" spans="1:9" x14ac:dyDescent="0.3">
      <c r="A242" s="32">
        <f t="shared" si="6"/>
        <v>45167</v>
      </c>
      <c r="B242" s="32">
        <f t="shared" si="7"/>
        <v>45532</v>
      </c>
      <c r="C242" s="51">
        <f>AVERAGEIFS(Sheet!I:I,Sheet!C:C,SUDESTE!A242,Sheet!A:A,"SE")</f>
        <v>79.17810059</v>
      </c>
      <c r="D242" s="51"/>
      <c r="F242" s="32">
        <v>45167</v>
      </c>
      <c r="G242" s="32">
        <v>45532</v>
      </c>
      <c r="H242" s="51">
        <v>79.17810059</v>
      </c>
      <c r="I242" s="51"/>
    </row>
    <row r="243" spans="1:9" x14ac:dyDescent="0.3">
      <c r="A243" s="32">
        <f t="shared" si="6"/>
        <v>45168</v>
      </c>
      <c r="B243" s="32">
        <f t="shared" si="7"/>
        <v>45533</v>
      </c>
      <c r="C243" s="51">
        <f>AVERAGEIFS(Sheet!I:I,Sheet!C:C,SUDESTE!A243,Sheet!A:A,"SE")</f>
        <v>78.984397889999997</v>
      </c>
      <c r="D243" s="51"/>
      <c r="F243" s="32">
        <v>45168</v>
      </c>
      <c r="G243" s="32">
        <v>45533</v>
      </c>
      <c r="H243" s="51">
        <v>78.984397889999997</v>
      </c>
      <c r="I243" s="51"/>
    </row>
    <row r="244" spans="1:9" x14ac:dyDescent="0.3">
      <c r="A244" s="32">
        <f t="shared" si="6"/>
        <v>45169</v>
      </c>
      <c r="B244" s="32">
        <f t="shared" si="7"/>
        <v>45534</v>
      </c>
      <c r="C244" s="51">
        <f>AVERAGEIFS(Sheet!I:I,Sheet!C:C,SUDESTE!A244,Sheet!A:A,"SE")</f>
        <v>78.801101680000002</v>
      </c>
      <c r="D244" s="51"/>
      <c r="F244" s="32">
        <v>45169</v>
      </c>
      <c r="G244" s="32">
        <v>45534</v>
      </c>
      <c r="H244" s="51">
        <v>78.801101680000002</v>
      </c>
      <c r="I244" s="51"/>
    </row>
    <row r="245" spans="1:9" x14ac:dyDescent="0.3">
      <c r="A245" s="32">
        <f t="shared" si="6"/>
        <v>45170</v>
      </c>
      <c r="B245" s="32">
        <f t="shared" si="7"/>
        <v>45535</v>
      </c>
      <c r="C245" s="51">
        <f>AVERAGEIFS(Sheet!I:I,Sheet!C:C,SUDESTE!A245,Sheet!A:A,"SE")</f>
        <v>78.633796689999997</v>
      </c>
      <c r="D245" s="51"/>
      <c r="F245" s="32">
        <v>45170</v>
      </c>
      <c r="G245" s="32">
        <v>45535</v>
      </c>
      <c r="H245" s="51">
        <v>78.633796689999997</v>
      </c>
      <c r="I245" s="51"/>
    </row>
    <row r="246" spans="1:9" x14ac:dyDescent="0.3">
      <c r="A246" s="32">
        <f t="shared" si="6"/>
        <v>45171</v>
      </c>
      <c r="B246" s="32">
        <f t="shared" si="7"/>
        <v>45536</v>
      </c>
      <c r="C246" s="51">
        <f>AVERAGEIFS(Sheet!I:I,Sheet!C:C,SUDESTE!A246,Sheet!A:A,"SE")</f>
        <v>78.594398499999997</v>
      </c>
      <c r="D246" s="51"/>
      <c r="F246" s="32">
        <v>45171</v>
      </c>
      <c r="G246" s="32">
        <v>45536</v>
      </c>
      <c r="H246" s="51">
        <v>78.594398499999997</v>
      </c>
      <c r="I246" s="51"/>
    </row>
    <row r="247" spans="1:9" x14ac:dyDescent="0.3">
      <c r="A247" s="32">
        <f t="shared" si="6"/>
        <v>45172</v>
      </c>
      <c r="B247" s="32">
        <f t="shared" si="7"/>
        <v>45537</v>
      </c>
      <c r="C247" s="51">
        <f>AVERAGEIFS(Sheet!I:I,Sheet!C:C,SUDESTE!A247,Sheet!A:A,"SE")</f>
        <v>78.521598819999994</v>
      </c>
      <c r="D247" s="51"/>
      <c r="F247" s="32">
        <v>45172</v>
      </c>
      <c r="G247" s="32">
        <v>45537</v>
      </c>
      <c r="H247" s="51">
        <v>78.521598819999994</v>
      </c>
      <c r="I247" s="51"/>
    </row>
    <row r="248" spans="1:9" x14ac:dyDescent="0.3">
      <c r="A248" s="32">
        <f t="shared" si="6"/>
        <v>45173</v>
      </c>
      <c r="B248" s="32">
        <f t="shared" si="7"/>
        <v>45538</v>
      </c>
      <c r="C248" s="51">
        <f>AVERAGEIFS(Sheet!I:I,Sheet!C:C,SUDESTE!A248,Sheet!A:A,"SE")</f>
        <v>78.285697940000006</v>
      </c>
      <c r="D248" s="51"/>
      <c r="F248" s="32">
        <v>45173</v>
      </c>
      <c r="G248" s="32">
        <v>45538</v>
      </c>
      <c r="H248" s="51">
        <v>78.285697940000006</v>
      </c>
      <c r="I248" s="51"/>
    </row>
    <row r="249" spans="1:9" x14ac:dyDescent="0.3">
      <c r="A249" s="32">
        <f t="shared" si="6"/>
        <v>45174</v>
      </c>
      <c r="B249" s="32">
        <f t="shared" si="7"/>
        <v>45539</v>
      </c>
      <c r="C249" s="51">
        <f>AVERAGEIFS(Sheet!I:I,Sheet!C:C,SUDESTE!A249,Sheet!A:A,"SE")</f>
        <v>78.08159637</v>
      </c>
      <c r="D249" s="51"/>
      <c r="F249" s="32">
        <v>45174</v>
      </c>
      <c r="G249" s="32">
        <v>45539</v>
      </c>
      <c r="H249" s="51">
        <v>78.08159637</v>
      </c>
      <c r="I249" s="51"/>
    </row>
    <row r="250" spans="1:9" x14ac:dyDescent="0.3">
      <c r="A250" s="32">
        <f t="shared" si="6"/>
        <v>45175</v>
      </c>
      <c r="B250" s="32">
        <f t="shared" si="7"/>
        <v>45540</v>
      </c>
      <c r="C250" s="51">
        <f>AVERAGEIFS(Sheet!I:I,Sheet!C:C,SUDESTE!A250,Sheet!A:A,"SE")</f>
        <v>77.982902530000004</v>
      </c>
      <c r="D250" s="51"/>
      <c r="F250" s="32">
        <v>45175</v>
      </c>
      <c r="G250" s="32">
        <v>45540</v>
      </c>
      <c r="H250" s="51">
        <v>77.982902530000004</v>
      </c>
      <c r="I250" s="51"/>
    </row>
    <row r="251" spans="1:9" x14ac:dyDescent="0.3">
      <c r="A251" s="32">
        <f t="shared" si="6"/>
        <v>45176</v>
      </c>
      <c r="B251" s="32">
        <f t="shared" si="7"/>
        <v>45541</v>
      </c>
      <c r="C251" s="51">
        <f>AVERAGEIFS(Sheet!I:I,Sheet!C:C,SUDESTE!A251,Sheet!A:A,"SE")</f>
        <v>77.937797549999999</v>
      </c>
      <c r="D251" s="51"/>
      <c r="F251" s="32">
        <v>45176</v>
      </c>
      <c r="G251" s="32">
        <v>45541</v>
      </c>
      <c r="H251" s="51">
        <v>77.937797549999999</v>
      </c>
      <c r="I251" s="51"/>
    </row>
    <row r="252" spans="1:9" x14ac:dyDescent="0.3">
      <c r="A252" s="32">
        <f t="shared" si="6"/>
        <v>45177</v>
      </c>
      <c r="B252" s="32">
        <f t="shared" si="7"/>
        <v>45542</v>
      </c>
      <c r="C252" s="51">
        <f>AVERAGEIFS(Sheet!I:I,Sheet!C:C,SUDESTE!A252,Sheet!A:A,"SE")</f>
        <v>77.778297420000001</v>
      </c>
      <c r="D252" s="51"/>
      <c r="F252" s="32">
        <v>45177</v>
      </c>
      <c r="G252" s="32">
        <v>45542</v>
      </c>
      <c r="H252" s="51">
        <v>77.778297420000001</v>
      </c>
      <c r="I252" s="51"/>
    </row>
    <row r="253" spans="1:9" x14ac:dyDescent="0.3">
      <c r="A253" s="32">
        <f t="shared" si="6"/>
        <v>45178</v>
      </c>
      <c r="B253" s="32">
        <f t="shared" si="7"/>
        <v>45543</v>
      </c>
      <c r="C253" s="51">
        <f>AVERAGEIFS(Sheet!I:I,Sheet!C:C,SUDESTE!A253,Sheet!A:A,"SE")</f>
        <v>77.609397889999997</v>
      </c>
      <c r="D253" s="51"/>
      <c r="F253" s="32">
        <v>45178</v>
      </c>
      <c r="G253" s="32">
        <v>45543</v>
      </c>
      <c r="H253" s="51">
        <v>77.609397889999997</v>
      </c>
      <c r="I253" s="51"/>
    </row>
    <row r="254" spans="1:9" x14ac:dyDescent="0.3">
      <c r="A254" s="32">
        <f t="shared" si="6"/>
        <v>45179</v>
      </c>
      <c r="B254" s="32">
        <f t="shared" si="7"/>
        <v>45544</v>
      </c>
      <c r="C254" s="51">
        <f>AVERAGEIFS(Sheet!I:I,Sheet!C:C,SUDESTE!A254,Sheet!A:A,"SE")</f>
        <v>77.545303340000004</v>
      </c>
      <c r="D254" s="51"/>
      <c r="F254" s="32">
        <v>45179</v>
      </c>
      <c r="G254" s="32">
        <v>45544</v>
      </c>
      <c r="H254" s="51">
        <v>77.545303340000004</v>
      </c>
      <c r="I254" s="51"/>
    </row>
    <row r="255" spans="1:9" x14ac:dyDescent="0.3">
      <c r="A255" s="32">
        <f t="shared" si="6"/>
        <v>45180</v>
      </c>
      <c r="B255" s="32">
        <f t="shared" si="7"/>
        <v>45545</v>
      </c>
      <c r="C255" s="51">
        <f>AVERAGEIFS(Sheet!I:I,Sheet!C:C,SUDESTE!A255,Sheet!A:A,"SE")</f>
        <v>77.276298519999997</v>
      </c>
      <c r="D255" s="51"/>
      <c r="F255" s="32">
        <v>45180</v>
      </c>
      <c r="G255" s="32">
        <v>45545</v>
      </c>
      <c r="H255" s="51">
        <v>77.276298519999997</v>
      </c>
      <c r="I255" s="51"/>
    </row>
    <row r="256" spans="1:9" x14ac:dyDescent="0.3">
      <c r="A256" s="32">
        <f t="shared" si="6"/>
        <v>45181</v>
      </c>
      <c r="B256" s="32">
        <f t="shared" si="7"/>
        <v>45546</v>
      </c>
      <c r="C256" s="51">
        <f>AVERAGEIFS(Sheet!I:I,Sheet!C:C,SUDESTE!A256,Sheet!A:A,"SE")</f>
        <v>76.996803279999995</v>
      </c>
      <c r="D256" s="51"/>
      <c r="F256" s="32">
        <v>45181</v>
      </c>
      <c r="G256" s="32">
        <v>45546</v>
      </c>
      <c r="H256" s="51">
        <v>76.996803279999995</v>
      </c>
      <c r="I256" s="51"/>
    </row>
    <row r="257" spans="1:9" x14ac:dyDescent="0.3">
      <c r="A257" s="32">
        <f t="shared" si="6"/>
        <v>45182</v>
      </c>
      <c r="B257" s="32">
        <f t="shared" si="7"/>
        <v>45547</v>
      </c>
      <c r="C257" s="51">
        <f>AVERAGEIFS(Sheet!I:I,Sheet!C:C,SUDESTE!A257,Sheet!A:A,"SE")</f>
        <v>76.710098270000003</v>
      </c>
      <c r="D257" s="51"/>
      <c r="F257" s="32">
        <v>45182</v>
      </c>
      <c r="G257" s="32">
        <v>45547</v>
      </c>
      <c r="H257" s="51">
        <v>76.710098270000003</v>
      </c>
      <c r="I257" s="51"/>
    </row>
    <row r="258" spans="1:9" x14ac:dyDescent="0.3">
      <c r="A258" s="32">
        <f t="shared" si="6"/>
        <v>45183</v>
      </c>
      <c r="B258" s="32">
        <f t="shared" si="7"/>
        <v>45548</v>
      </c>
      <c r="C258" s="51">
        <f>AVERAGEIFS(Sheet!I:I,Sheet!C:C,SUDESTE!A258,Sheet!A:A,"SE")</f>
        <v>76.414802550000005</v>
      </c>
      <c r="D258" s="51"/>
      <c r="F258" s="32">
        <v>45183</v>
      </c>
      <c r="G258" s="32">
        <v>45548</v>
      </c>
      <c r="H258" s="51">
        <v>76.414802550000005</v>
      </c>
      <c r="I258" s="51"/>
    </row>
    <row r="259" spans="1:9" x14ac:dyDescent="0.3">
      <c r="A259" s="32">
        <f t="shared" si="6"/>
        <v>45184</v>
      </c>
      <c r="B259" s="32">
        <f t="shared" si="7"/>
        <v>45549</v>
      </c>
      <c r="C259" s="51">
        <f>AVERAGEIFS(Sheet!I:I,Sheet!C:C,SUDESTE!A259,Sheet!A:A,"SE")</f>
        <v>76.24060059</v>
      </c>
      <c r="D259" s="51"/>
      <c r="F259" s="32">
        <v>45184</v>
      </c>
      <c r="G259" s="32">
        <v>45549</v>
      </c>
      <c r="H259" s="51">
        <v>76.24060059</v>
      </c>
      <c r="I259" s="51"/>
    </row>
    <row r="260" spans="1:9" x14ac:dyDescent="0.3">
      <c r="A260" s="32">
        <f t="shared" ref="A260:A323" si="8">A259+1</f>
        <v>45185</v>
      </c>
      <c r="B260" s="32">
        <f t="shared" ref="B260:B323" si="9">B259+1</f>
        <v>45550</v>
      </c>
      <c r="C260" s="51">
        <f>AVERAGEIFS(Sheet!I:I,Sheet!C:C,SUDESTE!A260,Sheet!A:A,"SE")</f>
        <v>76.124298100000004</v>
      </c>
      <c r="D260" s="51"/>
      <c r="F260" s="32">
        <v>45185</v>
      </c>
      <c r="G260" s="32">
        <v>45550</v>
      </c>
      <c r="H260" s="51">
        <v>76.124298100000004</v>
      </c>
      <c r="I260" s="51"/>
    </row>
    <row r="261" spans="1:9" x14ac:dyDescent="0.3">
      <c r="A261" s="32">
        <f t="shared" si="8"/>
        <v>45186</v>
      </c>
      <c r="B261" s="32">
        <f t="shared" si="9"/>
        <v>45551</v>
      </c>
      <c r="C261" s="51">
        <f>AVERAGEIFS(Sheet!I:I,Sheet!C:C,SUDESTE!A261,Sheet!A:A,"SE")</f>
        <v>76.01499939</v>
      </c>
      <c r="D261" s="51"/>
      <c r="F261" s="32">
        <v>45186</v>
      </c>
      <c r="G261" s="32">
        <v>45551</v>
      </c>
      <c r="H261" s="51">
        <v>76.01499939</v>
      </c>
      <c r="I261" s="51"/>
    </row>
    <row r="262" spans="1:9" x14ac:dyDescent="0.3">
      <c r="A262" s="32">
        <f t="shared" si="8"/>
        <v>45187</v>
      </c>
      <c r="B262" s="32">
        <f t="shared" si="9"/>
        <v>45552</v>
      </c>
      <c r="C262" s="51">
        <f>AVERAGEIFS(Sheet!I:I,Sheet!C:C,SUDESTE!A262,Sheet!A:A,"SE")</f>
        <v>75.659797670000003</v>
      </c>
      <c r="D262" s="51"/>
      <c r="F262" s="32">
        <v>45187</v>
      </c>
      <c r="G262" s="32">
        <v>45552</v>
      </c>
      <c r="H262" s="51">
        <v>75.659797670000003</v>
      </c>
      <c r="I262" s="51"/>
    </row>
    <row r="263" spans="1:9" x14ac:dyDescent="0.3">
      <c r="A263" s="32">
        <f t="shared" si="8"/>
        <v>45188</v>
      </c>
      <c r="B263" s="32">
        <f t="shared" si="9"/>
        <v>45553</v>
      </c>
      <c r="C263" s="51">
        <f>AVERAGEIFS(Sheet!I:I,Sheet!C:C,SUDESTE!A263,Sheet!A:A,"SE")</f>
        <v>75.354400630000001</v>
      </c>
      <c r="D263" s="51"/>
      <c r="F263" s="32">
        <v>45188</v>
      </c>
      <c r="G263" s="32">
        <v>45553</v>
      </c>
      <c r="H263" s="51">
        <v>75.354400630000001</v>
      </c>
      <c r="I263" s="51"/>
    </row>
    <row r="264" spans="1:9" x14ac:dyDescent="0.3">
      <c r="A264" s="32">
        <f t="shared" si="8"/>
        <v>45189</v>
      </c>
      <c r="B264" s="32">
        <f t="shared" si="9"/>
        <v>45554</v>
      </c>
      <c r="C264" s="51">
        <f>AVERAGEIFS(Sheet!I:I,Sheet!C:C,SUDESTE!A264,Sheet!A:A,"SE")</f>
        <v>75.122703549999997</v>
      </c>
      <c r="D264" s="51"/>
      <c r="F264" s="32">
        <v>45189</v>
      </c>
      <c r="G264" s="32">
        <v>45554</v>
      </c>
      <c r="H264" s="51">
        <v>75.122703549999997</v>
      </c>
      <c r="I264" s="51"/>
    </row>
    <row r="265" spans="1:9" x14ac:dyDescent="0.3">
      <c r="A265" s="32">
        <f t="shared" si="8"/>
        <v>45190</v>
      </c>
      <c r="B265" s="32">
        <f t="shared" si="9"/>
        <v>45555</v>
      </c>
      <c r="C265" s="51">
        <f>AVERAGEIFS(Sheet!I:I,Sheet!C:C,SUDESTE!A265,Sheet!A:A,"SE")</f>
        <v>74.834297179999993</v>
      </c>
      <c r="D265" s="51"/>
      <c r="F265" s="32">
        <v>45190</v>
      </c>
      <c r="G265" s="32">
        <v>45555</v>
      </c>
      <c r="H265" s="51">
        <v>74.834297179999993</v>
      </c>
      <c r="I265" s="51"/>
    </row>
    <row r="266" spans="1:9" x14ac:dyDescent="0.3">
      <c r="A266" s="32">
        <f t="shared" si="8"/>
        <v>45191</v>
      </c>
      <c r="B266" s="32">
        <f t="shared" si="9"/>
        <v>45556</v>
      </c>
      <c r="C266" s="51">
        <f>AVERAGEIFS(Sheet!I:I,Sheet!C:C,SUDESTE!A266,Sheet!A:A,"SE")</f>
        <v>74.520797729999998</v>
      </c>
      <c r="D266" s="51"/>
      <c r="F266" s="32">
        <v>45191</v>
      </c>
      <c r="G266" s="32">
        <v>45556</v>
      </c>
      <c r="H266" s="51">
        <v>74.520797729999998</v>
      </c>
      <c r="I266" s="51"/>
    </row>
    <row r="267" spans="1:9" x14ac:dyDescent="0.3">
      <c r="A267" s="32">
        <f t="shared" si="8"/>
        <v>45192</v>
      </c>
      <c r="B267" s="32">
        <f t="shared" si="9"/>
        <v>45557</v>
      </c>
      <c r="C267" s="51">
        <f>AVERAGEIFS(Sheet!I:I,Sheet!C:C,SUDESTE!A267,Sheet!A:A,"SE")</f>
        <v>74.261497500000004</v>
      </c>
      <c r="D267" s="51"/>
      <c r="F267" s="32">
        <v>45192</v>
      </c>
      <c r="G267" s="32">
        <v>45557</v>
      </c>
      <c r="H267" s="51">
        <v>74.261497500000004</v>
      </c>
      <c r="I267" s="51"/>
    </row>
    <row r="268" spans="1:9" x14ac:dyDescent="0.3">
      <c r="A268" s="32">
        <f t="shared" si="8"/>
        <v>45193</v>
      </c>
      <c r="B268" s="32">
        <f t="shared" si="9"/>
        <v>45558</v>
      </c>
      <c r="C268" s="51">
        <f>AVERAGEIFS(Sheet!I:I,Sheet!C:C,SUDESTE!A268,Sheet!A:A,"SE")</f>
        <v>74.021102909999996</v>
      </c>
      <c r="D268" s="51"/>
      <c r="F268" s="32">
        <v>45193</v>
      </c>
      <c r="G268" s="32">
        <v>45558</v>
      </c>
      <c r="H268" s="51">
        <v>74.021102909999996</v>
      </c>
      <c r="I268" s="51"/>
    </row>
    <row r="269" spans="1:9" x14ac:dyDescent="0.3">
      <c r="A269" s="32">
        <f t="shared" si="8"/>
        <v>45194</v>
      </c>
      <c r="B269" s="32">
        <f t="shared" si="9"/>
        <v>45559</v>
      </c>
      <c r="C269" s="51">
        <f>AVERAGEIFS(Sheet!I:I,Sheet!C:C,SUDESTE!A269,Sheet!A:A,"SE")</f>
        <v>73.618499760000006</v>
      </c>
      <c r="D269" s="51"/>
      <c r="F269" s="32">
        <v>45194</v>
      </c>
      <c r="G269" s="32">
        <v>45559</v>
      </c>
      <c r="H269" s="51">
        <v>73.618499760000006</v>
      </c>
      <c r="I269" s="51"/>
    </row>
    <row r="270" spans="1:9" x14ac:dyDescent="0.3">
      <c r="A270" s="32">
        <f t="shared" si="8"/>
        <v>45195</v>
      </c>
      <c r="B270" s="32">
        <f t="shared" si="9"/>
        <v>45560</v>
      </c>
      <c r="C270" s="51">
        <f>AVERAGEIFS(Sheet!I:I,Sheet!C:C,SUDESTE!A270,Sheet!A:A,"SE")</f>
        <v>73.220397950000006</v>
      </c>
      <c r="D270" s="51"/>
      <c r="F270" s="32">
        <v>45195</v>
      </c>
      <c r="G270" s="32">
        <v>45560</v>
      </c>
      <c r="H270" s="51">
        <v>73.220397950000006</v>
      </c>
      <c r="I270" s="51"/>
    </row>
    <row r="271" spans="1:9" x14ac:dyDescent="0.3">
      <c r="A271" s="32">
        <f t="shared" si="8"/>
        <v>45196</v>
      </c>
      <c r="B271" s="32">
        <f t="shared" si="9"/>
        <v>45561</v>
      </c>
      <c r="C271" s="51">
        <f>AVERAGEIFS(Sheet!I:I,Sheet!C:C,SUDESTE!A271,Sheet!A:A,"SE")</f>
        <v>72.847602839999993</v>
      </c>
      <c r="D271" s="51"/>
      <c r="F271" s="32">
        <v>45196</v>
      </c>
      <c r="G271" s="32">
        <v>45561</v>
      </c>
      <c r="H271" s="51">
        <v>72.847602839999993</v>
      </c>
      <c r="I271" s="51"/>
    </row>
    <row r="272" spans="1:9" x14ac:dyDescent="0.3">
      <c r="A272" s="32">
        <f t="shared" si="8"/>
        <v>45197</v>
      </c>
      <c r="B272" s="32">
        <f t="shared" si="9"/>
        <v>45562</v>
      </c>
      <c r="C272" s="51">
        <f>AVERAGEIFS(Sheet!I:I,Sheet!C:C,SUDESTE!A272,Sheet!A:A,"SE")</f>
        <v>72.617103580000006</v>
      </c>
      <c r="D272" s="51"/>
      <c r="F272" s="32">
        <v>45197</v>
      </c>
      <c r="G272" s="32">
        <v>45562</v>
      </c>
      <c r="H272" s="51">
        <v>72.617103580000006</v>
      </c>
      <c r="I272" s="51"/>
    </row>
    <row r="273" spans="1:9" x14ac:dyDescent="0.3">
      <c r="A273" s="32">
        <f t="shared" si="8"/>
        <v>45198</v>
      </c>
      <c r="B273" s="32">
        <f t="shared" si="9"/>
        <v>45563</v>
      </c>
      <c r="C273" s="51">
        <f>AVERAGEIFS(Sheet!I:I,Sheet!C:C,SUDESTE!A273,Sheet!A:A,"SE")</f>
        <v>72.39689636</v>
      </c>
      <c r="D273" s="51"/>
      <c r="F273" s="32">
        <v>45198</v>
      </c>
      <c r="G273" s="32">
        <v>45563</v>
      </c>
      <c r="H273" s="51">
        <v>72.39689636</v>
      </c>
      <c r="I273" s="51"/>
    </row>
    <row r="274" spans="1:9" x14ac:dyDescent="0.3">
      <c r="A274" s="32">
        <f t="shared" si="8"/>
        <v>45199</v>
      </c>
      <c r="B274" s="32">
        <f t="shared" si="9"/>
        <v>45564</v>
      </c>
      <c r="C274" s="51">
        <f>AVERAGEIFS(Sheet!I:I,Sheet!C:C,SUDESTE!A274,Sheet!A:A,"SE")</f>
        <v>72.33280182</v>
      </c>
      <c r="D274" s="51"/>
      <c r="F274" s="32">
        <v>45199</v>
      </c>
      <c r="G274" s="32">
        <v>45564</v>
      </c>
      <c r="H274" s="51">
        <v>72.33280182</v>
      </c>
      <c r="I274" s="51"/>
    </row>
    <row r="275" spans="1:9" x14ac:dyDescent="0.3">
      <c r="A275" s="32">
        <f t="shared" si="8"/>
        <v>45200</v>
      </c>
      <c r="B275" s="32">
        <f t="shared" si="9"/>
        <v>45565</v>
      </c>
      <c r="C275" s="51">
        <f>AVERAGEIFS(Sheet!I:I,Sheet!C:C,SUDESTE!A275,Sheet!A:A,"SE")</f>
        <v>72.275596620000002</v>
      </c>
      <c r="D275" s="51"/>
      <c r="F275" s="32">
        <v>45200</v>
      </c>
      <c r="G275" s="32">
        <v>45565</v>
      </c>
      <c r="H275" s="51">
        <v>72.275596620000002</v>
      </c>
      <c r="I275" s="51"/>
    </row>
    <row r="276" spans="1:9" x14ac:dyDescent="0.3">
      <c r="A276" s="32">
        <f t="shared" si="8"/>
        <v>45201</v>
      </c>
      <c r="B276" s="32">
        <f t="shared" si="9"/>
        <v>45566</v>
      </c>
      <c r="C276" s="51">
        <f>AVERAGEIFS(Sheet!I:I,Sheet!C:C,SUDESTE!A276,Sheet!A:A,"SE")</f>
        <v>71.990303040000001</v>
      </c>
      <c r="D276" s="51"/>
      <c r="F276" s="32">
        <v>45201</v>
      </c>
      <c r="G276" s="32">
        <v>45566</v>
      </c>
      <c r="H276" s="51">
        <v>71.990303040000001</v>
      </c>
      <c r="I276" s="51"/>
    </row>
    <row r="277" spans="1:9" x14ac:dyDescent="0.3">
      <c r="A277" s="32">
        <f t="shared" si="8"/>
        <v>45202</v>
      </c>
      <c r="B277" s="32">
        <f t="shared" si="9"/>
        <v>45567</v>
      </c>
      <c r="C277" s="51">
        <f>AVERAGEIFS(Sheet!I:I,Sheet!C:C,SUDESTE!A277,Sheet!A:A,"SE")</f>
        <v>71.785400390000007</v>
      </c>
      <c r="D277" s="51"/>
      <c r="F277" s="32">
        <v>45202</v>
      </c>
      <c r="G277" s="32">
        <v>45567</v>
      </c>
      <c r="H277" s="51">
        <v>71.785400390000007</v>
      </c>
      <c r="I277" s="51"/>
    </row>
    <row r="278" spans="1:9" x14ac:dyDescent="0.3">
      <c r="A278" s="32">
        <f t="shared" si="8"/>
        <v>45203</v>
      </c>
      <c r="B278" s="32">
        <f t="shared" si="9"/>
        <v>45568</v>
      </c>
      <c r="C278" s="51">
        <f>AVERAGEIFS(Sheet!I:I,Sheet!C:C,SUDESTE!A278,Sheet!A:A,"SE")</f>
        <v>71.592300420000001</v>
      </c>
      <c r="D278" s="51"/>
      <c r="F278" s="32">
        <v>45203</v>
      </c>
      <c r="G278" s="32">
        <v>45568</v>
      </c>
      <c r="H278" s="51">
        <v>71.592300420000001</v>
      </c>
      <c r="I278" s="51"/>
    </row>
    <row r="279" spans="1:9" x14ac:dyDescent="0.3">
      <c r="A279" s="32">
        <f t="shared" si="8"/>
        <v>45204</v>
      </c>
      <c r="B279" s="32">
        <f t="shared" si="9"/>
        <v>45569</v>
      </c>
      <c r="C279" s="51">
        <f>AVERAGEIFS(Sheet!I:I,Sheet!C:C,SUDESTE!A279,Sheet!A:A,"SE")</f>
        <v>71.381103519999996</v>
      </c>
      <c r="D279" s="51"/>
      <c r="F279" s="32">
        <v>45204</v>
      </c>
      <c r="G279" s="32">
        <v>45569</v>
      </c>
      <c r="H279" s="51">
        <v>71.381103519999996</v>
      </c>
      <c r="I279" s="51"/>
    </row>
    <row r="280" spans="1:9" x14ac:dyDescent="0.3">
      <c r="A280" s="32">
        <f t="shared" si="8"/>
        <v>45205</v>
      </c>
      <c r="B280" s="32">
        <f t="shared" si="9"/>
        <v>45570</v>
      </c>
      <c r="C280" s="51">
        <f>AVERAGEIFS(Sheet!I:I,Sheet!C:C,SUDESTE!A280,Sheet!A:A,"SE")</f>
        <v>71.154098509999997</v>
      </c>
      <c r="D280" s="51"/>
      <c r="F280" s="32">
        <v>45205</v>
      </c>
      <c r="G280" s="32">
        <v>45570</v>
      </c>
      <c r="H280" s="51">
        <v>71.154098509999997</v>
      </c>
      <c r="I280" s="51"/>
    </row>
    <row r="281" spans="1:9" x14ac:dyDescent="0.3">
      <c r="A281" s="32">
        <f t="shared" si="8"/>
        <v>45206</v>
      </c>
      <c r="B281" s="32">
        <f t="shared" si="9"/>
        <v>45571</v>
      </c>
      <c r="C281" s="51">
        <f>AVERAGEIFS(Sheet!I:I,Sheet!C:C,SUDESTE!A281,Sheet!A:A,"SE")</f>
        <v>71.075302120000003</v>
      </c>
      <c r="D281" s="51"/>
      <c r="F281" s="32">
        <v>45206</v>
      </c>
      <c r="G281" s="32">
        <v>45571</v>
      </c>
      <c r="H281" s="51">
        <v>71.075302120000003</v>
      </c>
      <c r="I281" s="51"/>
    </row>
    <row r="282" spans="1:9" x14ac:dyDescent="0.3">
      <c r="A282" s="32">
        <f t="shared" si="8"/>
        <v>45207</v>
      </c>
      <c r="B282" s="32">
        <f t="shared" si="9"/>
        <v>45572</v>
      </c>
      <c r="C282" s="51">
        <f>AVERAGEIFS(Sheet!I:I,Sheet!C:C,SUDESTE!A282,Sheet!A:A,"SE")</f>
        <v>71.164703369999998</v>
      </c>
      <c r="D282" s="51"/>
      <c r="F282" s="32">
        <v>45207</v>
      </c>
      <c r="G282" s="32">
        <v>45572</v>
      </c>
      <c r="H282" s="51">
        <v>71.164703369999998</v>
      </c>
      <c r="I282" s="51"/>
    </row>
    <row r="283" spans="1:9" x14ac:dyDescent="0.3">
      <c r="A283" s="32">
        <f t="shared" si="8"/>
        <v>45208</v>
      </c>
      <c r="B283" s="32">
        <f t="shared" si="9"/>
        <v>45573</v>
      </c>
      <c r="C283" s="51">
        <f>AVERAGEIFS(Sheet!I:I,Sheet!C:C,SUDESTE!A283,Sheet!A:A,"SE")</f>
        <v>71.112998959999999</v>
      </c>
      <c r="D283" s="51"/>
      <c r="F283" s="32">
        <v>45208</v>
      </c>
      <c r="G283" s="32">
        <v>45573</v>
      </c>
      <c r="H283" s="51">
        <v>71.112998959999999</v>
      </c>
      <c r="I283" s="51"/>
    </row>
    <row r="284" spans="1:9" x14ac:dyDescent="0.3">
      <c r="A284" s="32">
        <f t="shared" si="8"/>
        <v>45209</v>
      </c>
      <c r="B284" s="32">
        <f t="shared" si="9"/>
        <v>45574</v>
      </c>
      <c r="C284" s="51">
        <f>AVERAGEIFS(Sheet!I:I,Sheet!C:C,SUDESTE!A284,Sheet!A:A,"SE")</f>
        <v>71.114898679999996</v>
      </c>
      <c r="D284" s="51"/>
      <c r="F284" s="32">
        <v>45209</v>
      </c>
      <c r="G284" s="32">
        <v>45574</v>
      </c>
      <c r="H284" s="51">
        <v>71.114898679999996</v>
      </c>
      <c r="I284" s="51"/>
    </row>
    <row r="285" spans="1:9" x14ac:dyDescent="0.3">
      <c r="A285" s="32">
        <f t="shared" si="8"/>
        <v>45210</v>
      </c>
      <c r="B285" s="32">
        <f t="shared" si="9"/>
        <v>45575</v>
      </c>
      <c r="C285" s="51">
        <f>AVERAGEIFS(Sheet!I:I,Sheet!C:C,SUDESTE!A285,Sheet!A:A,"SE")</f>
        <v>70.986701969999999</v>
      </c>
      <c r="D285" s="51"/>
      <c r="F285" s="32">
        <v>45210</v>
      </c>
      <c r="G285" s="32">
        <v>45575</v>
      </c>
      <c r="H285" s="51">
        <v>70.986701969999999</v>
      </c>
      <c r="I285" s="51"/>
    </row>
    <row r="286" spans="1:9" x14ac:dyDescent="0.3">
      <c r="A286" s="32">
        <f t="shared" si="8"/>
        <v>45211</v>
      </c>
      <c r="B286" s="32">
        <f t="shared" si="9"/>
        <v>45576</v>
      </c>
      <c r="C286" s="51">
        <f>AVERAGEIFS(Sheet!I:I,Sheet!C:C,SUDESTE!A286,Sheet!A:A,"SE")</f>
        <v>70.991699220000001</v>
      </c>
      <c r="D286" s="51"/>
      <c r="F286" s="32">
        <v>45211</v>
      </c>
      <c r="G286" s="32">
        <v>45576</v>
      </c>
      <c r="H286" s="51">
        <v>70.991699220000001</v>
      </c>
      <c r="I286" s="51"/>
    </row>
    <row r="287" spans="1:9" x14ac:dyDescent="0.3">
      <c r="A287" s="32">
        <f t="shared" si="8"/>
        <v>45212</v>
      </c>
      <c r="B287" s="32">
        <f t="shared" si="9"/>
        <v>45577</v>
      </c>
      <c r="C287" s="51">
        <f>AVERAGEIFS(Sheet!I:I,Sheet!C:C,SUDESTE!A287,Sheet!A:A,"SE")</f>
        <v>70.920799259999995</v>
      </c>
      <c r="D287" s="51"/>
      <c r="F287" s="32">
        <v>45212</v>
      </c>
      <c r="G287" s="32">
        <v>45577</v>
      </c>
      <c r="H287" s="51">
        <v>70.920799259999995</v>
      </c>
      <c r="I287" s="51"/>
    </row>
    <row r="288" spans="1:9" x14ac:dyDescent="0.3">
      <c r="A288" s="32">
        <f t="shared" si="8"/>
        <v>45213</v>
      </c>
      <c r="B288" s="32">
        <f t="shared" si="9"/>
        <v>45578</v>
      </c>
      <c r="C288" s="51">
        <f>AVERAGEIFS(Sheet!I:I,Sheet!C:C,SUDESTE!A288,Sheet!A:A,"SE")</f>
        <v>70.981597899999997</v>
      </c>
      <c r="D288" s="51"/>
      <c r="F288" s="32">
        <v>45213</v>
      </c>
      <c r="G288" s="32">
        <v>45578</v>
      </c>
      <c r="H288" s="51">
        <v>70.981597899999997</v>
      </c>
      <c r="I288" s="51"/>
    </row>
    <row r="289" spans="1:9" x14ac:dyDescent="0.3">
      <c r="A289" s="32">
        <f t="shared" si="8"/>
        <v>45214</v>
      </c>
      <c r="B289" s="32">
        <f t="shared" si="9"/>
        <v>45579</v>
      </c>
      <c r="C289" s="51">
        <f>AVERAGEIFS(Sheet!I:I,Sheet!C:C,SUDESTE!A289,Sheet!A:A,"SE")</f>
        <v>71.042396550000007</v>
      </c>
      <c r="D289" s="51"/>
      <c r="F289" s="32">
        <v>45214</v>
      </c>
      <c r="G289" s="32">
        <v>45579</v>
      </c>
      <c r="H289" s="51">
        <v>71.042396550000007</v>
      </c>
      <c r="I289" s="51"/>
    </row>
    <row r="290" spans="1:9" x14ac:dyDescent="0.3">
      <c r="A290" s="32">
        <f t="shared" si="8"/>
        <v>45215</v>
      </c>
      <c r="B290" s="32">
        <f t="shared" si="9"/>
        <v>45580</v>
      </c>
      <c r="C290" s="51">
        <f>AVERAGEIFS(Sheet!I:I,Sheet!C:C,SUDESTE!A290,Sheet!A:A,"SE")</f>
        <v>70.847503660000001</v>
      </c>
      <c r="D290" s="51"/>
      <c r="F290" s="32">
        <v>45215</v>
      </c>
      <c r="G290" s="32">
        <v>45580</v>
      </c>
      <c r="H290" s="51">
        <v>70.847503660000001</v>
      </c>
      <c r="I290" s="51"/>
    </row>
    <row r="291" spans="1:9" x14ac:dyDescent="0.3">
      <c r="A291" s="32">
        <f t="shared" si="8"/>
        <v>45216</v>
      </c>
      <c r="B291" s="32">
        <f t="shared" si="9"/>
        <v>45581</v>
      </c>
      <c r="C291" s="51">
        <f>AVERAGEIFS(Sheet!I:I,Sheet!C:C,SUDESTE!A291,Sheet!A:A,"SE")</f>
        <v>70.703903199999999</v>
      </c>
      <c r="D291" s="51"/>
      <c r="F291" s="32">
        <v>45216</v>
      </c>
      <c r="G291" s="32">
        <v>45581</v>
      </c>
      <c r="H291" s="51">
        <v>70.703903199999999</v>
      </c>
      <c r="I291" s="51"/>
    </row>
    <row r="292" spans="1:9" x14ac:dyDescent="0.3">
      <c r="A292" s="32">
        <f t="shared" si="8"/>
        <v>45217</v>
      </c>
      <c r="B292" s="32">
        <f t="shared" si="9"/>
        <v>45582</v>
      </c>
      <c r="C292" s="51">
        <f>AVERAGEIFS(Sheet!I:I,Sheet!C:C,SUDESTE!A292,Sheet!A:A,"SE")</f>
        <v>70.558296200000001</v>
      </c>
      <c r="D292" s="51"/>
      <c r="F292" s="32">
        <v>45217</v>
      </c>
      <c r="G292" s="32">
        <v>45582</v>
      </c>
      <c r="H292" s="51">
        <v>70.558296200000001</v>
      </c>
      <c r="I292" s="51"/>
    </row>
    <row r="293" spans="1:9" x14ac:dyDescent="0.3">
      <c r="A293" s="32">
        <f t="shared" si="8"/>
        <v>45218</v>
      </c>
      <c r="B293" s="32">
        <f t="shared" si="9"/>
        <v>45583</v>
      </c>
      <c r="C293" s="51">
        <f>AVERAGEIFS(Sheet!I:I,Sheet!C:C,SUDESTE!A293,Sheet!A:A,"SE")</f>
        <v>70.453498839999995</v>
      </c>
      <c r="D293" s="51"/>
      <c r="F293" s="32">
        <v>45218</v>
      </c>
      <c r="G293" s="32">
        <v>45583</v>
      </c>
      <c r="H293" s="51">
        <v>70.453498839999995</v>
      </c>
      <c r="I293" s="51"/>
    </row>
    <row r="294" spans="1:9" x14ac:dyDescent="0.3">
      <c r="A294" s="32">
        <f t="shared" si="8"/>
        <v>45219</v>
      </c>
      <c r="B294" s="32">
        <f t="shared" si="9"/>
        <v>45584</v>
      </c>
      <c r="C294" s="51">
        <f>AVERAGEIFS(Sheet!I:I,Sheet!C:C,SUDESTE!A294,Sheet!A:A,"SE")</f>
        <v>70.396301269999995</v>
      </c>
      <c r="D294" s="51"/>
      <c r="F294" s="32">
        <v>45219</v>
      </c>
      <c r="G294" s="32">
        <v>45584</v>
      </c>
      <c r="H294" s="51">
        <v>70.396301269999995</v>
      </c>
      <c r="I294" s="51"/>
    </row>
    <row r="295" spans="1:9" x14ac:dyDescent="0.3">
      <c r="A295" s="32">
        <f t="shared" si="8"/>
        <v>45220</v>
      </c>
      <c r="B295" s="32">
        <f t="shared" si="9"/>
        <v>45585</v>
      </c>
      <c r="C295" s="51">
        <f>AVERAGEIFS(Sheet!I:I,Sheet!C:C,SUDESTE!A295,Sheet!A:A,"SE")</f>
        <v>70.345497129999998</v>
      </c>
      <c r="D295" s="51"/>
      <c r="F295" s="32">
        <v>45220</v>
      </c>
      <c r="G295" s="32">
        <v>45585</v>
      </c>
      <c r="H295" s="51">
        <v>70.345497129999998</v>
      </c>
      <c r="I295" s="51"/>
    </row>
    <row r="296" spans="1:9" x14ac:dyDescent="0.3">
      <c r="A296" s="32">
        <f t="shared" si="8"/>
        <v>45221</v>
      </c>
      <c r="B296" s="32">
        <f t="shared" si="9"/>
        <v>45586</v>
      </c>
      <c r="C296" s="51">
        <f>AVERAGEIFS(Sheet!I:I,Sheet!C:C,SUDESTE!A296,Sheet!A:A,"SE")</f>
        <v>70.295600890000003</v>
      </c>
      <c r="D296" s="51"/>
      <c r="F296" s="32">
        <v>45221</v>
      </c>
      <c r="G296" s="32">
        <v>45586</v>
      </c>
      <c r="H296" s="51">
        <v>70.295600890000003</v>
      </c>
      <c r="I296" s="51"/>
    </row>
    <row r="297" spans="1:9" x14ac:dyDescent="0.3">
      <c r="A297" s="32">
        <f t="shared" si="8"/>
        <v>45222</v>
      </c>
      <c r="B297" s="32">
        <f t="shared" si="9"/>
        <v>45587</v>
      </c>
      <c r="C297" s="51">
        <f>AVERAGEIFS(Sheet!I:I,Sheet!C:C,SUDESTE!A297,Sheet!A:A,"SE")</f>
        <v>70.069297789999993</v>
      </c>
      <c r="D297" s="51"/>
      <c r="F297" s="32">
        <v>45222</v>
      </c>
      <c r="G297" s="32">
        <v>45587</v>
      </c>
      <c r="H297" s="51">
        <v>70.069297789999993</v>
      </c>
      <c r="I297" s="51"/>
    </row>
    <row r="298" spans="1:9" x14ac:dyDescent="0.3">
      <c r="A298" s="32">
        <f t="shared" si="8"/>
        <v>45223</v>
      </c>
      <c r="B298" s="32">
        <f t="shared" si="9"/>
        <v>45588</v>
      </c>
      <c r="C298" s="51">
        <f>AVERAGEIFS(Sheet!I:I,Sheet!C:C,SUDESTE!A298,Sheet!A:A,"SE")</f>
        <v>69.75800323</v>
      </c>
      <c r="D298" s="51"/>
      <c r="F298" s="32">
        <v>45223</v>
      </c>
      <c r="G298" s="32">
        <v>45588</v>
      </c>
      <c r="H298" s="51">
        <v>69.75800323</v>
      </c>
      <c r="I298" s="51"/>
    </row>
    <row r="299" spans="1:9" x14ac:dyDescent="0.3">
      <c r="A299" s="32">
        <f t="shared" si="8"/>
        <v>45224</v>
      </c>
      <c r="B299" s="32">
        <f t="shared" si="9"/>
        <v>45589</v>
      </c>
      <c r="C299" s="51">
        <f>AVERAGEIFS(Sheet!I:I,Sheet!C:C,SUDESTE!A299,Sheet!A:A,"SE")</f>
        <v>69.385398859999995</v>
      </c>
      <c r="D299" s="51"/>
      <c r="F299" s="32">
        <v>45224</v>
      </c>
      <c r="G299" s="32">
        <v>45589</v>
      </c>
      <c r="H299" s="51">
        <v>69.385398859999995</v>
      </c>
      <c r="I299" s="51"/>
    </row>
    <row r="300" spans="1:9" x14ac:dyDescent="0.3">
      <c r="A300" s="32">
        <f t="shared" si="8"/>
        <v>45225</v>
      </c>
      <c r="B300" s="32">
        <f t="shared" si="9"/>
        <v>45590</v>
      </c>
      <c r="C300" s="51">
        <f>AVERAGEIFS(Sheet!I:I,Sheet!C:C,SUDESTE!A300,Sheet!A:A,"SE")</f>
        <v>69.103500370000006</v>
      </c>
      <c r="D300" s="51"/>
      <c r="F300" s="32">
        <v>45225</v>
      </c>
      <c r="G300" s="32">
        <v>45590</v>
      </c>
      <c r="H300" s="51">
        <v>69.103500370000006</v>
      </c>
      <c r="I300" s="51"/>
    </row>
    <row r="301" spans="1:9" x14ac:dyDescent="0.3">
      <c r="A301" s="32">
        <f t="shared" si="8"/>
        <v>45226</v>
      </c>
      <c r="B301" s="32">
        <f t="shared" si="9"/>
        <v>45591</v>
      </c>
      <c r="C301" s="51">
        <f>AVERAGEIFS(Sheet!I:I,Sheet!C:C,SUDESTE!A301,Sheet!A:A,"SE")</f>
        <v>68.896598819999994</v>
      </c>
      <c r="D301" s="51"/>
      <c r="F301" s="32">
        <v>45226</v>
      </c>
      <c r="G301" s="32">
        <v>45591</v>
      </c>
      <c r="H301" s="51">
        <v>68.896598819999994</v>
      </c>
      <c r="I301" s="51"/>
    </row>
    <row r="302" spans="1:9" x14ac:dyDescent="0.3">
      <c r="A302" s="32">
        <f t="shared" si="8"/>
        <v>45227</v>
      </c>
      <c r="B302" s="32">
        <f t="shared" si="9"/>
        <v>45592</v>
      </c>
      <c r="C302" s="51">
        <f>AVERAGEIFS(Sheet!I:I,Sheet!C:C,SUDESTE!A302,Sheet!A:A,"SE")</f>
        <v>68.934402469999995</v>
      </c>
      <c r="D302" s="51"/>
      <c r="F302" s="32">
        <v>45227</v>
      </c>
      <c r="G302" s="32">
        <v>45592</v>
      </c>
      <c r="H302" s="51">
        <v>68.934402469999995</v>
      </c>
      <c r="I302" s="51"/>
    </row>
    <row r="303" spans="1:9" x14ac:dyDescent="0.3">
      <c r="A303" s="32">
        <f t="shared" si="8"/>
        <v>45228</v>
      </c>
      <c r="B303" s="32">
        <f t="shared" si="9"/>
        <v>45593</v>
      </c>
      <c r="C303" s="51">
        <f>AVERAGEIFS(Sheet!I:I,Sheet!C:C,SUDESTE!A303,Sheet!A:A,"SE")</f>
        <v>68.948097230000002</v>
      </c>
      <c r="D303" s="51"/>
      <c r="F303" s="32">
        <v>45228</v>
      </c>
      <c r="G303" s="32">
        <v>45593</v>
      </c>
      <c r="H303" s="51">
        <v>68.948097230000002</v>
      </c>
      <c r="I303" s="51"/>
    </row>
    <row r="304" spans="1:9" x14ac:dyDescent="0.3">
      <c r="A304" s="32">
        <f t="shared" si="8"/>
        <v>45229</v>
      </c>
      <c r="B304" s="32">
        <f t="shared" si="9"/>
        <v>45594</v>
      </c>
      <c r="C304" s="51">
        <f>AVERAGEIFS(Sheet!I:I,Sheet!C:C,SUDESTE!A304,Sheet!A:A,"SE")</f>
        <v>68.800003050000001</v>
      </c>
      <c r="D304" s="51"/>
      <c r="F304" s="32">
        <v>45229</v>
      </c>
      <c r="G304" s="32">
        <v>45594</v>
      </c>
      <c r="H304" s="51">
        <v>68.800003050000001</v>
      </c>
      <c r="I304" s="51"/>
    </row>
    <row r="305" spans="1:9" x14ac:dyDescent="0.3">
      <c r="A305" s="32">
        <f t="shared" si="8"/>
        <v>45230</v>
      </c>
      <c r="B305" s="32">
        <f t="shared" si="9"/>
        <v>45595</v>
      </c>
      <c r="C305" s="51">
        <f>AVERAGEIFS(Sheet!I:I,Sheet!C:C,SUDESTE!A305,Sheet!A:A,"SE")</f>
        <v>68.681503300000003</v>
      </c>
      <c r="D305" s="51"/>
      <c r="F305" s="32">
        <v>45230</v>
      </c>
      <c r="G305" s="32">
        <v>45595</v>
      </c>
      <c r="H305" s="51">
        <v>68.681503300000003</v>
      </c>
      <c r="I305" s="51"/>
    </row>
    <row r="306" spans="1:9" x14ac:dyDescent="0.3">
      <c r="A306" s="32">
        <f t="shared" si="8"/>
        <v>45231</v>
      </c>
      <c r="B306" s="32">
        <f t="shared" si="9"/>
        <v>45596</v>
      </c>
      <c r="C306" s="51">
        <f>AVERAGEIFS(Sheet!I:I,Sheet!C:C,SUDESTE!A306,Sheet!A:A,"SE")</f>
        <v>68.558296200000001</v>
      </c>
      <c r="D306" s="51"/>
      <c r="F306" s="32">
        <v>45231</v>
      </c>
      <c r="G306" s="32">
        <v>45596</v>
      </c>
      <c r="H306" s="51">
        <v>68.558296200000001</v>
      </c>
      <c r="I306" s="51"/>
    </row>
    <row r="307" spans="1:9" x14ac:dyDescent="0.3">
      <c r="A307" s="32">
        <f t="shared" si="8"/>
        <v>45232</v>
      </c>
      <c r="B307" s="32">
        <f t="shared" si="9"/>
        <v>45597</v>
      </c>
      <c r="C307" s="51">
        <f>AVERAGEIFS(Sheet!I:I,Sheet!C:C,SUDESTE!A307,Sheet!A:A,"SE")</f>
        <v>68.581398010000001</v>
      </c>
      <c r="D307" s="51"/>
      <c r="F307" s="32">
        <v>45232</v>
      </c>
      <c r="G307" s="32">
        <v>45597</v>
      </c>
      <c r="H307" s="51">
        <v>68.581398010000001</v>
      </c>
      <c r="I307" s="51"/>
    </row>
    <row r="308" spans="1:9" x14ac:dyDescent="0.3">
      <c r="A308" s="32">
        <f t="shared" si="8"/>
        <v>45233</v>
      </c>
      <c r="B308" s="32">
        <f t="shared" si="9"/>
        <v>45598</v>
      </c>
      <c r="C308" s="51">
        <f>AVERAGEIFS(Sheet!I:I,Sheet!C:C,SUDESTE!A308,Sheet!A:A,"SE")</f>
        <v>68.395797729999998</v>
      </c>
      <c r="D308" s="51"/>
      <c r="F308" s="32">
        <v>45233</v>
      </c>
      <c r="G308" s="32">
        <v>45598</v>
      </c>
      <c r="H308" s="51">
        <v>68.395797729999998</v>
      </c>
      <c r="I308" s="51"/>
    </row>
    <row r="309" spans="1:9" x14ac:dyDescent="0.3">
      <c r="A309" s="32">
        <f t="shared" si="8"/>
        <v>45234</v>
      </c>
      <c r="B309" s="32">
        <f t="shared" si="9"/>
        <v>45599</v>
      </c>
      <c r="C309" s="51">
        <f>AVERAGEIFS(Sheet!I:I,Sheet!C:C,SUDESTE!A309,Sheet!A:A,"SE")</f>
        <v>68.386901859999995</v>
      </c>
      <c r="D309" s="51"/>
      <c r="F309" s="32">
        <v>45234</v>
      </c>
      <c r="G309" s="32">
        <v>45599</v>
      </c>
      <c r="H309" s="51">
        <v>68.386901859999995</v>
      </c>
      <c r="I309" s="51"/>
    </row>
    <row r="310" spans="1:9" x14ac:dyDescent="0.3">
      <c r="A310" s="32">
        <f t="shared" si="8"/>
        <v>45235</v>
      </c>
      <c r="B310" s="32">
        <f t="shared" si="9"/>
        <v>45600</v>
      </c>
      <c r="C310" s="51">
        <f>AVERAGEIFS(Sheet!I:I,Sheet!C:C,SUDESTE!A310,Sheet!A:A,"SE")</f>
        <v>68.419898989999993</v>
      </c>
      <c r="D310" s="51"/>
      <c r="F310" s="32">
        <v>45235</v>
      </c>
      <c r="G310" s="32">
        <v>45600</v>
      </c>
      <c r="H310" s="51">
        <v>68.419898989999993</v>
      </c>
      <c r="I310" s="51"/>
    </row>
    <row r="311" spans="1:9" x14ac:dyDescent="0.3">
      <c r="A311" s="32">
        <f t="shared" si="8"/>
        <v>45236</v>
      </c>
      <c r="B311" s="32">
        <f t="shared" si="9"/>
        <v>45601</v>
      </c>
      <c r="C311" s="51">
        <f>AVERAGEIFS(Sheet!I:I,Sheet!C:C,SUDESTE!A311,Sheet!A:A,"SE")</f>
        <v>68.31659698</v>
      </c>
      <c r="D311" s="51"/>
      <c r="F311" s="32">
        <v>45236</v>
      </c>
      <c r="G311" s="32">
        <v>45601</v>
      </c>
      <c r="H311" s="51">
        <v>68.31659698</v>
      </c>
      <c r="I311" s="51"/>
    </row>
    <row r="312" spans="1:9" x14ac:dyDescent="0.3">
      <c r="A312" s="32">
        <f t="shared" si="8"/>
        <v>45237</v>
      </c>
      <c r="B312" s="32">
        <f t="shared" si="9"/>
        <v>45602</v>
      </c>
      <c r="C312" s="51">
        <f>AVERAGEIFS(Sheet!I:I,Sheet!C:C,SUDESTE!A312,Sheet!A:A,"SE")</f>
        <v>68.231796259999996</v>
      </c>
      <c r="D312" s="51"/>
      <c r="F312" s="32">
        <v>45237</v>
      </c>
      <c r="G312" s="32">
        <v>45602</v>
      </c>
      <c r="H312" s="51">
        <v>68.231796259999996</v>
      </c>
      <c r="I312" s="51"/>
    </row>
    <row r="313" spans="1:9" x14ac:dyDescent="0.3">
      <c r="A313" s="32">
        <f t="shared" si="8"/>
        <v>45238</v>
      </c>
      <c r="B313" s="32">
        <f t="shared" si="9"/>
        <v>45603</v>
      </c>
      <c r="C313" s="51">
        <f>AVERAGEIFS(Sheet!I:I,Sheet!C:C,SUDESTE!A313,Sheet!A:A,"SE")</f>
        <v>68.089599609999993</v>
      </c>
      <c r="D313" s="51"/>
      <c r="F313" s="32">
        <v>45238</v>
      </c>
      <c r="G313" s="32">
        <v>45603</v>
      </c>
      <c r="H313" s="51">
        <v>68.089599609999993</v>
      </c>
      <c r="I313" s="51"/>
    </row>
    <row r="314" spans="1:9" x14ac:dyDescent="0.3">
      <c r="A314" s="32">
        <f t="shared" si="8"/>
        <v>45239</v>
      </c>
      <c r="B314" s="32">
        <f t="shared" si="9"/>
        <v>45604</v>
      </c>
      <c r="C314" s="51">
        <f>AVERAGEIFS(Sheet!I:I,Sheet!C:C,SUDESTE!A314,Sheet!A:A,"SE")</f>
        <v>67.847000120000004</v>
      </c>
      <c r="D314" s="51"/>
      <c r="F314" s="32">
        <v>45239</v>
      </c>
      <c r="G314" s="32">
        <v>45604</v>
      </c>
      <c r="H314" s="51">
        <v>67.847000120000004</v>
      </c>
      <c r="I314" s="51"/>
    </row>
    <row r="315" spans="1:9" x14ac:dyDescent="0.3">
      <c r="A315" s="32">
        <f t="shared" si="8"/>
        <v>45240</v>
      </c>
      <c r="B315" s="32">
        <f t="shared" si="9"/>
        <v>45605</v>
      </c>
      <c r="C315" s="51">
        <f>AVERAGEIFS(Sheet!I:I,Sheet!C:C,SUDESTE!A315,Sheet!A:A,"SE")</f>
        <v>67.579200740000005</v>
      </c>
      <c r="D315" s="51"/>
      <c r="F315" s="32">
        <v>45240</v>
      </c>
      <c r="G315" s="32">
        <v>45605</v>
      </c>
      <c r="H315" s="51">
        <v>67.579200740000005</v>
      </c>
      <c r="I315" s="51"/>
    </row>
    <row r="316" spans="1:9" x14ac:dyDescent="0.3">
      <c r="A316" s="32">
        <f t="shared" si="8"/>
        <v>45241</v>
      </c>
      <c r="B316" s="32">
        <f t="shared" si="9"/>
        <v>45606</v>
      </c>
      <c r="C316" s="51">
        <f>AVERAGEIFS(Sheet!I:I,Sheet!C:C,SUDESTE!A316,Sheet!A:A,"SE")</f>
        <v>67.375297549999999</v>
      </c>
      <c r="D316" s="51"/>
      <c r="F316" s="32">
        <v>45241</v>
      </c>
      <c r="G316" s="32">
        <v>45606</v>
      </c>
      <c r="H316" s="51">
        <v>67.375297549999999</v>
      </c>
      <c r="I316" s="51"/>
    </row>
    <row r="317" spans="1:9" x14ac:dyDescent="0.3">
      <c r="A317" s="32">
        <f t="shared" si="8"/>
        <v>45242</v>
      </c>
      <c r="B317" s="32">
        <f t="shared" si="9"/>
        <v>45607</v>
      </c>
      <c r="C317" s="51">
        <f>AVERAGEIFS(Sheet!I:I,Sheet!C:C,SUDESTE!A317,Sheet!A:A,"SE")</f>
        <v>67.160499569999999</v>
      </c>
      <c r="D317" s="51"/>
      <c r="F317" s="32">
        <v>45242</v>
      </c>
      <c r="G317" s="32">
        <v>45607</v>
      </c>
      <c r="H317" s="51">
        <v>67.160499569999999</v>
      </c>
      <c r="I317" s="51"/>
    </row>
    <row r="318" spans="1:9" x14ac:dyDescent="0.3">
      <c r="A318" s="32">
        <f t="shared" si="8"/>
        <v>45243</v>
      </c>
      <c r="B318" s="32">
        <f t="shared" si="9"/>
        <v>45608</v>
      </c>
      <c r="C318" s="51">
        <f>AVERAGEIFS(Sheet!I:I,Sheet!C:C,SUDESTE!A318,Sheet!A:A,"SE")</f>
        <v>66.714500430000001</v>
      </c>
      <c r="D318" s="51"/>
      <c r="F318" s="32">
        <v>45243</v>
      </c>
      <c r="G318" s="32">
        <v>45608</v>
      </c>
      <c r="H318" s="51">
        <v>66.714500430000001</v>
      </c>
      <c r="I318" s="51"/>
    </row>
    <row r="319" spans="1:9" x14ac:dyDescent="0.3">
      <c r="A319" s="32">
        <f t="shared" si="8"/>
        <v>45244</v>
      </c>
      <c r="B319" s="32">
        <f t="shared" si="9"/>
        <v>45609</v>
      </c>
      <c r="C319" s="51">
        <f>AVERAGEIFS(Sheet!I:I,Sheet!C:C,SUDESTE!A319,Sheet!A:A,"SE")</f>
        <v>66.439002990000006</v>
      </c>
      <c r="D319" s="51"/>
      <c r="F319" s="32">
        <v>45244</v>
      </c>
      <c r="G319" s="32">
        <v>45609</v>
      </c>
      <c r="H319" s="51">
        <v>66.439002990000006</v>
      </c>
      <c r="I319" s="51"/>
    </row>
    <row r="320" spans="1:9" x14ac:dyDescent="0.3">
      <c r="A320" s="32">
        <f t="shared" si="8"/>
        <v>45245</v>
      </c>
      <c r="B320" s="32">
        <f t="shared" si="9"/>
        <v>45610</v>
      </c>
      <c r="C320" s="51">
        <f>AVERAGEIFS(Sheet!I:I,Sheet!C:C,SUDESTE!A320,Sheet!A:A,"SE")</f>
        <v>66.202301030000001</v>
      </c>
      <c r="D320" s="51"/>
      <c r="F320" s="32">
        <v>45245</v>
      </c>
      <c r="G320" s="32">
        <v>45610</v>
      </c>
      <c r="H320" s="51">
        <v>66.202301030000001</v>
      </c>
      <c r="I320" s="51"/>
    </row>
    <row r="321" spans="1:9" x14ac:dyDescent="0.3">
      <c r="A321" s="32">
        <f t="shared" si="8"/>
        <v>45246</v>
      </c>
      <c r="B321" s="32">
        <f t="shared" si="9"/>
        <v>45611</v>
      </c>
      <c r="C321" s="51">
        <f>AVERAGEIFS(Sheet!I:I,Sheet!C:C,SUDESTE!A321,Sheet!A:A,"SE")</f>
        <v>65.823501590000006</v>
      </c>
      <c r="D321" s="51"/>
      <c r="F321" s="32">
        <v>45246</v>
      </c>
      <c r="G321" s="32">
        <v>45611</v>
      </c>
      <c r="H321" s="51">
        <v>65.823501590000006</v>
      </c>
      <c r="I321" s="51"/>
    </row>
    <row r="322" spans="1:9" x14ac:dyDescent="0.3">
      <c r="A322" s="32">
        <f t="shared" si="8"/>
        <v>45247</v>
      </c>
      <c r="B322" s="32">
        <f t="shared" si="9"/>
        <v>45612</v>
      </c>
      <c r="C322" s="51">
        <f>AVERAGEIFS(Sheet!I:I,Sheet!C:C,SUDESTE!A322,Sheet!A:A,"SE")</f>
        <v>65.482803340000004</v>
      </c>
      <c r="D322" s="51"/>
      <c r="F322" s="32">
        <v>45247</v>
      </c>
      <c r="G322" s="32">
        <v>45612</v>
      </c>
      <c r="H322" s="51">
        <v>65.482803340000004</v>
      </c>
      <c r="I322" s="51"/>
    </row>
    <row r="323" spans="1:9" x14ac:dyDescent="0.3">
      <c r="A323" s="32">
        <f t="shared" si="8"/>
        <v>45248</v>
      </c>
      <c r="B323" s="32">
        <f t="shared" si="9"/>
        <v>45613</v>
      </c>
      <c r="C323" s="51">
        <f>AVERAGEIFS(Sheet!I:I,Sheet!C:C,SUDESTE!A323,Sheet!A:A,"SE")</f>
        <v>65.210899350000005</v>
      </c>
      <c r="D323" s="51"/>
      <c r="F323" s="32">
        <v>45248</v>
      </c>
      <c r="G323" s="32">
        <v>45613</v>
      </c>
      <c r="H323" s="51">
        <v>65.210899350000005</v>
      </c>
      <c r="I323" s="51"/>
    </row>
    <row r="324" spans="1:9" x14ac:dyDescent="0.3">
      <c r="A324" s="32">
        <f t="shared" ref="A324:A366" si="10">A323+1</f>
        <v>45249</v>
      </c>
      <c r="B324" s="32">
        <f t="shared" ref="B324:B366" si="11">B323+1</f>
        <v>45614</v>
      </c>
      <c r="C324" s="51">
        <f>AVERAGEIFS(Sheet!I:I,Sheet!C:C,SUDESTE!A324,Sheet!A:A,"SE")</f>
        <v>65.036499019999994</v>
      </c>
      <c r="D324" s="51"/>
      <c r="F324" s="32">
        <v>45249</v>
      </c>
      <c r="G324" s="32">
        <v>45614</v>
      </c>
      <c r="H324" s="51">
        <v>65.036499019999994</v>
      </c>
      <c r="I324" s="51"/>
    </row>
    <row r="325" spans="1:9" x14ac:dyDescent="0.3">
      <c r="A325" s="32">
        <f t="shared" si="10"/>
        <v>45250</v>
      </c>
      <c r="B325" s="32">
        <f t="shared" si="11"/>
        <v>45615</v>
      </c>
      <c r="C325" s="51">
        <f>AVERAGEIFS(Sheet!I:I,Sheet!C:C,SUDESTE!A325,Sheet!A:A,"SE")</f>
        <v>64.798500059999995</v>
      </c>
      <c r="D325" s="51"/>
      <c r="F325" s="32">
        <v>45250</v>
      </c>
      <c r="G325" s="32">
        <v>45615</v>
      </c>
      <c r="H325" s="51">
        <v>64.798500059999995</v>
      </c>
      <c r="I325" s="51"/>
    </row>
    <row r="326" spans="1:9" x14ac:dyDescent="0.3">
      <c r="A326" s="32">
        <f t="shared" si="10"/>
        <v>45251</v>
      </c>
      <c r="B326" s="32">
        <f t="shared" si="11"/>
        <v>45616</v>
      </c>
      <c r="C326" s="51">
        <f>AVERAGEIFS(Sheet!I:I,Sheet!C:C,SUDESTE!A326,Sheet!A:A,"SE")</f>
        <v>64.653800959999998</v>
      </c>
      <c r="D326" s="51"/>
      <c r="F326" s="32">
        <v>45251</v>
      </c>
      <c r="G326" s="32">
        <v>45616</v>
      </c>
      <c r="H326" s="51">
        <v>64.653800959999998</v>
      </c>
      <c r="I326" s="51"/>
    </row>
    <row r="327" spans="1:9" x14ac:dyDescent="0.3">
      <c r="A327" s="32">
        <f t="shared" si="10"/>
        <v>45252</v>
      </c>
      <c r="B327" s="32">
        <f t="shared" si="11"/>
        <v>45617</v>
      </c>
      <c r="C327" s="51">
        <f>AVERAGEIFS(Sheet!I:I,Sheet!C:C,SUDESTE!A327,Sheet!A:A,"SE")</f>
        <v>64.519798280000003</v>
      </c>
      <c r="D327" s="51"/>
      <c r="F327" s="32">
        <v>45252</v>
      </c>
      <c r="G327" s="32">
        <v>45617</v>
      </c>
      <c r="H327" s="51">
        <v>64.519798280000003</v>
      </c>
      <c r="I327" s="51"/>
    </row>
    <row r="328" spans="1:9" x14ac:dyDescent="0.3">
      <c r="A328" s="32">
        <f t="shared" si="10"/>
        <v>45253</v>
      </c>
      <c r="B328" s="32">
        <f t="shared" si="11"/>
        <v>45618</v>
      </c>
      <c r="C328" s="51">
        <f>AVERAGEIFS(Sheet!I:I,Sheet!C:C,SUDESTE!A328,Sheet!A:A,"SE")</f>
        <v>64.425697330000006</v>
      </c>
      <c r="D328" s="51"/>
      <c r="F328" s="32">
        <v>45253</v>
      </c>
      <c r="G328" s="32">
        <v>45618</v>
      </c>
      <c r="H328" s="51">
        <v>64.425697330000006</v>
      </c>
      <c r="I328" s="51"/>
    </row>
    <row r="329" spans="1:9" x14ac:dyDescent="0.3">
      <c r="A329" s="32">
        <f t="shared" si="10"/>
        <v>45254</v>
      </c>
      <c r="B329" s="32">
        <f t="shared" si="11"/>
        <v>45619</v>
      </c>
      <c r="C329" s="51">
        <f>AVERAGEIFS(Sheet!I:I,Sheet!C:C,SUDESTE!A329,Sheet!A:A,"SE")</f>
        <v>64.285400390000007</v>
      </c>
      <c r="D329" s="51"/>
      <c r="F329" s="32">
        <v>45254</v>
      </c>
      <c r="G329" s="32">
        <v>45619</v>
      </c>
      <c r="H329" s="51">
        <v>64.285400390000007</v>
      </c>
      <c r="I329" s="51"/>
    </row>
    <row r="330" spans="1:9" x14ac:dyDescent="0.3">
      <c r="A330" s="32">
        <f t="shared" si="10"/>
        <v>45255</v>
      </c>
      <c r="B330" s="32">
        <f t="shared" si="11"/>
        <v>45620</v>
      </c>
      <c r="C330" s="51">
        <f>AVERAGEIFS(Sheet!I:I,Sheet!C:C,SUDESTE!A330,Sheet!A:A,"SE")</f>
        <v>64.298599240000001</v>
      </c>
      <c r="D330" s="51"/>
      <c r="F330" s="32">
        <v>45255</v>
      </c>
      <c r="G330" s="32">
        <v>45620</v>
      </c>
      <c r="H330" s="51">
        <v>64.298599240000001</v>
      </c>
      <c r="I330" s="51"/>
    </row>
    <row r="331" spans="1:9" x14ac:dyDescent="0.3">
      <c r="A331" s="32">
        <f t="shared" si="10"/>
        <v>45256</v>
      </c>
      <c r="B331" s="32">
        <f t="shared" si="11"/>
        <v>45621</v>
      </c>
      <c r="C331" s="51">
        <f>AVERAGEIFS(Sheet!I:I,Sheet!C:C,SUDESTE!A331,Sheet!A:A,"SE")</f>
        <v>64.342002870000002</v>
      </c>
      <c r="D331" s="51"/>
      <c r="F331" s="32">
        <v>45256</v>
      </c>
      <c r="G331" s="32">
        <v>45621</v>
      </c>
      <c r="H331" s="51">
        <v>64.342002870000002</v>
      </c>
      <c r="I331" s="51"/>
    </row>
    <row r="332" spans="1:9" x14ac:dyDescent="0.3">
      <c r="A332" s="32">
        <f t="shared" si="10"/>
        <v>45257</v>
      </c>
      <c r="B332" s="32">
        <f t="shared" si="11"/>
        <v>45622</v>
      </c>
      <c r="C332" s="51">
        <f>AVERAGEIFS(Sheet!I:I,Sheet!C:C,SUDESTE!A332,Sheet!A:A,"SE")</f>
        <v>64.185997009999994</v>
      </c>
      <c r="D332" s="51"/>
      <c r="F332" s="32">
        <v>45257</v>
      </c>
      <c r="G332" s="32">
        <v>45622</v>
      </c>
      <c r="H332" s="51">
        <v>64.185997009999994</v>
      </c>
      <c r="I332" s="51"/>
    </row>
    <row r="333" spans="1:9" x14ac:dyDescent="0.3">
      <c r="A333" s="32">
        <f t="shared" si="10"/>
        <v>45258</v>
      </c>
      <c r="B333" s="32">
        <f t="shared" si="11"/>
        <v>45623</v>
      </c>
      <c r="C333" s="51">
        <f>AVERAGEIFS(Sheet!I:I,Sheet!C:C,SUDESTE!A333,Sheet!A:A,"SE")</f>
        <v>64.100898740000005</v>
      </c>
      <c r="D333" s="51"/>
      <c r="F333" s="32">
        <v>45258</v>
      </c>
      <c r="G333" s="32">
        <v>45623</v>
      </c>
      <c r="H333" s="51">
        <v>64.100898740000005</v>
      </c>
      <c r="I333" s="51"/>
    </row>
    <row r="334" spans="1:9" x14ac:dyDescent="0.3">
      <c r="A334" s="32">
        <f t="shared" si="10"/>
        <v>45259</v>
      </c>
      <c r="B334" s="32">
        <f t="shared" si="11"/>
        <v>45624</v>
      </c>
      <c r="C334" s="51">
        <f>AVERAGEIFS(Sheet!I:I,Sheet!C:C,SUDESTE!A334,Sheet!A:A,"SE")</f>
        <v>64.033500669999995</v>
      </c>
      <c r="D334" s="51"/>
      <c r="F334" s="32">
        <v>45259</v>
      </c>
      <c r="G334" s="32">
        <v>45624</v>
      </c>
      <c r="H334" s="51">
        <v>64.033500669999995</v>
      </c>
      <c r="I334" s="51"/>
    </row>
    <row r="335" spans="1:9" x14ac:dyDescent="0.3">
      <c r="A335" s="32">
        <f t="shared" si="10"/>
        <v>45260</v>
      </c>
      <c r="B335" s="32">
        <f t="shared" si="11"/>
        <v>45625</v>
      </c>
      <c r="C335" s="51">
        <f>AVERAGEIFS(Sheet!I:I,Sheet!C:C,SUDESTE!A335,Sheet!A:A,"SE")</f>
        <v>64.00530243</v>
      </c>
      <c r="D335" s="51"/>
      <c r="F335" s="32">
        <v>45260</v>
      </c>
      <c r="G335" s="32">
        <v>45625</v>
      </c>
      <c r="H335" s="51">
        <v>64.00530243</v>
      </c>
      <c r="I335" s="51"/>
    </row>
    <row r="336" spans="1:9" x14ac:dyDescent="0.3">
      <c r="A336" s="32">
        <f t="shared" si="10"/>
        <v>45261</v>
      </c>
      <c r="B336" s="32">
        <f t="shared" si="11"/>
        <v>45626</v>
      </c>
      <c r="C336" s="51">
        <f>AVERAGEIFS(Sheet!I:I,Sheet!C:C,SUDESTE!A336,Sheet!A:A,"SE")</f>
        <v>63.928001399999999</v>
      </c>
      <c r="D336" s="51"/>
      <c r="F336" s="32">
        <v>45261</v>
      </c>
      <c r="G336" s="32">
        <v>45626</v>
      </c>
      <c r="H336" s="51">
        <v>63.928001399999999</v>
      </c>
      <c r="I336" s="51"/>
    </row>
    <row r="337" spans="1:9" x14ac:dyDescent="0.3">
      <c r="A337" s="32">
        <f t="shared" si="10"/>
        <v>45262</v>
      </c>
      <c r="B337" s="32">
        <f t="shared" si="11"/>
        <v>45627</v>
      </c>
      <c r="C337" s="51">
        <f>AVERAGEIFS(Sheet!I:I,Sheet!C:C,SUDESTE!A337,Sheet!A:A,"SE")</f>
        <v>63.930900569999999</v>
      </c>
      <c r="D337" s="51"/>
      <c r="F337" s="32">
        <v>45262</v>
      </c>
      <c r="G337" s="32">
        <v>45627</v>
      </c>
      <c r="H337" s="51">
        <v>63.930900569999999</v>
      </c>
      <c r="I337" s="51"/>
    </row>
    <row r="338" spans="1:9" x14ac:dyDescent="0.3">
      <c r="A338" s="32">
        <f t="shared" si="10"/>
        <v>45263</v>
      </c>
      <c r="B338" s="32">
        <f t="shared" si="11"/>
        <v>45628</v>
      </c>
      <c r="C338" s="51">
        <f>AVERAGEIFS(Sheet!I:I,Sheet!C:C,SUDESTE!A338,Sheet!A:A,"SE")</f>
        <v>63.924598690000003</v>
      </c>
      <c r="D338" s="51"/>
      <c r="F338" s="32">
        <v>45263</v>
      </c>
      <c r="G338" s="32">
        <v>45628</v>
      </c>
      <c r="H338" s="51">
        <v>63.924598690000003</v>
      </c>
      <c r="I338" s="51"/>
    </row>
    <row r="339" spans="1:9" x14ac:dyDescent="0.3">
      <c r="A339" s="32">
        <f t="shared" si="10"/>
        <v>45264</v>
      </c>
      <c r="B339" s="32">
        <f t="shared" si="11"/>
        <v>45629</v>
      </c>
      <c r="C339" s="51">
        <f>AVERAGEIFS(Sheet!I:I,Sheet!C:C,SUDESTE!A339,Sheet!A:A,"SE")</f>
        <v>63.644500729999997</v>
      </c>
      <c r="D339" s="51"/>
      <c r="F339" s="32">
        <v>45264</v>
      </c>
      <c r="G339" s="32">
        <v>45629</v>
      </c>
      <c r="H339" s="51">
        <v>63.644500729999997</v>
      </c>
      <c r="I339" s="51"/>
    </row>
    <row r="340" spans="1:9" x14ac:dyDescent="0.3">
      <c r="A340" s="32">
        <f t="shared" si="10"/>
        <v>45265</v>
      </c>
      <c r="B340" s="32">
        <f t="shared" si="11"/>
        <v>45630</v>
      </c>
      <c r="C340" s="51">
        <f>AVERAGEIFS(Sheet!I:I,Sheet!C:C,SUDESTE!A340,Sheet!A:A,"SE")</f>
        <v>63.610198969999999</v>
      </c>
      <c r="D340" s="51"/>
      <c r="F340" s="32">
        <v>45265</v>
      </c>
      <c r="G340" s="32">
        <v>45630</v>
      </c>
      <c r="H340" s="51">
        <v>63.610198969999999</v>
      </c>
      <c r="I340" s="51"/>
    </row>
    <row r="341" spans="1:9" x14ac:dyDescent="0.3">
      <c r="A341" s="32">
        <f t="shared" si="10"/>
        <v>45266</v>
      </c>
      <c r="B341" s="32">
        <f t="shared" si="11"/>
        <v>45631</v>
      </c>
      <c r="C341" s="51">
        <f>AVERAGEIFS(Sheet!I:I,Sheet!C:C,SUDESTE!A341,Sheet!A:A,"SE")</f>
        <v>63.606098179999996</v>
      </c>
      <c r="D341" s="51"/>
      <c r="F341" s="32">
        <v>45266</v>
      </c>
      <c r="G341" s="32">
        <v>45631</v>
      </c>
      <c r="H341" s="51">
        <v>63.606098179999996</v>
      </c>
      <c r="I341" s="51"/>
    </row>
    <row r="342" spans="1:9" x14ac:dyDescent="0.3">
      <c r="A342" s="32">
        <f t="shared" si="10"/>
        <v>45267</v>
      </c>
      <c r="B342" s="32">
        <f t="shared" si="11"/>
        <v>45632</v>
      </c>
      <c r="C342" s="51">
        <f>AVERAGEIFS(Sheet!I:I,Sheet!C:C,SUDESTE!A342,Sheet!A:A,"SE")</f>
        <v>63.470199579999999</v>
      </c>
      <c r="D342" s="51"/>
      <c r="F342" s="32">
        <v>45267</v>
      </c>
      <c r="G342" s="32">
        <v>45632</v>
      </c>
      <c r="H342" s="51">
        <v>63.470199579999999</v>
      </c>
      <c r="I342" s="51"/>
    </row>
    <row r="343" spans="1:9" x14ac:dyDescent="0.3">
      <c r="A343" s="32">
        <f t="shared" si="10"/>
        <v>45268</v>
      </c>
      <c r="B343" s="32">
        <f t="shared" si="11"/>
        <v>45633</v>
      </c>
      <c r="C343" s="51">
        <f>AVERAGEIFS(Sheet!I:I,Sheet!C:C,SUDESTE!A343,Sheet!A:A,"SE")</f>
        <v>63.430198670000003</v>
      </c>
      <c r="D343" s="51"/>
      <c r="F343" s="32">
        <v>45268</v>
      </c>
      <c r="G343" s="32">
        <v>45633</v>
      </c>
      <c r="H343" s="51">
        <v>63.430198670000003</v>
      </c>
      <c r="I343" s="51"/>
    </row>
    <row r="344" spans="1:9" x14ac:dyDescent="0.3">
      <c r="A344" s="32">
        <f t="shared" si="10"/>
        <v>45269</v>
      </c>
      <c r="B344" s="32">
        <f t="shared" si="11"/>
        <v>45634</v>
      </c>
      <c r="C344" s="51">
        <f>AVERAGEIFS(Sheet!I:I,Sheet!C:C,SUDESTE!A344,Sheet!A:A,"SE")</f>
        <v>63.479801180000003</v>
      </c>
      <c r="D344" s="51"/>
      <c r="F344" s="32">
        <v>45269</v>
      </c>
      <c r="G344" s="32">
        <v>45634</v>
      </c>
      <c r="H344" s="51">
        <v>63.479801180000003</v>
      </c>
      <c r="I344" s="51"/>
    </row>
    <row r="345" spans="1:9" x14ac:dyDescent="0.3">
      <c r="A345" s="32">
        <f t="shared" si="10"/>
        <v>45270</v>
      </c>
      <c r="B345" s="32">
        <f t="shared" si="11"/>
        <v>45635</v>
      </c>
      <c r="C345" s="51">
        <f>AVERAGEIFS(Sheet!I:I,Sheet!C:C,SUDESTE!A345,Sheet!A:A,"SE")</f>
        <v>63.516300200000003</v>
      </c>
      <c r="D345" s="51"/>
      <c r="F345" s="32">
        <v>45270</v>
      </c>
      <c r="G345" s="32">
        <v>45635</v>
      </c>
      <c r="H345" s="51">
        <v>63.516300200000003</v>
      </c>
      <c r="I345" s="51"/>
    </row>
    <row r="346" spans="1:9" x14ac:dyDescent="0.3">
      <c r="A346" s="32">
        <f t="shared" si="10"/>
        <v>45271</v>
      </c>
      <c r="B346" s="32">
        <f t="shared" si="11"/>
        <v>45636</v>
      </c>
      <c r="C346" s="51">
        <f>AVERAGEIFS(Sheet!I:I,Sheet!C:C,SUDESTE!A346,Sheet!A:A,"SE")</f>
        <v>63.371398929999998</v>
      </c>
      <c r="D346" s="51"/>
      <c r="F346" s="32">
        <v>45271</v>
      </c>
      <c r="G346" s="32">
        <v>45636</v>
      </c>
      <c r="H346" s="51">
        <v>63.371398929999998</v>
      </c>
      <c r="I346" s="51"/>
    </row>
    <row r="347" spans="1:9" x14ac:dyDescent="0.3">
      <c r="A347" s="32">
        <f t="shared" si="10"/>
        <v>45272</v>
      </c>
      <c r="B347" s="32">
        <f t="shared" si="11"/>
        <v>45637</v>
      </c>
      <c r="C347" s="51">
        <f>AVERAGEIFS(Sheet!I:I,Sheet!C:C,SUDESTE!A347,Sheet!A:A,"SE")</f>
        <v>63.22969818</v>
      </c>
      <c r="D347" s="51"/>
      <c r="F347" s="32">
        <v>45272</v>
      </c>
      <c r="G347" s="32">
        <v>45637</v>
      </c>
      <c r="H347" s="51">
        <v>63.22969818</v>
      </c>
      <c r="I347" s="51"/>
    </row>
    <row r="348" spans="1:9" x14ac:dyDescent="0.3">
      <c r="A348" s="32">
        <f t="shared" si="10"/>
        <v>45273</v>
      </c>
      <c r="B348" s="32">
        <f t="shared" si="11"/>
        <v>45638</v>
      </c>
      <c r="C348" s="51">
        <f>AVERAGEIFS(Sheet!I:I,Sheet!C:C,SUDESTE!A348,Sheet!A:A,"SE")</f>
        <v>63.156700129999997</v>
      </c>
      <c r="D348" s="51"/>
      <c r="F348" s="32">
        <v>45273</v>
      </c>
      <c r="G348" s="32">
        <v>45638</v>
      </c>
      <c r="H348" s="51">
        <v>63.156700129999997</v>
      </c>
      <c r="I348" s="51"/>
    </row>
    <row r="349" spans="1:9" x14ac:dyDescent="0.3">
      <c r="A349" s="32">
        <f t="shared" si="10"/>
        <v>45274</v>
      </c>
      <c r="B349" s="32">
        <f t="shared" si="11"/>
        <v>45639</v>
      </c>
      <c r="C349" s="51">
        <f>AVERAGEIFS(Sheet!I:I,Sheet!C:C,SUDESTE!A349,Sheet!A:A,"SE")</f>
        <v>62.956798550000002</v>
      </c>
      <c r="D349" s="51"/>
      <c r="F349" s="32">
        <v>45274</v>
      </c>
      <c r="G349" s="32">
        <v>45639</v>
      </c>
      <c r="H349" s="51">
        <v>62.956798550000002</v>
      </c>
      <c r="I349" s="51"/>
    </row>
    <row r="350" spans="1:9" x14ac:dyDescent="0.3">
      <c r="A350" s="32">
        <f t="shared" si="10"/>
        <v>45275</v>
      </c>
      <c r="B350" s="32">
        <f t="shared" si="11"/>
        <v>45640</v>
      </c>
      <c r="C350" s="51">
        <f>AVERAGEIFS(Sheet!I:I,Sheet!C:C,SUDESTE!A350,Sheet!A:A,"SE")</f>
        <v>62.7234993</v>
      </c>
      <c r="D350" s="51"/>
      <c r="F350" s="32">
        <v>45275</v>
      </c>
      <c r="G350" s="32">
        <v>45640</v>
      </c>
      <c r="H350" s="51">
        <v>62.7234993</v>
      </c>
      <c r="I350" s="51"/>
    </row>
    <row r="351" spans="1:9" x14ac:dyDescent="0.3">
      <c r="A351" s="32">
        <f t="shared" si="10"/>
        <v>45276</v>
      </c>
      <c r="B351" s="32">
        <f t="shared" si="11"/>
        <v>45641</v>
      </c>
      <c r="C351" s="51">
        <f>AVERAGEIFS(Sheet!I:I,Sheet!C:C,SUDESTE!A351,Sheet!A:A,"SE")</f>
        <v>62.528198240000002</v>
      </c>
      <c r="D351" s="51"/>
      <c r="F351" s="32">
        <v>45276</v>
      </c>
      <c r="G351" s="32">
        <v>45641</v>
      </c>
      <c r="H351" s="51">
        <v>62.528198240000002</v>
      </c>
      <c r="I351" s="51"/>
    </row>
    <row r="352" spans="1:9" x14ac:dyDescent="0.3">
      <c r="A352" s="32">
        <f t="shared" si="10"/>
        <v>45277</v>
      </c>
      <c r="B352" s="32">
        <f t="shared" si="11"/>
        <v>45642</v>
      </c>
      <c r="C352" s="51">
        <f>AVERAGEIFS(Sheet!I:I,Sheet!C:C,SUDESTE!A352,Sheet!A:A,"SE")</f>
        <v>62.405601500000003</v>
      </c>
      <c r="D352" s="51"/>
      <c r="F352" s="32">
        <v>45277</v>
      </c>
      <c r="G352" s="32">
        <v>45642</v>
      </c>
      <c r="H352" s="51">
        <v>62.405601500000003</v>
      </c>
      <c r="I352" s="51"/>
    </row>
    <row r="353" spans="1:9" x14ac:dyDescent="0.3">
      <c r="A353" s="32">
        <f t="shared" si="10"/>
        <v>45278</v>
      </c>
      <c r="B353" s="32">
        <f t="shared" si="11"/>
        <v>45643</v>
      </c>
      <c r="C353" s="51">
        <f>AVERAGEIFS(Sheet!I:I,Sheet!C:C,SUDESTE!A353,Sheet!A:A,"SE")</f>
        <v>62.043598179999996</v>
      </c>
      <c r="D353" s="51"/>
      <c r="F353" s="32">
        <v>45278</v>
      </c>
      <c r="G353" s="32">
        <v>45643</v>
      </c>
      <c r="H353" s="51">
        <v>62.043598179999996</v>
      </c>
      <c r="I353" s="51"/>
    </row>
    <row r="354" spans="1:9" x14ac:dyDescent="0.3">
      <c r="A354" s="32">
        <f t="shared" si="10"/>
        <v>45279</v>
      </c>
      <c r="B354" s="32">
        <f t="shared" si="11"/>
        <v>45644</v>
      </c>
      <c r="C354" s="51">
        <f>AVERAGEIFS(Sheet!I:I,Sheet!C:C,SUDESTE!A354,Sheet!A:A,"SE")</f>
        <v>61.730701449999998</v>
      </c>
      <c r="D354" s="51"/>
      <c r="F354" s="32">
        <v>45279</v>
      </c>
      <c r="G354" s="32">
        <v>45644</v>
      </c>
      <c r="H354" s="51">
        <v>61.730701449999998</v>
      </c>
      <c r="I354" s="51"/>
    </row>
    <row r="355" spans="1:9" x14ac:dyDescent="0.3">
      <c r="A355" s="32">
        <f t="shared" si="10"/>
        <v>45280</v>
      </c>
      <c r="B355" s="32">
        <f t="shared" si="11"/>
        <v>45645</v>
      </c>
      <c r="C355" s="51">
        <f>AVERAGEIFS(Sheet!I:I,Sheet!C:C,SUDESTE!A355,Sheet!A:A,"SE")</f>
        <v>61.498100280000003</v>
      </c>
      <c r="D355" s="51"/>
      <c r="F355" s="32">
        <v>45280</v>
      </c>
      <c r="G355" s="32">
        <v>45645</v>
      </c>
      <c r="H355" s="51">
        <v>61.498100280000003</v>
      </c>
      <c r="I355" s="51"/>
    </row>
    <row r="356" spans="1:9" x14ac:dyDescent="0.3">
      <c r="A356" s="32">
        <f t="shared" si="10"/>
        <v>45281</v>
      </c>
      <c r="B356" s="32">
        <f t="shared" si="11"/>
        <v>45646</v>
      </c>
      <c r="C356" s="51">
        <f>AVERAGEIFS(Sheet!I:I,Sheet!C:C,SUDESTE!A356,Sheet!A:A,"SE")</f>
        <v>61.316398620000001</v>
      </c>
      <c r="D356" s="51"/>
      <c r="F356" s="32">
        <v>45281</v>
      </c>
      <c r="G356" s="32">
        <v>45646</v>
      </c>
      <c r="H356" s="51">
        <v>61.316398620000001</v>
      </c>
      <c r="I356" s="51"/>
    </row>
    <row r="357" spans="1:9" x14ac:dyDescent="0.3">
      <c r="A357" s="32">
        <f t="shared" si="10"/>
        <v>45282</v>
      </c>
      <c r="B357" s="32">
        <f t="shared" si="11"/>
        <v>45647</v>
      </c>
      <c r="C357" s="51">
        <f>AVERAGEIFS(Sheet!I:I,Sheet!C:C,SUDESTE!A357,Sheet!A:A,"SE")</f>
        <v>61.174198150000002</v>
      </c>
      <c r="D357" s="51"/>
      <c r="F357" s="32">
        <v>45282</v>
      </c>
      <c r="G357" s="32">
        <v>45647</v>
      </c>
      <c r="H357" s="51">
        <v>61.174198150000002</v>
      </c>
      <c r="I357" s="51"/>
    </row>
    <row r="358" spans="1:9" x14ac:dyDescent="0.3">
      <c r="A358" s="32">
        <f t="shared" si="10"/>
        <v>45283</v>
      </c>
      <c r="B358" s="32">
        <f t="shared" si="11"/>
        <v>45648</v>
      </c>
      <c r="C358" s="51">
        <f>AVERAGEIFS(Sheet!I:I,Sheet!C:C,SUDESTE!A358,Sheet!A:A,"SE")</f>
        <v>61.251998899999997</v>
      </c>
      <c r="D358" s="51"/>
      <c r="F358" s="32">
        <v>45283</v>
      </c>
      <c r="G358" s="32">
        <v>45648</v>
      </c>
      <c r="H358" s="51">
        <v>61.251998899999997</v>
      </c>
      <c r="I358" s="51"/>
    </row>
    <row r="359" spans="1:9" x14ac:dyDescent="0.3">
      <c r="A359" s="32">
        <f t="shared" si="10"/>
        <v>45284</v>
      </c>
      <c r="B359" s="32">
        <f t="shared" si="11"/>
        <v>45649</v>
      </c>
      <c r="C359" s="51">
        <f>AVERAGEIFS(Sheet!I:I,Sheet!C:C,SUDESTE!A359,Sheet!A:A,"SE")</f>
        <v>61.402698520000001</v>
      </c>
      <c r="D359" s="51"/>
      <c r="F359" s="32">
        <v>45284</v>
      </c>
      <c r="G359" s="32">
        <v>45649</v>
      </c>
      <c r="H359" s="51">
        <v>61.402698520000001</v>
      </c>
      <c r="I359" s="51"/>
    </row>
    <row r="360" spans="1:9" x14ac:dyDescent="0.3">
      <c r="A360" s="32">
        <f t="shared" si="10"/>
        <v>45285</v>
      </c>
      <c r="B360" s="32">
        <f t="shared" si="11"/>
        <v>45650</v>
      </c>
      <c r="C360" s="51">
        <f>AVERAGEIFS(Sheet!I:I,Sheet!C:C,SUDESTE!A360,Sheet!A:A,"SE")</f>
        <v>61.479599</v>
      </c>
      <c r="D360" s="51"/>
      <c r="F360" s="32">
        <v>45285</v>
      </c>
      <c r="G360" s="32">
        <v>45650</v>
      </c>
      <c r="H360" s="51">
        <v>61.479599</v>
      </c>
      <c r="I360" s="51"/>
    </row>
    <row r="361" spans="1:9" x14ac:dyDescent="0.3">
      <c r="A361" s="32">
        <f t="shared" si="10"/>
        <v>45286</v>
      </c>
      <c r="B361" s="32">
        <f t="shared" si="11"/>
        <v>45651</v>
      </c>
      <c r="C361" s="51">
        <f>AVERAGEIFS(Sheet!I:I,Sheet!C:C,SUDESTE!A361,Sheet!A:A,"SE")</f>
        <v>61.302799219999997</v>
      </c>
      <c r="D361" s="51"/>
      <c r="F361" s="32">
        <v>45286</v>
      </c>
      <c r="G361" s="32">
        <v>45651</v>
      </c>
      <c r="H361" s="51">
        <v>61.302799219999997</v>
      </c>
      <c r="I361" s="51"/>
    </row>
    <row r="362" spans="1:9" x14ac:dyDescent="0.3">
      <c r="A362" s="32">
        <f t="shared" si="10"/>
        <v>45287</v>
      </c>
      <c r="B362" s="32">
        <f t="shared" si="11"/>
        <v>45652</v>
      </c>
      <c r="C362" s="51">
        <f>AVERAGEIFS(Sheet!I:I,Sheet!C:C,SUDESTE!A362,Sheet!A:A,"SE")</f>
        <v>61.228401179999999</v>
      </c>
      <c r="D362" s="51"/>
      <c r="F362" s="32">
        <v>45287</v>
      </c>
      <c r="G362" s="32">
        <v>45652</v>
      </c>
      <c r="H362" s="51">
        <v>61.228401179999999</v>
      </c>
      <c r="I362" s="51"/>
    </row>
    <row r="363" spans="1:9" x14ac:dyDescent="0.3">
      <c r="A363" s="32">
        <f t="shared" si="10"/>
        <v>45288</v>
      </c>
      <c r="B363" s="32">
        <f t="shared" si="11"/>
        <v>45653</v>
      </c>
      <c r="C363" s="51">
        <f>AVERAGEIFS(Sheet!I:I,Sheet!C:C,SUDESTE!A363,Sheet!A:A,"SE")</f>
        <v>61.095199579999999</v>
      </c>
      <c r="D363" s="51"/>
      <c r="F363" s="32">
        <v>45288</v>
      </c>
      <c r="G363" s="32">
        <v>45653</v>
      </c>
      <c r="H363" s="51">
        <v>61.095199579999999</v>
      </c>
      <c r="I363" s="51"/>
    </row>
    <row r="364" spans="1:9" x14ac:dyDescent="0.3">
      <c r="A364" s="32">
        <f t="shared" si="10"/>
        <v>45289</v>
      </c>
      <c r="B364" s="32">
        <f t="shared" si="11"/>
        <v>45654</v>
      </c>
      <c r="C364" s="51">
        <f>AVERAGEIFS(Sheet!I:I,Sheet!C:C,SUDESTE!A364,Sheet!A:A,"SE")</f>
        <v>60.8871994</v>
      </c>
      <c r="D364" s="51"/>
      <c r="F364" s="32">
        <v>45289</v>
      </c>
      <c r="G364" s="32">
        <v>45654</v>
      </c>
      <c r="H364" s="51">
        <v>60.8871994</v>
      </c>
      <c r="I364" s="51"/>
    </row>
    <row r="365" spans="1:9" x14ac:dyDescent="0.3">
      <c r="A365" s="32">
        <f t="shared" si="10"/>
        <v>45290</v>
      </c>
      <c r="B365" s="32">
        <f t="shared" si="11"/>
        <v>45655</v>
      </c>
      <c r="C365" s="51">
        <f>AVERAGEIFS(Sheet!I:I,Sheet!C:C,SUDESTE!A365,Sheet!A:A,"SE")</f>
        <v>60.772899629999998</v>
      </c>
      <c r="D365" s="51"/>
      <c r="F365" s="32">
        <v>45290</v>
      </c>
      <c r="G365" s="32">
        <v>45655</v>
      </c>
      <c r="H365" s="51">
        <v>60.772899629999998</v>
      </c>
      <c r="I365" s="51"/>
    </row>
    <row r="366" spans="1:9" x14ac:dyDescent="0.3">
      <c r="A366" s="32">
        <f t="shared" si="10"/>
        <v>45291</v>
      </c>
      <c r="B366" s="32">
        <f t="shared" si="11"/>
        <v>45656</v>
      </c>
      <c r="C366" s="51">
        <f>AVERAGEIFS(Sheet!I:I,Sheet!C:C,SUDESTE!A366,Sheet!A:A,"SE")</f>
        <v>60.716999049999998</v>
      </c>
      <c r="D366" s="51"/>
      <c r="F366" s="32">
        <v>45291</v>
      </c>
      <c r="G366" s="32">
        <v>45656</v>
      </c>
      <c r="H366" s="51">
        <v>60.716999049999998</v>
      </c>
      <c r="I366" s="51"/>
    </row>
    <row r="367" spans="1:9" x14ac:dyDescent="0.3">
      <c r="A367" s="32"/>
      <c r="B367" s="32"/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30AC9-7AFC-42F4-B4A8-D2FE1D3D33E4}">
  <dimension ref="A1:I367"/>
  <sheetViews>
    <sheetView topLeftCell="J11" zoomScale="130" zoomScaleNormal="130" workbookViewId="0">
      <selection activeCell="D113" sqref="D113:D128"/>
    </sheetView>
  </sheetViews>
  <sheetFormatPr defaultRowHeight="14.4" x14ac:dyDescent="0.3"/>
  <cols>
    <col min="1" max="1" width="11.109375" bestFit="1" customWidth="1"/>
    <col min="2" max="2" width="11.33203125" bestFit="1" customWidth="1"/>
    <col min="6" max="7" width="10.6640625" bestFit="1" customWidth="1"/>
  </cols>
  <sheetData>
    <row r="1" spans="1:9" x14ac:dyDescent="0.3">
      <c r="A1" t="s">
        <v>28</v>
      </c>
      <c r="C1" t="s">
        <v>31</v>
      </c>
      <c r="D1" t="s">
        <v>32</v>
      </c>
      <c r="F1" t="s">
        <v>28</v>
      </c>
      <c r="H1" t="s">
        <v>31</v>
      </c>
      <c r="I1" t="s">
        <v>32</v>
      </c>
    </row>
    <row r="2" spans="1:9" x14ac:dyDescent="0.3">
      <c r="A2" s="32">
        <v>44927</v>
      </c>
      <c r="B2" s="32">
        <v>45292</v>
      </c>
      <c r="C2">
        <f>AVERAGEIFS(Sheet!I:I,Sheet!C:C,SUL!A2,Sheet!A:A,"S")</f>
        <v>84.311096190000001</v>
      </c>
      <c r="D2" s="58">
        <f>IFERROR(AVERAGEIFS(Sheet!I:I,Sheet!C:C,SUL!B2,Sheet!A:A,"S"),"")</f>
        <v>90.630897520000005</v>
      </c>
      <c r="F2" s="32">
        <v>44927</v>
      </c>
      <c r="G2" s="32">
        <v>45292</v>
      </c>
      <c r="H2" s="51">
        <v>84.311096190000001</v>
      </c>
      <c r="I2" s="51">
        <v>90.630897520000005</v>
      </c>
    </row>
    <row r="3" spans="1:9" x14ac:dyDescent="0.3">
      <c r="A3" s="32">
        <f>A2+1</f>
        <v>44928</v>
      </c>
      <c r="B3" s="32">
        <f>B2+1</f>
        <v>45293</v>
      </c>
      <c r="C3">
        <f>AVERAGEIFS(Sheet!I:I,Sheet!C:C,SUL!A3,Sheet!A:A,"S")</f>
        <v>84.381202700000003</v>
      </c>
      <c r="D3" s="58">
        <f>IFERROR(AVERAGEIFS(Sheet!I:I,Sheet!C:C,SUL!B3,Sheet!A:A,"S"),"")</f>
        <v>89.568801879999995</v>
      </c>
      <c r="F3" s="32">
        <v>44928</v>
      </c>
      <c r="G3" s="32">
        <v>45293</v>
      </c>
      <c r="H3" s="51">
        <v>84.381202700000003</v>
      </c>
      <c r="I3" s="51">
        <v>89.568801879999995</v>
      </c>
    </row>
    <row r="4" spans="1:9" x14ac:dyDescent="0.3">
      <c r="A4" s="32">
        <f t="shared" ref="A4:B67" si="0">A3+1</f>
        <v>44929</v>
      </c>
      <c r="B4" s="32">
        <f t="shared" si="0"/>
        <v>45294</v>
      </c>
      <c r="C4">
        <f>AVERAGEIFS(Sheet!I:I,Sheet!C:C,SUL!A4,Sheet!A:A,"S")</f>
        <v>84.369003300000003</v>
      </c>
      <c r="D4" s="58">
        <f>IFERROR(AVERAGEIFS(Sheet!I:I,Sheet!C:C,SUL!B4,Sheet!A:A,"S"),"")</f>
        <v>88.548698430000002</v>
      </c>
      <c r="F4" s="32">
        <v>44929</v>
      </c>
      <c r="G4" s="32">
        <v>45294</v>
      </c>
      <c r="H4" s="51">
        <v>84.369003300000003</v>
      </c>
      <c r="I4" s="51">
        <v>88.548698430000002</v>
      </c>
    </row>
    <row r="5" spans="1:9" x14ac:dyDescent="0.3">
      <c r="A5" s="32">
        <f t="shared" si="0"/>
        <v>44930</v>
      </c>
      <c r="B5" s="32">
        <f t="shared" si="0"/>
        <v>45295</v>
      </c>
      <c r="C5">
        <f>AVERAGEIFS(Sheet!I:I,Sheet!C:C,SUL!A5,Sheet!A:A,"S")</f>
        <v>84.6996994</v>
      </c>
      <c r="D5" s="58">
        <f>IFERROR(AVERAGEIFS(Sheet!I:I,Sheet!C:C,SUL!B5,Sheet!A:A,"S"),"")</f>
        <v>87.735603330000004</v>
      </c>
      <c r="F5" s="32">
        <v>44930</v>
      </c>
      <c r="G5" s="32">
        <v>45295</v>
      </c>
      <c r="H5" s="51">
        <v>84.6996994</v>
      </c>
      <c r="I5" s="51">
        <v>87.735603330000004</v>
      </c>
    </row>
    <row r="6" spans="1:9" x14ac:dyDescent="0.3">
      <c r="A6" s="32">
        <f t="shared" si="0"/>
        <v>44931</v>
      </c>
      <c r="B6" s="32">
        <f t="shared" si="0"/>
        <v>45296</v>
      </c>
      <c r="C6">
        <f>AVERAGEIFS(Sheet!I:I,Sheet!C:C,SUL!A6,Sheet!A:A,"S")</f>
        <v>85.13300323</v>
      </c>
      <c r="D6" s="58">
        <f>IFERROR(AVERAGEIFS(Sheet!I:I,Sheet!C:C,SUL!B6,Sheet!A:A,"S"),"")</f>
        <v>86.7256012</v>
      </c>
      <c r="F6" s="32">
        <v>44931</v>
      </c>
      <c r="G6" s="32">
        <v>45296</v>
      </c>
      <c r="H6" s="51">
        <v>85.13300323</v>
      </c>
      <c r="I6" s="51">
        <v>86.7256012</v>
      </c>
    </row>
    <row r="7" spans="1:9" x14ac:dyDescent="0.3">
      <c r="A7" s="32">
        <f t="shared" si="0"/>
        <v>44932</v>
      </c>
      <c r="B7" s="32">
        <f t="shared" si="0"/>
        <v>45297</v>
      </c>
      <c r="C7">
        <f>AVERAGEIFS(Sheet!I:I,Sheet!C:C,SUL!A7,Sheet!A:A,"S")</f>
        <v>85.199996949999999</v>
      </c>
      <c r="D7" s="58">
        <f>IFERROR(AVERAGEIFS(Sheet!I:I,Sheet!C:C,SUL!B7,Sheet!A:A,"S"),"")</f>
        <v>85.99590302</v>
      </c>
      <c r="F7" s="32">
        <v>44932</v>
      </c>
      <c r="G7" s="32">
        <v>45297</v>
      </c>
      <c r="H7" s="51">
        <v>85.199996949999999</v>
      </c>
      <c r="I7" s="51">
        <v>85.99590302</v>
      </c>
    </row>
    <row r="8" spans="1:9" x14ac:dyDescent="0.3">
      <c r="A8" s="32">
        <f t="shared" si="0"/>
        <v>44933</v>
      </c>
      <c r="B8" s="32">
        <f t="shared" si="0"/>
        <v>45298</v>
      </c>
      <c r="C8">
        <f>AVERAGEIFS(Sheet!I:I,Sheet!C:C,SUL!A8,Sheet!A:A,"S")</f>
        <v>85.385696409999994</v>
      </c>
      <c r="D8" s="58">
        <f>IFERROR(AVERAGEIFS(Sheet!I:I,Sheet!C:C,SUL!B8,Sheet!A:A,"S"),"")</f>
        <v>85.220199579999999</v>
      </c>
      <c r="F8" s="32">
        <v>44933</v>
      </c>
      <c r="G8" s="32">
        <v>45298</v>
      </c>
      <c r="H8" s="51">
        <v>85.385696409999994</v>
      </c>
      <c r="I8" s="51">
        <v>85.220199579999999</v>
      </c>
    </row>
    <row r="9" spans="1:9" x14ac:dyDescent="0.3">
      <c r="A9" s="32">
        <f t="shared" si="0"/>
        <v>44934</v>
      </c>
      <c r="B9" s="32">
        <f t="shared" si="0"/>
        <v>45299</v>
      </c>
      <c r="C9">
        <f>AVERAGEIFS(Sheet!I:I,Sheet!C:C,SUL!A9,Sheet!A:A,"S")</f>
        <v>85.219100949999998</v>
      </c>
      <c r="D9" s="58">
        <f>IFERROR(AVERAGEIFS(Sheet!I:I,Sheet!C:C,SUL!B9,Sheet!A:A,"S"),"")</f>
        <v>84.049499510000004</v>
      </c>
      <c r="F9" s="32">
        <v>44934</v>
      </c>
      <c r="G9" s="32">
        <v>45299</v>
      </c>
      <c r="H9" s="51">
        <v>85.219100949999998</v>
      </c>
      <c r="I9" s="51">
        <v>84.049499510000004</v>
      </c>
    </row>
    <row r="10" spans="1:9" x14ac:dyDescent="0.3">
      <c r="A10" s="32">
        <f t="shared" si="0"/>
        <v>44935</v>
      </c>
      <c r="B10" s="32">
        <f t="shared" si="0"/>
        <v>45300</v>
      </c>
      <c r="C10">
        <f>AVERAGEIFS(Sheet!I:I,Sheet!C:C,SUL!A10,Sheet!A:A,"S")</f>
        <v>85.146797179999993</v>
      </c>
      <c r="D10" s="58">
        <f>IFERROR(AVERAGEIFS(Sheet!I:I,Sheet!C:C,SUL!B10,Sheet!A:A,"S"),"")</f>
        <v>83.033599850000002</v>
      </c>
      <c r="F10" s="32">
        <v>44935</v>
      </c>
      <c r="G10" s="32">
        <v>45300</v>
      </c>
      <c r="H10" s="51">
        <v>85.146797179999993</v>
      </c>
      <c r="I10" s="51">
        <v>83.033599850000002</v>
      </c>
    </row>
    <row r="11" spans="1:9" x14ac:dyDescent="0.3">
      <c r="A11" s="32">
        <f t="shared" si="0"/>
        <v>44936</v>
      </c>
      <c r="B11" s="32">
        <f t="shared" si="0"/>
        <v>45301</v>
      </c>
      <c r="C11">
        <f>AVERAGEIFS(Sheet!I:I,Sheet!C:C,SUL!A11,Sheet!A:A,"S")</f>
        <v>84.920600890000003</v>
      </c>
      <c r="D11" s="58">
        <f>IFERROR(AVERAGEIFS(Sheet!I:I,Sheet!C:C,SUL!B11,Sheet!A:A,"S"),"")</f>
        <v>82.186897279999997</v>
      </c>
      <c r="F11" s="32">
        <v>44936</v>
      </c>
      <c r="G11" s="32">
        <v>45301</v>
      </c>
      <c r="H11" s="51">
        <v>84.920600890000003</v>
      </c>
      <c r="I11" s="51">
        <v>82.186897279999997</v>
      </c>
    </row>
    <row r="12" spans="1:9" x14ac:dyDescent="0.3">
      <c r="A12" s="32">
        <f t="shared" si="0"/>
        <v>44937</v>
      </c>
      <c r="B12" s="32">
        <f t="shared" si="0"/>
        <v>45302</v>
      </c>
      <c r="C12">
        <f>AVERAGEIFS(Sheet!I:I,Sheet!C:C,SUL!A12,Sheet!A:A,"S")</f>
        <v>84.715103150000004</v>
      </c>
      <c r="D12" s="58">
        <f>IFERROR(AVERAGEIFS(Sheet!I:I,Sheet!C:C,SUL!B12,Sheet!A:A,"S"),"")</f>
        <v>81.222198489999997</v>
      </c>
      <c r="F12" s="32">
        <v>44937</v>
      </c>
      <c r="G12" s="32">
        <v>45302</v>
      </c>
      <c r="H12" s="51">
        <v>84.715103150000004</v>
      </c>
      <c r="I12" s="51">
        <v>81.222198489999997</v>
      </c>
    </row>
    <row r="13" spans="1:9" x14ac:dyDescent="0.3">
      <c r="A13" s="32">
        <f t="shared" si="0"/>
        <v>44938</v>
      </c>
      <c r="B13" s="32">
        <f t="shared" si="0"/>
        <v>45303</v>
      </c>
      <c r="C13">
        <f>AVERAGEIFS(Sheet!I:I,Sheet!C:C,SUL!A13,Sheet!A:A,"S")</f>
        <v>84.518402100000003</v>
      </c>
      <c r="D13" s="58">
        <f>IFERROR(AVERAGEIFS(Sheet!I:I,Sheet!C:C,SUL!B13,Sheet!A:A,"S"),"")</f>
        <v>80.510200499999996</v>
      </c>
      <c r="F13" s="32">
        <v>44938</v>
      </c>
      <c r="G13" s="32">
        <v>45303</v>
      </c>
      <c r="H13" s="51">
        <v>84.518402100000003</v>
      </c>
      <c r="I13" s="51">
        <v>80.510200499999996</v>
      </c>
    </row>
    <row r="14" spans="1:9" x14ac:dyDescent="0.3">
      <c r="A14" s="32">
        <f t="shared" si="0"/>
        <v>44939</v>
      </c>
      <c r="B14" s="32">
        <f t="shared" si="0"/>
        <v>45304</v>
      </c>
      <c r="C14">
        <f>AVERAGEIFS(Sheet!I:I,Sheet!C:C,SUL!A14,Sheet!A:A,"S")</f>
        <v>84.505096440000003</v>
      </c>
      <c r="D14" s="58">
        <f>IFERROR(AVERAGEIFS(Sheet!I:I,Sheet!C:C,SUL!B14,Sheet!A:A,"S"),"")</f>
        <v>79.775100710000004</v>
      </c>
      <c r="F14" s="32">
        <v>44939</v>
      </c>
      <c r="G14" s="32">
        <v>45304</v>
      </c>
      <c r="H14" s="51">
        <v>84.505096440000003</v>
      </c>
      <c r="I14" s="51">
        <v>79.775100710000004</v>
      </c>
    </row>
    <row r="15" spans="1:9" x14ac:dyDescent="0.3">
      <c r="A15" s="32">
        <f t="shared" si="0"/>
        <v>44940</v>
      </c>
      <c r="B15" s="32">
        <f t="shared" si="0"/>
        <v>45305</v>
      </c>
      <c r="C15">
        <f>AVERAGEIFS(Sheet!I:I,Sheet!C:C,SUL!A15,Sheet!A:A,"S")</f>
        <v>84.780601500000003</v>
      </c>
      <c r="D15" s="58">
        <f>IFERROR(AVERAGEIFS(Sheet!I:I,Sheet!C:C,SUL!B15,Sheet!A:A,"S"),"")</f>
        <v>79.503601070000002</v>
      </c>
      <c r="F15" s="32">
        <v>44940</v>
      </c>
      <c r="G15" s="32">
        <v>45305</v>
      </c>
      <c r="H15" s="51">
        <v>84.780601500000003</v>
      </c>
      <c r="I15" s="51">
        <v>79.503601070000002</v>
      </c>
    </row>
    <row r="16" spans="1:9" x14ac:dyDescent="0.3">
      <c r="A16" s="32">
        <f t="shared" si="0"/>
        <v>44941</v>
      </c>
      <c r="B16" s="32">
        <f t="shared" si="0"/>
        <v>45306</v>
      </c>
      <c r="C16">
        <f>AVERAGEIFS(Sheet!I:I,Sheet!C:C,SUL!A16,Sheet!A:A,"S")</f>
        <v>84.96749878</v>
      </c>
      <c r="D16" s="58">
        <f>IFERROR(AVERAGEIFS(Sheet!I:I,Sheet!C:C,SUL!B16,Sheet!A:A,"S"),"")</f>
        <v>78.665000919999997</v>
      </c>
      <c r="F16" s="32">
        <v>44941</v>
      </c>
      <c r="G16" s="32">
        <v>45306</v>
      </c>
      <c r="H16" s="51">
        <v>84.96749878</v>
      </c>
      <c r="I16" s="51">
        <v>78.665000919999997</v>
      </c>
    </row>
    <row r="17" spans="1:9" x14ac:dyDescent="0.3">
      <c r="A17" s="32">
        <f t="shared" si="0"/>
        <v>44942</v>
      </c>
      <c r="B17" s="32">
        <f t="shared" si="0"/>
        <v>45307</v>
      </c>
      <c r="C17">
        <f>AVERAGEIFS(Sheet!I:I,Sheet!C:C,SUL!A17,Sheet!A:A,"S")</f>
        <v>85.115501399999999</v>
      </c>
      <c r="D17" s="58">
        <f>IFERROR(AVERAGEIFS(Sheet!I:I,Sheet!C:C,SUL!B17,Sheet!A:A,"S"),"")</f>
        <v>77.804603580000006</v>
      </c>
      <c r="F17" s="32">
        <v>44942</v>
      </c>
      <c r="G17" s="32">
        <v>45307</v>
      </c>
      <c r="H17" s="51">
        <v>85.115501399999999</v>
      </c>
      <c r="I17" s="51">
        <v>77.804603580000006</v>
      </c>
    </row>
    <row r="18" spans="1:9" x14ac:dyDescent="0.3">
      <c r="A18" s="32">
        <f t="shared" si="0"/>
        <v>44943</v>
      </c>
      <c r="B18" s="32">
        <f t="shared" si="0"/>
        <v>45308</v>
      </c>
      <c r="C18">
        <f>AVERAGEIFS(Sheet!I:I,Sheet!C:C,SUL!A18,Sheet!A:A,"S")</f>
        <v>85.550399780000006</v>
      </c>
      <c r="D18" s="58">
        <f>IFERROR(AVERAGEIFS(Sheet!I:I,Sheet!C:C,SUL!B18,Sheet!A:A,"S"),"")</f>
        <v>77.495399480000003</v>
      </c>
      <c r="F18" s="32">
        <v>44943</v>
      </c>
      <c r="G18" s="32">
        <v>45308</v>
      </c>
      <c r="H18" s="51">
        <v>85.550399780000006</v>
      </c>
      <c r="I18" s="51">
        <v>77.495399480000003</v>
      </c>
    </row>
    <row r="19" spans="1:9" x14ac:dyDescent="0.3">
      <c r="A19" s="32">
        <f t="shared" si="0"/>
        <v>44944</v>
      </c>
      <c r="B19" s="32">
        <f t="shared" si="0"/>
        <v>45309</v>
      </c>
      <c r="C19">
        <f>AVERAGEIFS(Sheet!I:I,Sheet!C:C,SUL!A19,Sheet!A:A,"S")</f>
        <v>85.696296689999997</v>
      </c>
      <c r="D19" s="58">
        <f>IFERROR(AVERAGEIFS(Sheet!I:I,Sheet!C:C,SUL!B19,Sheet!A:A,"S"),"")</f>
        <v>79.807098389999993</v>
      </c>
      <c r="F19" s="32">
        <v>44944</v>
      </c>
      <c r="G19" s="32">
        <v>45309</v>
      </c>
      <c r="H19" s="51">
        <v>85.696296689999997</v>
      </c>
      <c r="I19" s="51">
        <v>79.807098389999993</v>
      </c>
    </row>
    <row r="20" spans="1:9" x14ac:dyDescent="0.3">
      <c r="A20" s="32">
        <f t="shared" si="0"/>
        <v>44945</v>
      </c>
      <c r="B20" s="32">
        <f t="shared" si="0"/>
        <v>45310</v>
      </c>
      <c r="C20">
        <f>AVERAGEIFS(Sheet!I:I,Sheet!C:C,SUL!A20,Sheet!A:A,"S")</f>
        <v>86.003402710000003</v>
      </c>
      <c r="D20" s="58">
        <f>IFERROR(AVERAGEIFS(Sheet!I:I,Sheet!C:C,SUL!B20,Sheet!A:A,"S"),"")</f>
        <v>81.760498049999995</v>
      </c>
      <c r="F20" s="32">
        <v>44945</v>
      </c>
      <c r="G20" s="32">
        <v>45310</v>
      </c>
      <c r="H20" s="51">
        <v>86.003402710000003</v>
      </c>
      <c r="I20" s="51">
        <v>81.760498049999995</v>
      </c>
    </row>
    <row r="21" spans="1:9" x14ac:dyDescent="0.3">
      <c r="A21" s="32">
        <f t="shared" si="0"/>
        <v>44946</v>
      </c>
      <c r="B21" s="32">
        <f t="shared" si="0"/>
        <v>45311</v>
      </c>
      <c r="C21">
        <f>AVERAGEIFS(Sheet!I:I,Sheet!C:C,SUL!A21,Sheet!A:A,"S")</f>
        <v>86.282798769999999</v>
      </c>
      <c r="D21" s="58">
        <f>IFERROR(AVERAGEIFS(Sheet!I:I,Sheet!C:C,SUL!B21,Sheet!A:A,"S"),"")</f>
        <v>82.565597530000005</v>
      </c>
      <c r="F21" s="32">
        <v>44946</v>
      </c>
      <c r="G21" s="32">
        <v>45311</v>
      </c>
      <c r="H21" s="51">
        <v>86.282798769999999</v>
      </c>
      <c r="I21" s="51">
        <v>82.565597530000005</v>
      </c>
    </row>
    <row r="22" spans="1:9" x14ac:dyDescent="0.3">
      <c r="A22" s="32">
        <f t="shared" si="0"/>
        <v>44947</v>
      </c>
      <c r="B22" s="32">
        <f t="shared" si="0"/>
        <v>45312</v>
      </c>
      <c r="C22">
        <f>AVERAGEIFS(Sheet!I:I,Sheet!C:C,SUL!A22,Sheet!A:A,"S")</f>
        <v>86.214897160000007</v>
      </c>
      <c r="D22" s="58">
        <f>IFERROR(AVERAGEIFS(Sheet!I:I,Sheet!C:C,SUL!B22,Sheet!A:A,"S"),"")</f>
        <v>83.08159637</v>
      </c>
      <c r="F22" s="32">
        <v>44947</v>
      </c>
      <c r="G22" s="32">
        <v>45312</v>
      </c>
      <c r="H22" s="51">
        <v>86.214897160000007</v>
      </c>
      <c r="I22" s="51">
        <v>83.08159637</v>
      </c>
    </row>
    <row r="23" spans="1:9" x14ac:dyDescent="0.3">
      <c r="A23" s="32">
        <f t="shared" si="0"/>
        <v>44948</v>
      </c>
      <c r="B23" s="32">
        <f t="shared" si="0"/>
        <v>45313</v>
      </c>
      <c r="C23">
        <f>AVERAGEIFS(Sheet!I:I,Sheet!C:C,SUL!A23,Sheet!A:A,"S")</f>
        <v>86.317298890000004</v>
      </c>
      <c r="D23" s="58">
        <f>IFERROR(AVERAGEIFS(Sheet!I:I,Sheet!C:C,SUL!B23,Sheet!A:A,"S"),"")</f>
        <v>83.003501889999995</v>
      </c>
      <c r="F23" s="32">
        <v>44948</v>
      </c>
      <c r="G23" s="32">
        <v>45313</v>
      </c>
      <c r="H23" s="51">
        <v>86.317298890000004</v>
      </c>
      <c r="I23" s="51">
        <v>83.003501889999995</v>
      </c>
    </row>
    <row r="24" spans="1:9" x14ac:dyDescent="0.3">
      <c r="A24" s="32">
        <f t="shared" si="0"/>
        <v>44949</v>
      </c>
      <c r="B24" s="32">
        <f t="shared" si="0"/>
        <v>45314</v>
      </c>
      <c r="C24">
        <f>AVERAGEIFS(Sheet!I:I,Sheet!C:C,SUL!A24,Sheet!A:A,"S")</f>
        <v>86.542800900000003</v>
      </c>
      <c r="D24" s="58">
        <f>IFERROR(AVERAGEIFS(Sheet!I:I,Sheet!C:C,SUL!B24,Sheet!A:A,"S"),"")</f>
        <v>82.874000550000005</v>
      </c>
      <c r="F24" s="32">
        <v>44949</v>
      </c>
      <c r="G24" s="32">
        <v>45314</v>
      </c>
      <c r="H24" s="51">
        <v>86.542800900000003</v>
      </c>
      <c r="I24" s="51">
        <v>82.874000550000005</v>
      </c>
    </row>
    <row r="25" spans="1:9" x14ac:dyDescent="0.3">
      <c r="A25" s="32">
        <f t="shared" si="0"/>
        <v>44950</v>
      </c>
      <c r="B25" s="32">
        <f t="shared" si="0"/>
        <v>45315</v>
      </c>
      <c r="C25">
        <f>AVERAGEIFS(Sheet!I:I,Sheet!C:C,SUL!A25,Sheet!A:A,"S")</f>
        <v>86.706199650000002</v>
      </c>
      <c r="D25" s="58">
        <f>IFERROR(AVERAGEIFS(Sheet!I:I,Sheet!C:C,SUL!B25,Sheet!A:A,"S"),"")</f>
        <v>82.760902400000006</v>
      </c>
      <c r="F25" s="32">
        <v>44950</v>
      </c>
      <c r="G25" s="32">
        <v>45315</v>
      </c>
      <c r="H25" s="51">
        <v>86.706199650000002</v>
      </c>
      <c r="I25" s="51">
        <v>82.760902400000006</v>
      </c>
    </row>
    <row r="26" spans="1:9" x14ac:dyDescent="0.3">
      <c r="A26" s="32">
        <f t="shared" si="0"/>
        <v>44951</v>
      </c>
      <c r="B26" s="32">
        <f t="shared" si="0"/>
        <v>45316</v>
      </c>
      <c r="C26">
        <f>AVERAGEIFS(Sheet!I:I,Sheet!C:C,SUL!A26,Sheet!A:A,"S")</f>
        <v>86.939102169999998</v>
      </c>
      <c r="D26" s="58">
        <f>IFERROR(AVERAGEIFS(Sheet!I:I,Sheet!C:C,SUL!B26,Sheet!A:A,"S"),"")</f>
        <v>82.637496949999999</v>
      </c>
      <c r="F26" s="32">
        <v>44951</v>
      </c>
      <c r="G26" s="32">
        <v>45316</v>
      </c>
      <c r="H26" s="51">
        <v>86.939102169999998</v>
      </c>
      <c r="I26" s="51">
        <v>82.637496949999999</v>
      </c>
    </row>
    <row r="27" spans="1:9" x14ac:dyDescent="0.3">
      <c r="A27" s="32">
        <f t="shared" si="0"/>
        <v>44952</v>
      </c>
      <c r="B27" s="32">
        <f t="shared" si="0"/>
        <v>45317</v>
      </c>
      <c r="C27">
        <f>AVERAGEIFS(Sheet!I:I,Sheet!C:C,SUL!A27,Sheet!A:A,"S")</f>
        <v>86.928298949999999</v>
      </c>
      <c r="D27" s="58">
        <f>IFERROR(AVERAGEIFS(Sheet!I:I,Sheet!C:C,SUL!B27,Sheet!A:A,"S"),"")</f>
        <v>82.372299190000007</v>
      </c>
      <c r="F27" s="32">
        <v>44952</v>
      </c>
      <c r="G27" s="32">
        <v>45317</v>
      </c>
      <c r="H27" s="51">
        <v>86.928298949999999</v>
      </c>
      <c r="I27" s="51">
        <v>82.372299190000007</v>
      </c>
    </row>
    <row r="28" spans="1:9" x14ac:dyDescent="0.3">
      <c r="A28" s="32">
        <f t="shared" si="0"/>
        <v>44953</v>
      </c>
      <c r="B28" s="32">
        <f t="shared" si="0"/>
        <v>45318</v>
      </c>
      <c r="C28">
        <f>AVERAGEIFS(Sheet!I:I,Sheet!C:C,SUL!A28,Sheet!A:A,"S")</f>
        <v>86.965499879999996</v>
      </c>
      <c r="D28" s="58">
        <f>IFERROR(AVERAGEIFS(Sheet!I:I,Sheet!C:C,SUL!B28,Sheet!A:A,"S"),"")</f>
        <v>82.576400759999999</v>
      </c>
      <c r="F28" s="32">
        <v>44953</v>
      </c>
      <c r="G28" s="32">
        <v>45318</v>
      </c>
      <c r="H28" s="51">
        <v>86.965499879999996</v>
      </c>
      <c r="I28" s="51">
        <v>82.576400759999999</v>
      </c>
    </row>
    <row r="29" spans="1:9" x14ac:dyDescent="0.3">
      <c r="A29" s="32">
        <f t="shared" si="0"/>
        <v>44954</v>
      </c>
      <c r="B29" s="32">
        <f t="shared" si="0"/>
        <v>45319</v>
      </c>
      <c r="C29">
        <f>AVERAGEIFS(Sheet!I:I,Sheet!C:C,SUL!A29,Sheet!A:A,"S")</f>
        <v>87.041801449999994</v>
      </c>
      <c r="D29" s="58">
        <f>IFERROR(AVERAGEIFS(Sheet!I:I,Sheet!C:C,SUL!B29,Sheet!A:A,"S"),"")</f>
        <v>82.923202509999996</v>
      </c>
      <c r="F29" s="32">
        <v>44954</v>
      </c>
      <c r="G29" s="32">
        <v>45319</v>
      </c>
      <c r="H29" s="51">
        <v>87.041801449999994</v>
      </c>
      <c r="I29" s="51">
        <v>82.923202509999996</v>
      </c>
    </row>
    <row r="30" spans="1:9" x14ac:dyDescent="0.3">
      <c r="A30" s="32">
        <f t="shared" si="0"/>
        <v>44955</v>
      </c>
      <c r="B30" s="32">
        <f t="shared" si="0"/>
        <v>45320</v>
      </c>
      <c r="C30">
        <f>AVERAGEIFS(Sheet!I:I,Sheet!C:C,SUL!A30,Sheet!A:A,"S")</f>
        <v>87.036201480000003</v>
      </c>
      <c r="D30" s="58">
        <f>IFERROR(AVERAGEIFS(Sheet!I:I,Sheet!C:C,SUL!B30,Sheet!A:A,"S"),"")</f>
        <v>82.874397279999997</v>
      </c>
      <c r="F30" s="32">
        <v>44955</v>
      </c>
      <c r="G30" s="32">
        <v>45320</v>
      </c>
      <c r="H30" s="51">
        <v>87.036201480000003</v>
      </c>
      <c r="I30" s="51">
        <v>82.874397279999997</v>
      </c>
    </row>
    <row r="31" spans="1:9" x14ac:dyDescent="0.3">
      <c r="A31" s="32">
        <f t="shared" si="0"/>
        <v>44956</v>
      </c>
      <c r="B31" s="32">
        <f t="shared" si="0"/>
        <v>45321</v>
      </c>
      <c r="C31">
        <f>AVERAGEIFS(Sheet!I:I,Sheet!C:C,SUL!A31,Sheet!A:A,"S")</f>
        <v>86.792396550000007</v>
      </c>
      <c r="D31" s="58">
        <f>IFERROR(AVERAGEIFS(Sheet!I:I,Sheet!C:C,SUL!B31,Sheet!A:A,"S"),"")</f>
        <v>82.462303160000005</v>
      </c>
      <c r="F31" s="32">
        <v>44956</v>
      </c>
      <c r="G31" s="32">
        <v>45321</v>
      </c>
      <c r="H31" s="51">
        <v>86.792396550000007</v>
      </c>
      <c r="I31" s="51">
        <v>82.462303160000005</v>
      </c>
    </row>
    <row r="32" spans="1:9" x14ac:dyDescent="0.3">
      <c r="A32" s="32">
        <f t="shared" si="0"/>
        <v>44957</v>
      </c>
      <c r="B32" s="32">
        <f t="shared" si="0"/>
        <v>45322</v>
      </c>
      <c r="C32">
        <f>AVERAGEIFS(Sheet!I:I,Sheet!C:C,SUL!A32,Sheet!A:A,"S")</f>
        <v>86.859100339999998</v>
      </c>
      <c r="D32" s="58">
        <f>IFERROR(AVERAGEIFS(Sheet!I:I,Sheet!C:C,SUL!B32,Sheet!A:A,"S"),"")</f>
        <v>81.881301879999995</v>
      </c>
      <c r="F32" s="32">
        <v>44957</v>
      </c>
      <c r="G32" s="32">
        <v>45322</v>
      </c>
      <c r="H32" s="51">
        <v>86.859100339999998</v>
      </c>
      <c r="I32" s="51">
        <v>81.881301879999995</v>
      </c>
    </row>
    <row r="33" spans="1:9" x14ac:dyDescent="0.3">
      <c r="A33" s="32">
        <f t="shared" si="0"/>
        <v>44958</v>
      </c>
      <c r="B33" s="32">
        <f t="shared" si="0"/>
        <v>45323</v>
      </c>
      <c r="C33">
        <f>AVERAGEIFS(Sheet!I:I,Sheet!C:C,SUL!A33,Sheet!A:A,"S")</f>
        <v>86.776199340000005</v>
      </c>
      <c r="D33" s="58">
        <f>IFERROR(AVERAGEIFS(Sheet!I:I,Sheet!C:C,SUL!B33,Sheet!A:A,"S"),"")</f>
        <v>81.761199950000005</v>
      </c>
      <c r="F33" s="32">
        <v>44958</v>
      </c>
      <c r="G33" s="32">
        <v>45323</v>
      </c>
      <c r="H33" s="51">
        <v>86.776199340000005</v>
      </c>
      <c r="I33" s="51">
        <v>81.761199950000005</v>
      </c>
    </row>
    <row r="34" spans="1:9" x14ac:dyDescent="0.3">
      <c r="A34" s="32">
        <f t="shared" si="0"/>
        <v>44959</v>
      </c>
      <c r="B34" s="32">
        <f t="shared" si="0"/>
        <v>45324</v>
      </c>
      <c r="C34">
        <f>AVERAGEIFS(Sheet!I:I,Sheet!C:C,SUL!A34,Sheet!A:A,"S")</f>
        <v>86.660499569999999</v>
      </c>
      <c r="D34" s="58">
        <f>IFERROR(AVERAGEIFS(Sheet!I:I,Sheet!C:C,SUL!B34,Sheet!A:A,"S"),"")</f>
        <v>81.219001770000006</v>
      </c>
      <c r="F34" s="32">
        <v>44959</v>
      </c>
      <c r="G34" s="32">
        <v>45324</v>
      </c>
      <c r="H34" s="51">
        <v>86.660499569999999</v>
      </c>
      <c r="I34" s="51">
        <v>81.219001770000006</v>
      </c>
    </row>
    <row r="35" spans="1:9" x14ac:dyDescent="0.3">
      <c r="A35" s="32">
        <f t="shared" si="0"/>
        <v>44960</v>
      </c>
      <c r="B35" s="32">
        <f t="shared" si="0"/>
        <v>45325</v>
      </c>
      <c r="C35">
        <f>AVERAGEIFS(Sheet!I:I,Sheet!C:C,SUL!A35,Sheet!A:A,"S")</f>
        <v>86.603202820000007</v>
      </c>
      <c r="D35" s="58">
        <f>IFERROR(AVERAGEIFS(Sheet!I:I,Sheet!C:C,SUL!B35,Sheet!A:A,"S"),"")</f>
        <v>81.092903140000004</v>
      </c>
      <c r="F35" s="32">
        <v>44960</v>
      </c>
      <c r="G35" s="32">
        <v>45325</v>
      </c>
      <c r="H35" s="51">
        <v>86.603202820000007</v>
      </c>
      <c r="I35" s="51">
        <v>81.092903140000004</v>
      </c>
    </row>
    <row r="36" spans="1:9" x14ac:dyDescent="0.3">
      <c r="A36" s="32">
        <f t="shared" si="0"/>
        <v>44961</v>
      </c>
      <c r="B36" s="32">
        <f t="shared" si="0"/>
        <v>45326</v>
      </c>
      <c r="C36">
        <f>AVERAGEIFS(Sheet!I:I,Sheet!C:C,SUL!A36,Sheet!A:A,"S")</f>
        <v>86.986297609999994</v>
      </c>
      <c r="D36" s="58">
        <f>IFERROR(AVERAGEIFS(Sheet!I:I,Sheet!C:C,SUL!B36,Sheet!A:A,"S"),"")</f>
        <v>81.128196720000005</v>
      </c>
      <c r="F36" s="32">
        <v>44961</v>
      </c>
      <c r="G36" s="32">
        <v>45326</v>
      </c>
      <c r="H36" s="51">
        <v>86.986297609999994</v>
      </c>
      <c r="I36" s="51">
        <v>81.128196720000005</v>
      </c>
    </row>
    <row r="37" spans="1:9" x14ac:dyDescent="0.3">
      <c r="A37" s="32">
        <f t="shared" si="0"/>
        <v>44962</v>
      </c>
      <c r="B37" s="32">
        <f t="shared" si="0"/>
        <v>45327</v>
      </c>
      <c r="C37">
        <f>AVERAGEIFS(Sheet!I:I,Sheet!C:C,SUL!A37,Sheet!A:A,"S")</f>
        <v>87.192398069999996</v>
      </c>
      <c r="D37" s="58">
        <f>IFERROR(AVERAGEIFS(Sheet!I:I,Sheet!C:C,SUL!B37,Sheet!A:A,"S"),"")</f>
        <v>80.459198000000001</v>
      </c>
      <c r="F37" s="32">
        <v>44962</v>
      </c>
      <c r="G37" s="32">
        <v>45327</v>
      </c>
      <c r="H37" s="51">
        <v>87.192398069999996</v>
      </c>
      <c r="I37" s="51">
        <v>80.459198000000001</v>
      </c>
    </row>
    <row r="38" spans="1:9" x14ac:dyDescent="0.3">
      <c r="A38" s="32">
        <f t="shared" si="0"/>
        <v>44963</v>
      </c>
      <c r="B38" s="32">
        <f t="shared" si="0"/>
        <v>45328</v>
      </c>
      <c r="C38">
        <f>AVERAGEIFS(Sheet!I:I,Sheet!C:C,SUL!A38,Sheet!A:A,"S")</f>
        <v>87.08969879</v>
      </c>
      <c r="D38" s="58">
        <f>IFERROR(AVERAGEIFS(Sheet!I:I,Sheet!C:C,SUL!B38,Sheet!A:A,"S"),"")</f>
        <v>79.406303410000007</v>
      </c>
      <c r="F38" s="32">
        <v>44963</v>
      </c>
      <c r="G38" s="32">
        <v>45328</v>
      </c>
      <c r="H38" s="51">
        <v>87.08969879</v>
      </c>
      <c r="I38" s="51">
        <v>79.406303410000007</v>
      </c>
    </row>
    <row r="39" spans="1:9" x14ac:dyDescent="0.3">
      <c r="A39" s="32">
        <f t="shared" si="0"/>
        <v>44964</v>
      </c>
      <c r="B39" s="32">
        <f t="shared" si="0"/>
        <v>45329</v>
      </c>
      <c r="C39">
        <f>AVERAGEIFS(Sheet!I:I,Sheet!C:C,SUL!A39,Sheet!A:A,"S")</f>
        <v>87.099502560000005</v>
      </c>
      <c r="D39" s="58">
        <f>IFERROR(AVERAGEIFS(Sheet!I:I,Sheet!C:C,SUL!B39,Sheet!A:A,"S"),"")</f>
        <v>78.374900819999993</v>
      </c>
      <c r="F39" s="32">
        <v>44964</v>
      </c>
      <c r="G39" s="32">
        <v>45329</v>
      </c>
      <c r="H39" s="51">
        <v>87.099502560000005</v>
      </c>
      <c r="I39" s="51">
        <v>78.374900819999993</v>
      </c>
    </row>
    <row r="40" spans="1:9" x14ac:dyDescent="0.3">
      <c r="A40" s="32">
        <f t="shared" si="0"/>
        <v>44965</v>
      </c>
      <c r="B40" s="32">
        <f t="shared" si="0"/>
        <v>45330</v>
      </c>
      <c r="C40">
        <f>AVERAGEIFS(Sheet!I:I,Sheet!C:C,SUL!A40,Sheet!A:A,"S")</f>
        <v>87.121803279999995</v>
      </c>
      <c r="D40" s="58">
        <f>IFERROR(AVERAGEIFS(Sheet!I:I,Sheet!C:C,SUL!B40,Sheet!A:A,"S"),"")</f>
        <v>77.194801330000004</v>
      </c>
      <c r="F40" s="32">
        <v>44965</v>
      </c>
      <c r="G40" s="32">
        <v>45330</v>
      </c>
      <c r="H40" s="51">
        <v>87.121803279999995</v>
      </c>
      <c r="I40" s="51">
        <v>77.194801330000004</v>
      </c>
    </row>
    <row r="41" spans="1:9" x14ac:dyDescent="0.3">
      <c r="A41" s="32">
        <f t="shared" si="0"/>
        <v>44966</v>
      </c>
      <c r="B41" s="32">
        <f t="shared" si="0"/>
        <v>45331</v>
      </c>
      <c r="C41">
        <f>AVERAGEIFS(Sheet!I:I,Sheet!C:C,SUL!A41,Sheet!A:A,"S")</f>
        <v>86.956001279999995</v>
      </c>
      <c r="D41" s="58">
        <f>IFERROR(AVERAGEIFS(Sheet!I:I,Sheet!C:C,SUL!B41,Sheet!A:A,"S"),"")</f>
        <v>76.202400209999993</v>
      </c>
      <c r="F41" s="32">
        <v>44966</v>
      </c>
      <c r="G41" s="32">
        <v>45331</v>
      </c>
      <c r="H41" s="51">
        <v>86.956001279999995</v>
      </c>
      <c r="I41" s="51">
        <v>76.202400209999993</v>
      </c>
    </row>
    <row r="42" spans="1:9" x14ac:dyDescent="0.3">
      <c r="A42" s="32">
        <f t="shared" si="0"/>
        <v>44967</v>
      </c>
      <c r="B42" s="32">
        <f t="shared" si="0"/>
        <v>45332</v>
      </c>
      <c r="C42">
        <f>AVERAGEIFS(Sheet!I:I,Sheet!C:C,SUL!A42,Sheet!A:A,"S")</f>
        <v>86.751098630000001</v>
      </c>
      <c r="D42" s="58">
        <f>IFERROR(AVERAGEIFS(Sheet!I:I,Sheet!C:C,SUL!B42,Sheet!A:A,"S"),"")</f>
        <v>75.764602659999994</v>
      </c>
      <c r="F42" s="32">
        <v>44967</v>
      </c>
      <c r="G42" s="32">
        <v>45332</v>
      </c>
      <c r="H42" s="51">
        <v>86.751098630000001</v>
      </c>
      <c r="I42" s="51">
        <v>75.764602659999994</v>
      </c>
    </row>
    <row r="43" spans="1:9" x14ac:dyDescent="0.3">
      <c r="A43" s="32">
        <f t="shared" si="0"/>
        <v>44968</v>
      </c>
      <c r="B43" s="32">
        <f t="shared" si="0"/>
        <v>45333</v>
      </c>
      <c r="C43">
        <f>AVERAGEIFS(Sheet!I:I,Sheet!C:C,SUL!A43,Sheet!A:A,"S")</f>
        <v>86.861000059999995</v>
      </c>
      <c r="D43" s="58">
        <f>IFERROR(AVERAGEIFS(Sheet!I:I,Sheet!C:C,SUL!B43,Sheet!A:A,"S"),"")</f>
        <v>75.352302550000005</v>
      </c>
      <c r="F43" s="32">
        <v>44968</v>
      </c>
      <c r="G43" s="32">
        <v>45333</v>
      </c>
      <c r="H43" s="51">
        <v>86.861000059999995</v>
      </c>
      <c r="I43" s="51">
        <v>75.352302550000005</v>
      </c>
    </row>
    <row r="44" spans="1:9" x14ac:dyDescent="0.3">
      <c r="A44" s="32">
        <f t="shared" si="0"/>
        <v>44969</v>
      </c>
      <c r="B44" s="32">
        <f t="shared" si="0"/>
        <v>45334</v>
      </c>
      <c r="C44">
        <f>AVERAGEIFS(Sheet!I:I,Sheet!C:C,SUL!A44,Sheet!A:A,"S")</f>
        <v>86.89689636</v>
      </c>
      <c r="D44" s="58">
        <f>IFERROR(AVERAGEIFS(Sheet!I:I,Sheet!C:C,SUL!B44,Sheet!A:A,"S"),"")</f>
        <v>74.594497680000003</v>
      </c>
      <c r="F44" s="32">
        <v>44969</v>
      </c>
      <c r="G44" s="32">
        <v>45334</v>
      </c>
      <c r="H44" s="51">
        <v>86.89689636</v>
      </c>
      <c r="I44" s="51">
        <v>74.594497680000003</v>
      </c>
    </row>
    <row r="45" spans="1:9" x14ac:dyDescent="0.3">
      <c r="A45" s="32">
        <f t="shared" si="0"/>
        <v>44970</v>
      </c>
      <c r="B45" s="32">
        <f t="shared" si="0"/>
        <v>45335</v>
      </c>
      <c r="C45">
        <f>AVERAGEIFS(Sheet!I:I,Sheet!C:C,SUL!A45,Sheet!A:A,"S")</f>
        <v>86.521202090000003</v>
      </c>
      <c r="D45" s="58">
        <f>IFERROR(AVERAGEIFS(Sheet!I:I,Sheet!C:C,SUL!B45,Sheet!A:A,"S"),"")</f>
        <v>73.933700560000005</v>
      </c>
      <c r="F45" s="32">
        <v>44970</v>
      </c>
      <c r="G45" s="32">
        <v>45335</v>
      </c>
      <c r="H45" s="51">
        <v>86.521202090000003</v>
      </c>
      <c r="I45" s="51">
        <v>73.933700560000005</v>
      </c>
    </row>
    <row r="46" spans="1:9" x14ac:dyDescent="0.3">
      <c r="A46" s="32">
        <f t="shared" si="0"/>
        <v>44971</v>
      </c>
      <c r="B46" s="32">
        <f t="shared" si="0"/>
        <v>45336</v>
      </c>
      <c r="C46">
        <f>AVERAGEIFS(Sheet!I:I,Sheet!C:C,SUL!A46,Sheet!A:A,"S")</f>
        <v>86.066802980000006</v>
      </c>
      <c r="D46" s="58">
        <f>IFERROR(AVERAGEIFS(Sheet!I:I,Sheet!C:C,SUL!B46,Sheet!A:A,"S"),"")</f>
        <v>73.064598079999996</v>
      </c>
      <c r="F46" s="32">
        <v>44971</v>
      </c>
      <c r="G46" s="32">
        <v>45336</v>
      </c>
      <c r="H46" s="51">
        <v>86.066802980000006</v>
      </c>
      <c r="I46" s="51">
        <v>73.064598079999996</v>
      </c>
    </row>
    <row r="47" spans="1:9" x14ac:dyDescent="0.3">
      <c r="A47" s="32">
        <f t="shared" si="0"/>
        <v>44972</v>
      </c>
      <c r="B47" s="32">
        <f t="shared" si="0"/>
        <v>45337</v>
      </c>
      <c r="C47">
        <f>AVERAGEIFS(Sheet!I:I,Sheet!C:C,SUL!A47,Sheet!A:A,"S")</f>
        <v>85.785400390000007</v>
      </c>
      <c r="D47" s="58">
        <f>IFERROR(AVERAGEIFS(Sheet!I:I,Sheet!C:C,SUL!B47,Sheet!A:A,"S"),"")</f>
        <v>72.574897770000007</v>
      </c>
      <c r="F47" s="32">
        <v>44972</v>
      </c>
      <c r="G47" s="32">
        <v>45337</v>
      </c>
      <c r="H47" s="51">
        <v>85.785400390000007</v>
      </c>
      <c r="I47" s="51">
        <v>72.574897770000007</v>
      </c>
    </row>
    <row r="48" spans="1:9" x14ac:dyDescent="0.3">
      <c r="A48" s="32">
        <f t="shared" si="0"/>
        <v>44973</v>
      </c>
      <c r="B48" s="32">
        <f t="shared" si="0"/>
        <v>45338</v>
      </c>
      <c r="C48">
        <f>AVERAGEIFS(Sheet!I:I,Sheet!C:C,SUL!A48,Sheet!A:A,"S")</f>
        <v>85.709198000000001</v>
      </c>
      <c r="D48" s="58">
        <f>IFERROR(AVERAGEIFS(Sheet!I:I,Sheet!C:C,SUL!B48,Sheet!A:A,"S"),"")</f>
        <v>72.147499080000003</v>
      </c>
      <c r="F48" s="32">
        <v>44973</v>
      </c>
      <c r="G48" s="32">
        <v>45338</v>
      </c>
      <c r="H48" s="51">
        <v>85.709198000000001</v>
      </c>
      <c r="I48" s="51">
        <v>72.147499080000003</v>
      </c>
    </row>
    <row r="49" spans="1:9" x14ac:dyDescent="0.3">
      <c r="A49" s="32">
        <f t="shared" si="0"/>
        <v>44974</v>
      </c>
      <c r="B49" s="32">
        <f t="shared" si="0"/>
        <v>45339</v>
      </c>
      <c r="C49">
        <f>AVERAGEIFS(Sheet!I:I,Sheet!C:C,SUL!A49,Sheet!A:A,"S")</f>
        <v>85.628799439999995</v>
      </c>
      <c r="D49" s="58">
        <f>IFERROR(AVERAGEIFS(Sheet!I:I,Sheet!C:C,SUL!B49,Sheet!A:A,"S"),"")</f>
        <v>71.918601989999999</v>
      </c>
      <c r="F49" s="32">
        <v>44974</v>
      </c>
      <c r="G49" s="32">
        <v>45339</v>
      </c>
      <c r="H49" s="51">
        <v>85.628799439999995</v>
      </c>
      <c r="I49" s="51">
        <v>71.918601989999999</v>
      </c>
    </row>
    <row r="50" spans="1:9" x14ac:dyDescent="0.3">
      <c r="A50" s="32">
        <f t="shared" si="0"/>
        <v>44975</v>
      </c>
      <c r="B50" s="32">
        <f t="shared" si="0"/>
        <v>45340</v>
      </c>
      <c r="C50">
        <f>AVERAGEIFS(Sheet!I:I,Sheet!C:C,SUL!A50,Sheet!A:A,"S")</f>
        <v>85.907600400000007</v>
      </c>
      <c r="D50" s="58">
        <f>IFERROR(AVERAGEIFS(Sheet!I:I,Sheet!C:C,SUL!B50,Sheet!A:A,"S"),"")</f>
        <v>71.986099240000001</v>
      </c>
      <c r="F50" s="32">
        <v>44975</v>
      </c>
      <c r="G50" s="32">
        <v>45340</v>
      </c>
      <c r="H50" s="51">
        <v>85.907600400000007</v>
      </c>
      <c r="I50" s="51">
        <v>71.986099240000001</v>
      </c>
    </row>
    <row r="51" spans="1:9" x14ac:dyDescent="0.3">
      <c r="A51" s="32">
        <f t="shared" si="0"/>
        <v>44976</v>
      </c>
      <c r="B51" s="32">
        <f t="shared" si="0"/>
        <v>45341</v>
      </c>
      <c r="C51">
        <f>AVERAGEIFS(Sheet!I:I,Sheet!C:C,SUL!A51,Sheet!A:A,"S")</f>
        <v>86.229103089999995</v>
      </c>
      <c r="D51" s="58">
        <f>IFERROR(AVERAGEIFS(Sheet!I:I,Sheet!C:C,SUL!B51,Sheet!A:A,"S"),"")</f>
        <v>71.559402469999995</v>
      </c>
      <c r="F51" s="32">
        <v>44976</v>
      </c>
      <c r="G51" s="32">
        <v>45341</v>
      </c>
      <c r="H51" s="51">
        <v>86.229103089999995</v>
      </c>
      <c r="I51" s="51">
        <v>71.559402469999995</v>
      </c>
    </row>
    <row r="52" spans="1:9" x14ac:dyDescent="0.3">
      <c r="A52" s="32">
        <f t="shared" si="0"/>
        <v>44977</v>
      </c>
      <c r="B52" s="32">
        <f t="shared" si="0"/>
        <v>45342</v>
      </c>
      <c r="C52">
        <f>AVERAGEIFS(Sheet!I:I,Sheet!C:C,SUL!A52,Sheet!A:A,"S")</f>
        <v>86.313102720000003</v>
      </c>
      <c r="D52" s="58">
        <f>IFERROR(AVERAGEIFS(Sheet!I:I,Sheet!C:C,SUL!B52,Sheet!A:A,"S"),"")</f>
        <v>71.187103269999994</v>
      </c>
      <c r="F52" s="32">
        <v>44977</v>
      </c>
      <c r="G52" s="32">
        <v>45342</v>
      </c>
      <c r="H52" s="51">
        <v>86.313102720000003</v>
      </c>
      <c r="I52" s="51">
        <v>71.187103269999994</v>
      </c>
    </row>
    <row r="53" spans="1:9" x14ac:dyDescent="0.3">
      <c r="A53" s="32">
        <f t="shared" si="0"/>
        <v>44978</v>
      </c>
      <c r="B53" s="32">
        <f t="shared" si="0"/>
        <v>45343</v>
      </c>
      <c r="C53">
        <f>AVERAGEIFS(Sheet!I:I,Sheet!C:C,SUL!A53,Sheet!A:A,"S")</f>
        <v>86.274803160000005</v>
      </c>
      <c r="D53" s="58">
        <f>IFERROR(AVERAGEIFS(Sheet!I:I,Sheet!C:C,SUL!B53,Sheet!A:A,"S"),"")</f>
        <v>70.677696229999995</v>
      </c>
      <c r="F53" s="32">
        <v>44978</v>
      </c>
      <c r="G53" s="32">
        <v>45343</v>
      </c>
      <c r="H53" s="51">
        <v>86.274803160000005</v>
      </c>
      <c r="I53" s="51">
        <v>70.677696229999995</v>
      </c>
    </row>
    <row r="54" spans="1:9" x14ac:dyDescent="0.3">
      <c r="A54" s="32">
        <f t="shared" si="0"/>
        <v>44979</v>
      </c>
      <c r="B54" s="32">
        <f t="shared" si="0"/>
        <v>45344</v>
      </c>
      <c r="C54">
        <f>AVERAGEIFS(Sheet!I:I,Sheet!C:C,SUL!A54,Sheet!A:A,"S")</f>
        <v>86.219100949999998</v>
      </c>
      <c r="D54" s="58">
        <f>IFERROR(AVERAGEIFS(Sheet!I:I,Sheet!C:C,SUL!B54,Sheet!A:A,"S"),"")</f>
        <v>69.91560364</v>
      </c>
      <c r="F54" s="32">
        <v>44979</v>
      </c>
      <c r="G54" s="32">
        <v>45344</v>
      </c>
      <c r="H54" s="51">
        <v>86.219100949999998</v>
      </c>
      <c r="I54" s="51">
        <v>69.91560364</v>
      </c>
    </row>
    <row r="55" spans="1:9" x14ac:dyDescent="0.3">
      <c r="A55" s="32">
        <f t="shared" si="0"/>
        <v>44980</v>
      </c>
      <c r="B55" s="32">
        <f t="shared" si="0"/>
        <v>45345</v>
      </c>
      <c r="C55">
        <f>AVERAGEIFS(Sheet!I:I,Sheet!C:C,SUL!A55,Sheet!A:A,"S")</f>
        <v>86.236602779999998</v>
      </c>
      <c r="D55" s="58">
        <f>IFERROR(AVERAGEIFS(Sheet!I:I,Sheet!C:C,SUL!B55,Sheet!A:A,"S"),"")</f>
        <v>69.009201050000001</v>
      </c>
      <c r="F55" s="32">
        <v>44980</v>
      </c>
      <c r="G55" s="32">
        <v>45345</v>
      </c>
      <c r="H55" s="51">
        <v>86.236602779999998</v>
      </c>
      <c r="I55" s="51">
        <v>69.009201050000001</v>
      </c>
    </row>
    <row r="56" spans="1:9" x14ac:dyDescent="0.3">
      <c r="A56" s="32">
        <f t="shared" si="0"/>
        <v>44981</v>
      </c>
      <c r="B56" s="32">
        <f t="shared" si="0"/>
        <v>45346</v>
      </c>
      <c r="C56">
        <f>AVERAGEIFS(Sheet!I:I,Sheet!C:C,SUL!A56,Sheet!A:A,"S")</f>
        <v>86.468696589999993</v>
      </c>
      <c r="D56" s="58">
        <f>IFERROR(AVERAGEIFS(Sheet!I:I,Sheet!C:C,SUL!B56,Sheet!A:A,"S"),"")</f>
        <v>68.944801330000004</v>
      </c>
      <c r="F56" s="32">
        <v>44981</v>
      </c>
      <c r="G56" s="32">
        <v>45346</v>
      </c>
      <c r="H56" s="51">
        <v>86.468696589999993</v>
      </c>
      <c r="I56" s="51">
        <v>68.944801330000004</v>
      </c>
    </row>
    <row r="57" spans="1:9" x14ac:dyDescent="0.3">
      <c r="A57" s="32">
        <f t="shared" si="0"/>
        <v>44982</v>
      </c>
      <c r="B57" s="32">
        <f t="shared" si="0"/>
        <v>45347</v>
      </c>
      <c r="C57">
        <f>AVERAGEIFS(Sheet!I:I,Sheet!C:C,SUL!A57,Sheet!A:A,"S")</f>
        <v>86.302696229999995</v>
      </c>
      <c r="D57" s="58">
        <f>IFERROR(AVERAGEIFS(Sheet!I:I,Sheet!C:C,SUL!B57,Sheet!A:A,"S"),"")</f>
        <v>68.872596740000006</v>
      </c>
      <c r="F57" s="32">
        <v>44982</v>
      </c>
      <c r="G57" s="32">
        <v>45347</v>
      </c>
      <c r="H57" s="51">
        <v>86.302696229999995</v>
      </c>
      <c r="I57" s="51">
        <v>68.872596740000006</v>
      </c>
    </row>
    <row r="58" spans="1:9" x14ac:dyDescent="0.3">
      <c r="A58" s="32">
        <f t="shared" si="0"/>
        <v>44983</v>
      </c>
      <c r="B58" s="32">
        <f t="shared" si="0"/>
        <v>45348</v>
      </c>
      <c r="C58">
        <f>AVERAGEIFS(Sheet!I:I,Sheet!C:C,SUL!A58,Sheet!A:A,"S")</f>
        <v>86.194099429999994</v>
      </c>
      <c r="D58" s="58">
        <f>IFERROR(AVERAGEIFS(Sheet!I:I,Sheet!C:C,SUL!B58,Sheet!A:A,"S"),"")</f>
        <v>68.472099299999996</v>
      </c>
      <c r="F58" s="32">
        <v>44983</v>
      </c>
      <c r="G58" s="32">
        <v>45348</v>
      </c>
      <c r="H58" s="51">
        <v>86.194099429999994</v>
      </c>
      <c r="I58" s="51">
        <v>68.472099299999996</v>
      </c>
    </row>
    <row r="59" spans="1:9" x14ac:dyDescent="0.3">
      <c r="A59" s="32">
        <f t="shared" si="0"/>
        <v>44984</v>
      </c>
      <c r="B59" s="32">
        <f t="shared" si="0"/>
        <v>45349</v>
      </c>
      <c r="C59">
        <f>AVERAGEIFS(Sheet!I:I,Sheet!C:C,SUL!A59,Sheet!A:A,"S")</f>
        <v>86.136100769999999</v>
      </c>
      <c r="D59" s="58">
        <f>IFERROR(AVERAGEIFS(Sheet!I:I,Sheet!C:C,SUL!B59,Sheet!A:A,"S"),"")</f>
        <v>68.297599790000007</v>
      </c>
      <c r="F59" s="32">
        <v>44984</v>
      </c>
      <c r="G59" s="32">
        <v>45349</v>
      </c>
      <c r="H59" s="51">
        <v>86.136100769999999</v>
      </c>
      <c r="I59" s="51">
        <v>68.472099299999996</v>
      </c>
    </row>
    <row r="60" spans="1:9" x14ac:dyDescent="0.3">
      <c r="A60" s="32">
        <f t="shared" si="0"/>
        <v>44985</v>
      </c>
      <c r="B60" s="32">
        <f t="shared" si="0"/>
        <v>45350</v>
      </c>
      <c r="C60">
        <f>AVERAGEIFS(Sheet!I:I,Sheet!C:C,SUL!A60,Sheet!A:A,"S")</f>
        <v>85.96050262</v>
      </c>
      <c r="D60" s="58">
        <f>IFERROR(AVERAGEIFS(Sheet!I:I,Sheet!C:C,SUL!B60,Sheet!A:A,"S"),"")</f>
        <v>67.886199950000005</v>
      </c>
      <c r="F60" s="32">
        <v>44985</v>
      </c>
      <c r="G60" s="32">
        <v>45350</v>
      </c>
      <c r="H60" s="51">
        <v>85.96050262</v>
      </c>
      <c r="I60" s="51">
        <v>68.472099299999996</v>
      </c>
    </row>
    <row r="61" spans="1:9" x14ac:dyDescent="0.3">
      <c r="A61" s="32">
        <f t="shared" si="0"/>
        <v>44986</v>
      </c>
      <c r="B61" s="32">
        <f t="shared" si="0"/>
        <v>45351</v>
      </c>
      <c r="C61">
        <f>AVERAGEIFS(Sheet!I:I,Sheet!C:C,SUL!A61,Sheet!A:A,"S")</f>
        <v>85.886199950000005</v>
      </c>
      <c r="D61" s="58">
        <f>IFERROR(AVERAGEIFS(Sheet!I:I,Sheet!C:C,SUL!B61,Sheet!A:A,"S"),"")</f>
        <v>67.567596440000003</v>
      </c>
      <c r="F61" s="32">
        <v>44986</v>
      </c>
      <c r="G61" s="32">
        <v>45351</v>
      </c>
      <c r="H61" s="51">
        <v>85.886199950000005</v>
      </c>
      <c r="I61" s="51">
        <v>68.472099299999996</v>
      </c>
    </row>
    <row r="62" spans="1:9" x14ac:dyDescent="0.3">
      <c r="A62" s="32">
        <f t="shared" si="0"/>
        <v>44987</v>
      </c>
      <c r="B62" s="32">
        <f t="shared" si="0"/>
        <v>45352</v>
      </c>
      <c r="C62">
        <f>AVERAGEIFS(Sheet!I:I,Sheet!C:C,SUL!A62,Sheet!A:A,"S")</f>
        <v>85.555999760000006</v>
      </c>
      <c r="D62" s="58">
        <f>IFERROR(AVERAGEIFS(Sheet!I:I,Sheet!C:C,SUL!B62,Sheet!A:A,"S"),"")</f>
        <v>67.077400209999993</v>
      </c>
      <c r="F62" s="32">
        <v>44987</v>
      </c>
      <c r="G62" s="32">
        <v>45352</v>
      </c>
      <c r="H62" s="51">
        <v>85.555999760000006</v>
      </c>
      <c r="I62" s="51">
        <v>68.472099299999996</v>
      </c>
    </row>
    <row r="63" spans="1:9" x14ac:dyDescent="0.3">
      <c r="A63" s="32">
        <f t="shared" si="0"/>
        <v>44988</v>
      </c>
      <c r="B63" s="32">
        <f t="shared" si="0"/>
        <v>45353</v>
      </c>
      <c r="C63">
        <f>AVERAGEIFS(Sheet!I:I,Sheet!C:C,SUL!A63,Sheet!A:A,"S")</f>
        <v>85.266403199999999</v>
      </c>
      <c r="D63" s="58">
        <f>IFERROR(AVERAGEIFS(Sheet!I:I,Sheet!C:C,SUL!B63,Sheet!A:A,"S"),"")</f>
        <v>66.974601750000005</v>
      </c>
      <c r="F63" s="32">
        <v>44988</v>
      </c>
      <c r="G63" s="32">
        <v>45353</v>
      </c>
      <c r="H63" s="51">
        <v>85.266403199999999</v>
      </c>
      <c r="I63" s="51">
        <v>68.472099299999996</v>
      </c>
    </row>
    <row r="64" spans="1:9" x14ac:dyDescent="0.3">
      <c r="A64" s="32">
        <f t="shared" si="0"/>
        <v>44989</v>
      </c>
      <c r="B64" s="32">
        <f t="shared" si="0"/>
        <v>45354</v>
      </c>
      <c r="C64">
        <f>AVERAGEIFS(Sheet!I:I,Sheet!C:C,SUL!A64,Sheet!A:A,"S")</f>
        <v>85.244499210000001</v>
      </c>
      <c r="D64" s="58">
        <f>IFERROR(AVERAGEIFS(Sheet!I:I,Sheet!C:C,SUL!B64,Sheet!A:A,"S"),"")</f>
        <v>67.019500730000004</v>
      </c>
      <c r="F64" s="32">
        <v>44989</v>
      </c>
      <c r="G64" s="32">
        <v>45354</v>
      </c>
      <c r="H64" s="51">
        <v>85.244499210000001</v>
      </c>
      <c r="I64" s="51">
        <v>68.472099299999996</v>
      </c>
    </row>
    <row r="65" spans="1:9" x14ac:dyDescent="0.3">
      <c r="A65" s="32">
        <f t="shared" si="0"/>
        <v>44990</v>
      </c>
      <c r="B65" s="32">
        <f t="shared" si="0"/>
        <v>45355</v>
      </c>
      <c r="C65">
        <f>AVERAGEIFS(Sheet!I:I,Sheet!C:C,SUL!A65,Sheet!A:A,"S")</f>
        <v>85.335403439999993</v>
      </c>
      <c r="D65" s="58">
        <f>IFERROR(AVERAGEIFS(Sheet!I:I,Sheet!C:C,SUL!B65,Sheet!A:A,"S"),"")</f>
        <v>66.537399289999996</v>
      </c>
      <c r="F65" s="32">
        <v>44990</v>
      </c>
      <c r="G65" s="32">
        <v>45355</v>
      </c>
      <c r="H65" s="51">
        <v>85.335403439999993</v>
      </c>
      <c r="I65" s="51">
        <v>68.472099299999996</v>
      </c>
    </row>
    <row r="66" spans="1:9" x14ac:dyDescent="0.3">
      <c r="A66" s="32">
        <f t="shared" si="0"/>
        <v>44991</v>
      </c>
      <c r="B66" s="32">
        <f t="shared" si="0"/>
        <v>45356</v>
      </c>
      <c r="C66">
        <f>AVERAGEIFS(Sheet!I:I,Sheet!C:C,SUL!A66,Sheet!A:A,"S")</f>
        <v>85.537597660000003</v>
      </c>
      <c r="D66" s="58">
        <f>IFERROR(AVERAGEIFS(Sheet!I:I,Sheet!C:C,SUL!B66,Sheet!A:A,"S"),"")</f>
        <v>66.670196529999998</v>
      </c>
      <c r="F66" s="32">
        <v>44991</v>
      </c>
      <c r="G66" s="32">
        <v>45356</v>
      </c>
      <c r="H66" s="51">
        <v>85.537597660000003</v>
      </c>
      <c r="I66" s="51"/>
    </row>
    <row r="67" spans="1:9" x14ac:dyDescent="0.3">
      <c r="A67" s="32">
        <f t="shared" si="0"/>
        <v>44992</v>
      </c>
      <c r="B67" s="32">
        <f t="shared" si="0"/>
        <v>45357</v>
      </c>
      <c r="C67">
        <f>AVERAGEIFS(Sheet!I:I,Sheet!C:C,SUL!A67,Sheet!A:A,"S")</f>
        <v>85.448196409999994</v>
      </c>
      <c r="D67" s="58">
        <f>IFERROR(AVERAGEIFS(Sheet!I:I,Sheet!C:C,SUL!B67,Sheet!A:A,"S"),"")</f>
        <v>66.969299320000005</v>
      </c>
      <c r="F67" s="32">
        <v>44992</v>
      </c>
      <c r="G67" s="32">
        <v>45357</v>
      </c>
      <c r="H67" s="51">
        <v>85.448196409999994</v>
      </c>
      <c r="I67" s="51"/>
    </row>
    <row r="68" spans="1:9" x14ac:dyDescent="0.3">
      <c r="A68" s="32">
        <f t="shared" ref="A68:B131" si="1">A67+1</f>
        <v>44993</v>
      </c>
      <c r="B68" s="32">
        <f t="shared" si="1"/>
        <v>45358</v>
      </c>
      <c r="C68">
        <f>AVERAGEIFS(Sheet!I:I,Sheet!C:C,SUL!A68,Sheet!A:A,"S")</f>
        <v>85.297302250000001</v>
      </c>
      <c r="D68" s="58">
        <f>IFERROR(AVERAGEIFS(Sheet!I:I,Sheet!C:C,SUL!B68,Sheet!A:A,"S"),"")</f>
        <v>66.998901369999999</v>
      </c>
      <c r="F68" s="32">
        <v>44993</v>
      </c>
      <c r="G68" s="32">
        <v>45358</v>
      </c>
      <c r="H68" s="51">
        <v>85.297302250000001</v>
      </c>
      <c r="I68" s="51"/>
    </row>
    <row r="69" spans="1:9" x14ac:dyDescent="0.3">
      <c r="A69" s="32">
        <f t="shared" si="1"/>
        <v>44994</v>
      </c>
      <c r="B69" s="32">
        <f t="shared" si="1"/>
        <v>45359</v>
      </c>
      <c r="C69">
        <f>AVERAGEIFS(Sheet!I:I,Sheet!C:C,SUL!A69,Sheet!A:A,"S")</f>
        <v>85.418899539999998</v>
      </c>
      <c r="D69" s="58">
        <f>IFERROR(AVERAGEIFS(Sheet!I:I,Sheet!C:C,SUL!B69,Sheet!A:A,"S"),"")</f>
        <v>67.774200440000001</v>
      </c>
      <c r="F69" s="32">
        <v>44994</v>
      </c>
      <c r="G69" s="32">
        <v>45359</v>
      </c>
      <c r="H69" s="51">
        <v>85.418899539999998</v>
      </c>
      <c r="I69" s="51"/>
    </row>
    <row r="70" spans="1:9" x14ac:dyDescent="0.3">
      <c r="A70" s="32">
        <f t="shared" si="1"/>
        <v>44995</v>
      </c>
      <c r="B70" s="32">
        <f t="shared" si="1"/>
        <v>45360</v>
      </c>
      <c r="C70">
        <f>AVERAGEIFS(Sheet!I:I,Sheet!C:C,SUL!A70,Sheet!A:A,"S")</f>
        <v>85.166702270000002</v>
      </c>
      <c r="D70" s="58">
        <f>IFERROR(AVERAGEIFS(Sheet!I:I,Sheet!C:C,SUL!B70,Sheet!A:A,"S"),"")</f>
        <v>69.253898620000001</v>
      </c>
      <c r="F70" s="32">
        <v>44995</v>
      </c>
      <c r="G70" s="32">
        <v>45360</v>
      </c>
      <c r="H70" s="51">
        <v>85.166702270000002</v>
      </c>
      <c r="I70" s="51"/>
    </row>
    <row r="71" spans="1:9" x14ac:dyDescent="0.3">
      <c r="A71" s="32">
        <f t="shared" si="1"/>
        <v>44996</v>
      </c>
      <c r="B71" s="32">
        <f t="shared" si="1"/>
        <v>45361</v>
      </c>
      <c r="C71">
        <f>AVERAGEIFS(Sheet!I:I,Sheet!C:C,SUL!A71,Sheet!A:A,"S")</f>
        <v>85.13300323</v>
      </c>
      <c r="D71" s="58">
        <f>IFERROR(AVERAGEIFS(Sheet!I:I,Sheet!C:C,SUL!B71,Sheet!A:A,"S"),"")</f>
        <v>70.571601869999995</v>
      </c>
      <c r="F71" s="32">
        <v>44996</v>
      </c>
      <c r="G71" s="32">
        <v>45361</v>
      </c>
      <c r="H71" s="51">
        <v>85.13300323</v>
      </c>
      <c r="I71" s="51"/>
    </row>
    <row r="72" spans="1:9" x14ac:dyDescent="0.3">
      <c r="A72" s="32">
        <f t="shared" si="1"/>
        <v>44997</v>
      </c>
      <c r="B72" s="32">
        <f t="shared" si="1"/>
        <v>45362</v>
      </c>
      <c r="C72">
        <f>AVERAGEIFS(Sheet!I:I,Sheet!C:C,SUL!A72,Sheet!A:A,"S")</f>
        <v>85.267196659999996</v>
      </c>
      <c r="D72" s="58">
        <f>IFERROR(AVERAGEIFS(Sheet!I:I,Sheet!C:C,SUL!B72,Sheet!A:A,"S"),"")</f>
        <v>71.091499330000005</v>
      </c>
      <c r="F72" s="32">
        <v>44997</v>
      </c>
      <c r="G72" s="32">
        <v>45362</v>
      </c>
      <c r="H72" s="51">
        <v>85.267196659999996</v>
      </c>
      <c r="I72" s="51"/>
    </row>
    <row r="73" spans="1:9" x14ac:dyDescent="0.3">
      <c r="A73" s="32">
        <f t="shared" si="1"/>
        <v>44998</v>
      </c>
      <c r="B73" s="32">
        <f t="shared" si="1"/>
        <v>45363</v>
      </c>
      <c r="C73">
        <f>AVERAGEIFS(Sheet!I:I,Sheet!C:C,SUL!A73,Sheet!A:A,"S")</f>
        <v>85.071998600000001</v>
      </c>
      <c r="D73" s="58">
        <f>IFERROR(AVERAGEIFS(Sheet!I:I,Sheet!C:C,SUL!B73,Sheet!A:A,"S"),"")</f>
        <v>71.170997619999994</v>
      </c>
      <c r="F73" s="32">
        <v>44998</v>
      </c>
      <c r="G73" s="32">
        <v>45363</v>
      </c>
      <c r="H73" s="51">
        <v>85.071998600000001</v>
      </c>
      <c r="I73" s="51"/>
    </row>
    <row r="74" spans="1:9" x14ac:dyDescent="0.3">
      <c r="A74" s="32">
        <f t="shared" si="1"/>
        <v>44999</v>
      </c>
      <c r="B74" s="32">
        <f t="shared" si="1"/>
        <v>45364</v>
      </c>
      <c r="C74">
        <f>AVERAGEIFS(Sheet!I:I,Sheet!C:C,SUL!A74,Sheet!A:A,"S")</f>
        <v>84.722702029999994</v>
      </c>
      <c r="D74" s="58">
        <f>IFERROR(AVERAGEIFS(Sheet!I:I,Sheet!C:C,SUL!B74,Sheet!A:A,"S"),"")</f>
        <v>70.948799129999998</v>
      </c>
      <c r="F74" s="32">
        <v>44999</v>
      </c>
      <c r="G74" s="32">
        <v>45364</v>
      </c>
      <c r="H74" s="51">
        <v>84.722702029999994</v>
      </c>
      <c r="I74" s="51"/>
    </row>
    <row r="75" spans="1:9" x14ac:dyDescent="0.3">
      <c r="A75" s="32">
        <f t="shared" si="1"/>
        <v>45000</v>
      </c>
      <c r="B75" s="32">
        <f t="shared" si="1"/>
        <v>45365</v>
      </c>
      <c r="C75">
        <f>AVERAGEIFS(Sheet!I:I,Sheet!C:C,SUL!A75,Sheet!A:A,"S")</f>
        <v>84.529602049999994</v>
      </c>
      <c r="D75" s="58">
        <f>IFERROR(AVERAGEIFS(Sheet!I:I,Sheet!C:C,SUL!B75,Sheet!A:A,"S"),"")</f>
        <v>70.505897520000005</v>
      </c>
      <c r="F75" s="32">
        <v>45000</v>
      </c>
      <c r="G75" s="32">
        <v>45365</v>
      </c>
      <c r="H75" s="51">
        <v>84.529602049999994</v>
      </c>
      <c r="I75" s="51"/>
    </row>
    <row r="76" spans="1:9" x14ac:dyDescent="0.3">
      <c r="A76" s="32">
        <f t="shared" si="1"/>
        <v>45001</v>
      </c>
      <c r="B76" s="32">
        <f t="shared" si="1"/>
        <v>45366</v>
      </c>
      <c r="C76">
        <f>AVERAGEIFS(Sheet!I:I,Sheet!C:C,SUL!A76,Sheet!A:A,"S")</f>
        <v>84.454002380000006</v>
      </c>
      <c r="D76" s="58">
        <f>IFERROR(AVERAGEIFS(Sheet!I:I,Sheet!C:C,SUL!B76,Sheet!A:A,"S"),"")</f>
        <v>69.925498959999999</v>
      </c>
      <c r="F76" s="32">
        <v>45001</v>
      </c>
      <c r="G76" s="32">
        <v>45366</v>
      </c>
      <c r="H76" s="51">
        <v>84.454002380000006</v>
      </c>
      <c r="I76" s="51"/>
    </row>
    <row r="77" spans="1:9" x14ac:dyDescent="0.3">
      <c r="A77" s="32">
        <f t="shared" si="1"/>
        <v>45002</v>
      </c>
      <c r="B77" s="32">
        <f t="shared" si="1"/>
        <v>45367</v>
      </c>
      <c r="C77">
        <f>AVERAGEIFS(Sheet!I:I,Sheet!C:C,SUL!A77,Sheet!A:A,"S")</f>
        <v>84.152999879999996</v>
      </c>
      <c r="D77" s="58">
        <f>IFERROR(AVERAGEIFS(Sheet!I:I,Sheet!C:C,SUL!B77,Sheet!A:A,"S"),"")</f>
        <v>69.688903809999999</v>
      </c>
      <c r="F77" s="32">
        <v>45002</v>
      </c>
      <c r="G77" s="32">
        <v>45367</v>
      </c>
      <c r="H77" s="51">
        <v>84.152999879999996</v>
      </c>
      <c r="I77" s="51"/>
    </row>
    <row r="78" spans="1:9" x14ac:dyDescent="0.3">
      <c r="A78" s="32">
        <f t="shared" si="1"/>
        <v>45003</v>
      </c>
      <c r="B78" s="32">
        <f t="shared" si="1"/>
        <v>45368</v>
      </c>
      <c r="C78">
        <f>AVERAGEIFS(Sheet!I:I,Sheet!C:C,SUL!A78,Sheet!A:A,"S")</f>
        <v>84.133399960000006</v>
      </c>
      <c r="D78" s="58">
        <f>IFERROR(AVERAGEIFS(Sheet!I:I,Sheet!C:C,SUL!B78,Sheet!A:A,"S"),"")</f>
        <v>69.965698239999995</v>
      </c>
      <c r="F78" s="32">
        <v>45003</v>
      </c>
      <c r="G78" s="32">
        <v>45368</v>
      </c>
      <c r="H78" s="51">
        <v>84.133399960000006</v>
      </c>
      <c r="I78" s="51"/>
    </row>
    <row r="79" spans="1:9" x14ac:dyDescent="0.3">
      <c r="A79" s="32">
        <f t="shared" si="1"/>
        <v>45004</v>
      </c>
      <c r="B79" s="32">
        <f t="shared" si="1"/>
        <v>45369</v>
      </c>
      <c r="C79">
        <f>AVERAGEIFS(Sheet!I:I,Sheet!C:C,SUL!A79,Sheet!A:A,"S")</f>
        <v>84.147796630000002</v>
      </c>
      <c r="D79" s="58">
        <f>IFERROR(AVERAGEIFS(Sheet!I:I,Sheet!C:C,SUL!B79,Sheet!A:A,"S"),"")</f>
        <v>69.693397520000005</v>
      </c>
      <c r="F79" s="32">
        <v>45004</v>
      </c>
      <c r="G79" s="32">
        <v>45369</v>
      </c>
      <c r="H79" s="51">
        <v>84.147796630000002</v>
      </c>
      <c r="I79" s="51"/>
    </row>
    <row r="80" spans="1:9" x14ac:dyDescent="0.3">
      <c r="A80" s="32">
        <f t="shared" si="1"/>
        <v>45005</v>
      </c>
      <c r="B80" s="32">
        <f t="shared" si="1"/>
        <v>45370</v>
      </c>
      <c r="C80">
        <f>AVERAGEIFS(Sheet!I:I,Sheet!C:C,SUL!A80,Sheet!A:A,"S")</f>
        <v>83.886199950000005</v>
      </c>
      <c r="D80" s="58">
        <f>IFERROR(AVERAGEIFS(Sheet!I:I,Sheet!C:C,SUL!B80,Sheet!A:A,"S"),"")</f>
        <v>69.224502560000005</v>
      </c>
      <c r="F80" s="32">
        <v>45005</v>
      </c>
      <c r="G80" s="32">
        <v>45370</v>
      </c>
      <c r="H80" s="51">
        <v>83.886199950000005</v>
      </c>
      <c r="I80" s="51"/>
    </row>
    <row r="81" spans="1:9" x14ac:dyDescent="0.3">
      <c r="A81" s="32">
        <f t="shared" si="1"/>
        <v>45006</v>
      </c>
      <c r="B81" s="32">
        <f t="shared" si="1"/>
        <v>45371</v>
      </c>
      <c r="C81">
        <f>AVERAGEIFS(Sheet!I:I,Sheet!C:C,SUL!A81,Sheet!A:A,"S")</f>
        <v>83.545700069999995</v>
      </c>
      <c r="D81" s="58">
        <f>IFERROR(AVERAGEIFS(Sheet!I:I,Sheet!C:C,SUL!B81,Sheet!A:A,"S"),"")</f>
        <v>68.738403320000003</v>
      </c>
      <c r="F81" s="32">
        <v>45006</v>
      </c>
      <c r="G81" s="32">
        <v>45371</v>
      </c>
      <c r="H81" s="51">
        <v>83.545700069999995</v>
      </c>
      <c r="I81" s="51"/>
    </row>
    <row r="82" spans="1:9" x14ac:dyDescent="0.3">
      <c r="A82" s="32">
        <f t="shared" si="1"/>
        <v>45007</v>
      </c>
      <c r="B82" s="32">
        <f t="shared" si="1"/>
        <v>45372</v>
      </c>
      <c r="C82">
        <f>AVERAGEIFS(Sheet!I:I,Sheet!C:C,SUL!A82,Sheet!A:A,"S")</f>
        <v>83.545799259999995</v>
      </c>
      <c r="D82" s="58">
        <f>IFERROR(AVERAGEIFS(Sheet!I:I,Sheet!C:C,SUL!B82,Sheet!A:A,"S"),"")</f>
        <v>68.336601259999995</v>
      </c>
      <c r="F82" s="32">
        <v>45007</v>
      </c>
      <c r="G82" s="32">
        <v>45372</v>
      </c>
      <c r="H82" s="51">
        <v>83.545799259999995</v>
      </c>
      <c r="I82" s="51"/>
    </row>
    <row r="83" spans="1:9" x14ac:dyDescent="0.3">
      <c r="A83" s="32">
        <f t="shared" si="1"/>
        <v>45008</v>
      </c>
      <c r="B83" s="32">
        <f t="shared" si="1"/>
        <v>45373</v>
      </c>
      <c r="C83">
        <f>AVERAGEIFS(Sheet!I:I,Sheet!C:C,SUL!A83,Sheet!A:A,"S")</f>
        <v>83.501098630000001</v>
      </c>
      <c r="D83" s="58">
        <f>IFERROR(AVERAGEIFS(Sheet!I:I,Sheet!C:C,SUL!B83,Sheet!A:A,"S"),"")</f>
        <v>67.948898319999998</v>
      </c>
      <c r="F83" s="32">
        <v>45008</v>
      </c>
      <c r="G83" s="32">
        <v>45373</v>
      </c>
      <c r="H83" s="51">
        <v>83.501098630000001</v>
      </c>
      <c r="I83" s="51"/>
    </row>
    <row r="84" spans="1:9" x14ac:dyDescent="0.3">
      <c r="A84" s="32">
        <f t="shared" si="1"/>
        <v>45009</v>
      </c>
      <c r="B84" s="32">
        <f t="shared" si="1"/>
        <v>45374</v>
      </c>
      <c r="C84">
        <f>AVERAGEIFS(Sheet!I:I,Sheet!C:C,SUL!A84,Sheet!A:A,"S")</f>
        <v>83.439598079999996</v>
      </c>
      <c r="D84" s="58">
        <f>IFERROR(AVERAGEIFS(Sheet!I:I,Sheet!C:C,SUL!B84,Sheet!A:A,"S"),"")</f>
        <v>68.039100649999995</v>
      </c>
      <c r="F84" s="32">
        <v>45009</v>
      </c>
      <c r="G84" s="32">
        <v>45374</v>
      </c>
      <c r="H84" s="51">
        <v>83.439598079999996</v>
      </c>
      <c r="I84" s="51"/>
    </row>
    <row r="85" spans="1:9" x14ac:dyDescent="0.3">
      <c r="A85" s="32">
        <f t="shared" si="1"/>
        <v>45010</v>
      </c>
      <c r="B85" s="32">
        <f t="shared" si="1"/>
        <v>45375</v>
      </c>
      <c r="C85">
        <f>AVERAGEIFS(Sheet!I:I,Sheet!C:C,SUL!A85,Sheet!A:A,"S")</f>
        <v>83.317100519999997</v>
      </c>
      <c r="D85" s="58">
        <f>IFERROR(AVERAGEIFS(Sheet!I:I,Sheet!C:C,SUL!B85,Sheet!A:A,"S"),"")</f>
        <v>68.355300900000003</v>
      </c>
      <c r="F85" s="32">
        <v>45010</v>
      </c>
      <c r="G85" s="32">
        <v>45375</v>
      </c>
      <c r="H85" s="51">
        <v>83.317100519999997</v>
      </c>
      <c r="I85" s="51"/>
    </row>
    <row r="86" spans="1:9" x14ac:dyDescent="0.3">
      <c r="A86" s="32">
        <f t="shared" si="1"/>
        <v>45011</v>
      </c>
      <c r="B86" s="32">
        <f t="shared" si="1"/>
        <v>45376</v>
      </c>
      <c r="C86">
        <f>AVERAGEIFS(Sheet!I:I,Sheet!C:C,SUL!A86,Sheet!A:A,"S")</f>
        <v>83.550796509999998</v>
      </c>
      <c r="D86" s="58">
        <f>IFERROR(AVERAGEIFS(Sheet!I:I,Sheet!C:C,SUL!B86,Sheet!A:A,"S"),"")</f>
        <v>68.176002499999996</v>
      </c>
      <c r="F86" s="32">
        <v>45011</v>
      </c>
      <c r="G86" s="32">
        <v>45376</v>
      </c>
      <c r="H86" s="51">
        <v>83.550796509999998</v>
      </c>
      <c r="I86" s="51"/>
    </row>
    <row r="87" spans="1:9" x14ac:dyDescent="0.3">
      <c r="A87" s="32">
        <f t="shared" si="1"/>
        <v>45012</v>
      </c>
      <c r="B87" s="32">
        <f t="shared" si="1"/>
        <v>45377</v>
      </c>
      <c r="C87">
        <f>AVERAGEIFS(Sheet!I:I,Sheet!C:C,SUL!A87,Sheet!A:A,"S")</f>
        <v>83.471603389999999</v>
      </c>
      <c r="D87" s="58">
        <f>IFERROR(AVERAGEIFS(Sheet!I:I,Sheet!C:C,SUL!B87,Sheet!A:A,"S"),"")</f>
        <v>67.60189819</v>
      </c>
      <c r="F87" s="32">
        <v>45012</v>
      </c>
      <c r="G87" s="32">
        <v>45377</v>
      </c>
      <c r="H87" s="51">
        <v>83.471603389999999</v>
      </c>
      <c r="I87" s="51"/>
    </row>
    <row r="88" spans="1:9" x14ac:dyDescent="0.3">
      <c r="A88" s="32">
        <f t="shared" si="1"/>
        <v>45013</v>
      </c>
      <c r="B88" s="32">
        <f t="shared" si="1"/>
        <v>45378</v>
      </c>
      <c r="C88">
        <f>AVERAGEIFS(Sheet!I:I,Sheet!C:C,SUL!A88,Sheet!A:A,"S")</f>
        <v>83.332702639999994</v>
      </c>
      <c r="D88" s="58">
        <f>IFERROR(AVERAGEIFS(Sheet!I:I,Sheet!C:C,SUL!B88,Sheet!A:A,"S"),"")</f>
        <v>67.195899960000006</v>
      </c>
      <c r="F88" s="32">
        <v>45013</v>
      </c>
      <c r="G88" s="32">
        <v>45378</v>
      </c>
      <c r="H88" s="51">
        <v>83.332702639999994</v>
      </c>
      <c r="I88" s="51"/>
    </row>
    <row r="89" spans="1:9" x14ac:dyDescent="0.3">
      <c r="A89" s="32">
        <f t="shared" si="1"/>
        <v>45014</v>
      </c>
      <c r="B89" s="32">
        <f t="shared" si="1"/>
        <v>45379</v>
      </c>
      <c r="C89">
        <f>AVERAGEIFS(Sheet!I:I,Sheet!C:C,SUL!A89,Sheet!A:A,"S")</f>
        <v>83.041198730000005</v>
      </c>
      <c r="D89" s="58">
        <f>IFERROR(AVERAGEIFS(Sheet!I:I,Sheet!C:C,SUL!B89,Sheet!A:A,"S"),"")</f>
        <v>66.871803279999995</v>
      </c>
      <c r="F89" s="32">
        <v>45014</v>
      </c>
      <c r="G89" s="32">
        <v>45379</v>
      </c>
      <c r="H89" s="51">
        <v>83.041198730000005</v>
      </c>
      <c r="I89" s="51"/>
    </row>
    <row r="90" spans="1:9" x14ac:dyDescent="0.3">
      <c r="A90" s="32">
        <f t="shared" si="1"/>
        <v>45015</v>
      </c>
      <c r="B90" s="32">
        <f t="shared" si="1"/>
        <v>45380</v>
      </c>
      <c r="C90">
        <f>AVERAGEIFS(Sheet!I:I,Sheet!C:C,SUL!A90,Sheet!A:A,"S")</f>
        <v>82.986000059999995</v>
      </c>
      <c r="D90" s="58">
        <f>IFERROR(AVERAGEIFS(Sheet!I:I,Sheet!C:C,SUL!B90,Sheet!A:A,"S"),"")</f>
        <v>67.102996829999995</v>
      </c>
      <c r="F90" s="32">
        <v>45015</v>
      </c>
      <c r="G90" s="32">
        <v>45380</v>
      </c>
      <c r="H90" s="51">
        <v>82.986000059999995</v>
      </c>
      <c r="I90" s="51"/>
    </row>
    <row r="91" spans="1:9" x14ac:dyDescent="0.3">
      <c r="A91" s="32">
        <f t="shared" si="1"/>
        <v>45016</v>
      </c>
      <c r="B91" s="32">
        <f t="shared" si="1"/>
        <v>45381</v>
      </c>
      <c r="C91">
        <f>AVERAGEIFS(Sheet!I:I,Sheet!C:C,SUL!A91,Sheet!A:A,"S")</f>
        <v>82.933998110000005</v>
      </c>
      <c r="D91" s="58">
        <f>IFERROR(AVERAGEIFS(Sheet!I:I,Sheet!C:C,SUL!B91,Sheet!A:A,"S"),"")</f>
        <v>67.135696409999994</v>
      </c>
      <c r="F91" s="32">
        <v>45016</v>
      </c>
      <c r="G91" s="32">
        <v>45381</v>
      </c>
      <c r="H91" s="51">
        <v>82.933998110000005</v>
      </c>
      <c r="I91" s="51"/>
    </row>
    <row r="92" spans="1:9" x14ac:dyDescent="0.3">
      <c r="A92" s="32">
        <f t="shared" si="1"/>
        <v>45017</v>
      </c>
      <c r="B92" s="32">
        <f t="shared" si="1"/>
        <v>45382</v>
      </c>
      <c r="C92">
        <f>AVERAGEIFS(Sheet!I:I,Sheet!C:C,SUL!A92,Sheet!A:A,"S")</f>
        <v>83.018402100000003</v>
      </c>
      <c r="D92" s="58">
        <f>IFERROR(AVERAGEIFS(Sheet!I:I,Sheet!C:C,SUL!B92,Sheet!A:A,"S"),"")</f>
        <v>67.221298219999994</v>
      </c>
      <c r="F92" s="32">
        <v>45017</v>
      </c>
      <c r="G92" s="32">
        <v>45382</v>
      </c>
      <c r="H92" s="51">
        <v>83.018402100000003</v>
      </c>
      <c r="I92" s="51"/>
    </row>
    <row r="93" spans="1:9" x14ac:dyDescent="0.3">
      <c r="A93" s="32">
        <f t="shared" si="1"/>
        <v>45018</v>
      </c>
      <c r="B93" s="32">
        <f t="shared" si="1"/>
        <v>45383</v>
      </c>
      <c r="C93">
        <f>AVERAGEIFS(Sheet!I:I,Sheet!C:C,SUL!A93,Sheet!A:A,"S")</f>
        <v>83.061996460000003</v>
      </c>
      <c r="D93" s="58">
        <f>IFERROR(AVERAGEIFS(Sheet!I:I,Sheet!C:C,SUL!B93,Sheet!A:A,"S"),"")</f>
        <v>66.370002749999998</v>
      </c>
      <c r="F93" s="32">
        <v>45018</v>
      </c>
      <c r="G93" s="32">
        <v>45383</v>
      </c>
      <c r="H93" s="51">
        <v>83.061996460000003</v>
      </c>
      <c r="I93" s="51"/>
    </row>
    <row r="94" spans="1:9" x14ac:dyDescent="0.3">
      <c r="A94" s="32">
        <f t="shared" si="1"/>
        <v>45019</v>
      </c>
      <c r="B94" s="32">
        <f t="shared" si="1"/>
        <v>45384</v>
      </c>
      <c r="C94">
        <f>AVERAGEIFS(Sheet!I:I,Sheet!C:C,SUL!A94,Sheet!A:A,"S")</f>
        <v>82.881797789999993</v>
      </c>
      <c r="D94" s="58">
        <f>IFERROR(AVERAGEIFS(Sheet!I:I,Sheet!C:C,SUL!B94,Sheet!A:A,"S"),"")</f>
        <v>65.090301510000003</v>
      </c>
      <c r="F94" s="32">
        <v>45019</v>
      </c>
      <c r="G94" s="32">
        <v>45384</v>
      </c>
      <c r="H94" s="51">
        <v>82.881797789999993</v>
      </c>
      <c r="I94" s="51"/>
    </row>
    <row r="95" spans="1:9" x14ac:dyDescent="0.3">
      <c r="A95" s="32">
        <f t="shared" si="1"/>
        <v>45020</v>
      </c>
      <c r="B95" s="32">
        <f t="shared" si="1"/>
        <v>45385</v>
      </c>
      <c r="C95">
        <f>AVERAGEIFS(Sheet!I:I,Sheet!C:C,SUL!A95,Sheet!A:A,"S")</f>
        <v>82.916999820000001</v>
      </c>
      <c r="D95" s="58">
        <f>IFERROR(AVERAGEIFS(Sheet!I:I,Sheet!C:C,SUL!B95,Sheet!A:A,"S"),"")</f>
        <v>63.768901820000004</v>
      </c>
      <c r="F95" s="32">
        <v>45020</v>
      </c>
      <c r="G95" s="32">
        <v>45385</v>
      </c>
      <c r="H95" s="51">
        <v>82.916999820000001</v>
      </c>
      <c r="I95" s="51"/>
    </row>
    <row r="96" spans="1:9" x14ac:dyDescent="0.3">
      <c r="A96" s="32">
        <f t="shared" si="1"/>
        <v>45021</v>
      </c>
      <c r="B96" s="32">
        <f t="shared" si="1"/>
        <v>45386</v>
      </c>
      <c r="C96">
        <f>AVERAGEIFS(Sheet!I:I,Sheet!C:C,SUL!A96,Sheet!A:A,"S")</f>
        <v>82.788902280000002</v>
      </c>
      <c r="D96" s="58">
        <f>IFERROR(AVERAGEIFS(Sheet!I:I,Sheet!C:C,SUL!B96,Sheet!A:A,"S"),"")</f>
        <v>62.483600619999997</v>
      </c>
      <c r="F96" s="32">
        <v>45021</v>
      </c>
      <c r="G96" s="32">
        <v>45386</v>
      </c>
      <c r="H96" s="51">
        <v>82.788902280000002</v>
      </c>
      <c r="I96" s="51"/>
    </row>
    <row r="97" spans="1:9" x14ac:dyDescent="0.3">
      <c r="A97" s="32">
        <f t="shared" si="1"/>
        <v>45022</v>
      </c>
      <c r="B97" s="32">
        <f t="shared" si="1"/>
        <v>45387</v>
      </c>
      <c r="C97">
        <f>AVERAGEIFS(Sheet!I:I,Sheet!C:C,SUL!A97,Sheet!A:A,"S")</f>
        <v>82.870101930000004</v>
      </c>
      <c r="D97" s="58">
        <f>IFERROR(AVERAGEIFS(Sheet!I:I,Sheet!C:C,SUL!B97,Sheet!A:A,"S"),"")</f>
        <v>61.399799350000002</v>
      </c>
      <c r="F97" s="32">
        <v>45022</v>
      </c>
      <c r="G97" s="32">
        <v>45387</v>
      </c>
      <c r="H97" s="51">
        <v>82.870101930000004</v>
      </c>
      <c r="I97" s="51"/>
    </row>
    <row r="98" spans="1:9" x14ac:dyDescent="0.3">
      <c r="A98" s="32">
        <f t="shared" si="1"/>
        <v>45023</v>
      </c>
      <c r="B98" s="32">
        <f t="shared" si="1"/>
        <v>45388</v>
      </c>
      <c r="C98">
        <f>AVERAGEIFS(Sheet!I:I,Sheet!C:C,SUL!A98,Sheet!A:A,"S")</f>
        <v>83.310501099999996</v>
      </c>
      <c r="D98" s="58">
        <f>IFERROR(AVERAGEIFS(Sheet!I:I,Sheet!C:C,SUL!B98,Sheet!A:A,"S"),"")</f>
        <v>60.994201660000002</v>
      </c>
      <c r="F98" s="32">
        <v>45023</v>
      </c>
      <c r="G98" s="32">
        <v>45388</v>
      </c>
      <c r="H98" s="51">
        <v>83.310501099999996</v>
      </c>
      <c r="I98" s="51"/>
    </row>
    <row r="99" spans="1:9" x14ac:dyDescent="0.3">
      <c r="A99" s="32">
        <f t="shared" si="1"/>
        <v>45024</v>
      </c>
      <c r="B99" s="32">
        <f t="shared" si="1"/>
        <v>45389</v>
      </c>
      <c r="C99">
        <f>AVERAGEIFS(Sheet!I:I,Sheet!C:C,SUL!A99,Sheet!A:A,"S")</f>
        <v>83.873397830000002</v>
      </c>
      <c r="D99" s="58">
        <f>IFERROR(AVERAGEIFS(Sheet!I:I,Sheet!C:C,SUL!B99,Sheet!A:A,"S"),"")</f>
        <v>60.945400239999998</v>
      </c>
      <c r="F99" s="32">
        <v>45024</v>
      </c>
      <c r="G99" s="32">
        <v>45389</v>
      </c>
      <c r="H99" s="51">
        <v>83.873397830000002</v>
      </c>
      <c r="I99" s="51"/>
    </row>
    <row r="100" spans="1:9" x14ac:dyDescent="0.3">
      <c r="A100" s="32">
        <f t="shared" si="1"/>
        <v>45025</v>
      </c>
      <c r="B100" s="32">
        <f t="shared" si="1"/>
        <v>45390</v>
      </c>
      <c r="C100">
        <f>AVERAGEIFS(Sheet!I:I,Sheet!C:C,SUL!A100,Sheet!A:A,"S")</f>
        <v>84.250602720000003</v>
      </c>
      <c r="D100" s="58">
        <f>IFERROR(AVERAGEIFS(Sheet!I:I,Sheet!C:C,SUL!B100,Sheet!A:A,"S"),"")</f>
        <v>60.492698670000003</v>
      </c>
      <c r="F100" s="32">
        <v>45025</v>
      </c>
      <c r="G100" s="32">
        <v>45390</v>
      </c>
      <c r="H100" s="51">
        <v>84.250602720000003</v>
      </c>
      <c r="I100" s="51"/>
    </row>
    <row r="101" spans="1:9" x14ac:dyDescent="0.3">
      <c r="A101" s="32">
        <f t="shared" si="1"/>
        <v>45026</v>
      </c>
      <c r="B101" s="32">
        <f t="shared" si="1"/>
        <v>45391</v>
      </c>
      <c r="C101">
        <f>AVERAGEIFS(Sheet!I:I,Sheet!C:C,SUL!A101,Sheet!A:A,"S")</f>
        <v>84.169898989999993</v>
      </c>
      <c r="D101" s="58">
        <f>IFERROR(AVERAGEIFS(Sheet!I:I,Sheet!C:C,SUL!B101,Sheet!A:A,"S"),"")</f>
        <v>59.73770142</v>
      </c>
      <c r="F101" s="32">
        <v>45026</v>
      </c>
      <c r="G101" s="32">
        <v>45391</v>
      </c>
      <c r="H101" s="51">
        <v>84.169898989999993</v>
      </c>
      <c r="I101" s="51"/>
    </row>
    <row r="102" spans="1:9" x14ac:dyDescent="0.3">
      <c r="A102" s="32">
        <f t="shared" si="1"/>
        <v>45027</v>
      </c>
      <c r="B102" s="32">
        <f t="shared" si="1"/>
        <v>45392</v>
      </c>
      <c r="C102">
        <f>AVERAGEIFS(Sheet!I:I,Sheet!C:C,SUL!A102,Sheet!A:A,"S")</f>
        <v>84.177803040000001</v>
      </c>
      <c r="D102" s="58">
        <f>IFERROR(AVERAGEIFS(Sheet!I:I,Sheet!C:C,SUL!B102,Sheet!A:A,"S"),"")</f>
        <v>58.640399930000001</v>
      </c>
      <c r="F102" s="32">
        <v>45027</v>
      </c>
      <c r="G102" s="32">
        <v>45392</v>
      </c>
      <c r="H102" s="51">
        <v>84.177803040000001</v>
      </c>
      <c r="I102" s="51"/>
    </row>
    <row r="103" spans="1:9" x14ac:dyDescent="0.3">
      <c r="A103" s="32">
        <f t="shared" si="1"/>
        <v>45028</v>
      </c>
      <c r="B103" s="32">
        <f t="shared" si="1"/>
        <v>45393</v>
      </c>
      <c r="C103">
        <f>AVERAGEIFS(Sheet!I:I,Sheet!C:C,SUL!A103,Sheet!A:A,"S")</f>
        <v>84.118896480000004</v>
      </c>
      <c r="D103" s="58">
        <f>IFERROR(AVERAGEIFS(Sheet!I:I,Sheet!C:C,SUL!B103,Sheet!A:A,"S"),"")</f>
        <v>57.423999790000003</v>
      </c>
      <c r="F103" s="32">
        <v>45028</v>
      </c>
      <c r="G103" s="32">
        <v>45393</v>
      </c>
      <c r="H103" s="51">
        <v>84.118896480000004</v>
      </c>
      <c r="I103" s="51"/>
    </row>
    <row r="104" spans="1:9" x14ac:dyDescent="0.3">
      <c r="A104" s="32">
        <f t="shared" si="1"/>
        <v>45029</v>
      </c>
      <c r="B104" s="32">
        <f t="shared" si="1"/>
        <v>45394</v>
      </c>
      <c r="C104">
        <f>AVERAGEIFS(Sheet!I:I,Sheet!C:C,SUL!A104,Sheet!A:A,"S")</f>
        <v>84.039001459999994</v>
      </c>
      <c r="D104" s="58">
        <f>IFERROR(AVERAGEIFS(Sheet!I:I,Sheet!C:C,SUL!B104,Sheet!A:A,"S"),"")</f>
        <v>56.375198359999999</v>
      </c>
      <c r="F104" s="32">
        <v>45029</v>
      </c>
      <c r="G104" s="32">
        <v>45394</v>
      </c>
      <c r="H104" s="51">
        <v>84.039001459999994</v>
      </c>
      <c r="I104" s="51"/>
    </row>
    <row r="105" spans="1:9" x14ac:dyDescent="0.3">
      <c r="A105" s="32">
        <f t="shared" si="1"/>
        <v>45030</v>
      </c>
      <c r="B105" s="32">
        <f t="shared" si="1"/>
        <v>45395</v>
      </c>
      <c r="C105">
        <f>AVERAGEIFS(Sheet!I:I,Sheet!C:C,SUL!A105,Sheet!A:A,"S")</f>
        <v>83.918998720000005</v>
      </c>
      <c r="D105" s="58">
        <f>IFERROR(AVERAGEIFS(Sheet!I:I,Sheet!C:C,SUL!B105,Sheet!A:A,"S"),"")</f>
        <v>56.19309998</v>
      </c>
      <c r="F105" s="32">
        <v>45030</v>
      </c>
      <c r="G105" s="32">
        <v>45395</v>
      </c>
      <c r="H105" s="51">
        <v>83.918998720000005</v>
      </c>
      <c r="I105" s="51"/>
    </row>
    <row r="106" spans="1:9" x14ac:dyDescent="0.3">
      <c r="A106" s="32">
        <f t="shared" si="1"/>
        <v>45031</v>
      </c>
      <c r="B106" s="32">
        <f t="shared" si="1"/>
        <v>45396</v>
      </c>
      <c r="C106">
        <f>AVERAGEIFS(Sheet!I:I,Sheet!C:C,SUL!A106,Sheet!A:A,"S")</f>
        <v>84.058502200000007</v>
      </c>
      <c r="D106" s="58">
        <f>IFERROR(AVERAGEIFS(Sheet!I:I,Sheet!C:C,SUL!B106,Sheet!A:A,"S"),"")</f>
        <v>57.14889908</v>
      </c>
      <c r="F106" s="32">
        <v>45031</v>
      </c>
      <c r="G106" s="32">
        <v>45396</v>
      </c>
      <c r="H106" s="51">
        <v>84.058502200000007</v>
      </c>
      <c r="I106" s="51"/>
    </row>
    <row r="107" spans="1:9" x14ac:dyDescent="0.3">
      <c r="A107" s="32">
        <f t="shared" si="1"/>
        <v>45032</v>
      </c>
      <c r="B107" s="32">
        <f t="shared" si="1"/>
        <v>45397</v>
      </c>
      <c r="C107">
        <f>AVERAGEIFS(Sheet!I:I,Sheet!C:C,SUL!A107,Sheet!A:A,"S")</f>
        <v>84.340599060000002</v>
      </c>
      <c r="D107" s="58">
        <f>IFERROR(AVERAGEIFS(Sheet!I:I,Sheet!C:C,SUL!B107,Sheet!A:A,"S"),"")</f>
        <v>57.5646019</v>
      </c>
      <c r="F107" s="32">
        <v>45032</v>
      </c>
      <c r="G107" s="32">
        <v>45397</v>
      </c>
      <c r="H107" s="51">
        <v>84.340599060000002</v>
      </c>
      <c r="I107" s="51"/>
    </row>
    <row r="108" spans="1:9" x14ac:dyDescent="0.3">
      <c r="A108" s="32">
        <f t="shared" si="1"/>
        <v>45033</v>
      </c>
      <c r="B108" s="32">
        <f t="shared" si="1"/>
        <v>45398</v>
      </c>
      <c r="C108">
        <f>AVERAGEIFS(Sheet!I:I,Sheet!C:C,SUL!A108,Sheet!A:A,"S")</f>
        <v>84.769500730000004</v>
      </c>
      <c r="D108" s="58">
        <f>IFERROR(AVERAGEIFS(Sheet!I:I,Sheet!C:C,SUL!B108,Sheet!A:A,"S"),"")</f>
        <v>58.343700409999997</v>
      </c>
      <c r="F108" s="32">
        <v>45033</v>
      </c>
      <c r="G108" s="32">
        <v>45398</v>
      </c>
      <c r="H108" s="51">
        <v>84.769500730000004</v>
      </c>
      <c r="I108" s="51"/>
    </row>
    <row r="109" spans="1:9" x14ac:dyDescent="0.3">
      <c r="A109" s="32">
        <f t="shared" si="1"/>
        <v>45034</v>
      </c>
      <c r="B109" s="32">
        <f t="shared" si="1"/>
        <v>45399</v>
      </c>
      <c r="C109">
        <f>AVERAGEIFS(Sheet!I:I,Sheet!C:C,SUL!A109,Sheet!A:A,"S")</f>
        <v>84.816497799999993</v>
      </c>
      <c r="D109" s="58">
        <f>IFERROR(AVERAGEIFS(Sheet!I:I,Sheet!C:C,SUL!B109,Sheet!A:A,"S"),"")</f>
        <v>60.094100949999998</v>
      </c>
      <c r="F109" s="32">
        <v>45034</v>
      </c>
      <c r="G109" s="32">
        <v>45399</v>
      </c>
      <c r="H109" s="51">
        <v>84.816497799999993</v>
      </c>
      <c r="I109" s="51"/>
    </row>
    <row r="110" spans="1:9" x14ac:dyDescent="0.3">
      <c r="A110" s="32">
        <f t="shared" si="1"/>
        <v>45035</v>
      </c>
      <c r="B110" s="32">
        <f t="shared" si="1"/>
        <v>45400</v>
      </c>
      <c r="C110">
        <f>AVERAGEIFS(Sheet!I:I,Sheet!C:C,SUL!A110,Sheet!A:A,"S")</f>
        <v>85.014198300000004</v>
      </c>
      <c r="D110" s="58">
        <f>IFERROR(AVERAGEIFS(Sheet!I:I,Sheet!C:C,SUL!B110,Sheet!A:A,"S"),"")</f>
        <v>61.680698390000003</v>
      </c>
      <c r="F110" s="32">
        <v>45035</v>
      </c>
      <c r="G110" s="32">
        <v>45400</v>
      </c>
      <c r="H110" s="51">
        <v>85.014198300000004</v>
      </c>
      <c r="I110" s="51"/>
    </row>
    <row r="111" spans="1:9" x14ac:dyDescent="0.3">
      <c r="A111" s="32">
        <f t="shared" si="1"/>
        <v>45036</v>
      </c>
      <c r="B111" s="32">
        <f t="shared" si="1"/>
        <v>45401</v>
      </c>
      <c r="C111">
        <f>AVERAGEIFS(Sheet!I:I,Sheet!C:C,SUL!A111,Sheet!A:A,"S")</f>
        <v>84.886596679999997</v>
      </c>
      <c r="D111" s="58">
        <f>IFERROR(AVERAGEIFS(Sheet!I:I,Sheet!C:C,SUL!B111,Sheet!A:A,"S"),"")</f>
        <v>63.00559998</v>
      </c>
      <c r="F111" s="32">
        <v>45036</v>
      </c>
      <c r="G111" s="32">
        <v>45401</v>
      </c>
      <c r="H111" s="51">
        <v>84.886596679999997</v>
      </c>
      <c r="I111" s="51"/>
    </row>
    <row r="112" spans="1:9" x14ac:dyDescent="0.3">
      <c r="A112" s="32">
        <f t="shared" si="1"/>
        <v>45037</v>
      </c>
      <c r="B112" s="32">
        <f t="shared" si="1"/>
        <v>45402</v>
      </c>
      <c r="C112">
        <f>AVERAGEIFS(Sheet!I:I,Sheet!C:C,SUL!A112,Sheet!A:A,"S")</f>
        <v>84.939903259999994</v>
      </c>
      <c r="D112" s="58">
        <f>IFERROR(AVERAGEIFS(Sheet!I:I,Sheet!C:C,SUL!B112,Sheet!A:A,"S"),"")</f>
        <v>64.258300779999999</v>
      </c>
      <c r="F112" s="32">
        <v>45037</v>
      </c>
      <c r="G112" s="32">
        <v>45402</v>
      </c>
      <c r="H112" s="51">
        <v>84.939903259999994</v>
      </c>
      <c r="I112" s="51"/>
    </row>
    <row r="113" spans="1:9" x14ac:dyDescent="0.3">
      <c r="A113" s="32">
        <f t="shared" si="1"/>
        <v>45038</v>
      </c>
      <c r="B113" s="32">
        <f t="shared" si="1"/>
        <v>45403</v>
      </c>
      <c r="C113">
        <f>AVERAGEIFS(Sheet!I:I,Sheet!C:C,SUL!A113,Sheet!A:A,"S")</f>
        <v>84.955101010000007</v>
      </c>
      <c r="D113" s="58">
        <f>IFERROR(AVERAGEIFS(Sheet!I:I,Sheet!C:C,SUL!B113,Sheet!A:A,"S"),"")</f>
        <v>65.386497500000004</v>
      </c>
      <c r="F113" s="32">
        <v>45038</v>
      </c>
      <c r="G113" s="32">
        <v>45403</v>
      </c>
      <c r="H113" s="51">
        <v>84.955101010000007</v>
      </c>
      <c r="I113" s="51"/>
    </row>
    <row r="114" spans="1:9" x14ac:dyDescent="0.3">
      <c r="A114" s="32">
        <f t="shared" si="1"/>
        <v>45039</v>
      </c>
      <c r="B114" s="32">
        <f t="shared" si="1"/>
        <v>45404</v>
      </c>
      <c r="C114">
        <f>AVERAGEIFS(Sheet!I:I,Sheet!C:C,SUL!A114,Sheet!A:A,"S")</f>
        <v>84.82749939</v>
      </c>
      <c r="D114" s="58">
        <f>IFERROR(AVERAGEIFS(Sheet!I:I,Sheet!C:C,SUL!B114,Sheet!A:A,"S"),"")</f>
        <v>66.142997739999998</v>
      </c>
      <c r="F114" s="32">
        <v>45039</v>
      </c>
      <c r="G114" s="32">
        <v>45404</v>
      </c>
      <c r="H114" s="51">
        <v>84.82749939</v>
      </c>
      <c r="I114" s="51"/>
    </row>
    <row r="115" spans="1:9" x14ac:dyDescent="0.3">
      <c r="A115" s="32">
        <f t="shared" si="1"/>
        <v>45040</v>
      </c>
      <c r="B115" s="32">
        <f t="shared" si="1"/>
        <v>45405</v>
      </c>
      <c r="C115">
        <f>AVERAGEIFS(Sheet!I:I,Sheet!C:C,SUL!A115,Sheet!A:A,"S")</f>
        <v>84.972000120000004</v>
      </c>
      <c r="D115" s="58">
        <f>IFERROR(AVERAGEIFS(Sheet!I:I,Sheet!C:C,SUL!B115,Sheet!A:A,"S"),"")</f>
        <v>66.736701969999999</v>
      </c>
      <c r="F115" s="32">
        <v>45040</v>
      </c>
      <c r="G115" s="32">
        <v>45405</v>
      </c>
      <c r="H115" s="51">
        <v>84.972000120000004</v>
      </c>
      <c r="I115" s="51"/>
    </row>
    <row r="116" spans="1:9" x14ac:dyDescent="0.3">
      <c r="A116" s="32">
        <f t="shared" si="1"/>
        <v>45041</v>
      </c>
      <c r="B116" s="32">
        <f t="shared" si="1"/>
        <v>45406</v>
      </c>
      <c r="C116">
        <f>AVERAGEIFS(Sheet!I:I,Sheet!C:C,SUL!A116,Sheet!A:A,"S")</f>
        <v>84.723297119999998</v>
      </c>
      <c r="D116" s="58">
        <f>IFERROR(AVERAGEIFS(Sheet!I:I,Sheet!C:C,SUL!B116,Sheet!A:A,"S"),"")</f>
        <v>67.195899960000006</v>
      </c>
      <c r="F116" s="32">
        <v>45041</v>
      </c>
      <c r="G116" s="32">
        <v>45406</v>
      </c>
      <c r="H116" s="51">
        <v>84.723297119999998</v>
      </c>
      <c r="I116" s="51"/>
    </row>
    <row r="117" spans="1:9" x14ac:dyDescent="0.3">
      <c r="A117" s="32">
        <f t="shared" si="1"/>
        <v>45042</v>
      </c>
      <c r="B117" s="32">
        <f t="shared" si="1"/>
        <v>45407</v>
      </c>
      <c r="C117">
        <f>AVERAGEIFS(Sheet!I:I,Sheet!C:C,SUL!A117,Sheet!A:A,"S")</f>
        <v>84.526298519999997</v>
      </c>
      <c r="D117" s="58">
        <f>IFERROR(AVERAGEIFS(Sheet!I:I,Sheet!C:C,SUL!B117,Sheet!A:A,"S"),"")</f>
        <v>67.563301089999996</v>
      </c>
      <c r="F117" s="32">
        <v>45042</v>
      </c>
      <c r="G117" s="32">
        <v>45407</v>
      </c>
      <c r="H117" s="51">
        <v>84.526298519999997</v>
      </c>
      <c r="I117" s="51"/>
    </row>
    <row r="118" spans="1:9" x14ac:dyDescent="0.3">
      <c r="A118" s="32">
        <f t="shared" si="1"/>
        <v>45043</v>
      </c>
      <c r="B118" s="32">
        <f t="shared" si="1"/>
        <v>45408</v>
      </c>
      <c r="C118">
        <f>AVERAGEIFS(Sheet!I:I,Sheet!C:C,SUL!A118,Sheet!A:A,"S")</f>
        <v>84.262100219999994</v>
      </c>
      <c r="D118" s="58">
        <f>IFERROR(AVERAGEIFS(Sheet!I:I,Sheet!C:C,SUL!B118,Sheet!A:A,"S"),"")</f>
        <v>67.844703670000001</v>
      </c>
      <c r="F118" s="32">
        <v>45043</v>
      </c>
      <c r="G118" s="32">
        <v>45408</v>
      </c>
      <c r="H118" s="51">
        <v>84.262100219999994</v>
      </c>
      <c r="I118" s="51"/>
    </row>
    <row r="119" spans="1:9" x14ac:dyDescent="0.3">
      <c r="A119" s="32">
        <f t="shared" si="1"/>
        <v>45044</v>
      </c>
      <c r="B119" s="32">
        <f t="shared" si="1"/>
        <v>45409</v>
      </c>
      <c r="C119">
        <f>AVERAGEIFS(Sheet!I:I,Sheet!C:C,SUL!A119,Sheet!A:A,"S")</f>
        <v>83.99440002</v>
      </c>
      <c r="D119" s="58">
        <f>IFERROR(AVERAGEIFS(Sheet!I:I,Sheet!C:C,SUL!B119,Sheet!A:A,"S"),"")</f>
        <v>68.329902649999994</v>
      </c>
      <c r="F119" s="32">
        <v>45044</v>
      </c>
      <c r="G119" s="32">
        <v>45409</v>
      </c>
      <c r="H119" s="51">
        <v>83.99440002</v>
      </c>
      <c r="I119" s="51"/>
    </row>
    <row r="120" spans="1:9" x14ac:dyDescent="0.3">
      <c r="A120" s="32">
        <f t="shared" si="1"/>
        <v>45045</v>
      </c>
      <c r="B120" s="32">
        <f t="shared" si="1"/>
        <v>45410</v>
      </c>
      <c r="C120">
        <f>AVERAGEIFS(Sheet!I:I,Sheet!C:C,SUL!A120,Sheet!A:A,"S")</f>
        <v>83.997299190000007</v>
      </c>
      <c r="D120" s="58">
        <f>IFERROR(AVERAGEIFS(Sheet!I:I,Sheet!C:C,SUL!B120,Sheet!A:A,"S"),"")</f>
        <v>69.559600829999994</v>
      </c>
      <c r="F120" s="32">
        <v>45045</v>
      </c>
      <c r="G120" s="32">
        <v>45410</v>
      </c>
      <c r="H120" s="51">
        <v>83.997299190000007</v>
      </c>
      <c r="I120" s="51"/>
    </row>
    <row r="121" spans="1:9" x14ac:dyDescent="0.3">
      <c r="A121" s="32">
        <f t="shared" si="1"/>
        <v>45046</v>
      </c>
      <c r="B121" s="32">
        <f t="shared" si="1"/>
        <v>45411</v>
      </c>
      <c r="C121">
        <f>AVERAGEIFS(Sheet!I:I,Sheet!C:C,SUL!A121,Sheet!A:A,"S")</f>
        <v>84.006401060000002</v>
      </c>
      <c r="D121" s="58">
        <f>IFERROR(AVERAGEIFS(Sheet!I:I,Sheet!C:C,SUL!B121,Sheet!A:A,"S"),"")</f>
        <v>70.790702820000007</v>
      </c>
      <c r="F121" s="32">
        <v>45046</v>
      </c>
      <c r="G121" s="32">
        <v>45411</v>
      </c>
      <c r="H121" s="51">
        <v>84.006401060000002</v>
      </c>
      <c r="I121" s="51"/>
    </row>
    <row r="122" spans="1:9" x14ac:dyDescent="0.3">
      <c r="A122" s="32">
        <f t="shared" si="1"/>
        <v>45047</v>
      </c>
      <c r="B122" s="32">
        <f t="shared" si="1"/>
        <v>45412</v>
      </c>
      <c r="C122">
        <f>AVERAGEIFS(Sheet!I:I,Sheet!C:C,SUL!A122,Sheet!A:A,"S")</f>
        <v>83.930297850000002</v>
      </c>
      <c r="D122" s="58">
        <f>IFERROR(AVERAGEIFS(Sheet!I:I,Sheet!C:C,SUL!B122,Sheet!A:A,"S"),"")</f>
        <v>71.503097530000005</v>
      </c>
      <c r="F122" s="32">
        <v>45047</v>
      </c>
      <c r="G122" s="32">
        <v>45412</v>
      </c>
      <c r="H122" s="51">
        <v>83.930297850000002</v>
      </c>
      <c r="I122" s="51"/>
    </row>
    <row r="123" spans="1:9" x14ac:dyDescent="0.3">
      <c r="A123" s="32">
        <f t="shared" si="1"/>
        <v>45048</v>
      </c>
      <c r="B123" s="32">
        <f t="shared" si="1"/>
        <v>45413</v>
      </c>
      <c r="C123">
        <f>AVERAGEIFS(Sheet!I:I,Sheet!C:C,SUL!A123,Sheet!A:A,"S")</f>
        <v>83.629600519999997</v>
      </c>
      <c r="D123" s="58">
        <f>IFERROR(AVERAGEIFS(Sheet!I:I,Sheet!C:C,SUL!B123,Sheet!A:A,"S"),"")</f>
        <v>73.102600100000004</v>
      </c>
      <c r="F123" s="32">
        <v>45048</v>
      </c>
      <c r="G123" s="32">
        <v>45413</v>
      </c>
      <c r="H123" s="51">
        <v>83.629600519999997</v>
      </c>
      <c r="I123" s="51"/>
    </row>
    <row r="124" spans="1:9" x14ac:dyDescent="0.3">
      <c r="A124" s="32">
        <f t="shared" si="1"/>
        <v>45049</v>
      </c>
      <c r="B124" s="32">
        <f t="shared" si="1"/>
        <v>45414</v>
      </c>
      <c r="C124">
        <f>AVERAGEIFS(Sheet!I:I,Sheet!C:C,SUL!A124,Sheet!A:A,"S")</f>
        <v>83.584800720000004</v>
      </c>
      <c r="D124" s="58">
        <f>IFERROR(AVERAGEIFS(Sheet!I:I,Sheet!C:C,SUL!B124,Sheet!A:A,"S"),"")</f>
        <v>77.296798710000004</v>
      </c>
      <c r="F124" s="32">
        <v>45049</v>
      </c>
      <c r="G124" s="32">
        <v>45414</v>
      </c>
      <c r="H124" s="51">
        <v>83.584800720000004</v>
      </c>
      <c r="I124" s="51"/>
    </row>
    <row r="125" spans="1:9" x14ac:dyDescent="0.3">
      <c r="A125" s="32">
        <f t="shared" si="1"/>
        <v>45050</v>
      </c>
      <c r="B125" s="32">
        <f t="shared" si="1"/>
        <v>45415</v>
      </c>
      <c r="C125">
        <f>AVERAGEIFS(Sheet!I:I,Sheet!C:C,SUL!A125,Sheet!A:A,"S")</f>
        <v>83.966300959999998</v>
      </c>
      <c r="D125" s="58">
        <f>IFERROR(AVERAGEIFS(Sheet!I:I,Sheet!C:C,SUL!B125,Sheet!A:A,"S"),"")</f>
        <v>80.696296689999997</v>
      </c>
      <c r="F125" s="32">
        <v>45050</v>
      </c>
      <c r="G125" s="32">
        <v>45415</v>
      </c>
      <c r="H125" s="51">
        <v>83.966300959999998</v>
      </c>
      <c r="I125" s="51"/>
    </row>
    <row r="126" spans="1:9" x14ac:dyDescent="0.3">
      <c r="A126" s="32">
        <f t="shared" si="1"/>
        <v>45051</v>
      </c>
      <c r="B126" s="32">
        <f t="shared" si="1"/>
        <v>45416</v>
      </c>
      <c r="C126">
        <f>AVERAGEIFS(Sheet!I:I,Sheet!C:C,SUL!A126,Sheet!A:A,"S")</f>
        <v>84.514099119999997</v>
      </c>
      <c r="D126" s="58">
        <f>IFERROR(AVERAGEIFS(Sheet!I:I,Sheet!C:C,SUL!B126,Sheet!A:A,"S"),"")</f>
        <v>83.295097350000006</v>
      </c>
      <c r="F126" s="32">
        <v>45051</v>
      </c>
      <c r="G126" s="32">
        <v>45416</v>
      </c>
      <c r="H126" s="51">
        <v>84.514099119999997</v>
      </c>
      <c r="I126" s="51"/>
    </row>
    <row r="127" spans="1:9" x14ac:dyDescent="0.3">
      <c r="A127" s="32">
        <f t="shared" si="1"/>
        <v>45052</v>
      </c>
      <c r="B127" s="32">
        <f t="shared" si="1"/>
        <v>45417</v>
      </c>
      <c r="C127">
        <f>AVERAGEIFS(Sheet!I:I,Sheet!C:C,SUL!A127,Sheet!A:A,"S")</f>
        <v>85.08560181</v>
      </c>
      <c r="D127" s="58">
        <f>IFERROR(AVERAGEIFS(Sheet!I:I,Sheet!C:C,SUL!B127,Sheet!A:A,"S"),"")</f>
        <v>84.231597899999997</v>
      </c>
      <c r="F127" s="32">
        <v>45052</v>
      </c>
      <c r="G127" s="32">
        <v>45417</v>
      </c>
      <c r="H127" s="51">
        <v>85.08560181</v>
      </c>
      <c r="I127" s="51"/>
    </row>
    <row r="128" spans="1:9" x14ac:dyDescent="0.3">
      <c r="A128" s="32">
        <f t="shared" si="1"/>
        <v>45053</v>
      </c>
      <c r="B128" s="32">
        <f t="shared" si="1"/>
        <v>45418</v>
      </c>
      <c r="C128">
        <f>AVERAGEIFS(Sheet!I:I,Sheet!C:C,SUL!A128,Sheet!A:A,"S")</f>
        <v>85.382400509999997</v>
      </c>
      <c r="D128" s="58">
        <f>IFERROR(AVERAGEIFS(Sheet!I:I,Sheet!C:C,SUL!B128,Sheet!A:A,"S"),"")</f>
        <v>85.083999629999994</v>
      </c>
      <c r="F128" s="32">
        <v>45053</v>
      </c>
      <c r="G128" s="32">
        <v>45418</v>
      </c>
      <c r="H128" s="51">
        <v>85.382400509999997</v>
      </c>
      <c r="I128" s="51"/>
    </row>
    <row r="129" spans="1:9" x14ac:dyDescent="0.3">
      <c r="A129" s="32">
        <f t="shared" si="1"/>
        <v>45054</v>
      </c>
      <c r="B129" s="32">
        <f t="shared" si="1"/>
        <v>45419</v>
      </c>
      <c r="C129">
        <f>AVERAGEIFS(Sheet!I:I,Sheet!C:C,SUL!A129,Sheet!A:A,"S")</f>
        <v>85.672897340000006</v>
      </c>
      <c r="F129" s="32">
        <v>45054</v>
      </c>
      <c r="G129" s="32">
        <v>45419</v>
      </c>
      <c r="H129" s="51">
        <v>85.672897340000006</v>
      </c>
      <c r="I129" s="51"/>
    </row>
    <row r="130" spans="1:9" x14ac:dyDescent="0.3">
      <c r="A130" s="32">
        <f t="shared" si="1"/>
        <v>45055</v>
      </c>
      <c r="B130" s="32">
        <f t="shared" si="1"/>
        <v>45420</v>
      </c>
      <c r="C130">
        <f>AVERAGEIFS(Sheet!I:I,Sheet!C:C,SUL!A130,Sheet!A:A,"S")</f>
        <v>85.889396669999996</v>
      </c>
      <c r="F130" s="32">
        <v>45055</v>
      </c>
      <c r="G130" s="32">
        <v>45420</v>
      </c>
      <c r="H130" s="51">
        <v>85.889396669999996</v>
      </c>
      <c r="I130" s="51"/>
    </row>
    <row r="131" spans="1:9" x14ac:dyDescent="0.3">
      <c r="A131" s="32">
        <f t="shared" si="1"/>
        <v>45056</v>
      </c>
      <c r="B131" s="32">
        <f t="shared" si="1"/>
        <v>45421</v>
      </c>
      <c r="C131">
        <f>AVERAGEIFS(Sheet!I:I,Sheet!C:C,SUL!A131,Sheet!A:A,"S")</f>
        <v>85.962303160000005</v>
      </c>
      <c r="F131" s="32">
        <v>45056</v>
      </c>
      <c r="G131" s="32">
        <v>45421</v>
      </c>
      <c r="H131" s="51">
        <v>85.962303160000005</v>
      </c>
      <c r="I131" s="51"/>
    </row>
    <row r="132" spans="1:9" x14ac:dyDescent="0.3">
      <c r="A132" s="32">
        <f t="shared" ref="A132:B195" si="2">A131+1</f>
        <v>45057</v>
      </c>
      <c r="B132" s="32">
        <f t="shared" si="2"/>
        <v>45422</v>
      </c>
      <c r="C132">
        <f>AVERAGEIFS(Sheet!I:I,Sheet!C:C,SUL!A132,Sheet!A:A,"S")</f>
        <v>85.748497009999994</v>
      </c>
      <c r="F132" s="32">
        <v>45057</v>
      </c>
      <c r="G132" s="32">
        <v>45422</v>
      </c>
      <c r="H132" s="51">
        <v>85.748497009999994</v>
      </c>
      <c r="I132" s="51"/>
    </row>
    <row r="133" spans="1:9" x14ac:dyDescent="0.3">
      <c r="A133" s="32">
        <f t="shared" si="2"/>
        <v>45058</v>
      </c>
      <c r="B133" s="32">
        <f t="shared" si="2"/>
        <v>45423</v>
      </c>
      <c r="C133">
        <f>AVERAGEIFS(Sheet!I:I,Sheet!C:C,SUL!A133,Sheet!A:A,"S")</f>
        <v>85.356399539999998</v>
      </c>
      <c r="F133" s="32">
        <v>45058</v>
      </c>
      <c r="G133" s="32">
        <v>45423</v>
      </c>
      <c r="H133" s="51">
        <v>85.356399539999998</v>
      </c>
      <c r="I133" s="51"/>
    </row>
    <row r="134" spans="1:9" x14ac:dyDescent="0.3">
      <c r="A134" s="32">
        <f t="shared" si="2"/>
        <v>45059</v>
      </c>
      <c r="B134" s="32">
        <f t="shared" si="2"/>
        <v>45424</v>
      </c>
      <c r="C134">
        <f>AVERAGEIFS(Sheet!I:I,Sheet!C:C,SUL!A134,Sheet!A:A,"S")</f>
        <v>85.224403379999998</v>
      </c>
      <c r="F134" s="32">
        <v>45059</v>
      </c>
      <c r="G134" s="32">
        <v>45424</v>
      </c>
      <c r="H134" s="51">
        <v>85.224403379999998</v>
      </c>
      <c r="I134" s="51"/>
    </row>
    <row r="135" spans="1:9" x14ac:dyDescent="0.3">
      <c r="A135" s="32">
        <f t="shared" si="2"/>
        <v>45060</v>
      </c>
      <c r="B135" s="32">
        <f t="shared" si="2"/>
        <v>45425</v>
      </c>
      <c r="C135">
        <f>AVERAGEIFS(Sheet!I:I,Sheet!C:C,SUL!A135,Sheet!A:A,"S")</f>
        <v>85.214103699999995</v>
      </c>
      <c r="F135" s="32">
        <v>45060</v>
      </c>
      <c r="G135" s="32">
        <v>45425</v>
      </c>
      <c r="H135" s="51">
        <v>85.214103699999995</v>
      </c>
      <c r="I135" s="51"/>
    </row>
    <row r="136" spans="1:9" x14ac:dyDescent="0.3">
      <c r="A136" s="32">
        <f t="shared" si="2"/>
        <v>45061</v>
      </c>
      <c r="B136" s="32">
        <f t="shared" si="2"/>
        <v>45426</v>
      </c>
      <c r="C136">
        <f>AVERAGEIFS(Sheet!I:I,Sheet!C:C,SUL!A136,Sheet!A:A,"S")</f>
        <v>85.059799190000007</v>
      </c>
      <c r="F136" s="32">
        <v>45061</v>
      </c>
      <c r="G136" s="32">
        <v>45426</v>
      </c>
      <c r="H136" s="51">
        <v>85.059799190000007</v>
      </c>
      <c r="I136" s="51"/>
    </row>
    <row r="137" spans="1:9" x14ac:dyDescent="0.3">
      <c r="A137" s="32">
        <f t="shared" si="2"/>
        <v>45062</v>
      </c>
      <c r="B137" s="32">
        <f t="shared" si="2"/>
        <v>45427</v>
      </c>
      <c r="C137">
        <f>AVERAGEIFS(Sheet!I:I,Sheet!C:C,SUL!A137,Sheet!A:A,"S")</f>
        <v>84.931297299999997</v>
      </c>
      <c r="F137" s="32">
        <v>45062</v>
      </c>
      <c r="G137" s="32">
        <v>45427</v>
      </c>
      <c r="H137" s="51">
        <v>84.931297299999997</v>
      </c>
      <c r="I137" s="51"/>
    </row>
    <row r="138" spans="1:9" x14ac:dyDescent="0.3">
      <c r="A138" s="32">
        <f t="shared" si="2"/>
        <v>45063</v>
      </c>
      <c r="B138" s="32">
        <f t="shared" si="2"/>
        <v>45428</v>
      </c>
      <c r="C138">
        <f>AVERAGEIFS(Sheet!I:I,Sheet!C:C,SUL!A138,Sheet!A:A,"S")</f>
        <v>84.476600649999995</v>
      </c>
      <c r="F138" s="32">
        <v>45063</v>
      </c>
      <c r="G138" s="32">
        <v>45428</v>
      </c>
      <c r="H138" s="51">
        <v>84.476600649999995</v>
      </c>
      <c r="I138" s="51"/>
    </row>
    <row r="139" spans="1:9" x14ac:dyDescent="0.3">
      <c r="A139" s="32">
        <f t="shared" si="2"/>
        <v>45064</v>
      </c>
      <c r="B139" s="32">
        <f t="shared" si="2"/>
        <v>45429</v>
      </c>
      <c r="C139">
        <f>AVERAGEIFS(Sheet!I:I,Sheet!C:C,SUL!A139,Sheet!A:A,"S")</f>
        <v>84.181297299999997</v>
      </c>
      <c r="F139" s="32">
        <v>45064</v>
      </c>
      <c r="G139" s="32">
        <v>45429</v>
      </c>
      <c r="H139" s="51">
        <v>84.181297299999997</v>
      </c>
      <c r="I139" s="51"/>
    </row>
    <row r="140" spans="1:9" x14ac:dyDescent="0.3">
      <c r="A140" s="32">
        <f t="shared" si="2"/>
        <v>45065</v>
      </c>
      <c r="B140" s="32">
        <f t="shared" si="2"/>
        <v>45430</v>
      </c>
      <c r="C140">
        <f>AVERAGEIFS(Sheet!I:I,Sheet!C:C,SUL!A140,Sheet!A:A,"S")</f>
        <v>83.862602229999993</v>
      </c>
      <c r="F140" s="32">
        <v>45065</v>
      </c>
      <c r="G140" s="32">
        <v>45430</v>
      </c>
      <c r="H140" s="51">
        <v>83.862602229999993</v>
      </c>
      <c r="I140" s="51"/>
    </row>
    <row r="141" spans="1:9" x14ac:dyDescent="0.3">
      <c r="A141" s="32">
        <f t="shared" si="2"/>
        <v>45066</v>
      </c>
      <c r="B141" s="32">
        <f t="shared" si="2"/>
        <v>45431</v>
      </c>
      <c r="C141">
        <f>AVERAGEIFS(Sheet!I:I,Sheet!C:C,SUL!A141,Sheet!A:A,"S")</f>
        <v>83.861099240000001</v>
      </c>
      <c r="F141" s="32">
        <v>45066</v>
      </c>
      <c r="G141" s="32">
        <v>45431</v>
      </c>
      <c r="H141" s="51">
        <v>83.861099240000001</v>
      </c>
      <c r="I141" s="51"/>
    </row>
    <row r="142" spans="1:9" x14ac:dyDescent="0.3">
      <c r="A142" s="32">
        <f t="shared" si="2"/>
        <v>45067</v>
      </c>
      <c r="B142" s="32">
        <f t="shared" si="2"/>
        <v>45432</v>
      </c>
      <c r="C142">
        <f>AVERAGEIFS(Sheet!I:I,Sheet!C:C,SUL!A142,Sheet!A:A,"S")</f>
        <v>83.848503109999996</v>
      </c>
      <c r="F142" s="32">
        <v>45067</v>
      </c>
      <c r="G142" s="32">
        <v>45432</v>
      </c>
      <c r="H142" s="51">
        <v>83.848503109999996</v>
      </c>
      <c r="I142" s="51"/>
    </row>
    <row r="143" spans="1:9" x14ac:dyDescent="0.3">
      <c r="A143" s="32">
        <f t="shared" si="2"/>
        <v>45068</v>
      </c>
      <c r="B143" s="32">
        <f t="shared" si="2"/>
        <v>45433</v>
      </c>
      <c r="C143">
        <f>AVERAGEIFS(Sheet!I:I,Sheet!C:C,SUL!A143,Sheet!A:A,"S")</f>
        <v>83.612297060000003</v>
      </c>
      <c r="F143" s="32">
        <v>45068</v>
      </c>
      <c r="G143" s="32">
        <v>45433</v>
      </c>
      <c r="H143" s="51">
        <v>83.612297060000003</v>
      </c>
      <c r="I143" s="51"/>
    </row>
    <row r="144" spans="1:9" x14ac:dyDescent="0.3">
      <c r="A144" s="32">
        <f t="shared" si="2"/>
        <v>45069</v>
      </c>
      <c r="B144" s="32">
        <f t="shared" si="2"/>
        <v>45434</v>
      </c>
      <c r="C144">
        <f>AVERAGEIFS(Sheet!I:I,Sheet!C:C,SUL!A144,Sheet!A:A,"S")</f>
        <v>83.418998720000005</v>
      </c>
      <c r="F144" s="32">
        <v>45069</v>
      </c>
      <c r="G144" s="32">
        <v>45434</v>
      </c>
      <c r="H144" s="51">
        <v>83.418998720000005</v>
      </c>
      <c r="I144" s="51"/>
    </row>
    <row r="145" spans="1:9" x14ac:dyDescent="0.3">
      <c r="A145" s="32">
        <f t="shared" si="2"/>
        <v>45070</v>
      </c>
      <c r="B145" s="32">
        <f t="shared" si="2"/>
        <v>45435</v>
      </c>
      <c r="C145">
        <f>AVERAGEIFS(Sheet!I:I,Sheet!C:C,SUL!A145,Sheet!A:A,"S")</f>
        <v>83.121803279999995</v>
      </c>
      <c r="F145" s="32">
        <v>45070</v>
      </c>
      <c r="G145" s="32">
        <v>45435</v>
      </c>
      <c r="H145" s="51">
        <v>83.121803279999995</v>
      </c>
      <c r="I145" s="51"/>
    </row>
    <row r="146" spans="1:9" x14ac:dyDescent="0.3">
      <c r="A146" s="32">
        <f t="shared" si="2"/>
        <v>45071</v>
      </c>
      <c r="B146" s="32">
        <f t="shared" si="2"/>
        <v>45436</v>
      </c>
      <c r="C146">
        <f>AVERAGEIFS(Sheet!I:I,Sheet!C:C,SUL!A146,Sheet!A:A,"S")</f>
        <v>82.827201840000001</v>
      </c>
      <c r="F146" s="32">
        <v>45071</v>
      </c>
      <c r="G146" s="32">
        <v>45436</v>
      </c>
      <c r="H146" s="51">
        <v>82.827201840000001</v>
      </c>
      <c r="I146" s="51"/>
    </row>
    <row r="147" spans="1:9" x14ac:dyDescent="0.3">
      <c r="A147" s="32">
        <f t="shared" si="2"/>
        <v>45072</v>
      </c>
      <c r="B147" s="32">
        <f t="shared" si="2"/>
        <v>45437</v>
      </c>
      <c r="C147">
        <f>AVERAGEIFS(Sheet!I:I,Sheet!C:C,SUL!A147,Sheet!A:A,"S")</f>
        <v>82.547203060000001</v>
      </c>
      <c r="F147" s="32">
        <v>45072</v>
      </c>
      <c r="G147" s="32">
        <v>45437</v>
      </c>
      <c r="H147" s="51">
        <v>82.547203060000001</v>
      </c>
      <c r="I147" s="51"/>
    </row>
    <row r="148" spans="1:9" x14ac:dyDescent="0.3">
      <c r="A148" s="32">
        <f t="shared" si="2"/>
        <v>45073</v>
      </c>
      <c r="B148" s="32">
        <f t="shared" si="2"/>
        <v>45438</v>
      </c>
      <c r="C148">
        <f>AVERAGEIFS(Sheet!I:I,Sheet!C:C,SUL!A148,Sheet!A:A,"S")</f>
        <v>82.676101680000002</v>
      </c>
      <c r="F148" s="32">
        <v>45073</v>
      </c>
      <c r="G148" s="32">
        <v>45438</v>
      </c>
      <c r="H148" s="51">
        <v>82.676101680000002</v>
      </c>
      <c r="I148" s="51"/>
    </row>
    <row r="149" spans="1:9" x14ac:dyDescent="0.3">
      <c r="A149" s="32">
        <f t="shared" si="2"/>
        <v>45074</v>
      </c>
      <c r="B149" s="32">
        <f t="shared" si="2"/>
        <v>45439</v>
      </c>
      <c r="C149">
        <f>AVERAGEIFS(Sheet!I:I,Sheet!C:C,SUL!A149,Sheet!A:A,"S")</f>
        <v>82.777801510000003</v>
      </c>
      <c r="F149" s="32">
        <v>45074</v>
      </c>
      <c r="G149" s="32">
        <v>45439</v>
      </c>
      <c r="H149" s="51">
        <v>82.777801510000003</v>
      </c>
      <c r="I149" s="51"/>
    </row>
    <row r="150" spans="1:9" x14ac:dyDescent="0.3">
      <c r="A150" s="32">
        <f t="shared" si="2"/>
        <v>45075</v>
      </c>
      <c r="B150" s="32">
        <f t="shared" si="2"/>
        <v>45440</v>
      </c>
      <c r="C150">
        <f>AVERAGEIFS(Sheet!I:I,Sheet!C:C,SUL!A150,Sheet!A:A,"S")</f>
        <v>82.59500122</v>
      </c>
      <c r="F150" s="32">
        <v>45075</v>
      </c>
      <c r="G150" s="32">
        <v>45440</v>
      </c>
      <c r="H150" s="51">
        <v>82.59500122</v>
      </c>
      <c r="I150" s="51"/>
    </row>
    <row r="151" spans="1:9" x14ac:dyDescent="0.3">
      <c r="A151" s="32">
        <f t="shared" si="2"/>
        <v>45076</v>
      </c>
      <c r="B151" s="32">
        <f t="shared" si="2"/>
        <v>45441</v>
      </c>
      <c r="C151">
        <f>AVERAGEIFS(Sheet!I:I,Sheet!C:C,SUL!A151,Sheet!A:A,"S")</f>
        <v>82.310600280000003</v>
      </c>
      <c r="F151" s="32">
        <v>45076</v>
      </c>
      <c r="G151" s="32">
        <v>45441</v>
      </c>
      <c r="H151" s="51">
        <v>82.310600280000003</v>
      </c>
      <c r="I151" s="51"/>
    </row>
    <row r="152" spans="1:9" x14ac:dyDescent="0.3">
      <c r="A152" s="32">
        <f t="shared" si="2"/>
        <v>45077</v>
      </c>
      <c r="B152" s="32">
        <f t="shared" si="2"/>
        <v>45442</v>
      </c>
      <c r="C152">
        <f>AVERAGEIFS(Sheet!I:I,Sheet!C:C,SUL!A152,Sheet!A:A,"S")</f>
        <v>81.910102839999993</v>
      </c>
      <c r="F152" s="32">
        <v>45077</v>
      </c>
      <c r="G152" s="32">
        <v>45442</v>
      </c>
      <c r="H152" s="51">
        <v>81.910102839999993</v>
      </c>
      <c r="I152" s="51"/>
    </row>
    <row r="153" spans="1:9" x14ac:dyDescent="0.3">
      <c r="A153" s="32">
        <f t="shared" si="2"/>
        <v>45078</v>
      </c>
      <c r="B153" s="32">
        <f t="shared" si="2"/>
        <v>45443</v>
      </c>
      <c r="C153">
        <f>AVERAGEIFS(Sheet!I:I,Sheet!C:C,SUL!A153,Sheet!A:A,"S")</f>
        <v>81.393402100000003</v>
      </c>
      <c r="F153" s="32">
        <v>45078</v>
      </c>
      <c r="G153" s="32">
        <v>45443</v>
      </c>
      <c r="H153" s="51">
        <v>81.393402100000003</v>
      </c>
      <c r="I153" s="51"/>
    </row>
    <row r="154" spans="1:9" x14ac:dyDescent="0.3">
      <c r="A154" s="32">
        <f t="shared" si="2"/>
        <v>45079</v>
      </c>
      <c r="B154" s="32">
        <f t="shared" si="2"/>
        <v>45444</v>
      </c>
      <c r="C154">
        <f>AVERAGEIFS(Sheet!I:I,Sheet!C:C,SUL!A154,Sheet!A:A,"S")</f>
        <v>81.188102720000003</v>
      </c>
      <c r="F154" s="32">
        <v>45079</v>
      </c>
      <c r="G154" s="32">
        <v>45444</v>
      </c>
      <c r="H154" s="51">
        <v>81.188102720000003</v>
      </c>
      <c r="I154" s="51"/>
    </row>
    <row r="155" spans="1:9" x14ac:dyDescent="0.3">
      <c r="A155" s="32">
        <f t="shared" si="2"/>
        <v>45080</v>
      </c>
      <c r="B155" s="32">
        <f t="shared" si="2"/>
        <v>45445</v>
      </c>
      <c r="C155">
        <f>AVERAGEIFS(Sheet!I:I,Sheet!C:C,SUL!A155,Sheet!A:A,"S")</f>
        <v>81.337699889999996</v>
      </c>
      <c r="F155" s="32">
        <v>45080</v>
      </c>
      <c r="G155" s="32">
        <v>45445</v>
      </c>
      <c r="H155" s="51">
        <v>81.337699889999996</v>
      </c>
      <c r="I155" s="51"/>
    </row>
    <row r="156" spans="1:9" x14ac:dyDescent="0.3">
      <c r="A156" s="32">
        <f t="shared" si="2"/>
        <v>45081</v>
      </c>
      <c r="B156" s="32">
        <f t="shared" si="2"/>
        <v>45446</v>
      </c>
      <c r="C156">
        <f>AVERAGEIFS(Sheet!I:I,Sheet!C:C,SUL!A156,Sheet!A:A,"S")</f>
        <v>81.433097840000002</v>
      </c>
      <c r="F156" s="32">
        <v>45081</v>
      </c>
      <c r="G156" s="32">
        <v>45446</v>
      </c>
      <c r="H156" s="51">
        <v>81.433097840000002</v>
      </c>
      <c r="I156" s="51"/>
    </row>
    <row r="157" spans="1:9" x14ac:dyDescent="0.3">
      <c r="A157" s="32">
        <f t="shared" si="2"/>
        <v>45082</v>
      </c>
      <c r="B157" s="32">
        <f t="shared" si="2"/>
        <v>45447</v>
      </c>
      <c r="C157">
        <f>AVERAGEIFS(Sheet!I:I,Sheet!C:C,SUL!A157,Sheet!A:A,"S")</f>
        <v>81.088996890000004</v>
      </c>
      <c r="F157" s="32">
        <v>45082</v>
      </c>
      <c r="G157" s="32">
        <v>45447</v>
      </c>
      <c r="H157" s="51">
        <v>81.088996890000004</v>
      </c>
      <c r="I157" s="51"/>
    </row>
    <row r="158" spans="1:9" x14ac:dyDescent="0.3">
      <c r="A158" s="32">
        <f t="shared" si="2"/>
        <v>45083</v>
      </c>
      <c r="B158" s="32">
        <f t="shared" si="2"/>
        <v>45448</v>
      </c>
      <c r="C158">
        <f>AVERAGEIFS(Sheet!I:I,Sheet!C:C,SUL!A158,Sheet!A:A,"S")</f>
        <v>80.666297909999997</v>
      </c>
      <c r="F158" s="32">
        <v>45083</v>
      </c>
      <c r="G158" s="32">
        <v>45448</v>
      </c>
      <c r="H158" s="51">
        <v>80.666297909999997</v>
      </c>
      <c r="I158" s="51"/>
    </row>
    <row r="159" spans="1:9" x14ac:dyDescent="0.3">
      <c r="A159" s="32">
        <f t="shared" si="2"/>
        <v>45084</v>
      </c>
      <c r="B159" s="32">
        <f t="shared" si="2"/>
        <v>45449</v>
      </c>
      <c r="C159">
        <f>AVERAGEIFS(Sheet!I:I,Sheet!C:C,SUL!A159,Sheet!A:A,"S")</f>
        <v>80.385597230000002</v>
      </c>
      <c r="F159" s="32">
        <v>45084</v>
      </c>
      <c r="G159" s="32">
        <v>45449</v>
      </c>
      <c r="H159" s="51">
        <v>80.385597230000002</v>
      </c>
      <c r="I159" s="51"/>
    </row>
    <row r="160" spans="1:9" x14ac:dyDescent="0.3">
      <c r="A160" s="32">
        <f t="shared" si="2"/>
        <v>45085</v>
      </c>
      <c r="B160" s="32">
        <f t="shared" si="2"/>
        <v>45450</v>
      </c>
      <c r="C160">
        <f>AVERAGEIFS(Sheet!I:I,Sheet!C:C,SUL!A160,Sheet!A:A,"S")</f>
        <v>80.422599790000007</v>
      </c>
      <c r="F160" s="32">
        <v>45085</v>
      </c>
      <c r="G160" s="32">
        <v>45450</v>
      </c>
      <c r="H160" s="51">
        <v>80.422599790000007</v>
      </c>
      <c r="I160" s="51"/>
    </row>
    <row r="161" spans="1:9" x14ac:dyDescent="0.3">
      <c r="A161" s="32">
        <f t="shared" si="2"/>
        <v>45086</v>
      </c>
      <c r="B161" s="32">
        <f t="shared" si="2"/>
        <v>45451</v>
      </c>
      <c r="C161">
        <f>AVERAGEIFS(Sheet!I:I,Sheet!C:C,SUL!A161,Sheet!A:A,"S")</f>
        <v>80.29499817</v>
      </c>
      <c r="F161" s="32">
        <v>45086</v>
      </c>
      <c r="G161" s="32">
        <v>45451</v>
      </c>
      <c r="H161" s="51">
        <v>80.29499817</v>
      </c>
      <c r="I161" s="51"/>
    </row>
    <row r="162" spans="1:9" x14ac:dyDescent="0.3">
      <c r="A162" s="32">
        <f t="shared" si="2"/>
        <v>45087</v>
      </c>
      <c r="B162" s="32">
        <f t="shared" si="2"/>
        <v>45452</v>
      </c>
      <c r="C162">
        <f>AVERAGEIFS(Sheet!I:I,Sheet!C:C,SUL!A162,Sheet!A:A,"S")</f>
        <v>80.288803099999996</v>
      </c>
      <c r="F162" s="32">
        <v>45087</v>
      </c>
      <c r="G162" s="32">
        <v>45452</v>
      </c>
      <c r="H162" s="51">
        <v>80.288803099999996</v>
      </c>
      <c r="I162" s="51"/>
    </row>
    <row r="163" spans="1:9" x14ac:dyDescent="0.3">
      <c r="A163" s="32">
        <f t="shared" si="2"/>
        <v>45088</v>
      </c>
      <c r="B163" s="32">
        <f t="shared" si="2"/>
        <v>45453</v>
      </c>
      <c r="C163">
        <f>AVERAGEIFS(Sheet!I:I,Sheet!C:C,SUL!A163,Sheet!A:A,"S")</f>
        <v>80.391899109999997</v>
      </c>
      <c r="F163" s="32">
        <v>45088</v>
      </c>
      <c r="G163" s="32">
        <v>45453</v>
      </c>
      <c r="H163" s="51">
        <v>80.391899109999997</v>
      </c>
      <c r="I163" s="51"/>
    </row>
    <row r="164" spans="1:9" x14ac:dyDescent="0.3">
      <c r="A164" s="32">
        <f t="shared" si="2"/>
        <v>45089</v>
      </c>
      <c r="B164" s="32">
        <f t="shared" si="2"/>
        <v>45454</v>
      </c>
      <c r="C164">
        <f>AVERAGEIFS(Sheet!I:I,Sheet!C:C,SUL!A164,Sheet!A:A,"S")</f>
        <v>80.415801999999999</v>
      </c>
      <c r="F164" s="32">
        <v>45089</v>
      </c>
      <c r="G164" s="32">
        <v>45454</v>
      </c>
      <c r="H164" s="51">
        <v>80.415801999999999</v>
      </c>
      <c r="I164" s="51"/>
    </row>
    <row r="165" spans="1:9" x14ac:dyDescent="0.3">
      <c r="A165" s="32">
        <f t="shared" si="2"/>
        <v>45090</v>
      </c>
      <c r="B165" s="32">
        <f t="shared" si="2"/>
        <v>45455</v>
      </c>
      <c r="C165">
        <f>AVERAGEIFS(Sheet!I:I,Sheet!C:C,SUL!A165,Sheet!A:A,"S")</f>
        <v>80.376701350000005</v>
      </c>
      <c r="F165" s="32">
        <v>45090</v>
      </c>
      <c r="G165" s="32">
        <v>45455</v>
      </c>
      <c r="H165" s="51">
        <v>80.376701350000005</v>
      </c>
      <c r="I165" s="51"/>
    </row>
    <row r="166" spans="1:9" x14ac:dyDescent="0.3">
      <c r="A166" s="32">
        <f t="shared" si="2"/>
        <v>45091</v>
      </c>
      <c r="B166" s="32">
        <f t="shared" si="2"/>
        <v>45456</v>
      </c>
      <c r="C166">
        <f>AVERAGEIFS(Sheet!I:I,Sheet!C:C,SUL!A166,Sheet!A:A,"S")</f>
        <v>80.427101140000005</v>
      </c>
      <c r="F166" s="32">
        <v>45091</v>
      </c>
      <c r="G166" s="32">
        <v>45456</v>
      </c>
      <c r="H166" s="51">
        <v>80.427101140000005</v>
      </c>
      <c r="I166" s="51"/>
    </row>
    <row r="167" spans="1:9" x14ac:dyDescent="0.3">
      <c r="A167" s="32">
        <f t="shared" si="2"/>
        <v>45092</v>
      </c>
      <c r="B167" s="32">
        <f t="shared" si="2"/>
        <v>45457</v>
      </c>
      <c r="C167">
        <f>AVERAGEIFS(Sheet!I:I,Sheet!C:C,SUL!A167,Sheet!A:A,"S")</f>
        <v>81.331398010000001</v>
      </c>
      <c r="F167" s="32">
        <v>45092</v>
      </c>
      <c r="G167" s="32">
        <v>45457</v>
      </c>
      <c r="H167" s="51">
        <v>81.331398010000001</v>
      </c>
      <c r="I167" s="51"/>
    </row>
    <row r="168" spans="1:9" x14ac:dyDescent="0.3">
      <c r="A168" s="32">
        <f t="shared" si="2"/>
        <v>45093</v>
      </c>
      <c r="B168" s="32">
        <f t="shared" si="2"/>
        <v>45458</v>
      </c>
      <c r="C168">
        <f>AVERAGEIFS(Sheet!I:I,Sheet!C:C,SUL!A168,Sheet!A:A,"S")</f>
        <v>82.918098450000002</v>
      </c>
      <c r="F168" s="32">
        <v>45093</v>
      </c>
      <c r="G168" s="32">
        <v>45458</v>
      </c>
      <c r="H168" s="51">
        <v>82.918098450000002</v>
      </c>
      <c r="I168" s="51"/>
    </row>
    <row r="169" spans="1:9" x14ac:dyDescent="0.3">
      <c r="A169" s="32">
        <f t="shared" si="2"/>
        <v>45094</v>
      </c>
      <c r="B169" s="32">
        <f t="shared" si="2"/>
        <v>45459</v>
      </c>
      <c r="C169">
        <f>AVERAGEIFS(Sheet!I:I,Sheet!C:C,SUL!A169,Sheet!A:A,"S")</f>
        <v>84.111999510000004</v>
      </c>
      <c r="F169" s="32">
        <v>45094</v>
      </c>
      <c r="G169" s="32">
        <v>45459</v>
      </c>
      <c r="H169" s="51">
        <v>84.111999510000004</v>
      </c>
      <c r="I169" s="51"/>
    </row>
    <row r="170" spans="1:9" x14ac:dyDescent="0.3">
      <c r="A170" s="32">
        <f t="shared" si="2"/>
        <v>45095</v>
      </c>
      <c r="B170" s="32">
        <f t="shared" si="2"/>
        <v>45460</v>
      </c>
      <c r="C170">
        <f>AVERAGEIFS(Sheet!I:I,Sheet!C:C,SUL!A170,Sheet!A:A,"S")</f>
        <v>84.898498540000006</v>
      </c>
      <c r="F170" s="32">
        <v>45095</v>
      </c>
      <c r="G170" s="32">
        <v>45460</v>
      </c>
      <c r="H170" s="51">
        <v>84.898498540000006</v>
      </c>
      <c r="I170" s="51"/>
    </row>
    <row r="171" spans="1:9" x14ac:dyDescent="0.3">
      <c r="A171" s="32">
        <f t="shared" si="2"/>
        <v>45096</v>
      </c>
      <c r="B171" s="32">
        <f t="shared" si="2"/>
        <v>45461</v>
      </c>
      <c r="C171">
        <f>AVERAGEIFS(Sheet!I:I,Sheet!C:C,SUL!A171,Sheet!A:A,"S")</f>
        <v>85.128601070000002</v>
      </c>
      <c r="F171" s="32">
        <v>45096</v>
      </c>
      <c r="G171" s="32">
        <v>45461</v>
      </c>
      <c r="H171" s="51">
        <v>85.128601070000002</v>
      </c>
      <c r="I171" s="51"/>
    </row>
    <row r="172" spans="1:9" x14ac:dyDescent="0.3">
      <c r="A172" s="32">
        <f t="shared" si="2"/>
        <v>45097</v>
      </c>
      <c r="B172" s="32">
        <f t="shared" si="2"/>
        <v>45462</v>
      </c>
      <c r="C172">
        <f>AVERAGEIFS(Sheet!I:I,Sheet!C:C,SUL!A172,Sheet!A:A,"S")</f>
        <v>85.686500550000005</v>
      </c>
      <c r="F172" s="32">
        <v>45097</v>
      </c>
      <c r="G172" s="32">
        <v>45462</v>
      </c>
      <c r="H172" s="51">
        <v>85.686500550000005</v>
      </c>
      <c r="I172" s="51"/>
    </row>
    <row r="173" spans="1:9" x14ac:dyDescent="0.3">
      <c r="A173" s="32">
        <f t="shared" si="2"/>
        <v>45098</v>
      </c>
      <c r="B173" s="32">
        <f t="shared" si="2"/>
        <v>45463</v>
      </c>
      <c r="C173">
        <f>AVERAGEIFS(Sheet!I:I,Sheet!C:C,SUL!A173,Sheet!A:A,"S")</f>
        <v>85.766799930000005</v>
      </c>
      <c r="F173" s="32">
        <v>45098</v>
      </c>
      <c r="G173" s="32">
        <v>45463</v>
      </c>
      <c r="H173" s="51">
        <v>85.766799930000005</v>
      </c>
      <c r="I173" s="51"/>
    </row>
    <row r="174" spans="1:9" x14ac:dyDescent="0.3">
      <c r="A174" s="32">
        <f t="shared" si="2"/>
        <v>45099</v>
      </c>
      <c r="B174" s="32">
        <f t="shared" si="2"/>
        <v>45464</v>
      </c>
      <c r="C174">
        <f>AVERAGEIFS(Sheet!I:I,Sheet!C:C,SUL!A174,Sheet!A:A,"S")</f>
        <v>86.02300262</v>
      </c>
      <c r="F174" s="32">
        <v>45099</v>
      </c>
      <c r="G174" s="32">
        <v>45464</v>
      </c>
      <c r="H174" s="51">
        <v>86.02300262</v>
      </c>
      <c r="I174" s="51"/>
    </row>
    <row r="175" spans="1:9" x14ac:dyDescent="0.3">
      <c r="A175" s="32">
        <f t="shared" si="2"/>
        <v>45100</v>
      </c>
      <c r="B175" s="32">
        <f t="shared" si="2"/>
        <v>45465</v>
      </c>
      <c r="C175">
        <f>AVERAGEIFS(Sheet!I:I,Sheet!C:C,SUL!A175,Sheet!A:A,"S")</f>
        <v>87.326797490000004</v>
      </c>
      <c r="F175" s="32">
        <v>45100</v>
      </c>
      <c r="G175" s="32">
        <v>45465</v>
      </c>
      <c r="H175" s="51">
        <v>87.326797490000004</v>
      </c>
      <c r="I175" s="51"/>
    </row>
    <row r="176" spans="1:9" x14ac:dyDescent="0.3">
      <c r="A176" s="32">
        <f t="shared" si="2"/>
        <v>45101</v>
      </c>
      <c r="B176" s="32">
        <f t="shared" si="2"/>
        <v>45466</v>
      </c>
      <c r="C176">
        <f>AVERAGEIFS(Sheet!I:I,Sheet!C:C,SUL!A176,Sheet!A:A,"S")</f>
        <v>88.500396730000006</v>
      </c>
      <c r="F176" s="32">
        <v>45101</v>
      </c>
      <c r="G176" s="32">
        <v>45466</v>
      </c>
      <c r="H176" s="51">
        <v>88.500396730000006</v>
      </c>
      <c r="I176" s="51"/>
    </row>
    <row r="177" spans="1:9" x14ac:dyDescent="0.3">
      <c r="A177" s="32">
        <f t="shared" si="2"/>
        <v>45102</v>
      </c>
      <c r="B177" s="32">
        <f t="shared" si="2"/>
        <v>45467</v>
      </c>
      <c r="C177">
        <f>AVERAGEIFS(Sheet!I:I,Sheet!C:C,SUL!A177,Sheet!A:A,"S")</f>
        <v>88.891403199999999</v>
      </c>
      <c r="F177" s="32">
        <v>45102</v>
      </c>
      <c r="G177" s="32">
        <v>45467</v>
      </c>
      <c r="H177" s="51">
        <v>88.891403199999999</v>
      </c>
      <c r="I177" s="51"/>
    </row>
    <row r="178" spans="1:9" x14ac:dyDescent="0.3">
      <c r="A178" s="32">
        <f t="shared" si="2"/>
        <v>45103</v>
      </c>
      <c r="B178" s="32">
        <f t="shared" si="2"/>
        <v>45468</v>
      </c>
      <c r="C178">
        <f>AVERAGEIFS(Sheet!I:I,Sheet!C:C,SUL!A178,Sheet!A:A,"S")</f>
        <v>88.738800049999995</v>
      </c>
      <c r="F178" s="32">
        <v>45103</v>
      </c>
      <c r="G178" s="32">
        <v>45468</v>
      </c>
      <c r="H178" s="51">
        <v>88.738800049999995</v>
      </c>
      <c r="I178" s="51"/>
    </row>
    <row r="179" spans="1:9" x14ac:dyDescent="0.3">
      <c r="A179" s="32">
        <f t="shared" si="2"/>
        <v>45104</v>
      </c>
      <c r="B179" s="32">
        <f t="shared" si="2"/>
        <v>45469</v>
      </c>
      <c r="C179">
        <f>AVERAGEIFS(Sheet!I:I,Sheet!C:C,SUL!A179,Sheet!A:A,"S")</f>
        <v>88.755996699999997</v>
      </c>
      <c r="F179" s="32">
        <v>45104</v>
      </c>
      <c r="G179" s="32">
        <v>45469</v>
      </c>
      <c r="H179" s="51">
        <v>88.755996699999997</v>
      </c>
      <c r="I179" s="51"/>
    </row>
    <row r="180" spans="1:9" x14ac:dyDescent="0.3">
      <c r="A180" s="32">
        <f t="shared" si="2"/>
        <v>45105</v>
      </c>
      <c r="B180" s="32">
        <f t="shared" si="2"/>
        <v>45470</v>
      </c>
      <c r="C180">
        <f>AVERAGEIFS(Sheet!I:I,Sheet!C:C,SUL!A180,Sheet!A:A,"S")</f>
        <v>88.920799259999995</v>
      </c>
      <c r="F180" s="32">
        <v>45105</v>
      </c>
      <c r="G180" s="32">
        <v>45470</v>
      </c>
      <c r="H180" s="51">
        <v>88.920799259999995</v>
      </c>
      <c r="I180" s="51"/>
    </row>
    <row r="181" spans="1:9" x14ac:dyDescent="0.3">
      <c r="A181" s="32">
        <f t="shared" si="2"/>
        <v>45106</v>
      </c>
      <c r="B181" s="32">
        <f t="shared" si="2"/>
        <v>45471</v>
      </c>
      <c r="C181">
        <f>AVERAGEIFS(Sheet!I:I,Sheet!C:C,SUL!A181,Sheet!A:A,"S")</f>
        <v>88.69309998</v>
      </c>
      <c r="F181" s="32">
        <v>45106</v>
      </c>
      <c r="G181" s="32">
        <v>45471</v>
      </c>
      <c r="H181" s="51">
        <v>88.69309998</v>
      </c>
      <c r="I181" s="51"/>
    </row>
    <row r="182" spans="1:9" x14ac:dyDescent="0.3">
      <c r="A182" s="32">
        <f t="shared" si="2"/>
        <v>45107</v>
      </c>
      <c r="B182" s="32">
        <f t="shared" si="2"/>
        <v>45472</v>
      </c>
      <c r="C182">
        <f>AVERAGEIFS(Sheet!I:I,Sheet!C:C,SUL!A182,Sheet!A:A,"S")</f>
        <v>88.342697139999999</v>
      </c>
      <c r="F182" s="32">
        <v>45107</v>
      </c>
      <c r="G182" s="32">
        <v>45472</v>
      </c>
      <c r="H182" s="51">
        <v>88.342697139999999</v>
      </c>
      <c r="I182" s="51"/>
    </row>
    <row r="183" spans="1:9" x14ac:dyDescent="0.3">
      <c r="A183" s="32">
        <f t="shared" si="2"/>
        <v>45108</v>
      </c>
      <c r="B183" s="32">
        <f t="shared" si="2"/>
        <v>45473</v>
      </c>
      <c r="C183">
        <f>AVERAGEIFS(Sheet!I:I,Sheet!C:C,SUL!A183,Sheet!A:A,"S")</f>
        <v>88.439598079999996</v>
      </c>
      <c r="F183" s="32">
        <v>45108</v>
      </c>
      <c r="G183" s="32">
        <v>45473</v>
      </c>
      <c r="H183" s="51">
        <v>88.439598079999996</v>
      </c>
      <c r="I183" s="51"/>
    </row>
    <row r="184" spans="1:9" x14ac:dyDescent="0.3">
      <c r="A184" s="32">
        <f t="shared" si="2"/>
        <v>45109</v>
      </c>
      <c r="B184" s="32">
        <f t="shared" si="2"/>
        <v>45474</v>
      </c>
      <c r="C184">
        <f>AVERAGEIFS(Sheet!I:I,Sheet!C:C,SUL!A184,Sheet!A:A,"S")</f>
        <v>88.378303529999997</v>
      </c>
      <c r="F184" s="32">
        <v>45109</v>
      </c>
      <c r="G184" s="32">
        <v>45474</v>
      </c>
      <c r="H184" s="51">
        <v>88.378303529999997</v>
      </c>
      <c r="I184" s="51"/>
    </row>
    <row r="185" spans="1:9" x14ac:dyDescent="0.3">
      <c r="A185" s="32">
        <f t="shared" si="2"/>
        <v>45110</v>
      </c>
      <c r="B185" s="32">
        <f t="shared" si="2"/>
        <v>45475</v>
      </c>
      <c r="C185">
        <f>AVERAGEIFS(Sheet!I:I,Sheet!C:C,SUL!A185,Sheet!A:A,"S")</f>
        <v>87.928901670000002</v>
      </c>
      <c r="F185" s="32">
        <v>45110</v>
      </c>
      <c r="G185" s="32">
        <v>45475</v>
      </c>
      <c r="H185" s="51">
        <v>87.928901670000002</v>
      </c>
      <c r="I185" s="51"/>
    </row>
    <row r="186" spans="1:9" x14ac:dyDescent="0.3">
      <c r="A186" s="32">
        <f t="shared" si="2"/>
        <v>45111</v>
      </c>
      <c r="B186" s="32">
        <f t="shared" si="2"/>
        <v>45476</v>
      </c>
      <c r="C186">
        <f>AVERAGEIFS(Sheet!I:I,Sheet!C:C,SUL!A186,Sheet!A:A,"S")</f>
        <v>87.952201840000001</v>
      </c>
      <c r="F186" s="32">
        <v>45111</v>
      </c>
      <c r="G186" s="32">
        <v>45476</v>
      </c>
      <c r="H186" s="51">
        <v>87.952201840000001</v>
      </c>
      <c r="I186" s="51"/>
    </row>
    <row r="187" spans="1:9" x14ac:dyDescent="0.3">
      <c r="A187" s="32">
        <f t="shared" si="2"/>
        <v>45112</v>
      </c>
      <c r="B187" s="32">
        <f t="shared" si="2"/>
        <v>45477</v>
      </c>
      <c r="C187">
        <f>AVERAGEIFS(Sheet!I:I,Sheet!C:C,SUL!A187,Sheet!A:A,"S")</f>
        <v>87.919799800000007</v>
      </c>
      <c r="F187" s="32">
        <v>45112</v>
      </c>
      <c r="G187" s="32">
        <v>45477</v>
      </c>
      <c r="H187" s="51">
        <v>87.919799800000007</v>
      </c>
      <c r="I187" s="51"/>
    </row>
    <row r="188" spans="1:9" x14ac:dyDescent="0.3">
      <c r="A188" s="32">
        <f t="shared" si="2"/>
        <v>45113</v>
      </c>
      <c r="B188" s="32">
        <f t="shared" si="2"/>
        <v>45478</v>
      </c>
      <c r="C188">
        <f>AVERAGEIFS(Sheet!I:I,Sheet!C:C,SUL!A188,Sheet!A:A,"S")</f>
        <v>87.420600890000003</v>
      </c>
      <c r="F188" s="32">
        <v>45113</v>
      </c>
      <c r="G188" s="32">
        <v>45478</v>
      </c>
      <c r="H188" s="51">
        <v>87.420600890000003</v>
      </c>
      <c r="I188" s="51"/>
    </row>
    <row r="189" spans="1:9" x14ac:dyDescent="0.3">
      <c r="A189" s="32">
        <f t="shared" si="2"/>
        <v>45114</v>
      </c>
      <c r="B189" s="32">
        <f t="shared" si="2"/>
        <v>45479</v>
      </c>
      <c r="C189">
        <f>AVERAGEIFS(Sheet!I:I,Sheet!C:C,SUL!A189,Sheet!A:A,"S")</f>
        <v>86.463798519999997</v>
      </c>
      <c r="F189" s="32">
        <v>45114</v>
      </c>
      <c r="G189" s="32">
        <v>45479</v>
      </c>
      <c r="H189" s="51">
        <v>86.463798519999997</v>
      </c>
      <c r="I189" s="51"/>
    </row>
    <row r="190" spans="1:9" x14ac:dyDescent="0.3">
      <c r="A190" s="32">
        <f t="shared" si="2"/>
        <v>45115</v>
      </c>
      <c r="B190" s="32">
        <f t="shared" si="2"/>
        <v>45480</v>
      </c>
      <c r="C190">
        <f>AVERAGEIFS(Sheet!I:I,Sheet!C:C,SUL!A190,Sheet!A:A,"S")</f>
        <v>86.669197080000004</v>
      </c>
      <c r="F190" s="32">
        <v>45115</v>
      </c>
      <c r="G190" s="32">
        <v>45480</v>
      </c>
      <c r="H190" s="51">
        <v>86.669197080000004</v>
      </c>
      <c r="I190" s="51"/>
    </row>
    <row r="191" spans="1:9" x14ac:dyDescent="0.3">
      <c r="A191" s="32">
        <f t="shared" si="2"/>
        <v>45116</v>
      </c>
      <c r="B191" s="32">
        <f t="shared" si="2"/>
        <v>45481</v>
      </c>
      <c r="C191">
        <f>AVERAGEIFS(Sheet!I:I,Sheet!C:C,SUL!A191,Sheet!A:A,"S")</f>
        <v>87.40080261</v>
      </c>
      <c r="F191" s="32">
        <v>45116</v>
      </c>
      <c r="G191" s="32">
        <v>45481</v>
      </c>
      <c r="H191" s="51">
        <v>87.40080261</v>
      </c>
      <c r="I191" s="51"/>
    </row>
    <row r="192" spans="1:9" x14ac:dyDescent="0.3">
      <c r="A192" s="32">
        <f t="shared" si="2"/>
        <v>45117</v>
      </c>
      <c r="B192" s="32">
        <f t="shared" si="2"/>
        <v>45482</v>
      </c>
      <c r="C192">
        <f>AVERAGEIFS(Sheet!I:I,Sheet!C:C,SUL!A192,Sheet!A:A,"S")</f>
        <v>87.897697449999995</v>
      </c>
      <c r="F192" s="32">
        <v>45117</v>
      </c>
      <c r="G192" s="32">
        <v>45482</v>
      </c>
      <c r="H192" s="51">
        <v>87.897697449999995</v>
      </c>
      <c r="I192" s="51"/>
    </row>
    <row r="193" spans="1:9" x14ac:dyDescent="0.3">
      <c r="A193" s="32">
        <f t="shared" si="2"/>
        <v>45118</v>
      </c>
      <c r="B193" s="32">
        <f t="shared" si="2"/>
        <v>45483</v>
      </c>
      <c r="C193">
        <f>AVERAGEIFS(Sheet!I:I,Sheet!C:C,SUL!A193,Sheet!A:A,"S")</f>
        <v>88.994003300000003</v>
      </c>
      <c r="F193" s="32">
        <v>45118</v>
      </c>
      <c r="G193" s="32">
        <v>45483</v>
      </c>
      <c r="H193" s="51">
        <v>88.994003300000003</v>
      </c>
      <c r="I193" s="51"/>
    </row>
    <row r="194" spans="1:9" x14ac:dyDescent="0.3">
      <c r="A194" s="32">
        <f t="shared" si="2"/>
        <v>45119</v>
      </c>
      <c r="B194" s="32">
        <f t="shared" si="2"/>
        <v>45484</v>
      </c>
      <c r="C194">
        <f>AVERAGEIFS(Sheet!I:I,Sheet!C:C,SUL!A194,Sheet!A:A,"S")</f>
        <v>90.044898989999993</v>
      </c>
      <c r="F194" s="32">
        <v>45119</v>
      </c>
      <c r="G194" s="32">
        <v>45484</v>
      </c>
      <c r="H194" s="51">
        <v>90.044898989999993</v>
      </c>
      <c r="I194" s="51"/>
    </row>
    <row r="195" spans="1:9" x14ac:dyDescent="0.3">
      <c r="A195" s="32">
        <f t="shared" si="2"/>
        <v>45120</v>
      </c>
      <c r="B195" s="32">
        <f t="shared" si="2"/>
        <v>45485</v>
      </c>
      <c r="C195">
        <f>AVERAGEIFS(Sheet!I:I,Sheet!C:C,SUL!A195,Sheet!A:A,"S")</f>
        <v>90.594398499999997</v>
      </c>
      <c r="F195" s="32">
        <v>45120</v>
      </c>
      <c r="G195" s="32">
        <v>45485</v>
      </c>
      <c r="H195" s="51">
        <v>90.594398499999997</v>
      </c>
      <c r="I195" s="51"/>
    </row>
    <row r="196" spans="1:9" x14ac:dyDescent="0.3">
      <c r="A196" s="32">
        <f t="shared" ref="A196:B259" si="3">A195+1</f>
        <v>45121</v>
      </c>
      <c r="B196" s="32">
        <f t="shared" si="3"/>
        <v>45486</v>
      </c>
      <c r="C196">
        <f>AVERAGEIFS(Sheet!I:I,Sheet!C:C,SUL!A196,Sheet!A:A,"S")</f>
        <v>91.109397889999997</v>
      </c>
      <c r="F196" s="32">
        <v>45121</v>
      </c>
      <c r="G196" s="32">
        <v>45486</v>
      </c>
      <c r="H196" s="51">
        <v>91.109397889999997</v>
      </c>
      <c r="I196" s="51"/>
    </row>
    <row r="197" spans="1:9" x14ac:dyDescent="0.3">
      <c r="A197" s="32">
        <f t="shared" si="3"/>
        <v>45122</v>
      </c>
      <c r="B197" s="32">
        <f t="shared" si="3"/>
        <v>45487</v>
      </c>
      <c r="C197">
        <f>AVERAGEIFS(Sheet!I:I,Sheet!C:C,SUL!A197,Sheet!A:A,"S")</f>
        <v>91.374702450000001</v>
      </c>
      <c r="F197" s="32">
        <v>45122</v>
      </c>
      <c r="G197" s="32">
        <v>45487</v>
      </c>
      <c r="H197" s="51">
        <v>91.374702450000001</v>
      </c>
      <c r="I197" s="51"/>
    </row>
    <row r="198" spans="1:9" x14ac:dyDescent="0.3">
      <c r="A198" s="32">
        <f t="shared" si="3"/>
        <v>45123</v>
      </c>
      <c r="B198" s="32">
        <f t="shared" si="3"/>
        <v>45488</v>
      </c>
      <c r="C198">
        <f>AVERAGEIFS(Sheet!I:I,Sheet!C:C,SUL!A198,Sheet!A:A,"S")</f>
        <v>91.54750061</v>
      </c>
      <c r="F198" s="32">
        <v>45123</v>
      </c>
      <c r="G198" s="32">
        <v>45488</v>
      </c>
      <c r="H198" s="51">
        <v>91.54750061</v>
      </c>
      <c r="I198" s="51"/>
    </row>
    <row r="199" spans="1:9" x14ac:dyDescent="0.3">
      <c r="A199" s="32">
        <f t="shared" si="3"/>
        <v>45124</v>
      </c>
      <c r="B199" s="32">
        <f t="shared" si="3"/>
        <v>45489</v>
      </c>
      <c r="C199">
        <f>AVERAGEIFS(Sheet!I:I,Sheet!C:C,SUL!A199,Sheet!A:A,"S")</f>
        <v>91.706901549999998</v>
      </c>
      <c r="F199" s="32">
        <v>45124</v>
      </c>
      <c r="G199" s="32">
        <v>45489</v>
      </c>
      <c r="H199" s="51">
        <v>91.706901549999998</v>
      </c>
      <c r="I199" s="51"/>
    </row>
    <row r="200" spans="1:9" x14ac:dyDescent="0.3">
      <c r="A200" s="32">
        <f t="shared" si="3"/>
        <v>45125</v>
      </c>
      <c r="B200" s="32">
        <f t="shared" si="3"/>
        <v>45490</v>
      </c>
      <c r="C200">
        <f>AVERAGEIFS(Sheet!I:I,Sheet!C:C,SUL!A200,Sheet!A:A,"S")</f>
        <v>91.886802669999994</v>
      </c>
      <c r="F200" s="32">
        <v>45125</v>
      </c>
      <c r="G200" s="32">
        <v>45490</v>
      </c>
      <c r="H200" s="51">
        <v>91.886802669999994</v>
      </c>
      <c r="I200" s="51"/>
    </row>
    <row r="201" spans="1:9" x14ac:dyDescent="0.3">
      <c r="A201" s="32">
        <f t="shared" si="3"/>
        <v>45126</v>
      </c>
      <c r="B201" s="32">
        <f t="shared" si="3"/>
        <v>45491</v>
      </c>
      <c r="C201">
        <f>AVERAGEIFS(Sheet!I:I,Sheet!C:C,SUL!A201,Sheet!A:A,"S")</f>
        <v>92.160202029999994</v>
      </c>
      <c r="F201" s="32">
        <v>45126</v>
      </c>
      <c r="G201" s="32">
        <v>45491</v>
      </c>
      <c r="H201" s="51">
        <v>92.160202029999994</v>
      </c>
      <c r="I201" s="51"/>
    </row>
    <row r="202" spans="1:9" x14ac:dyDescent="0.3">
      <c r="A202" s="32">
        <f t="shared" si="3"/>
        <v>45127</v>
      </c>
      <c r="B202" s="32">
        <f t="shared" si="3"/>
        <v>45492</v>
      </c>
      <c r="C202">
        <f>AVERAGEIFS(Sheet!I:I,Sheet!C:C,SUL!A202,Sheet!A:A,"S")</f>
        <v>92.564201350000005</v>
      </c>
      <c r="F202" s="32">
        <v>45127</v>
      </c>
      <c r="G202" s="32">
        <v>45492</v>
      </c>
      <c r="H202" s="51">
        <v>92.564201350000005</v>
      </c>
      <c r="I202" s="51"/>
    </row>
    <row r="203" spans="1:9" x14ac:dyDescent="0.3">
      <c r="A203" s="32">
        <f t="shared" si="3"/>
        <v>45128</v>
      </c>
      <c r="B203" s="32">
        <f t="shared" si="3"/>
        <v>45493</v>
      </c>
      <c r="C203">
        <f>AVERAGEIFS(Sheet!I:I,Sheet!C:C,SUL!A203,Sheet!A:A,"S")</f>
        <v>92.916702270000002</v>
      </c>
      <c r="F203" s="32">
        <v>45128</v>
      </c>
      <c r="G203" s="32">
        <v>45493</v>
      </c>
      <c r="H203" s="51">
        <v>92.916702270000002</v>
      </c>
      <c r="I203" s="51"/>
    </row>
    <row r="204" spans="1:9" x14ac:dyDescent="0.3">
      <c r="A204" s="32">
        <f t="shared" si="3"/>
        <v>45129</v>
      </c>
      <c r="B204" s="32">
        <f t="shared" si="3"/>
        <v>45494</v>
      </c>
      <c r="C204">
        <f>AVERAGEIFS(Sheet!I:I,Sheet!C:C,SUL!A204,Sheet!A:A,"S")</f>
        <v>93.558502200000007</v>
      </c>
      <c r="F204" s="32">
        <v>45129</v>
      </c>
      <c r="G204" s="32">
        <v>45494</v>
      </c>
      <c r="H204" s="51">
        <v>93.558502200000007</v>
      </c>
      <c r="I204" s="51"/>
    </row>
    <row r="205" spans="1:9" x14ac:dyDescent="0.3">
      <c r="A205" s="32">
        <f t="shared" si="3"/>
        <v>45130</v>
      </c>
      <c r="B205" s="32">
        <f t="shared" si="3"/>
        <v>45495</v>
      </c>
      <c r="C205">
        <f>AVERAGEIFS(Sheet!I:I,Sheet!C:C,SUL!A205,Sheet!A:A,"S")</f>
        <v>94.0381012</v>
      </c>
      <c r="F205" s="32">
        <v>45130</v>
      </c>
      <c r="G205" s="32">
        <v>45495</v>
      </c>
      <c r="H205" s="51">
        <v>94.0381012</v>
      </c>
      <c r="I205" s="51"/>
    </row>
    <row r="206" spans="1:9" x14ac:dyDescent="0.3">
      <c r="A206" s="32">
        <f t="shared" si="3"/>
        <v>45131</v>
      </c>
      <c r="B206" s="32">
        <f t="shared" si="3"/>
        <v>45496</v>
      </c>
      <c r="C206">
        <f>AVERAGEIFS(Sheet!I:I,Sheet!C:C,SUL!A206,Sheet!A:A,"S")</f>
        <v>94.100898740000005</v>
      </c>
      <c r="F206" s="32">
        <v>45131</v>
      </c>
      <c r="G206" s="32">
        <v>45496</v>
      </c>
      <c r="H206" s="51">
        <v>94.100898740000005</v>
      </c>
      <c r="I206" s="51"/>
    </row>
    <row r="207" spans="1:9" x14ac:dyDescent="0.3">
      <c r="A207" s="32">
        <f t="shared" si="3"/>
        <v>45132</v>
      </c>
      <c r="B207" s="32">
        <f t="shared" si="3"/>
        <v>45497</v>
      </c>
      <c r="C207">
        <f>AVERAGEIFS(Sheet!I:I,Sheet!C:C,SUL!A207,Sheet!A:A,"S")</f>
        <v>94.103500370000006</v>
      </c>
      <c r="F207" s="32">
        <v>45132</v>
      </c>
      <c r="G207" s="32">
        <v>45497</v>
      </c>
      <c r="H207" s="51">
        <v>94.103500370000006</v>
      </c>
      <c r="I207" s="51"/>
    </row>
    <row r="208" spans="1:9" x14ac:dyDescent="0.3">
      <c r="A208" s="32">
        <f t="shared" si="3"/>
        <v>45133</v>
      </c>
      <c r="B208" s="32">
        <f t="shared" si="3"/>
        <v>45498</v>
      </c>
      <c r="C208">
        <f>AVERAGEIFS(Sheet!I:I,Sheet!C:C,SUL!A208,Sheet!A:A,"S")</f>
        <v>94.077301030000001</v>
      </c>
      <c r="F208" s="32">
        <v>45133</v>
      </c>
      <c r="G208" s="32">
        <v>45498</v>
      </c>
      <c r="H208" s="51">
        <v>94.077301030000001</v>
      </c>
      <c r="I208" s="51"/>
    </row>
    <row r="209" spans="1:9" x14ac:dyDescent="0.3">
      <c r="A209" s="32">
        <f t="shared" si="3"/>
        <v>45134</v>
      </c>
      <c r="B209" s="32">
        <f t="shared" si="3"/>
        <v>45499</v>
      </c>
      <c r="C209">
        <f>AVERAGEIFS(Sheet!I:I,Sheet!C:C,SUL!A209,Sheet!A:A,"S")</f>
        <v>93.814697269999996</v>
      </c>
      <c r="F209" s="32">
        <v>45134</v>
      </c>
      <c r="G209" s="32">
        <v>45499</v>
      </c>
      <c r="H209" s="51">
        <v>93.814697269999996</v>
      </c>
      <c r="I209" s="51"/>
    </row>
    <row r="210" spans="1:9" x14ac:dyDescent="0.3">
      <c r="A210" s="32">
        <f t="shared" si="3"/>
        <v>45135</v>
      </c>
      <c r="B210" s="32">
        <f t="shared" si="3"/>
        <v>45500</v>
      </c>
      <c r="C210">
        <f>AVERAGEIFS(Sheet!I:I,Sheet!C:C,SUL!A210,Sheet!A:A,"S")</f>
        <v>93.691703799999999</v>
      </c>
      <c r="F210" s="32">
        <v>45135</v>
      </c>
      <c r="G210" s="32">
        <v>45500</v>
      </c>
      <c r="H210" s="51">
        <v>93.691703799999999</v>
      </c>
      <c r="I210" s="51"/>
    </row>
    <row r="211" spans="1:9" x14ac:dyDescent="0.3">
      <c r="A211" s="32">
        <f t="shared" si="3"/>
        <v>45136</v>
      </c>
      <c r="B211" s="32">
        <f t="shared" si="3"/>
        <v>45501</v>
      </c>
      <c r="C211">
        <f>AVERAGEIFS(Sheet!I:I,Sheet!C:C,SUL!A211,Sheet!A:A,"S")</f>
        <v>93.610496519999998</v>
      </c>
      <c r="F211" s="32">
        <v>45136</v>
      </c>
      <c r="G211" s="32">
        <v>45501</v>
      </c>
      <c r="H211" s="51">
        <v>93.610496519999998</v>
      </c>
      <c r="I211" s="51"/>
    </row>
    <row r="212" spans="1:9" x14ac:dyDescent="0.3">
      <c r="A212" s="32">
        <f t="shared" si="3"/>
        <v>45137</v>
      </c>
      <c r="B212" s="32">
        <f t="shared" si="3"/>
        <v>45502</v>
      </c>
      <c r="C212">
        <f>AVERAGEIFS(Sheet!I:I,Sheet!C:C,SUL!A212,Sheet!A:A,"S")</f>
        <v>93.798599240000001</v>
      </c>
      <c r="F212" s="32">
        <v>45137</v>
      </c>
      <c r="G212" s="32">
        <v>45502</v>
      </c>
      <c r="H212" s="51">
        <v>93.798599240000001</v>
      </c>
      <c r="I212" s="51"/>
    </row>
    <row r="213" spans="1:9" x14ac:dyDescent="0.3">
      <c r="A213" s="32">
        <f t="shared" si="3"/>
        <v>45138</v>
      </c>
      <c r="B213" s="32">
        <f t="shared" si="3"/>
        <v>45503</v>
      </c>
      <c r="C213">
        <f>AVERAGEIFS(Sheet!I:I,Sheet!C:C,SUL!A213,Sheet!A:A,"S")</f>
        <v>93.719802860000001</v>
      </c>
      <c r="F213" s="32">
        <v>45138</v>
      </c>
      <c r="G213" s="32">
        <v>45503</v>
      </c>
      <c r="H213" s="51">
        <v>93.719802860000001</v>
      </c>
      <c r="I213" s="51"/>
    </row>
    <row r="214" spans="1:9" x14ac:dyDescent="0.3">
      <c r="A214" s="32">
        <f t="shared" si="3"/>
        <v>45139</v>
      </c>
      <c r="B214" s="32">
        <f t="shared" si="3"/>
        <v>45504</v>
      </c>
      <c r="C214">
        <f>AVERAGEIFS(Sheet!I:I,Sheet!C:C,SUL!A214,Sheet!A:A,"S")</f>
        <v>93.224403379999998</v>
      </c>
      <c r="F214" s="32">
        <v>45139</v>
      </c>
      <c r="G214" s="32">
        <v>45504</v>
      </c>
      <c r="H214" s="51">
        <v>93.224403379999998</v>
      </c>
      <c r="I214" s="51"/>
    </row>
    <row r="215" spans="1:9" x14ac:dyDescent="0.3">
      <c r="A215" s="32">
        <f t="shared" si="3"/>
        <v>45140</v>
      </c>
      <c r="B215" s="32">
        <f t="shared" si="3"/>
        <v>45505</v>
      </c>
      <c r="C215">
        <f>AVERAGEIFS(Sheet!I:I,Sheet!C:C,SUL!A215,Sheet!A:A,"S")</f>
        <v>92.855300900000003</v>
      </c>
      <c r="F215" s="32">
        <v>45140</v>
      </c>
      <c r="G215" s="32">
        <v>45505</v>
      </c>
      <c r="H215" s="51">
        <v>92.855300900000003</v>
      </c>
      <c r="I215" s="51"/>
    </row>
    <row r="216" spans="1:9" x14ac:dyDescent="0.3">
      <c r="A216" s="32">
        <f t="shared" si="3"/>
        <v>45141</v>
      </c>
      <c r="B216" s="32">
        <f t="shared" si="3"/>
        <v>45506</v>
      </c>
      <c r="C216">
        <f>AVERAGEIFS(Sheet!I:I,Sheet!C:C,SUL!A216,Sheet!A:A,"S")</f>
        <v>92.231101989999999</v>
      </c>
      <c r="F216" s="32">
        <v>45141</v>
      </c>
      <c r="G216" s="32">
        <v>45506</v>
      </c>
      <c r="H216" s="51">
        <v>92.231101989999999</v>
      </c>
      <c r="I216" s="51"/>
    </row>
    <row r="217" spans="1:9" x14ac:dyDescent="0.3">
      <c r="A217" s="32">
        <f t="shared" si="3"/>
        <v>45142</v>
      </c>
      <c r="B217" s="32">
        <f t="shared" si="3"/>
        <v>45507</v>
      </c>
      <c r="C217">
        <f>AVERAGEIFS(Sheet!I:I,Sheet!C:C,SUL!A217,Sheet!A:A,"S")</f>
        <v>91.40080261</v>
      </c>
      <c r="F217" s="32">
        <v>45142</v>
      </c>
      <c r="G217" s="32">
        <v>45507</v>
      </c>
      <c r="H217" s="51">
        <v>91.40080261</v>
      </c>
      <c r="I217" s="51"/>
    </row>
    <row r="218" spans="1:9" x14ac:dyDescent="0.3">
      <c r="A218" s="32">
        <f t="shared" si="3"/>
        <v>45143</v>
      </c>
      <c r="B218" s="32">
        <f t="shared" si="3"/>
        <v>45508</v>
      </c>
      <c r="C218">
        <f>AVERAGEIFS(Sheet!I:I,Sheet!C:C,SUL!A218,Sheet!A:A,"S")</f>
        <v>91.145401000000007</v>
      </c>
      <c r="F218" s="32">
        <v>45143</v>
      </c>
      <c r="G218" s="32">
        <v>45508</v>
      </c>
      <c r="H218" s="51">
        <v>91.145401000000007</v>
      </c>
      <c r="I218" s="51"/>
    </row>
    <row r="219" spans="1:9" x14ac:dyDescent="0.3">
      <c r="A219" s="32">
        <f t="shared" si="3"/>
        <v>45144</v>
      </c>
      <c r="B219" s="32">
        <f t="shared" si="3"/>
        <v>45509</v>
      </c>
      <c r="C219">
        <f>AVERAGEIFS(Sheet!I:I,Sheet!C:C,SUL!A219,Sheet!A:A,"S")</f>
        <v>91.067497250000002</v>
      </c>
      <c r="F219" s="32">
        <v>45144</v>
      </c>
      <c r="G219" s="32">
        <v>45509</v>
      </c>
      <c r="H219" s="51">
        <v>91.067497250000002</v>
      </c>
      <c r="I219" s="51"/>
    </row>
    <row r="220" spans="1:9" x14ac:dyDescent="0.3">
      <c r="A220" s="32">
        <f t="shared" si="3"/>
        <v>45145</v>
      </c>
      <c r="B220" s="32">
        <f t="shared" si="3"/>
        <v>45510</v>
      </c>
      <c r="C220">
        <f>AVERAGEIFS(Sheet!I:I,Sheet!C:C,SUL!A220,Sheet!A:A,"S")</f>
        <v>90.486602779999998</v>
      </c>
      <c r="F220" s="32">
        <v>45145</v>
      </c>
      <c r="G220" s="32">
        <v>45510</v>
      </c>
      <c r="H220" s="51">
        <v>90.486602779999998</v>
      </c>
      <c r="I220" s="51"/>
    </row>
    <row r="221" spans="1:9" x14ac:dyDescent="0.3">
      <c r="A221" s="32">
        <f t="shared" si="3"/>
        <v>45146</v>
      </c>
      <c r="B221" s="32">
        <f t="shared" si="3"/>
        <v>45511</v>
      </c>
      <c r="C221">
        <f>AVERAGEIFS(Sheet!I:I,Sheet!C:C,SUL!A221,Sheet!A:A,"S")</f>
        <v>89.665298460000002</v>
      </c>
      <c r="F221" s="32">
        <v>45146</v>
      </c>
      <c r="G221" s="32">
        <v>45511</v>
      </c>
      <c r="H221" s="51">
        <v>89.665298460000002</v>
      </c>
      <c r="I221" s="51"/>
    </row>
    <row r="222" spans="1:9" x14ac:dyDescent="0.3">
      <c r="A222" s="32">
        <f t="shared" si="3"/>
        <v>45147</v>
      </c>
      <c r="B222" s="32">
        <f t="shared" si="3"/>
        <v>45512</v>
      </c>
      <c r="C222">
        <f>AVERAGEIFS(Sheet!I:I,Sheet!C:C,SUL!A222,Sheet!A:A,"S")</f>
        <v>89.149002080000002</v>
      </c>
      <c r="F222" s="32">
        <v>45147</v>
      </c>
      <c r="G222" s="32">
        <v>45512</v>
      </c>
      <c r="H222" s="51">
        <v>89.149002080000002</v>
      </c>
      <c r="I222" s="51"/>
    </row>
    <row r="223" spans="1:9" x14ac:dyDescent="0.3">
      <c r="A223" s="32">
        <f t="shared" si="3"/>
        <v>45148</v>
      </c>
      <c r="B223" s="32">
        <f t="shared" si="3"/>
        <v>45513</v>
      </c>
      <c r="C223">
        <f>AVERAGEIFS(Sheet!I:I,Sheet!C:C,SUL!A223,Sheet!A:A,"S")</f>
        <v>88.562599180000007</v>
      </c>
      <c r="F223" s="32">
        <v>45148</v>
      </c>
      <c r="G223" s="32">
        <v>45513</v>
      </c>
      <c r="H223" s="51">
        <v>88.562599180000007</v>
      </c>
      <c r="I223" s="51"/>
    </row>
    <row r="224" spans="1:9" x14ac:dyDescent="0.3">
      <c r="A224" s="32">
        <f t="shared" si="3"/>
        <v>45149</v>
      </c>
      <c r="B224" s="32">
        <f t="shared" si="3"/>
        <v>45514</v>
      </c>
      <c r="C224">
        <f>AVERAGEIFS(Sheet!I:I,Sheet!C:C,SUL!A224,Sheet!A:A,"S")</f>
        <v>88.940498349999999</v>
      </c>
      <c r="F224" s="32">
        <v>45149</v>
      </c>
      <c r="G224" s="32">
        <v>45514</v>
      </c>
      <c r="H224" s="51">
        <v>88.940498349999999</v>
      </c>
      <c r="I224" s="51"/>
    </row>
    <row r="225" spans="1:9" x14ac:dyDescent="0.3">
      <c r="A225" s="32">
        <f t="shared" si="3"/>
        <v>45150</v>
      </c>
      <c r="B225" s="32">
        <f t="shared" si="3"/>
        <v>45515</v>
      </c>
      <c r="C225">
        <f>AVERAGEIFS(Sheet!I:I,Sheet!C:C,SUL!A225,Sheet!A:A,"S")</f>
        <v>90.454200740000005</v>
      </c>
      <c r="F225" s="32">
        <v>45150</v>
      </c>
      <c r="G225" s="32">
        <v>45515</v>
      </c>
      <c r="H225" s="51">
        <v>90.454200740000005</v>
      </c>
      <c r="I225" s="51"/>
    </row>
    <row r="226" spans="1:9" x14ac:dyDescent="0.3">
      <c r="A226" s="32">
        <f t="shared" si="3"/>
        <v>45151</v>
      </c>
      <c r="B226" s="32">
        <f t="shared" si="3"/>
        <v>45516</v>
      </c>
      <c r="C226">
        <f>AVERAGEIFS(Sheet!I:I,Sheet!C:C,SUL!A226,Sheet!A:A,"S")</f>
        <v>91.534500120000004</v>
      </c>
      <c r="F226" s="32">
        <v>45151</v>
      </c>
      <c r="G226" s="32">
        <v>45516</v>
      </c>
      <c r="H226" s="51">
        <v>91.534500120000004</v>
      </c>
      <c r="I226" s="51"/>
    </row>
    <row r="227" spans="1:9" x14ac:dyDescent="0.3">
      <c r="A227" s="32">
        <f t="shared" si="3"/>
        <v>45152</v>
      </c>
      <c r="B227" s="32">
        <f t="shared" si="3"/>
        <v>45517</v>
      </c>
      <c r="C227">
        <f>AVERAGEIFS(Sheet!I:I,Sheet!C:C,SUL!A227,Sheet!A:A,"S")</f>
        <v>92.481796259999996</v>
      </c>
      <c r="F227" s="32">
        <v>45152</v>
      </c>
      <c r="G227" s="32">
        <v>45517</v>
      </c>
      <c r="H227" s="51">
        <v>92.481796259999996</v>
      </c>
      <c r="I227" s="51"/>
    </row>
    <row r="228" spans="1:9" x14ac:dyDescent="0.3">
      <c r="A228" s="32">
        <f t="shared" si="3"/>
        <v>45153</v>
      </c>
      <c r="B228" s="32">
        <f t="shared" si="3"/>
        <v>45518</v>
      </c>
      <c r="C228">
        <f>AVERAGEIFS(Sheet!I:I,Sheet!C:C,SUL!A228,Sheet!A:A,"S")</f>
        <v>92.658302309999996</v>
      </c>
      <c r="F228" s="32">
        <v>45153</v>
      </c>
      <c r="G228" s="32">
        <v>45518</v>
      </c>
      <c r="H228" s="51">
        <v>92.658302309999996</v>
      </c>
      <c r="I228" s="51"/>
    </row>
    <row r="229" spans="1:9" x14ac:dyDescent="0.3">
      <c r="A229" s="32">
        <f t="shared" si="3"/>
        <v>45154</v>
      </c>
      <c r="B229" s="32">
        <f t="shared" si="3"/>
        <v>45519</v>
      </c>
      <c r="C229">
        <f>AVERAGEIFS(Sheet!I:I,Sheet!C:C,SUL!A229,Sheet!A:A,"S")</f>
        <v>92.561698910000004</v>
      </c>
      <c r="F229" s="32">
        <v>45154</v>
      </c>
      <c r="G229" s="32">
        <v>45519</v>
      </c>
      <c r="H229" s="51">
        <v>92.561698910000004</v>
      </c>
      <c r="I229" s="51"/>
    </row>
    <row r="230" spans="1:9" x14ac:dyDescent="0.3">
      <c r="A230" s="32">
        <f t="shared" si="3"/>
        <v>45155</v>
      </c>
      <c r="B230" s="32">
        <f t="shared" si="3"/>
        <v>45520</v>
      </c>
      <c r="C230">
        <f>AVERAGEIFS(Sheet!I:I,Sheet!C:C,SUL!A230,Sheet!A:A,"S")</f>
        <v>92.289596560000007</v>
      </c>
      <c r="F230" s="32">
        <v>45155</v>
      </c>
      <c r="G230" s="32">
        <v>45520</v>
      </c>
      <c r="H230" s="51">
        <v>92.289596560000007</v>
      </c>
      <c r="I230" s="51"/>
    </row>
    <row r="231" spans="1:9" x14ac:dyDescent="0.3">
      <c r="A231" s="32">
        <f t="shared" si="3"/>
        <v>45156</v>
      </c>
      <c r="B231" s="32">
        <f t="shared" si="3"/>
        <v>45521</v>
      </c>
      <c r="C231">
        <f>AVERAGEIFS(Sheet!I:I,Sheet!C:C,SUL!A231,Sheet!A:A,"S")</f>
        <v>91.959098819999994</v>
      </c>
      <c r="F231" s="32">
        <v>45156</v>
      </c>
      <c r="G231" s="32">
        <v>45521</v>
      </c>
      <c r="H231" s="51">
        <v>91.959098819999994</v>
      </c>
      <c r="I231" s="51"/>
    </row>
    <row r="232" spans="1:9" x14ac:dyDescent="0.3">
      <c r="A232" s="32">
        <f t="shared" si="3"/>
        <v>45157</v>
      </c>
      <c r="B232" s="32">
        <f t="shared" si="3"/>
        <v>45522</v>
      </c>
      <c r="C232">
        <f>AVERAGEIFS(Sheet!I:I,Sheet!C:C,SUL!A232,Sheet!A:A,"S")</f>
        <v>91.824798580000007</v>
      </c>
      <c r="F232" s="32">
        <v>45157</v>
      </c>
      <c r="G232" s="32">
        <v>45522</v>
      </c>
      <c r="H232" s="51">
        <v>91.824798580000007</v>
      </c>
      <c r="I232" s="51"/>
    </row>
    <row r="233" spans="1:9" x14ac:dyDescent="0.3">
      <c r="A233" s="32">
        <f t="shared" si="3"/>
        <v>45158</v>
      </c>
      <c r="B233" s="32">
        <f t="shared" si="3"/>
        <v>45523</v>
      </c>
      <c r="C233">
        <f>AVERAGEIFS(Sheet!I:I,Sheet!C:C,SUL!A233,Sheet!A:A,"S")</f>
        <v>91.907997129999998</v>
      </c>
      <c r="F233" s="32">
        <v>45158</v>
      </c>
      <c r="G233" s="32">
        <v>45523</v>
      </c>
      <c r="H233" s="51">
        <v>91.907997129999998</v>
      </c>
      <c r="I233" s="51"/>
    </row>
    <row r="234" spans="1:9" x14ac:dyDescent="0.3">
      <c r="A234" s="32">
        <f t="shared" si="3"/>
        <v>45159</v>
      </c>
      <c r="B234" s="32">
        <f t="shared" si="3"/>
        <v>45524</v>
      </c>
      <c r="C234">
        <f>AVERAGEIFS(Sheet!I:I,Sheet!C:C,SUL!A234,Sheet!A:A,"S")</f>
        <v>91.640602110000003</v>
      </c>
      <c r="F234" s="32">
        <v>45159</v>
      </c>
      <c r="G234" s="32">
        <v>45524</v>
      </c>
      <c r="H234" s="51">
        <v>91.640602110000003</v>
      </c>
      <c r="I234" s="51"/>
    </row>
    <row r="235" spans="1:9" x14ac:dyDescent="0.3">
      <c r="A235" s="32">
        <f t="shared" si="3"/>
        <v>45160</v>
      </c>
      <c r="B235" s="32">
        <f t="shared" si="3"/>
        <v>45525</v>
      </c>
      <c r="C235">
        <f>AVERAGEIFS(Sheet!I:I,Sheet!C:C,SUL!A235,Sheet!A:A,"S")</f>
        <v>91.037696839999995</v>
      </c>
      <c r="F235" s="32">
        <v>45160</v>
      </c>
      <c r="G235" s="32">
        <v>45525</v>
      </c>
      <c r="H235" s="51">
        <v>91.037696839999995</v>
      </c>
      <c r="I235" s="51"/>
    </row>
    <row r="236" spans="1:9" x14ac:dyDescent="0.3">
      <c r="A236" s="32">
        <f t="shared" si="3"/>
        <v>45161</v>
      </c>
      <c r="B236" s="32">
        <f t="shared" si="3"/>
        <v>45526</v>
      </c>
      <c r="C236">
        <f>AVERAGEIFS(Sheet!I:I,Sheet!C:C,SUL!A236,Sheet!A:A,"S")</f>
        <v>90.334999080000003</v>
      </c>
      <c r="F236" s="32">
        <v>45161</v>
      </c>
      <c r="G236" s="32">
        <v>45526</v>
      </c>
      <c r="H236" s="51">
        <v>90.334999080000003</v>
      </c>
      <c r="I236" s="51"/>
    </row>
    <row r="237" spans="1:9" x14ac:dyDescent="0.3">
      <c r="A237" s="32">
        <f t="shared" si="3"/>
        <v>45162</v>
      </c>
      <c r="B237" s="32">
        <f t="shared" si="3"/>
        <v>45527</v>
      </c>
      <c r="C237">
        <f>AVERAGEIFS(Sheet!I:I,Sheet!C:C,SUL!A237,Sheet!A:A,"S")</f>
        <v>89.529602049999994</v>
      </c>
      <c r="F237" s="32">
        <v>45162</v>
      </c>
      <c r="G237" s="32">
        <v>45527</v>
      </c>
      <c r="H237" s="51">
        <v>89.529602049999994</v>
      </c>
      <c r="I237" s="51"/>
    </row>
    <row r="238" spans="1:9" x14ac:dyDescent="0.3">
      <c r="A238" s="32">
        <f t="shared" si="3"/>
        <v>45163</v>
      </c>
      <c r="B238" s="32">
        <f t="shared" si="3"/>
        <v>45528</v>
      </c>
      <c r="C238">
        <f>AVERAGEIFS(Sheet!I:I,Sheet!C:C,SUL!A238,Sheet!A:A,"S")</f>
        <v>88.712097170000007</v>
      </c>
      <c r="F238" s="32">
        <v>45163</v>
      </c>
      <c r="G238" s="32">
        <v>45528</v>
      </c>
      <c r="H238" s="51">
        <v>88.712097170000007</v>
      </c>
      <c r="I238" s="51"/>
    </row>
    <row r="239" spans="1:9" x14ac:dyDescent="0.3">
      <c r="A239" s="32">
        <f t="shared" si="3"/>
        <v>45164</v>
      </c>
      <c r="B239" s="32">
        <f t="shared" si="3"/>
        <v>45529</v>
      </c>
      <c r="C239">
        <f>AVERAGEIFS(Sheet!I:I,Sheet!C:C,SUL!A239,Sheet!A:A,"S")</f>
        <v>87.915100100000004</v>
      </c>
      <c r="F239" s="32">
        <v>45164</v>
      </c>
      <c r="G239" s="32">
        <v>45529</v>
      </c>
      <c r="H239" s="51">
        <v>87.915100100000004</v>
      </c>
      <c r="I239" s="51"/>
    </row>
    <row r="240" spans="1:9" x14ac:dyDescent="0.3">
      <c r="A240" s="32">
        <f t="shared" si="3"/>
        <v>45165</v>
      </c>
      <c r="B240" s="32">
        <f t="shared" si="3"/>
        <v>45530</v>
      </c>
      <c r="C240">
        <f>AVERAGEIFS(Sheet!I:I,Sheet!C:C,SUL!A240,Sheet!A:A,"S")</f>
        <v>87.539802550000005</v>
      </c>
      <c r="F240" s="32">
        <v>45165</v>
      </c>
      <c r="G240" s="32">
        <v>45530</v>
      </c>
      <c r="H240" s="51">
        <v>87.539802550000005</v>
      </c>
      <c r="I240" s="51"/>
    </row>
    <row r="241" spans="1:9" x14ac:dyDescent="0.3">
      <c r="A241" s="32">
        <f t="shared" si="3"/>
        <v>45166</v>
      </c>
      <c r="B241" s="32">
        <f t="shared" si="3"/>
        <v>45531</v>
      </c>
      <c r="C241">
        <f>AVERAGEIFS(Sheet!I:I,Sheet!C:C,SUL!A241,Sheet!A:A,"S")</f>
        <v>86.512100219999994</v>
      </c>
      <c r="F241" s="32">
        <v>45166</v>
      </c>
      <c r="G241" s="32">
        <v>45531</v>
      </c>
      <c r="H241" s="51">
        <v>86.512100219999994</v>
      </c>
      <c r="I241" s="51"/>
    </row>
    <row r="242" spans="1:9" x14ac:dyDescent="0.3">
      <c r="A242" s="32">
        <f t="shared" si="3"/>
        <v>45167</v>
      </c>
      <c r="B242" s="32">
        <f t="shared" si="3"/>
        <v>45532</v>
      </c>
      <c r="C242">
        <f>AVERAGEIFS(Sheet!I:I,Sheet!C:C,SUL!A242,Sheet!A:A,"S")</f>
        <v>85.578903199999999</v>
      </c>
      <c r="F242" s="32">
        <v>45167</v>
      </c>
      <c r="G242" s="32">
        <v>45532</v>
      </c>
      <c r="H242" s="51">
        <v>85.578903199999999</v>
      </c>
      <c r="I242" s="51"/>
    </row>
    <row r="243" spans="1:9" x14ac:dyDescent="0.3">
      <c r="A243" s="32">
        <f t="shared" si="3"/>
        <v>45168</v>
      </c>
      <c r="B243" s="32">
        <f t="shared" si="3"/>
        <v>45533</v>
      </c>
      <c r="C243">
        <f>AVERAGEIFS(Sheet!I:I,Sheet!C:C,SUL!A243,Sheet!A:A,"S")</f>
        <v>84.614097599999994</v>
      </c>
      <c r="F243" s="32">
        <v>45168</v>
      </c>
      <c r="G243" s="32">
        <v>45533</v>
      </c>
      <c r="H243" s="51">
        <v>84.614097599999994</v>
      </c>
      <c r="I243" s="51"/>
    </row>
    <row r="244" spans="1:9" x14ac:dyDescent="0.3">
      <c r="A244" s="32">
        <f t="shared" si="3"/>
        <v>45169</v>
      </c>
      <c r="B244" s="32">
        <f t="shared" si="3"/>
        <v>45534</v>
      </c>
      <c r="C244">
        <f>AVERAGEIFS(Sheet!I:I,Sheet!C:C,SUL!A244,Sheet!A:A,"S")</f>
        <v>83.546798710000004</v>
      </c>
      <c r="F244" s="32">
        <v>45169</v>
      </c>
      <c r="G244" s="32">
        <v>45534</v>
      </c>
      <c r="H244" s="51">
        <v>83.546798710000004</v>
      </c>
      <c r="I244" s="51"/>
    </row>
    <row r="245" spans="1:9" x14ac:dyDescent="0.3">
      <c r="A245" s="32">
        <f t="shared" si="3"/>
        <v>45170</v>
      </c>
      <c r="B245" s="32">
        <f t="shared" si="3"/>
        <v>45535</v>
      </c>
      <c r="C245">
        <f>AVERAGEIFS(Sheet!I:I,Sheet!C:C,SUL!A245,Sheet!A:A,"S")</f>
        <v>82.820999150000006</v>
      </c>
      <c r="F245" s="32">
        <v>45170</v>
      </c>
      <c r="G245" s="32">
        <v>45535</v>
      </c>
      <c r="H245" s="51">
        <v>82.820999150000006</v>
      </c>
      <c r="I245" s="51"/>
    </row>
    <row r="246" spans="1:9" x14ac:dyDescent="0.3">
      <c r="A246" s="32">
        <f t="shared" si="3"/>
        <v>45171</v>
      </c>
      <c r="B246" s="32">
        <f t="shared" si="3"/>
        <v>45536</v>
      </c>
      <c r="C246">
        <f>AVERAGEIFS(Sheet!I:I,Sheet!C:C,SUL!A246,Sheet!A:A,"S")</f>
        <v>82.626800540000005</v>
      </c>
      <c r="F246" s="32">
        <v>45171</v>
      </c>
      <c r="G246" s="32">
        <v>45536</v>
      </c>
      <c r="H246" s="51">
        <v>82.626800540000005</v>
      </c>
      <c r="I246" s="51"/>
    </row>
    <row r="247" spans="1:9" x14ac:dyDescent="0.3">
      <c r="A247" s="32">
        <f t="shared" si="3"/>
        <v>45172</v>
      </c>
      <c r="B247" s="32">
        <f t="shared" si="3"/>
        <v>45537</v>
      </c>
      <c r="C247">
        <f>AVERAGEIFS(Sheet!I:I,Sheet!C:C,SUL!A247,Sheet!A:A,"S")</f>
        <v>83.499099729999998</v>
      </c>
      <c r="F247" s="32">
        <v>45172</v>
      </c>
      <c r="G247" s="32">
        <v>45537</v>
      </c>
      <c r="H247" s="51">
        <v>83.499099729999998</v>
      </c>
      <c r="I247" s="51"/>
    </row>
    <row r="248" spans="1:9" x14ac:dyDescent="0.3">
      <c r="A248" s="32">
        <f t="shared" si="3"/>
        <v>45173</v>
      </c>
      <c r="B248" s="32">
        <f t="shared" si="3"/>
        <v>45538</v>
      </c>
      <c r="C248">
        <f>AVERAGEIFS(Sheet!I:I,Sheet!C:C,SUL!A248,Sheet!A:A,"S")</f>
        <v>87.156303410000007</v>
      </c>
      <c r="F248" s="32">
        <v>45173</v>
      </c>
      <c r="G248" s="32">
        <v>45538</v>
      </c>
      <c r="H248" s="51">
        <v>87.156303410000007</v>
      </c>
      <c r="I248" s="51"/>
    </row>
    <row r="249" spans="1:9" x14ac:dyDescent="0.3">
      <c r="A249" s="32">
        <f t="shared" si="3"/>
        <v>45174</v>
      </c>
      <c r="B249" s="32">
        <f t="shared" si="3"/>
        <v>45539</v>
      </c>
      <c r="C249">
        <f>AVERAGEIFS(Sheet!I:I,Sheet!C:C,SUL!A249,Sheet!A:A,"S")</f>
        <v>88.776298519999997</v>
      </c>
      <c r="F249" s="32">
        <v>45174</v>
      </c>
      <c r="G249" s="32">
        <v>45539</v>
      </c>
      <c r="H249" s="51">
        <v>88.776298519999997</v>
      </c>
      <c r="I249" s="51"/>
    </row>
    <row r="250" spans="1:9" x14ac:dyDescent="0.3">
      <c r="A250" s="32">
        <f t="shared" si="3"/>
        <v>45175</v>
      </c>
      <c r="B250" s="32">
        <f t="shared" si="3"/>
        <v>45540</v>
      </c>
      <c r="C250">
        <f>AVERAGEIFS(Sheet!I:I,Sheet!C:C,SUL!A250,Sheet!A:A,"S")</f>
        <v>89.407798769999999</v>
      </c>
      <c r="F250" s="32">
        <v>45175</v>
      </c>
      <c r="G250" s="32">
        <v>45540</v>
      </c>
      <c r="H250" s="51">
        <v>89.407798769999999</v>
      </c>
      <c r="I250" s="51"/>
    </row>
    <row r="251" spans="1:9" x14ac:dyDescent="0.3">
      <c r="A251" s="32">
        <f t="shared" si="3"/>
        <v>45176</v>
      </c>
      <c r="B251" s="32">
        <f t="shared" si="3"/>
        <v>45541</v>
      </c>
      <c r="C251">
        <f>AVERAGEIFS(Sheet!I:I,Sheet!C:C,SUL!A251,Sheet!A:A,"S")</f>
        <v>89.901199340000005</v>
      </c>
      <c r="F251" s="32">
        <v>45176</v>
      </c>
      <c r="G251" s="32">
        <v>45541</v>
      </c>
      <c r="H251" s="51">
        <v>89.901199340000005</v>
      </c>
      <c r="I251" s="51"/>
    </row>
    <row r="252" spans="1:9" x14ac:dyDescent="0.3">
      <c r="A252" s="32">
        <f t="shared" si="3"/>
        <v>45177</v>
      </c>
      <c r="B252" s="32">
        <f t="shared" si="3"/>
        <v>45542</v>
      </c>
      <c r="C252">
        <f>AVERAGEIFS(Sheet!I:I,Sheet!C:C,SUL!A252,Sheet!A:A,"S")</f>
        <v>90.447502139999997</v>
      </c>
      <c r="F252" s="32">
        <v>45177</v>
      </c>
      <c r="G252" s="32">
        <v>45542</v>
      </c>
      <c r="H252" s="51">
        <v>90.447502139999997</v>
      </c>
      <c r="I252" s="51"/>
    </row>
    <row r="253" spans="1:9" x14ac:dyDescent="0.3">
      <c r="A253" s="32">
        <f t="shared" si="3"/>
        <v>45178</v>
      </c>
      <c r="B253" s="32">
        <f t="shared" si="3"/>
        <v>45543</v>
      </c>
      <c r="C253">
        <f>AVERAGEIFS(Sheet!I:I,Sheet!C:C,SUL!A253,Sheet!A:A,"S")</f>
        <v>91.281997680000003</v>
      </c>
      <c r="F253" s="32">
        <v>45178</v>
      </c>
      <c r="G253" s="32">
        <v>45543</v>
      </c>
      <c r="H253" s="51">
        <v>91.281997680000003</v>
      </c>
      <c r="I253" s="51"/>
    </row>
    <row r="254" spans="1:9" x14ac:dyDescent="0.3">
      <c r="A254" s="32">
        <f t="shared" si="3"/>
        <v>45179</v>
      </c>
      <c r="B254" s="32">
        <f t="shared" si="3"/>
        <v>45544</v>
      </c>
      <c r="C254">
        <f>AVERAGEIFS(Sheet!I:I,Sheet!C:C,SUL!A254,Sheet!A:A,"S")</f>
        <v>92.183296200000001</v>
      </c>
      <c r="F254" s="32">
        <v>45179</v>
      </c>
      <c r="G254" s="32">
        <v>45544</v>
      </c>
      <c r="H254" s="51">
        <v>92.183296200000001</v>
      </c>
      <c r="I254" s="51"/>
    </row>
    <row r="255" spans="1:9" x14ac:dyDescent="0.3">
      <c r="A255" s="32">
        <f t="shared" si="3"/>
        <v>45180</v>
      </c>
      <c r="B255" s="32">
        <f t="shared" si="3"/>
        <v>45545</v>
      </c>
      <c r="C255">
        <f>AVERAGEIFS(Sheet!I:I,Sheet!C:C,SUL!A255,Sheet!A:A,"S")</f>
        <v>92.606498720000005</v>
      </c>
      <c r="F255" s="32">
        <v>45180</v>
      </c>
      <c r="G255" s="32">
        <v>45545</v>
      </c>
      <c r="H255" s="51">
        <v>92.606498720000005</v>
      </c>
      <c r="I255" s="51"/>
    </row>
    <row r="256" spans="1:9" x14ac:dyDescent="0.3">
      <c r="A256" s="32">
        <f t="shared" si="3"/>
        <v>45181</v>
      </c>
      <c r="B256" s="32">
        <f t="shared" si="3"/>
        <v>45546</v>
      </c>
      <c r="C256">
        <f>AVERAGEIFS(Sheet!I:I,Sheet!C:C,SUL!A256,Sheet!A:A,"S")</f>
        <v>92.366798399999993</v>
      </c>
      <c r="F256" s="32">
        <v>45181</v>
      </c>
      <c r="G256" s="32">
        <v>45546</v>
      </c>
      <c r="H256" s="51">
        <v>92.366798399999993</v>
      </c>
      <c r="I256" s="51"/>
    </row>
    <row r="257" spans="1:9" x14ac:dyDescent="0.3">
      <c r="A257" s="32">
        <f t="shared" si="3"/>
        <v>45182</v>
      </c>
      <c r="B257" s="32">
        <f t="shared" si="3"/>
        <v>45547</v>
      </c>
      <c r="C257">
        <f>AVERAGEIFS(Sheet!I:I,Sheet!C:C,SUL!A257,Sheet!A:A,"S")</f>
        <v>92.250900270000002</v>
      </c>
      <c r="F257" s="32">
        <v>45182</v>
      </c>
      <c r="G257" s="32">
        <v>45547</v>
      </c>
      <c r="H257" s="51">
        <v>92.250900270000002</v>
      </c>
      <c r="I257" s="51"/>
    </row>
    <row r="258" spans="1:9" x14ac:dyDescent="0.3">
      <c r="A258" s="32">
        <f t="shared" si="3"/>
        <v>45183</v>
      </c>
      <c r="B258" s="32">
        <f t="shared" si="3"/>
        <v>45548</v>
      </c>
      <c r="C258">
        <f>AVERAGEIFS(Sheet!I:I,Sheet!C:C,SUL!A258,Sheet!A:A,"S")</f>
        <v>92.476097109999998</v>
      </c>
      <c r="F258" s="32">
        <v>45183</v>
      </c>
      <c r="G258" s="32">
        <v>45548</v>
      </c>
      <c r="H258" s="51">
        <v>92.476097109999998</v>
      </c>
      <c r="I258" s="51"/>
    </row>
    <row r="259" spans="1:9" x14ac:dyDescent="0.3">
      <c r="A259" s="32">
        <f t="shared" si="3"/>
        <v>45184</v>
      </c>
      <c r="B259" s="32">
        <f t="shared" si="3"/>
        <v>45549</v>
      </c>
      <c r="C259">
        <f>AVERAGEIFS(Sheet!I:I,Sheet!C:C,SUL!A259,Sheet!A:A,"S")</f>
        <v>92.200500489999996</v>
      </c>
      <c r="F259" s="32">
        <v>45184</v>
      </c>
      <c r="G259" s="32">
        <v>45549</v>
      </c>
      <c r="H259" s="51">
        <v>92.200500489999996</v>
      </c>
      <c r="I259" s="51"/>
    </row>
    <row r="260" spans="1:9" x14ac:dyDescent="0.3">
      <c r="A260" s="32">
        <f t="shared" ref="A260:B323" si="4">A259+1</f>
        <v>45185</v>
      </c>
      <c r="B260" s="32">
        <f t="shared" si="4"/>
        <v>45550</v>
      </c>
      <c r="C260">
        <f>AVERAGEIFS(Sheet!I:I,Sheet!C:C,SUL!A260,Sheet!A:A,"S")</f>
        <v>92.004302980000006</v>
      </c>
      <c r="F260" s="32">
        <v>45185</v>
      </c>
      <c r="G260" s="32">
        <v>45550</v>
      </c>
      <c r="H260" s="51">
        <v>92.004302980000006</v>
      </c>
      <c r="I260" s="51"/>
    </row>
    <row r="261" spans="1:9" x14ac:dyDescent="0.3">
      <c r="A261" s="32">
        <f t="shared" si="4"/>
        <v>45186</v>
      </c>
      <c r="B261" s="32">
        <f t="shared" si="4"/>
        <v>45551</v>
      </c>
      <c r="C261">
        <f>AVERAGEIFS(Sheet!I:I,Sheet!C:C,SUL!A261,Sheet!A:A,"S")</f>
        <v>91.925498959999999</v>
      </c>
      <c r="F261" s="32">
        <v>45186</v>
      </c>
      <c r="G261" s="32">
        <v>45551</v>
      </c>
      <c r="H261" s="51">
        <v>91.925498959999999</v>
      </c>
      <c r="I261" s="51"/>
    </row>
    <row r="262" spans="1:9" x14ac:dyDescent="0.3">
      <c r="A262" s="32">
        <f t="shared" si="4"/>
        <v>45187</v>
      </c>
      <c r="B262" s="32">
        <f t="shared" si="4"/>
        <v>45552</v>
      </c>
      <c r="C262">
        <f>AVERAGEIFS(Sheet!I:I,Sheet!C:C,SUL!A262,Sheet!A:A,"S")</f>
        <v>91.401000980000006</v>
      </c>
      <c r="F262" s="32">
        <v>45187</v>
      </c>
      <c r="G262" s="32">
        <v>45552</v>
      </c>
      <c r="H262" s="51">
        <v>91.401000980000006</v>
      </c>
      <c r="I262" s="51"/>
    </row>
    <row r="263" spans="1:9" x14ac:dyDescent="0.3">
      <c r="A263" s="32">
        <f t="shared" si="4"/>
        <v>45188</v>
      </c>
      <c r="B263" s="32">
        <f t="shared" si="4"/>
        <v>45553</v>
      </c>
      <c r="C263">
        <f>AVERAGEIFS(Sheet!I:I,Sheet!C:C,SUL!A263,Sheet!A:A,"S")</f>
        <v>91.245101930000004</v>
      </c>
      <c r="F263" s="32">
        <v>45188</v>
      </c>
      <c r="G263" s="32">
        <v>45553</v>
      </c>
      <c r="H263" s="51">
        <v>91.245101930000004</v>
      </c>
      <c r="I263" s="51"/>
    </row>
    <row r="264" spans="1:9" x14ac:dyDescent="0.3">
      <c r="A264" s="32">
        <f t="shared" si="4"/>
        <v>45189</v>
      </c>
      <c r="B264" s="32">
        <f t="shared" si="4"/>
        <v>45554</v>
      </c>
      <c r="C264">
        <f>AVERAGEIFS(Sheet!I:I,Sheet!C:C,SUL!A264,Sheet!A:A,"S")</f>
        <v>91.312896730000006</v>
      </c>
      <c r="F264" s="32">
        <v>45189</v>
      </c>
      <c r="G264" s="32">
        <v>45554</v>
      </c>
      <c r="H264" s="51">
        <v>91.312896730000006</v>
      </c>
      <c r="I264" s="51"/>
    </row>
    <row r="265" spans="1:9" x14ac:dyDescent="0.3">
      <c r="A265" s="32">
        <f t="shared" si="4"/>
        <v>45190</v>
      </c>
      <c r="B265" s="32">
        <f t="shared" si="4"/>
        <v>45555</v>
      </c>
      <c r="C265">
        <f>AVERAGEIFS(Sheet!I:I,Sheet!C:C,SUL!A265,Sheet!A:A,"S")</f>
        <v>91.126197809999994</v>
      </c>
      <c r="F265" s="32">
        <v>45190</v>
      </c>
      <c r="G265" s="32">
        <v>45555</v>
      </c>
      <c r="H265" s="51">
        <v>91.126197809999994</v>
      </c>
      <c r="I265" s="51"/>
    </row>
    <row r="266" spans="1:9" x14ac:dyDescent="0.3">
      <c r="A266" s="32">
        <f t="shared" si="4"/>
        <v>45191</v>
      </c>
      <c r="B266" s="32">
        <f t="shared" si="4"/>
        <v>45556</v>
      </c>
      <c r="C266">
        <f>AVERAGEIFS(Sheet!I:I,Sheet!C:C,SUL!A266,Sheet!A:A,"S")</f>
        <v>90.748497009999994</v>
      </c>
      <c r="F266" s="32">
        <v>45191</v>
      </c>
      <c r="G266" s="32">
        <v>45556</v>
      </c>
      <c r="H266" s="51">
        <v>90.748497009999994</v>
      </c>
      <c r="I266" s="51"/>
    </row>
    <row r="267" spans="1:9" x14ac:dyDescent="0.3">
      <c r="A267" s="32">
        <f t="shared" si="4"/>
        <v>45192</v>
      </c>
      <c r="B267" s="32">
        <f t="shared" si="4"/>
        <v>45557</v>
      </c>
      <c r="C267">
        <f>AVERAGEIFS(Sheet!I:I,Sheet!C:C,SUL!A267,Sheet!A:A,"S")</f>
        <v>90.761100769999999</v>
      </c>
      <c r="F267" s="32">
        <v>45192</v>
      </c>
      <c r="G267" s="32">
        <v>45557</v>
      </c>
      <c r="H267" s="51">
        <v>90.761100769999999</v>
      </c>
      <c r="I267" s="51"/>
    </row>
    <row r="268" spans="1:9" x14ac:dyDescent="0.3">
      <c r="A268" s="32">
        <f t="shared" si="4"/>
        <v>45193</v>
      </c>
      <c r="B268" s="32">
        <f t="shared" si="4"/>
        <v>45558</v>
      </c>
      <c r="C268">
        <f>AVERAGEIFS(Sheet!I:I,Sheet!C:C,SUL!A268,Sheet!A:A,"S")</f>
        <v>90.612899780000006</v>
      </c>
      <c r="F268" s="32">
        <v>45193</v>
      </c>
      <c r="G268" s="32">
        <v>45558</v>
      </c>
      <c r="H268" s="51">
        <v>90.612899780000006</v>
      </c>
      <c r="I268" s="51"/>
    </row>
    <row r="269" spans="1:9" x14ac:dyDescent="0.3">
      <c r="A269" s="32">
        <f t="shared" si="4"/>
        <v>45194</v>
      </c>
      <c r="B269" s="32">
        <f t="shared" si="4"/>
        <v>45559</v>
      </c>
      <c r="C269">
        <f>AVERAGEIFS(Sheet!I:I,Sheet!C:C,SUL!A269,Sheet!A:A,"S")</f>
        <v>90.280097960000006</v>
      </c>
      <c r="F269" s="32">
        <v>45194</v>
      </c>
      <c r="G269" s="32">
        <v>45559</v>
      </c>
      <c r="H269" s="51">
        <v>90.280097960000006</v>
      </c>
      <c r="I269" s="51"/>
    </row>
    <row r="270" spans="1:9" x14ac:dyDescent="0.3">
      <c r="A270" s="32">
        <f t="shared" si="4"/>
        <v>45195</v>
      </c>
      <c r="B270" s="32">
        <f t="shared" si="4"/>
        <v>45560</v>
      </c>
      <c r="C270">
        <f>AVERAGEIFS(Sheet!I:I,Sheet!C:C,SUL!A270,Sheet!A:A,"S")</f>
        <v>90.053298949999999</v>
      </c>
      <c r="F270" s="32">
        <v>45195</v>
      </c>
      <c r="G270" s="32">
        <v>45560</v>
      </c>
      <c r="H270" s="51">
        <v>90.053298949999999</v>
      </c>
      <c r="I270" s="51"/>
    </row>
    <row r="271" spans="1:9" x14ac:dyDescent="0.3">
      <c r="A271" s="32">
        <f t="shared" si="4"/>
        <v>45196</v>
      </c>
      <c r="B271" s="32">
        <f t="shared" si="4"/>
        <v>45561</v>
      </c>
      <c r="C271">
        <f>AVERAGEIFS(Sheet!I:I,Sheet!C:C,SUL!A271,Sheet!A:A,"S")</f>
        <v>90.248298649999995</v>
      </c>
      <c r="F271" s="32">
        <v>45196</v>
      </c>
      <c r="G271" s="32">
        <v>45561</v>
      </c>
      <c r="H271" s="51">
        <v>90.248298649999995</v>
      </c>
      <c r="I271" s="51"/>
    </row>
    <row r="272" spans="1:9" x14ac:dyDescent="0.3">
      <c r="A272" s="32">
        <f t="shared" si="4"/>
        <v>45197</v>
      </c>
      <c r="B272" s="32">
        <f t="shared" si="4"/>
        <v>45562</v>
      </c>
      <c r="C272">
        <f>AVERAGEIFS(Sheet!I:I,Sheet!C:C,SUL!A272,Sheet!A:A,"S")</f>
        <v>90.357101439999994</v>
      </c>
      <c r="F272" s="32">
        <v>45197</v>
      </c>
      <c r="G272" s="32">
        <v>45562</v>
      </c>
      <c r="H272" s="51">
        <v>90.357101439999994</v>
      </c>
      <c r="I272" s="51"/>
    </row>
    <row r="273" spans="1:9" x14ac:dyDescent="0.3">
      <c r="A273" s="32">
        <f t="shared" si="4"/>
        <v>45198</v>
      </c>
      <c r="B273" s="32">
        <f t="shared" si="4"/>
        <v>45563</v>
      </c>
      <c r="C273">
        <f>AVERAGEIFS(Sheet!I:I,Sheet!C:C,SUL!A273,Sheet!A:A,"S")</f>
        <v>90.183601379999999</v>
      </c>
      <c r="F273" s="32">
        <v>45198</v>
      </c>
      <c r="G273" s="32">
        <v>45563</v>
      </c>
      <c r="H273" s="51">
        <v>90.183601379999999</v>
      </c>
      <c r="I273" s="51"/>
    </row>
    <row r="274" spans="1:9" x14ac:dyDescent="0.3">
      <c r="A274" s="32">
        <f t="shared" si="4"/>
        <v>45199</v>
      </c>
      <c r="B274" s="32">
        <f t="shared" si="4"/>
        <v>45564</v>
      </c>
      <c r="C274">
        <f>AVERAGEIFS(Sheet!I:I,Sheet!C:C,SUL!A274,Sheet!A:A,"S")</f>
        <v>90.197303770000005</v>
      </c>
      <c r="F274" s="32">
        <v>45199</v>
      </c>
      <c r="G274" s="32">
        <v>45564</v>
      </c>
      <c r="H274" s="51">
        <v>90.197303770000005</v>
      </c>
      <c r="I274" s="51"/>
    </row>
    <row r="275" spans="1:9" x14ac:dyDescent="0.3">
      <c r="A275" s="32">
        <f t="shared" si="4"/>
        <v>45200</v>
      </c>
      <c r="B275" s="32">
        <f t="shared" si="4"/>
        <v>45565</v>
      </c>
      <c r="C275">
        <f>AVERAGEIFS(Sheet!I:I,Sheet!C:C,SUL!A275,Sheet!A:A,"S")</f>
        <v>90.188598630000001</v>
      </c>
      <c r="F275" s="32">
        <v>45200</v>
      </c>
      <c r="G275" s="32">
        <v>45565</v>
      </c>
      <c r="H275" s="51">
        <v>90.188598630000001</v>
      </c>
      <c r="I275" s="51"/>
    </row>
    <row r="276" spans="1:9" x14ac:dyDescent="0.3">
      <c r="A276" s="32">
        <f t="shared" si="4"/>
        <v>45201</v>
      </c>
      <c r="B276" s="32">
        <f t="shared" si="4"/>
        <v>45566</v>
      </c>
      <c r="C276">
        <f>AVERAGEIFS(Sheet!I:I,Sheet!C:C,SUL!A276,Sheet!A:A,"S")</f>
        <v>89.605201719999997</v>
      </c>
      <c r="F276" s="32">
        <v>45201</v>
      </c>
      <c r="G276" s="32">
        <v>45566</v>
      </c>
      <c r="H276" s="51">
        <v>89.605201719999997</v>
      </c>
      <c r="I276" s="51"/>
    </row>
    <row r="277" spans="1:9" x14ac:dyDescent="0.3">
      <c r="A277" s="32">
        <f t="shared" si="4"/>
        <v>45202</v>
      </c>
      <c r="B277" s="32">
        <f t="shared" si="4"/>
        <v>45567</v>
      </c>
      <c r="C277">
        <f>AVERAGEIFS(Sheet!I:I,Sheet!C:C,SUL!A277,Sheet!A:A,"S")</f>
        <v>88.485397340000006</v>
      </c>
      <c r="F277" s="32">
        <v>45202</v>
      </c>
      <c r="G277" s="32">
        <v>45567</v>
      </c>
      <c r="H277" s="51">
        <v>88.485397340000006</v>
      </c>
      <c r="I277" s="51"/>
    </row>
    <row r="278" spans="1:9" x14ac:dyDescent="0.3">
      <c r="A278" s="32">
        <f t="shared" si="4"/>
        <v>45203</v>
      </c>
      <c r="B278" s="32">
        <f t="shared" si="4"/>
        <v>45568</v>
      </c>
      <c r="C278">
        <f>AVERAGEIFS(Sheet!I:I,Sheet!C:C,SUL!A278,Sheet!A:A,"S")</f>
        <v>90.115699770000006</v>
      </c>
      <c r="F278" s="32">
        <v>45203</v>
      </c>
      <c r="G278" s="32">
        <v>45568</v>
      </c>
      <c r="H278" s="51">
        <v>90.115699770000006</v>
      </c>
      <c r="I278" s="51"/>
    </row>
    <row r="279" spans="1:9" x14ac:dyDescent="0.3">
      <c r="A279" s="32">
        <f t="shared" si="4"/>
        <v>45204</v>
      </c>
      <c r="B279" s="32">
        <f t="shared" si="4"/>
        <v>45569</v>
      </c>
      <c r="C279">
        <f>AVERAGEIFS(Sheet!I:I,Sheet!C:C,SUL!A279,Sheet!A:A,"S")</f>
        <v>90.697502139999997</v>
      </c>
      <c r="F279" s="32">
        <v>45204</v>
      </c>
      <c r="G279" s="32">
        <v>45569</v>
      </c>
      <c r="H279" s="51">
        <v>90.697502139999997</v>
      </c>
      <c r="I279" s="51"/>
    </row>
    <row r="280" spans="1:9" x14ac:dyDescent="0.3">
      <c r="A280" s="32">
        <f t="shared" si="4"/>
        <v>45205</v>
      </c>
      <c r="B280" s="32">
        <f t="shared" si="4"/>
        <v>45570</v>
      </c>
      <c r="C280">
        <f>AVERAGEIFS(Sheet!I:I,Sheet!C:C,SUL!A280,Sheet!A:A,"S")</f>
        <v>90.443496699999997</v>
      </c>
      <c r="F280" s="32">
        <v>45205</v>
      </c>
      <c r="G280" s="32">
        <v>45570</v>
      </c>
      <c r="H280" s="51">
        <v>90.443496699999997</v>
      </c>
      <c r="I280" s="51"/>
    </row>
    <row r="281" spans="1:9" x14ac:dyDescent="0.3">
      <c r="A281" s="32">
        <f t="shared" si="4"/>
        <v>45206</v>
      </c>
      <c r="B281" s="32">
        <f t="shared" si="4"/>
        <v>45571</v>
      </c>
      <c r="C281">
        <f>AVERAGEIFS(Sheet!I:I,Sheet!C:C,SUL!A281,Sheet!A:A,"S")</f>
        <v>91.984901429999994</v>
      </c>
      <c r="F281" s="32">
        <v>45206</v>
      </c>
      <c r="G281" s="32">
        <v>45571</v>
      </c>
      <c r="H281" s="51">
        <v>91.984901429999994</v>
      </c>
      <c r="I281" s="51"/>
    </row>
    <row r="282" spans="1:9" x14ac:dyDescent="0.3">
      <c r="A282" s="32">
        <f t="shared" si="4"/>
        <v>45207</v>
      </c>
      <c r="B282" s="32">
        <f t="shared" si="4"/>
        <v>45572</v>
      </c>
      <c r="C282">
        <f>AVERAGEIFS(Sheet!I:I,Sheet!C:C,SUL!A282,Sheet!A:A,"S")</f>
        <v>91.783203130000004</v>
      </c>
      <c r="F282" s="32">
        <v>45207</v>
      </c>
      <c r="G282" s="32">
        <v>45572</v>
      </c>
      <c r="H282" s="51">
        <v>91.783203130000004</v>
      </c>
      <c r="I282" s="51"/>
    </row>
    <row r="283" spans="1:9" x14ac:dyDescent="0.3">
      <c r="A283" s="32">
        <f t="shared" si="4"/>
        <v>45208</v>
      </c>
      <c r="B283" s="32">
        <f t="shared" si="4"/>
        <v>45573</v>
      </c>
      <c r="C283">
        <f>AVERAGEIFS(Sheet!I:I,Sheet!C:C,SUL!A283,Sheet!A:A,"S")</f>
        <v>91.565803529999997</v>
      </c>
      <c r="F283" s="32">
        <v>45208</v>
      </c>
      <c r="G283" s="32">
        <v>45573</v>
      </c>
      <c r="H283" s="51">
        <v>91.565803529999997</v>
      </c>
      <c r="I283" s="51"/>
    </row>
    <row r="284" spans="1:9" x14ac:dyDescent="0.3">
      <c r="A284" s="32">
        <f t="shared" si="4"/>
        <v>45209</v>
      </c>
      <c r="B284" s="32">
        <f t="shared" si="4"/>
        <v>45574</v>
      </c>
      <c r="C284">
        <f>AVERAGEIFS(Sheet!I:I,Sheet!C:C,SUL!A284,Sheet!A:A,"S")</f>
        <v>90.322303770000005</v>
      </c>
      <c r="F284" s="32">
        <v>45209</v>
      </c>
      <c r="G284" s="32">
        <v>45574</v>
      </c>
      <c r="H284" s="51">
        <v>90.322303770000005</v>
      </c>
      <c r="I284" s="51"/>
    </row>
    <row r="285" spans="1:9" x14ac:dyDescent="0.3">
      <c r="A285" s="32">
        <f t="shared" si="4"/>
        <v>45210</v>
      </c>
      <c r="B285" s="32">
        <f t="shared" si="4"/>
        <v>45575</v>
      </c>
      <c r="C285">
        <f>AVERAGEIFS(Sheet!I:I,Sheet!C:C,SUL!A285,Sheet!A:A,"S")</f>
        <v>89.346397400000001</v>
      </c>
      <c r="F285" s="32">
        <v>45210</v>
      </c>
      <c r="G285" s="32">
        <v>45575</v>
      </c>
      <c r="H285" s="51">
        <v>89.346397400000001</v>
      </c>
      <c r="I285" s="51"/>
    </row>
    <row r="286" spans="1:9" x14ac:dyDescent="0.3">
      <c r="A286" s="32">
        <f t="shared" si="4"/>
        <v>45211</v>
      </c>
      <c r="B286" s="32">
        <f t="shared" si="4"/>
        <v>45576</v>
      </c>
      <c r="C286">
        <f>AVERAGEIFS(Sheet!I:I,Sheet!C:C,SUL!A286,Sheet!A:A,"S")</f>
        <v>90.809196470000003</v>
      </c>
      <c r="F286" s="32">
        <v>45211</v>
      </c>
      <c r="G286" s="32">
        <v>45576</v>
      </c>
      <c r="H286" s="51">
        <v>90.809196470000003</v>
      </c>
      <c r="I286" s="51"/>
    </row>
    <row r="287" spans="1:9" x14ac:dyDescent="0.3">
      <c r="A287" s="32">
        <f t="shared" si="4"/>
        <v>45212</v>
      </c>
      <c r="B287" s="32">
        <f t="shared" si="4"/>
        <v>45577</v>
      </c>
      <c r="C287">
        <f>AVERAGEIFS(Sheet!I:I,Sheet!C:C,SUL!A287,Sheet!A:A,"S")</f>
        <v>91.255500789999999</v>
      </c>
      <c r="F287" s="32">
        <v>45212</v>
      </c>
      <c r="G287" s="32">
        <v>45577</v>
      </c>
      <c r="H287" s="51">
        <v>91.255500789999999</v>
      </c>
      <c r="I287" s="51"/>
    </row>
    <row r="288" spans="1:9" x14ac:dyDescent="0.3">
      <c r="A288" s="32">
        <f t="shared" si="4"/>
        <v>45213</v>
      </c>
      <c r="B288" s="32">
        <f t="shared" si="4"/>
        <v>45578</v>
      </c>
      <c r="C288">
        <f>AVERAGEIFS(Sheet!I:I,Sheet!C:C,SUL!A288,Sheet!A:A,"S")</f>
        <v>90.839202880000002</v>
      </c>
      <c r="F288" s="32">
        <v>45213</v>
      </c>
      <c r="G288" s="32">
        <v>45578</v>
      </c>
      <c r="H288" s="51">
        <v>90.839202880000002</v>
      </c>
      <c r="I288" s="51"/>
    </row>
    <row r="289" spans="1:9" x14ac:dyDescent="0.3">
      <c r="A289" s="32">
        <f t="shared" si="4"/>
        <v>45214</v>
      </c>
      <c r="B289" s="32">
        <f t="shared" si="4"/>
        <v>45579</v>
      </c>
      <c r="C289">
        <f>AVERAGEIFS(Sheet!I:I,Sheet!C:C,SUL!A289,Sheet!A:A,"S")</f>
        <v>89.871002200000007</v>
      </c>
      <c r="F289" s="32">
        <v>45214</v>
      </c>
      <c r="G289" s="32">
        <v>45579</v>
      </c>
      <c r="H289" s="51">
        <v>89.871002200000007</v>
      </c>
      <c r="I289" s="51"/>
    </row>
    <row r="290" spans="1:9" x14ac:dyDescent="0.3">
      <c r="A290" s="32">
        <f t="shared" si="4"/>
        <v>45215</v>
      </c>
      <c r="B290" s="32">
        <f t="shared" si="4"/>
        <v>45580</v>
      </c>
      <c r="C290">
        <f>AVERAGEIFS(Sheet!I:I,Sheet!C:C,SUL!A290,Sheet!A:A,"S")</f>
        <v>89.143898010000001</v>
      </c>
      <c r="F290" s="32">
        <v>45215</v>
      </c>
      <c r="G290" s="32">
        <v>45580</v>
      </c>
      <c r="H290" s="51">
        <v>89.143898010000001</v>
      </c>
      <c r="I290" s="51"/>
    </row>
    <row r="291" spans="1:9" x14ac:dyDescent="0.3">
      <c r="A291" s="32">
        <f t="shared" si="4"/>
        <v>45216</v>
      </c>
      <c r="B291" s="32">
        <f t="shared" si="4"/>
        <v>45581</v>
      </c>
      <c r="C291">
        <f>AVERAGEIFS(Sheet!I:I,Sheet!C:C,SUL!A291,Sheet!A:A,"S")</f>
        <v>89.957901000000007</v>
      </c>
      <c r="F291" s="32">
        <v>45216</v>
      </c>
      <c r="G291" s="32">
        <v>45581</v>
      </c>
      <c r="H291" s="51">
        <v>89.957901000000007</v>
      </c>
      <c r="I291" s="51"/>
    </row>
    <row r="292" spans="1:9" x14ac:dyDescent="0.3">
      <c r="A292" s="32">
        <f t="shared" si="4"/>
        <v>45217</v>
      </c>
      <c r="B292" s="32">
        <f t="shared" si="4"/>
        <v>45582</v>
      </c>
      <c r="C292">
        <f>AVERAGEIFS(Sheet!I:I,Sheet!C:C,SUL!A292,Sheet!A:A,"S")</f>
        <v>89.664299009999993</v>
      </c>
      <c r="F292" s="32">
        <v>45217</v>
      </c>
      <c r="G292" s="32">
        <v>45582</v>
      </c>
      <c r="H292" s="51">
        <v>89.664299009999993</v>
      </c>
      <c r="I292" s="51"/>
    </row>
    <row r="293" spans="1:9" x14ac:dyDescent="0.3">
      <c r="A293" s="32">
        <f t="shared" si="4"/>
        <v>45218</v>
      </c>
      <c r="B293" s="32">
        <f t="shared" si="4"/>
        <v>45583</v>
      </c>
      <c r="C293">
        <f>AVERAGEIFS(Sheet!I:I,Sheet!C:C,SUL!A293,Sheet!A:A,"S")</f>
        <v>88.948898319999998</v>
      </c>
      <c r="F293" s="32">
        <v>45218</v>
      </c>
      <c r="G293" s="32">
        <v>45583</v>
      </c>
      <c r="H293" s="51">
        <v>88.948898319999998</v>
      </c>
      <c r="I293" s="51"/>
    </row>
    <row r="294" spans="1:9" x14ac:dyDescent="0.3">
      <c r="A294" s="32">
        <f t="shared" si="4"/>
        <v>45219</v>
      </c>
      <c r="B294" s="32">
        <f t="shared" si="4"/>
        <v>45584</v>
      </c>
      <c r="C294">
        <f>AVERAGEIFS(Sheet!I:I,Sheet!C:C,SUL!A294,Sheet!A:A,"S")</f>
        <v>88.801300049999995</v>
      </c>
      <c r="F294" s="32">
        <v>45219</v>
      </c>
      <c r="G294" s="32">
        <v>45584</v>
      </c>
      <c r="H294" s="51">
        <v>88.801300049999995</v>
      </c>
      <c r="I294" s="51"/>
    </row>
    <row r="295" spans="1:9" x14ac:dyDescent="0.3">
      <c r="A295" s="32">
        <f t="shared" si="4"/>
        <v>45220</v>
      </c>
      <c r="B295" s="32">
        <f t="shared" si="4"/>
        <v>45585</v>
      </c>
      <c r="C295">
        <f>AVERAGEIFS(Sheet!I:I,Sheet!C:C,SUL!A295,Sheet!A:A,"S")</f>
        <v>88.302001950000005</v>
      </c>
      <c r="F295" s="32">
        <v>45220</v>
      </c>
      <c r="G295" s="32">
        <v>45585</v>
      </c>
      <c r="H295" s="51">
        <v>88.302001950000005</v>
      </c>
      <c r="I295" s="51"/>
    </row>
    <row r="296" spans="1:9" x14ac:dyDescent="0.3">
      <c r="A296" s="32">
        <f t="shared" si="4"/>
        <v>45221</v>
      </c>
      <c r="B296" s="32">
        <f t="shared" si="4"/>
        <v>45586</v>
      </c>
      <c r="C296">
        <f>AVERAGEIFS(Sheet!I:I,Sheet!C:C,SUL!A296,Sheet!A:A,"S")</f>
        <v>88.154899599999993</v>
      </c>
      <c r="F296" s="32">
        <v>45221</v>
      </c>
      <c r="G296" s="32">
        <v>45586</v>
      </c>
      <c r="H296" s="51">
        <v>88.154899599999993</v>
      </c>
      <c r="I296" s="51"/>
    </row>
    <row r="297" spans="1:9" x14ac:dyDescent="0.3">
      <c r="A297" s="32">
        <f t="shared" si="4"/>
        <v>45222</v>
      </c>
      <c r="B297" s="32">
        <f t="shared" si="4"/>
        <v>45587</v>
      </c>
      <c r="C297">
        <f>AVERAGEIFS(Sheet!I:I,Sheet!C:C,SUL!A297,Sheet!A:A,"S")</f>
        <v>87.961097719999998</v>
      </c>
      <c r="F297" s="32">
        <v>45222</v>
      </c>
      <c r="G297" s="32">
        <v>45587</v>
      </c>
      <c r="H297" s="51">
        <v>87.961097719999998</v>
      </c>
      <c r="I297" s="51"/>
    </row>
    <row r="298" spans="1:9" x14ac:dyDescent="0.3">
      <c r="A298" s="32">
        <f t="shared" si="4"/>
        <v>45223</v>
      </c>
      <c r="B298" s="32">
        <f t="shared" si="4"/>
        <v>45588</v>
      </c>
      <c r="C298">
        <f>AVERAGEIFS(Sheet!I:I,Sheet!C:C,SUL!A298,Sheet!A:A,"S")</f>
        <v>87.279800420000001</v>
      </c>
      <c r="F298" s="32">
        <v>45223</v>
      </c>
      <c r="G298" s="32">
        <v>45588</v>
      </c>
      <c r="H298" s="51">
        <v>87.279800420000001</v>
      </c>
      <c r="I298" s="51"/>
    </row>
    <row r="299" spans="1:9" x14ac:dyDescent="0.3">
      <c r="A299" s="32">
        <f t="shared" si="4"/>
        <v>45224</v>
      </c>
      <c r="B299" s="32">
        <f t="shared" si="4"/>
        <v>45589</v>
      </c>
      <c r="C299">
        <f>AVERAGEIFS(Sheet!I:I,Sheet!C:C,SUL!A299,Sheet!A:A,"S")</f>
        <v>86.648399350000005</v>
      </c>
      <c r="F299" s="32">
        <v>45224</v>
      </c>
      <c r="G299" s="32">
        <v>45589</v>
      </c>
      <c r="H299" s="51">
        <v>86.648399350000005</v>
      </c>
      <c r="I299" s="51"/>
    </row>
    <row r="300" spans="1:9" x14ac:dyDescent="0.3">
      <c r="A300" s="32">
        <f t="shared" si="4"/>
        <v>45225</v>
      </c>
      <c r="B300" s="32">
        <f t="shared" si="4"/>
        <v>45590</v>
      </c>
      <c r="C300">
        <f>AVERAGEIFS(Sheet!I:I,Sheet!C:C,SUL!A300,Sheet!A:A,"S")</f>
        <v>86.064002990000006</v>
      </c>
      <c r="F300" s="32">
        <v>45225</v>
      </c>
      <c r="G300" s="32">
        <v>45590</v>
      </c>
      <c r="H300" s="51">
        <v>86.064002990000006</v>
      </c>
      <c r="I300" s="51"/>
    </row>
    <row r="301" spans="1:9" x14ac:dyDescent="0.3">
      <c r="A301" s="32">
        <f t="shared" si="4"/>
        <v>45226</v>
      </c>
      <c r="B301" s="32">
        <f t="shared" si="4"/>
        <v>45591</v>
      </c>
      <c r="C301">
        <f>AVERAGEIFS(Sheet!I:I,Sheet!C:C,SUL!A301,Sheet!A:A,"S")</f>
        <v>85.173301699999996</v>
      </c>
      <c r="F301" s="32">
        <v>45226</v>
      </c>
      <c r="G301" s="32">
        <v>45591</v>
      </c>
      <c r="H301" s="51">
        <v>85.173301699999996</v>
      </c>
      <c r="I301" s="51"/>
    </row>
    <row r="302" spans="1:9" x14ac:dyDescent="0.3">
      <c r="A302" s="32">
        <f t="shared" si="4"/>
        <v>45227</v>
      </c>
      <c r="B302" s="32">
        <f t="shared" si="4"/>
        <v>45592</v>
      </c>
      <c r="C302">
        <f>AVERAGEIFS(Sheet!I:I,Sheet!C:C,SUL!A302,Sheet!A:A,"S")</f>
        <v>85.944198610000001</v>
      </c>
      <c r="F302" s="32">
        <v>45227</v>
      </c>
      <c r="G302" s="32">
        <v>45592</v>
      </c>
      <c r="H302" s="51">
        <v>85.944198610000001</v>
      </c>
      <c r="I302" s="51"/>
    </row>
    <row r="303" spans="1:9" x14ac:dyDescent="0.3">
      <c r="A303" s="32">
        <f t="shared" si="4"/>
        <v>45228</v>
      </c>
      <c r="B303" s="32">
        <f t="shared" si="4"/>
        <v>45593</v>
      </c>
      <c r="C303">
        <f>AVERAGEIFS(Sheet!I:I,Sheet!C:C,SUL!A303,Sheet!A:A,"S")</f>
        <v>88.155601500000003</v>
      </c>
      <c r="F303" s="32">
        <v>45228</v>
      </c>
      <c r="G303" s="32">
        <v>45593</v>
      </c>
      <c r="H303" s="51">
        <v>88.155601500000003</v>
      </c>
      <c r="I303" s="51"/>
    </row>
    <row r="304" spans="1:9" x14ac:dyDescent="0.3">
      <c r="A304" s="32">
        <f t="shared" si="4"/>
        <v>45229</v>
      </c>
      <c r="B304" s="32">
        <f t="shared" si="4"/>
        <v>45594</v>
      </c>
      <c r="C304">
        <f>AVERAGEIFS(Sheet!I:I,Sheet!C:C,SUL!A304,Sheet!A:A,"S")</f>
        <v>88.770401000000007</v>
      </c>
      <c r="F304" s="32">
        <v>45229</v>
      </c>
      <c r="G304" s="32">
        <v>45594</v>
      </c>
      <c r="H304" s="51">
        <v>88.770401000000007</v>
      </c>
      <c r="I304" s="51"/>
    </row>
    <row r="305" spans="1:9" x14ac:dyDescent="0.3">
      <c r="A305" s="32">
        <f t="shared" si="4"/>
        <v>45230</v>
      </c>
      <c r="B305" s="32">
        <f t="shared" si="4"/>
        <v>45595</v>
      </c>
      <c r="C305">
        <f>AVERAGEIFS(Sheet!I:I,Sheet!C:C,SUL!A305,Sheet!A:A,"S")</f>
        <v>88.48249817</v>
      </c>
      <c r="F305" s="32">
        <v>45230</v>
      </c>
      <c r="G305" s="32">
        <v>45595</v>
      </c>
      <c r="H305" s="51">
        <v>88.48249817</v>
      </c>
      <c r="I305" s="51"/>
    </row>
    <row r="306" spans="1:9" x14ac:dyDescent="0.3">
      <c r="A306" s="32">
        <f t="shared" si="4"/>
        <v>45231</v>
      </c>
      <c r="B306" s="32">
        <f t="shared" si="4"/>
        <v>45596</v>
      </c>
      <c r="C306">
        <f>AVERAGEIFS(Sheet!I:I,Sheet!C:C,SUL!A306,Sheet!A:A,"S")</f>
        <v>87.631599429999994</v>
      </c>
      <c r="F306" s="32">
        <v>45231</v>
      </c>
      <c r="G306" s="32">
        <v>45596</v>
      </c>
      <c r="H306" s="51">
        <v>87.631599429999994</v>
      </c>
      <c r="I306" s="51"/>
    </row>
    <row r="307" spans="1:9" x14ac:dyDescent="0.3">
      <c r="A307" s="32">
        <f t="shared" si="4"/>
        <v>45232</v>
      </c>
      <c r="B307" s="32">
        <f t="shared" si="4"/>
        <v>45597</v>
      </c>
      <c r="C307">
        <f>AVERAGEIFS(Sheet!I:I,Sheet!C:C,SUL!A307,Sheet!A:A,"S")</f>
        <v>87.355697629999995</v>
      </c>
      <c r="F307" s="32">
        <v>45232</v>
      </c>
      <c r="G307" s="32">
        <v>45597</v>
      </c>
      <c r="H307" s="51">
        <v>87.355697629999995</v>
      </c>
      <c r="I307" s="51"/>
    </row>
    <row r="308" spans="1:9" x14ac:dyDescent="0.3">
      <c r="A308" s="32">
        <f t="shared" si="4"/>
        <v>45233</v>
      </c>
      <c r="B308" s="32">
        <f t="shared" si="4"/>
        <v>45598</v>
      </c>
      <c r="C308">
        <f>AVERAGEIFS(Sheet!I:I,Sheet!C:C,SUL!A308,Sheet!A:A,"S")</f>
        <v>89.513999940000005</v>
      </c>
      <c r="F308" s="32">
        <v>45233</v>
      </c>
      <c r="G308" s="32">
        <v>45598</v>
      </c>
      <c r="H308" s="51">
        <v>89.513999940000005</v>
      </c>
      <c r="I308" s="51"/>
    </row>
    <row r="309" spans="1:9" x14ac:dyDescent="0.3">
      <c r="A309" s="32">
        <f t="shared" si="4"/>
        <v>45234</v>
      </c>
      <c r="B309" s="32">
        <f t="shared" si="4"/>
        <v>45599</v>
      </c>
      <c r="C309">
        <f>AVERAGEIFS(Sheet!I:I,Sheet!C:C,SUL!A309,Sheet!A:A,"S")</f>
        <v>90.804100039999994</v>
      </c>
      <c r="F309" s="32">
        <v>45234</v>
      </c>
      <c r="G309" s="32">
        <v>45599</v>
      </c>
      <c r="H309" s="51">
        <v>90.804100039999994</v>
      </c>
      <c r="I309" s="51"/>
    </row>
    <row r="310" spans="1:9" x14ac:dyDescent="0.3">
      <c r="A310" s="32">
        <f t="shared" si="4"/>
        <v>45235</v>
      </c>
      <c r="B310" s="32">
        <f t="shared" si="4"/>
        <v>45600</v>
      </c>
      <c r="C310">
        <f>AVERAGEIFS(Sheet!I:I,Sheet!C:C,SUL!A310,Sheet!A:A,"S")</f>
        <v>90.966201780000006</v>
      </c>
      <c r="F310" s="32">
        <v>45235</v>
      </c>
      <c r="G310" s="32">
        <v>45600</v>
      </c>
      <c r="H310" s="51">
        <v>90.966201780000006</v>
      </c>
      <c r="I310" s="51"/>
    </row>
    <row r="311" spans="1:9" x14ac:dyDescent="0.3">
      <c r="A311" s="32">
        <f t="shared" si="4"/>
        <v>45236</v>
      </c>
      <c r="B311" s="32">
        <f t="shared" si="4"/>
        <v>45601</v>
      </c>
      <c r="C311">
        <f>AVERAGEIFS(Sheet!I:I,Sheet!C:C,SUL!A311,Sheet!A:A,"S")</f>
        <v>90.948097230000002</v>
      </c>
      <c r="F311" s="32">
        <v>45236</v>
      </c>
      <c r="G311" s="32">
        <v>45601</v>
      </c>
      <c r="H311" s="51">
        <v>90.948097230000002</v>
      </c>
      <c r="I311" s="51"/>
    </row>
    <row r="312" spans="1:9" x14ac:dyDescent="0.3">
      <c r="A312" s="32">
        <f t="shared" si="4"/>
        <v>45237</v>
      </c>
      <c r="B312" s="32">
        <f t="shared" si="4"/>
        <v>45602</v>
      </c>
      <c r="C312">
        <f>AVERAGEIFS(Sheet!I:I,Sheet!C:C,SUL!A312,Sheet!A:A,"S")</f>
        <v>90.666603089999995</v>
      </c>
      <c r="F312" s="32">
        <v>45237</v>
      </c>
      <c r="G312" s="32">
        <v>45602</v>
      </c>
      <c r="H312" s="51">
        <v>90.666603089999995</v>
      </c>
      <c r="I312" s="51"/>
    </row>
    <row r="313" spans="1:9" x14ac:dyDescent="0.3">
      <c r="A313" s="32">
        <f t="shared" si="4"/>
        <v>45238</v>
      </c>
      <c r="B313" s="32">
        <f t="shared" si="4"/>
        <v>45603</v>
      </c>
      <c r="C313">
        <f>AVERAGEIFS(Sheet!I:I,Sheet!C:C,SUL!A313,Sheet!A:A,"S")</f>
        <v>90.033599850000002</v>
      </c>
      <c r="F313" s="32">
        <v>45238</v>
      </c>
      <c r="G313" s="32">
        <v>45603</v>
      </c>
      <c r="H313" s="51">
        <v>90.033599850000002</v>
      </c>
      <c r="I313" s="51"/>
    </row>
    <row r="314" spans="1:9" x14ac:dyDescent="0.3">
      <c r="A314" s="32">
        <f t="shared" si="4"/>
        <v>45239</v>
      </c>
      <c r="B314" s="32">
        <f t="shared" si="4"/>
        <v>45604</v>
      </c>
      <c r="C314">
        <f>AVERAGEIFS(Sheet!I:I,Sheet!C:C,SUL!A314,Sheet!A:A,"S")</f>
        <v>88.882003780000005</v>
      </c>
      <c r="F314" s="32">
        <v>45239</v>
      </c>
      <c r="G314" s="32">
        <v>45604</v>
      </c>
      <c r="H314" s="51">
        <v>88.882003780000005</v>
      </c>
      <c r="I314" s="51"/>
    </row>
    <row r="315" spans="1:9" x14ac:dyDescent="0.3">
      <c r="A315" s="32">
        <f t="shared" si="4"/>
        <v>45240</v>
      </c>
      <c r="B315" s="32">
        <f t="shared" si="4"/>
        <v>45605</v>
      </c>
      <c r="C315">
        <f>AVERAGEIFS(Sheet!I:I,Sheet!C:C,SUL!A315,Sheet!A:A,"S")</f>
        <v>88.203102110000003</v>
      </c>
      <c r="F315" s="32">
        <v>45240</v>
      </c>
      <c r="G315" s="32">
        <v>45605</v>
      </c>
      <c r="H315" s="51">
        <v>88.203102110000003</v>
      </c>
      <c r="I315" s="51"/>
    </row>
    <row r="316" spans="1:9" x14ac:dyDescent="0.3">
      <c r="A316" s="32">
        <f t="shared" si="4"/>
        <v>45241</v>
      </c>
      <c r="B316" s="32">
        <f t="shared" si="4"/>
        <v>45606</v>
      </c>
      <c r="C316">
        <f>AVERAGEIFS(Sheet!I:I,Sheet!C:C,SUL!A316,Sheet!A:A,"S")</f>
        <v>87.914001459999994</v>
      </c>
      <c r="F316" s="32">
        <v>45241</v>
      </c>
      <c r="G316" s="32">
        <v>45606</v>
      </c>
      <c r="H316" s="51">
        <v>87.914001459999994</v>
      </c>
      <c r="I316" s="51"/>
    </row>
    <row r="317" spans="1:9" x14ac:dyDescent="0.3">
      <c r="A317" s="32">
        <f t="shared" si="4"/>
        <v>45242</v>
      </c>
      <c r="B317" s="32">
        <f t="shared" si="4"/>
        <v>45607</v>
      </c>
      <c r="C317">
        <f>AVERAGEIFS(Sheet!I:I,Sheet!C:C,SUL!A317,Sheet!A:A,"S")</f>
        <v>87.517196659999996</v>
      </c>
      <c r="F317" s="32">
        <v>45242</v>
      </c>
      <c r="G317" s="32">
        <v>45607</v>
      </c>
      <c r="H317" s="51">
        <v>87.517196659999996</v>
      </c>
      <c r="I317" s="51"/>
    </row>
    <row r="318" spans="1:9" x14ac:dyDescent="0.3">
      <c r="A318" s="32">
        <f t="shared" si="4"/>
        <v>45243</v>
      </c>
      <c r="B318" s="32">
        <f t="shared" si="4"/>
        <v>45608</v>
      </c>
      <c r="C318">
        <f>AVERAGEIFS(Sheet!I:I,Sheet!C:C,SUL!A318,Sheet!A:A,"S")</f>
        <v>87.044601439999994</v>
      </c>
      <c r="F318" s="32">
        <v>45243</v>
      </c>
      <c r="G318" s="32">
        <v>45608</v>
      </c>
      <c r="H318" s="51">
        <v>87.044601439999994</v>
      </c>
      <c r="I318" s="51"/>
    </row>
    <row r="319" spans="1:9" x14ac:dyDescent="0.3">
      <c r="A319" s="32">
        <f t="shared" si="4"/>
        <v>45244</v>
      </c>
      <c r="B319" s="32">
        <f t="shared" si="4"/>
        <v>45609</v>
      </c>
      <c r="C319">
        <f>AVERAGEIFS(Sheet!I:I,Sheet!C:C,SUL!A319,Sheet!A:A,"S")</f>
        <v>86.764396669999996</v>
      </c>
      <c r="F319" s="32">
        <v>45244</v>
      </c>
      <c r="G319" s="32">
        <v>45609</v>
      </c>
      <c r="H319" s="51">
        <v>86.764396669999996</v>
      </c>
      <c r="I319" s="51"/>
    </row>
    <row r="320" spans="1:9" x14ac:dyDescent="0.3">
      <c r="A320" s="32">
        <f t="shared" si="4"/>
        <v>45245</v>
      </c>
      <c r="B320" s="32">
        <f t="shared" si="4"/>
        <v>45610</v>
      </c>
      <c r="C320">
        <f>AVERAGEIFS(Sheet!I:I,Sheet!C:C,SUL!A320,Sheet!A:A,"S")</f>
        <v>87.122398380000007</v>
      </c>
      <c r="F320" s="32">
        <v>45245</v>
      </c>
      <c r="G320" s="32">
        <v>45610</v>
      </c>
      <c r="H320" s="51">
        <v>87.122398380000007</v>
      </c>
      <c r="I320" s="51"/>
    </row>
    <row r="321" spans="1:9" x14ac:dyDescent="0.3">
      <c r="A321" s="32">
        <f t="shared" si="4"/>
        <v>45246</v>
      </c>
      <c r="B321" s="32">
        <f t="shared" si="4"/>
        <v>45611</v>
      </c>
      <c r="C321">
        <f>AVERAGEIFS(Sheet!I:I,Sheet!C:C,SUL!A321,Sheet!A:A,"S")</f>
        <v>89.222099299999996</v>
      </c>
      <c r="F321" s="32">
        <v>45246</v>
      </c>
      <c r="G321" s="32">
        <v>45611</v>
      </c>
      <c r="H321" s="51">
        <v>89.222099299999996</v>
      </c>
      <c r="I321" s="51"/>
    </row>
    <row r="322" spans="1:9" x14ac:dyDescent="0.3">
      <c r="A322" s="32">
        <f t="shared" si="4"/>
        <v>45247</v>
      </c>
      <c r="B322" s="32">
        <f t="shared" si="4"/>
        <v>45612</v>
      </c>
      <c r="C322">
        <f>AVERAGEIFS(Sheet!I:I,Sheet!C:C,SUL!A322,Sheet!A:A,"S")</f>
        <v>91.346900939999998</v>
      </c>
      <c r="F322" s="32">
        <v>45247</v>
      </c>
      <c r="G322" s="32">
        <v>45612</v>
      </c>
      <c r="H322" s="51">
        <v>91.346900939999998</v>
      </c>
      <c r="I322" s="51"/>
    </row>
    <row r="323" spans="1:9" x14ac:dyDescent="0.3">
      <c r="A323" s="32">
        <f t="shared" si="4"/>
        <v>45248</v>
      </c>
      <c r="B323" s="32">
        <f t="shared" si="4"/>
        <v>45613</v>
      </c>
      <c r="C323">
        <f>AVERAGEIFS(Sheet!I:I,Sheet!C:C,SUL!A323,Sheet!A:A,"S")</f>
        <v>92.548103330000004</v>
      </c>
      <c r="F323" s="32">
        <v>45248</v>
      </c>
      <c r="G323" s="32">
        <v>45613</v>
      </c>
      <c r="H323" s="51">
        <v>92.548103330000004</v>
      </c>
      <c r="I323" s="51"/>
    </row>
    <row r="324" spans="1:9" x14ac:dyDescent="0.3">
      <c r="A324" s="32">
        <f t="shared" ref="A324:B366" si="5">A323+1</f>
        <v>45249</v>
      </c>
      <c r="B324" s="32">
        <f t="shared" si="5"/>
        <v>45614</v>
      </c>
      <c r="C324">
        <f>AVERAGEIFS(Sheet!I:I,Sheet!C:C,SUL!A324,Sheet!A:A,"S")</f>
        <v>93.415901180000006</v>
      </c>
      <c r="F324" s="32">
        <v>45249</v>
      </c>
      <c r="G324" s="32">
        <v>45614</v>
      </c>
      <c r="H324" s="51">
        <v>93.415901180000006</v>
      </c>
      <c r="I324" s="51"/>
    </row>
    <row r="325" spans="1:9" x14ac:dyDescent="0.3">
      <c r="A325" s="32">
        <f t="shared" si="5"/>
        <v>45250</v>
      </c>
      <c r="B325" s="32">
        <f t="shared" si="5"/>
        <v>45615</v>
      </c>
      <c r="C325">
        <f>AVERAGEIFS(Sheet!I:I,Sheet!C:C,SUL!A325,Sheet!A:A,"S")</f>
        <v>93.806503300000003</v>
      </c>
      <c r="F325" s="32">
        <v>45250</v>
      </c>
      <c r="G325" s="32">
        <v>45615</v>
      </c>
      <c r="H325" s="51">
        <v>93.806503300000003</v>
      </c>
      <c r="I325" s="51"/>
    </row>
    <row r="326" spans="1:9" x14ac:dyDescent="0.3">
      <c r="A326" s="32">
        <f t="shared" si="5"/>
        <v>45251</v>
      </c>
      <c r="B326" s="32">
        <f t="shared" si="5"/>
        <v>45616</v>
      </c>
      <c r="C326">
        <f>AVERAGEIFS(Sheet!I:I,Sheet!C:C,SUL!A326,Sheet!A:A,"S")</f>
        <v>93.852897639999995</v>
      </c>
      <c r="F326" s="32">
        <v>45251</v>
      </c>
      <c r="G326" s="32">
        <v>45616</v>
      </c>
      <c r="H326" s="51">
        <v>93.852897639999995</v>
      </c>
      <c r="I326" s="51"/>
    </row>
    <row r="327" spans="1:9" x14ac:dyDescent="0.3">
      <c r="A327" s="32">
        <f t="shared" si="5"/>
        <v>45252</v>
      </c>
      <c r="B327" s="32">
        <f t="shared" si="5"/>
        <v>45617</v>
      </c>
      <c r="C327">
        <f>AVERAGEIFS(Sheet!I:I,Sheet!C:C,SUL!A327,Sheet!A:A,"S")</f>
        <v>94.166702270000002</v>
      </c>
      <c r="F327" s="32">
        <v>45252</v>
      </c>
      <c r="G327" s="32">
        <v>45617</v>
      </c>
      <c r="H327" s="51">
        <v>94.166702270000002</v>
      </c>
      <c r="I327" s="51"/>
    </row>
    <row r="328" spans="1:9" x14ac:dyDescent="0.3">
      <c r="A328" s="32">
        <f t="shared" si="5"/>
        <v>45253</v>
      </c>
      <c r="B328" s="32">
        <f t="shared" si="5"/>
        <v>45618</v>
      </c>
      <c r="C328">
        <f>AVERAGEIFS(Sheet!I:I,Sheet!C:C,SUL!A328,Sheet!A:A,"S")</f>
        <v>94.270500179999999</v>
      </c>
      <c r="F328" s="32">
        <v>45253</v>
      </c>
      <c r="G328" s="32">
        <v>45618</v>
      </c>
      <c r="H328" s="51">
        <v>94.270500179999999</v>
      </c>
      <c r="I328" s="51"/>
    </row>
    <row r="329" spans="1:9" x14ac:dyDescent="0.3">
      <c r="A329" s="32">
        <f t="shared" si="5"/>
        <v>45254</v>
      </c>
      <c r="B329" s="32">
        <f t="shared" si="5"/>
        <v>45619</v>
      </c>
      <c r="C329">
        <f>AVERAGEIFS(Sheet!I:I,Sheet!C:C,SUL!A329,Sheet!A:A,"S")</f>
        <v>93.994903559999997</v>
      </c>
      <c r="F329" s="32">
        <v>45254</v>
      </c>
      <c r="G329" s="32">
        <v>45619</v>
      </c>
      <c r="H329" s="51">
        <v>93.994903559999997</v>
      </c>
      <c r="I329" s="51"/>
    </row>
    <row r="330" spans="1:9" x14ac:dyDescent="0.3">
      <c r="A330" s="32">
        <f t="shared" si="5"/>
        <v>45255</v>
      </c>
      <c r="B330" s="32">
        <f t="shared" si="5"/>
        <v>45620</v>
      </c>
      <c r="C330">
        <f>AVERAGEIFS(Sheet!I:I,Sheet!C:C,SUL!A330,Sheet!A:A,"S")</f>
        <v>93.971801760000005</v>
      </c>
      <c r="F330" s="32">
        <v>45255</v>
      </c>
      <c r="G330" s="32">
        <v>45620</v>
      </c>
      <c r="H330" s="51">
        <v>93.971801760000005</v>
      </c>
      <c r="I330" s="51"/>
    </row>
    <row r="331" spans="1:9" x14ac:dyDescent="0.3">
      <c r="A331" s="32">
        <f t="shared" si="5"/>
        <v>45256</v>
      </c>
      <c r="B331" s="32">
        <f t="shared" si="5"/>
        <v>45621</v>
      </c>
      <c r="C331">
        <f>AVERAGEIFS(Sheet!I:I,Sheet!C:C,SUL!A331,Sheet!A:A,"S")</f>
        <v>94.540901180000006</v>
      </c>
      <c r="F331" s="32">
        <v>45256</v>
      </c>
      <c r="G331" s="32">
        <v>45621</v>
      </c>
      <c r="H331" s="51">
        <v>94.540901180000006</v>
      </c>
      <c r="I331" s="51"/>
    </row>
    <row r="332" spans="1:9" x14ac:dyDescent="0.3">
      <c r="A332" s="32">
        <f t="shared" si="5"/>
        <v>45257</v>
      </c>
      <c r="B332" s="32">
        <f t="shared" si="5"/>
        <v>45622</v>
      </c>
      <c r="C332">
        <f>AVERAGEIFS(Sheet!I:I,Sheet!C:C,SUL!A332,Sheet!A:A,"S")</f>
        <v>94.512901310000004</v>
      </c>
      <c r="F332" s="32">
        <v>45257</v>
      </c>
      <c r="G332" s="32">
        <v>45622</v>
      </c>
      <c r="H332" s="51">
        <v>94.512901310000004</v>
      </c>
      <c r="I332" s="51"/>
    </row>
    <row r="333" spans="1:9" x14ac:dyDescent="0.3">
      <c r="A333" s="32">
        <f t="shared" si="5"/>
        <v>45258</v>
      </c>
      <c r="B333" s="32">
        <f t="shared" si="5"/>
        <v>45623</v>
      </c>
      <c r="C333">
        <f>AVERAGEIFS(Sheet!I:I,Sheet!C:C,SUL!A333,Sheet!A:A,"S")</f>
        <v>95.269798280000003</v>
      </c>
      <c r="F333" s="32">
        <v>45258</v>
      </c>
      <c r="G333" s="32">
        <v>45623</v>
      </c>
      <c r="H333" s="51">
        <v>95.269798280000003</v>
      </c>
      <c r="I333" s="51"/>
    </row>
    <row r="334" spans="1:9" x14ac:dyDescent="0.3">
      <c r="A334" s="32">
        <f t="shared" si="5"/>
        <v>45259</v>
      </c>
      <c r="B334" s="32">
        <f t="shared" si="5"/>
        <v>45624</v>
      </c>
      <c r="C334">
        <f>AVERAGEIFS(Sheet!I:I,Sheet!C:C,SUL!A334,Sheet!A:A,"S")</f>
        <v>96.535202029999994</v>
      </c>
      <c r="F334" s="32">
        <v>45259</v>
      </c>
      <c r="G334" s="32">
        <v>45624</v>
      </c>
      <c r="H334" s="51">
        <v>96.535202029999994</v>
      </c>
      <c r="I334" s="51"/>
    </row>
    <row r="335" spans="1:9" x14ac:dyDescent="0.3">
      <c r="A335" s="32">
        <f t="shared" si="5"/>
        <v>45260</v>
      </c>
      <c r="B335" s="32">
        <f t="shared" si="5"/>
        <v>45625</v>
      </c>
      <c r="C335">
        <f>AVERAGEIFS(Sheet!I:I,Sheet!C:C,SUL!A335,Sheet!A:A,"S")</f>
        <v>96.838600159999999</v>
      </c>
      <c r="F335" s="32">
        <v>45260</v>
      </c>
      <c r="G335" s="32">
        <v>45625</v>
      </c>
      <c r="H335" s="51">
        <v>96.838600159999999</v>
      </c>
      <c r="I335" s="51"/>
    </row>
    <row r="336" spans="1:9" x14ac:dyDescent="0.3">
      <c r="A336" s="32">
        <f t="shared" si="5"/>
        <v>45261</v>
      </c>
      <c r="B336" s="32">
        <f t="shared" si="5"/>
        <v>45626</v>
      </c>
      <c r="C336">
        <f>AVERAGEIFS(Sheet!I:I,Sheet!C:C,SUL!A336,Sheet!A:A,"S")</f>
        <v>96.831100460000002</v>
      </c>
      <c r="F336" s="32">
        <v>45261</v>
      </c>
      <c r="G336" s="32">
        <v>45626</v>
      </c>
      <c r="H336" s="51">
        <v>96.831100460000002</v>
      </c>
      <c r="I336" s="51"/>
    </row>
    <row r="337" spans="1:9" x14ac:dyDescent="0.3">
      <c r="A337" s="32">
        <f t="shared" si="5"/>
        <v>45262</v>
      </c>
      <c r="B337" s="32">
        <f t="shared" si="5"/>
        <v>45627</v>
      </c>
      <c r="C337">
        <f>AVERAGEIFS(Sheet!I:I,Sheet!C:C,SUL!A337,Sheet!A:A,"S")</f>
        <v>96.979598999999993</v>
      </c>
      <c r="F337" s="32">
        <v>45262</v>
      </c>
      <c r="G337" s="32">
        <v>45627</v>
      </c>
      <c r="H337" s="51">
        <v>96.979598999999993</v>
      </c>
      <c r="I337" s="51"/>
    </row>
    <row r="338" spans="1:9" x14ac:dyDescent="0.3">
      <c r="A338" s="32">
        <f t="shared" si="5"/>
        <v>45263</v>
      </c>
      <c r="B338" s="32">
        <f t="shared" si="5"/>
        <v>45628</v>
      </c>
      <c r="C338">
        <f>AVERAGEIFS(Sheet!I:I,Sheet!C:C,SUL!A338,Sheet!A:A,"S")</f>
        <v>97.674896239999995</v>
      </c>
      <c r="F338" s="32">
        <v>45263</v>
      </c>
      <c r="G338" s="32">
        <v>45628</v>
      </c>
      <c r="H338" s="51">
        <v>97.674896239999995</v>
      </c>
      <c r="I338" s="51"/>
    </row>
    <row r="339" spans="1:9" x14ac:dyDescent="0.3">
      <c r="A339" s="32">
        <f t="shared" si="5"/>
        <v>45264</v>
      </c>
      <c r="B339" s="32">
        <f t="shared" si="5"/>
        <v>45629</v>
      </c>
      <c r="C339">
        <f>AVERAGEIFS(Sheet!I:I,Sheet!C:C,SUL!A339,Sheet!A:A,"S")</f>
        <v>97.636001590000006</v>
      </c>
      <c r="F339" s="32">
        <v>45264</v>
      </c>
      <c r="G339" s="32">
        <v>45629</v>
      </c>
      <c r="H339" s="51">
        <v>97.636001590000006</v>
      </c>
      <c r="I339" s="51"/>
    </row>
    <row r="340" spans="1:9" x14ac:dyDescent="0.3">
      <c r="A340" s="32">
        <f t="shared" si="5"/>
        <v>45265</v>
      </c>
      <c r="B340" s="32">
        <f t="shared" si="5"/>
        <v>45630</v>
      </c>
      <c r="C340">
        <f>AVERAGEIFS(Sheet!I:I,Sheet!C:C,SUL!A340,Sheet!A:A,"S")</f>
        <v>97.809501650000001</v>
      </c>
      <c r="F340" s="32">
        <v>45265</v>
      </c>
      <c r="G340" s="32">
        <v>45630</v>
      </c>
      <c r="H340" s="51">
        <v>97.809501650000001</v>
      </c>
      <c r="I340" s="51"/>
    </row>
    <row r="341" spans="1:9" x14ac:dyDescent="0.3">
      <c r="A341" s="32">
        <f t="shared" si="5"/>
        <v>45266</v>
      </c>
      <c r="B341" s="32">
        <f t="shared" si="5"/>
        <v>45631</v>
      </c>
      <c r="C341">
        <f>AVERAGEIFS(Sheet!I:I,Sheet!C:C,SUL!A341,Sheet!A:A,"S")</f>
        <v>97.857597350000006</v>
      </c>
      <c r="F341" s="32">
        <v>45266</v>
      </c>
      <c r="G341" s="32">
        <v>45631</v>
      </c>
      <c r="H341" s="51">
        <v>97.857597350000006</v>
      </c>
      <c r="I341" s="51"/>
    </row>
    <row r="342" spans="1:9" x14ac:dyDescent="0.3">
      <c r="A342" s="32">
        <f t="shared" si="5"/>
        <v>45267</v>
      </c>
      <c r="B342" s="32">
        <f t="shared" si="5"/>
        <v>45632</v>
      </c>
      <c r="C342">
        <f>AVERAGEIFS(Sheet!I:I,Sheet!C:C,SUL!A342,Sheet!A:A,"S")</f>
        <v>97.693901060000002</v>
      </c>
      <c r="F342" s="32">
        <v>45267</v>
      </c>
      <c r="G342" s="32">
        <v>45632</v>
      </c>
      <c r="H342" s="51">
        <v>97.693901060000002</v>
      </c>
      <c r="I342" s="51"/>
    </row>
    <row r="343" spans="1:9" x14ac:dyDescent="0.3">
      <c r="A343" s="32">
        <f t="shared" si="5"/>
        <v>45268</v>
      </c>
      <c r="B343" s="32">
        <f t="shared" si="5"/>
        <v>45633</v>
      </c>
      <c r="C343">
        <f>AVERAGEIFS(Sheet!I:I,Sheet!C:C,SUL!A343,Sheet!A:A,"S")</f>
        <v>97.511901859999995</v>
      </c>
      <c r="F343" s="32">
        <v>45268</v>
      </c>
      <c r="G343" s="32">
        <v>45633</v>
      </c>
      <c r="H343" s="51">
        <v>97.511901859999995</v>
      </c>
      <c r="I343" s="51"/>
    </row>
    <row r="344" spans="1:9" x14ac:dyDescent="0.3">
      <c r="A344" s="32">
        <f t="shared" si="5"/>
        <v>45269</v>
      </c>
      <c r="B344" s="32">
        <f t="shared" si="5"/>
        <v>45634</v>
      </c>
      <c r="C344">
        <f>AVERAGEIFS(Sheet!I:I,Sheet!C:C,SUL!A344,Sheet!A:A,"S")</f>
        <v>97.681396480000004</v>
      </c>
      <c r="F344" s="32">
        <v>45269</v>
      </c>
      <c r="G344" s="32">
        <v>45634</v>
      </c>
      <c r="H344" s="51">
        <v>97.681396480000004</v>
      </c>
      <c r="I344" s="51"/>
    </row>
    <row r="345" spans="1:9" x14ac:dyDescent="0.3">
      <c r="A345" s="32">
        <f t="shared" si="5"/>
        <v>45270</v>
      </c>
      <c r="B345" s="32">
        <f t="shared" si="5"/>
        <v>45635</v>
      </c>
      <c r="C345">
        <f>AVERAGEIFS(Sheet!I:I,Sheet!C:C,SUL!A345,Sheet!A:A,"S")</f>
        <v>97.727203369999998</v>
      </c>
      <c r="F345" s="32">
        <v>45270</v>
      </c>
      <c r="G345" s="32">
        <v>45635</v>
      </c>
      <c r="H345" s="51">
        <v>97.727203369999998</v>
      </c>
      <c r="I345" s="51"/>
    </row>
    <row r="346" spans="1:9" x14ac:dyDescent="0.3">
      <c r="A346" s="32">
        <f t="shared" si="5"/>
        <v>45271</v>
      </c>
      <c r="B346" s="32">
        <f t="shared" si="5"/>
        <v>45636</v>
      </c>
      <c r="C346">
        <f>AVERAGEIFS(Sheet!I:I,Sheet!C:C,SUL!A346,Sheet!A:A,"S")</f>
        <v>97</v>
      </c>
      <c r="F346" s="32">
        <v>45271</v>
      </c>
      <c r="G346" s="32">
        <v>45636</v>
      </c>
      <c r="H346" s="51">
        <v>97</v>
      </c>
      <c r="I346" s="51"/>
    </row>
    <row r="347" spans="1:9" x14ac:dyDescent="0.3">
      <c r="A347" s="32">
        <f t="shared" si="5"/>
        <v>45272</v>
      </c>
      <c r="B347" s="32">
        <f t="shared" si="5"/>
        <v>45637</v>
      </c>
      <c r="C347">
        <f>AVERAGEIFS(Sheet!I:I,Sheet!C:C,SUL!A347,Sheet!A:A,"S")</f>
        <v>96.969100949999998</v>
      </c>
      <c r="F347" s="32">
        <v>45272</v>
      </c>
      <c r="G347" s="32">
        <v>45637</v>
      </c>
      <c r="H347" s="51">
        <v>96.969100949999998</v>
      </c>
      <c r="I347" s="51"/>
    </row>
    <row r="348" spans="1:9" x14ac:dyDescent="0.3">
      <c r="A348" s="32">
        <f t="shared" si="5"/>
        <v>45273</v>
      </c>
      <c r="B348" s="32">
        <f t="shared" si="5"/>
        <v>45638</v>
      </c>
      <c r="C348">
        <f>AVERAGEIFS(Sheet!I:I,Sheet!C:C,SUL!A348,Sheet!A:A,"S")</f>
        <v>97.122901920000004</v>
      </c>
      <c r="F348" s="32">
        <v>45273</v>
      </c>
      <c r="G348" s="32">
        <v>45638</v>
      </c>
      <c r="H348" s="51">
        <v>97.122901920000004</v>
      </c>
      <c r="I348" s="51"/>
    </row>
    <row r="349" spans="1:9" x14ac:dyDescent="0.3">
      <c r="A349" s="32">
        <f t="shared" si="5"/>
        <v>45274</v>
      </c>
      <c r="B349" s="32">
        <f t="shared" si="5"/>
        <v>45639</v>
      </c>
      <c r="C349">
        <f>AVERAGEIFS(Sheet!I:I,Sheet!C:C,SUL!A349,Sheet!A:A,"S")</f>
        <v>97.087898249999995</v>
      </c>
      <c r="F349" s="32">
        <v>45274</v>
      </c>
      <c r="G349" s="32">
        <v>45639</v>
      </c>
      <c r="H349" s="51">
        <v>97.087898249999995</v>
      </c>
      <c r="I349" s="51"/>
    </row>
    <row r="350" spans="1:9" x14ac:dyDescent="0.3">
      <c r="A350" s="32">
        <f t="shared" si="5"/>
        <v>45275</v>
      </c>
      <c r="B350" s="32">
        <f t="shared" si="5"/>
        <v>45640</v>
      </c>
      <c r="C350">
        <f>AVERAGEIFS(Sheet!I:I,Sheet!C:C,SUL!A350,Sheet!A:A,"S")</f>
        <v>96.871597289999997</v>
      </c>
      <c r="F350" s="32">
        <v>45275</v>
      </c>
      <c r="G350" s="32">
        <v>45640</v>
      </c>
      <c r="H350" s="51">
        <v>96.871597289999997</v>
      </c>
      <c r="I350" s="51"/>
    </row>
    <row r="351" spans="1:9" x14ac:dyDescent="0.3">
      <c r="A351" s="32">
        <f t="shared" si="5"/>
        <v>45276</v>
      </c>
      <c r="B351" s="32">
        <f t="shared" si="5"/>
        <v>45641</v>
      </c>
      <c r="C351">
        <f>AVERAGEIFS(Sheet!I:I,Sheet!C:C,SUL!A351,Sheet!A:A,"S")</f>
        <v>96.632202149999998</v>
      </c>
      <c r="F351" s="32">
        <v>45276</v>
      </c>
      <c r="G351" s="32">
        <v>45641</v>
      </c>
      <c r="H351" s="51">
        <v>96.632202149999998</v>
      </c>
      <c r="I351" s="51"/>
    </row>
    <row r="352" spans="1:9" x14ac:dyDescent="0.3">
      <c r="A352" s="32">
        <f t="shared" si="5"/>
        <v>45277</v>
      </c>
      <c r="B352" s="32">
        <f t="shared" si="5"/>
        <v>45642</v>
      </c>
      <c r="C352">
        <f>AVERAGEIFS(Sheet!I:I,Sheet!C:C,SUL!A352,Sheet!A:A,"S")</f>
        <v>96.677001950000005</v>
      </c>
      <c r="F352" s="32">
        <v>45277</v>
      </c>
      <c r="G352" s="32">
        <v>45642</v>
      </c>
      <c r="H352" s="51">
        <v>96.677001950000005</v>
      </c>
      <c r="I352" s="51"/>
    </row>
    <row r="353" spans="1:9" x14ac:dyDescent="0.3">
      <c r="A353" s="32">
        <f t="shared" si="5"/>
        <v>45278</v>
      </c>
      <c r="B353" s="32">
        <f t="shared" si="5"/>
        <v>45643</v>
      </c>
      <c r="C353">
        <f>AVERAGEIFS(Sheet!I:I,Sheet!C:C,SUL!A353,Sheet!A:A,"S")</f>
        <v>96.46050262</v>
      </c>
      <c r="F353" s="32">
        <v>45278</v>
      </c>
      <c r="G353" s="32">
        <v>45643</v>
      </c>
      <c r="H353" s="51">
        <v>96.46050262</v>
      </c>
      <c r="I353" s="51"/>
    </row>
    <row r="354" spans="1:9" x14ac:dyDescent="0.3">
      <c r="A354" s="32">
        <f t="shared" si="5"/>
        <v>45279</v>
      </c>
      <c r="B354" s="32">
        <f t="shared" si="5"/>
        <v>45644</v>
      </c>
      <c r="C354">
        <f>AVERAGEIFS(Sheet!I:I,Sheet!C:C,SUL!A354,Sheet!A:A,"S")</f>
        <v>96.126701350000005</v>
      </c>
      <c r="F354" s="32">
        <v>45279</v>
      </c>
      <c r="G354" s="32">
        <v>45644</v>
      </c>
      <c r="H354" s="51">
        <v>96.126701350000005</v>
      </c>
      <c r="I354" s="51"/>
    </row>
    <row r="355" spans="1:9" x14ac:dyDescent="0.3">
      <c r="A355" s="32">
        <f t="shared" si="5"/>
        <v>45280</v>
      </c>
      <c r="B355" s="32">
        <f t="shared" si="5"/>
        <v>45645</v>
      </c>
      <c r="C355">
        <f>AVERAGEIFS(Sheet!I:I,Sheet!C:C,SUL!A355,Sheet!A:A,"S")</f>
        <v>95.761802669999994</v>
      </c>
      <c r="F355" s="32">
        <v>45280</v>
      </c>
      <c r="G355" s="32">
        <v>45645</v>
      </c>
      <c r="H355" s="51">
        <v>95.761802669999994</v>
      </c>
      <c r="I355" s="51"/>
    </row>
    <row r="356" spans="1:9" x14ac:dyDescent="0.3">
      <c r="A356" s="32">
        <f t="shared" si="5"/>
        <v>45281</v>
      </c>
      <c r="B356" s="32">
        <f t="shared" si="5"/>
        <v>45646</v>
      </c>
      <c r="C356">
        <f>AVERAGEIFS(Sheet!I:I,Sheet!C:C,SUL!A356,Sheet!A:A,"S")</f>
        <v>95.179603580000006</v>
      </c>
      <c r="F356" s="32">
        <v>45281</v>
      </c>
      <c r="G356" s="32">
        <v>45646</v>
      </c>
      <c r="H356" s="51">
        <v>95.179603580000006</v>
      </c>
      <c r="I356" s="51"/>
    </row>
    <row r="357" spans="1:9" x14ac:dyDescent="0.3">
      <c r="A357" s="32">
        <f t="shared" si="5"/>
        <v>45282</v>
      </c>
      <c r="B357" s="32">
        <f t="shared" si="5"/>
        <v>45647</v>
      </c>
      <c r="C357">
        <f>AVERAGEIFS(Sheet!I:I,Sheet!C:C,SUL!A357,Sheet!A:A,"S")</f>
        <v>94.493896480000004</v>
      </c>
      <c r="F357" s="32">
        <v>45282</v>
      </c>
      <c r="G357" s="32">
        <v>45647</v>
      </c>
      <c r="H357" s="51">
        <v>94.493896480000004</v>
      </c>
      <c r="I357" s="51"/>
    </row>
    <row r="358" spans="1:9" x14ac:dyDescent="0.3">
      <c r="A358" s="32">
        <f t="shared" si="5"/>
        <v>45283</v>
      </c>
      <c r="B358" s="32">
        <f t="shared" si="5"/>
        <v>45648</v>
      </c>
      <c r="C358">
        <f>AVERAGEIFS(Sheet!I:I,Sheet!C:C,SUL!A358,Sheet!A:A,"S")</f>
        <v>94.584602360000005</v>
      </c>
      <c r="F358" s="32">
        <v>45283</v>
      </c>
      <c r="G358" s="32">
        <v>45648</v>
      </c>
      <c r="H358" s="51">
        <v>94.584602360000005</v>
      </c>
      <c r="I358" s="51"/>
    </row>
    <row r="359" spans="1:9" x14ac:dyDescent="0.3">
      <c r="A359" s="32">
        <f t="shared" si="5"/>
        <v>45284</v>
      </c>
      <c r="B359" s="32">
        <f t="shared" si="5"/>
        <v>45649</v>
      </c>
      <c r="C359">
        <f>AVERAGEIFS(Sheet!I:I,Sheet!C:C,SUL!A359,Sheet!A:A,"S")</f>
        <v>94.980102540000004</v>
      </c>
      <c r="F359" s="32">
        <v>45284</v>
      </c>
      <c r="G359" s="32">
        <v>45649</v>
      </c>
      <c r="H359" s="51">
        <v>94.980102540000004</v>
      </c>
      <c r="I359" s="51"/>
    </row>
    <row r="360" spans="1:9" x14ac:dyDescent="0.3">
      <c r="A360" s="32">
        <f t="shared" si="5"/>
        <v>45285</v>
      </c>
      <c r="B360" s="32">
        <f t="shared" si="5"/>
        <v>45650</v>
      </c>
      <c r="C360">
        <f>AVERAGEIFS(Sheet!I:I,Sheet!C:C,SUL!A360,Sheet!A:A,"S")</f>
        <v>95.120399480000003</v>
      </c>
      <c r="F360" s="32">
        <v>45285</v>
      </c>
      <c r="G360" s="32">
        <v>45650</v>
      </c>
      <c r="H360" s="51">
        <v>95.120399480000003</v>
      </c>
      <c r="I360" s="51"/>
    </row>
    <row r="361" spans="1:9" x14ac:dyDescent="0.3">
      <c r="A361" s="32">
        <f t="shared" si="5"/>
        <v>45286</v>
      </c>
      <c r="B361" s="32">
        <f t="shared" si="5"/>
        <v>45651</v>
      </c>
      <c r="C361">
        <f>AVERAGEIFS(Sheet!I:I,Sheet!C:C,SUL!A361,Sheet!A:A,"S")</f>
        <v>94.650299070000003</v>
      </c>
      <c r="F361" s="32">
        <v>45286</v>
      </c>
      <c r="G361" s="32">
        <v>45651</v>
      </c>
      <c r="H361" s="51">
        <v>94.650299070000003</v>
      </c>
      <c r="I361" s="51"/>
    </row>
    <row r="362" spans="1:9" x14ac:dyDescent="0.3">
      <c r="A362" s="32">
        <f t="shared" si="5"/>
        <v>45287</v>
      </c>
      <c r="B362" s="32">
        <f t="shared" si="5"/>
        <v>45652</v>
      </c>
      <c r="C362">
        <f>AVERAGEIFS(Sheet!I:I,Sheet!C:C,SUL!A362,Sheet!A:A,"S")</f>
        <v>94.077301030000001</v>
      </c>
      <c r="F362" s="32">
        <v>45287</v>
      </c>
      <c r="G362" s="32">
        <v>45652</v>
      </c>
      <c r="H362" s="51">
        <v>94.077301030000001</v>
      </c>
      <c r="I362" s="51"/>
    </row>
    <row r="363" spans="1:9" x14ac:dyDescent="0.3">
      <c r="A363" s="32">
        <f t="shared" si="5"/>
        <v>45288</v>
      </c>
      <c r="B363" s="32">
        <f t="shared" si="5"/>
        <v>45653</v>
      </c>
      <c r="C363">
        <f>AVERAGEIFS(Sheet!I:I,Sheet!C:C,SUL!A363,Sheet!A:A,"S")</f>
        <v>93.441802980000006</v>
      </c>
      <c r="F363" s="32">
        <v>45288</v>
      </c>
      <c r="G363" s="32">
        <v>45653</v>
      </c>
      <c r="H363" s="51">
        <v>93.441802980000006</v>
      </c>
      <c r="I363" s="51"/>
    </row>
    <row r="364" spans="1:9" x14ac:dyDescent="0.3">
      <c r="A364" s="32">
        <f t="shared" si="5"/>
        <v>45289</v>
      </c>
      <c r="B364" s="32">
        <f t="shared" si="5"/>
        <v>45654</v>
      </c>
      <c r="C364">
        <f>AVERAGEIFS(Sheet!I:I,Sheet!C:C,SUL!A364,Sheet!A:A,"S")</f>
        <v>92.720298769999999</v>
      </c>
      <c r="F364" s="32">
        <v>45289</v>
      </c>
      <c r="G364" s="32">
        <v>45654</v>
      </c>
      <c r="H364" s="51">
        <v>92.720298769999999</v>
      </c>
      <c r="I364" s="51"/>
    </row>
    <row r="365" spans="1:9" x14ac:dyDescent="0.3">
      <c r="A365" s="32">
        <f t="shared" si="5"/>
        <v>45290</v>
      </c>
      <c r="B365" s="32">
        <f t="shared" si="5"/>
        <v>45655</v>
      </c>
      <c r="C365">
        <f>AVERAGEIFS(Sheet!I:I,Sheet!C:C,SUL!A365,Sheet!A:A,"S")</f>
        <v>92.056503300000003</v>
      </c>
      <c r="F365" s="32">
        <v>45290</v>
      </c>
      <c r="G365" s="32">
        <v>45655</v>
      </c>
      <c r="H365" s="51">
        <v>92.056503300000003</v>
      </c>
      <c r="I365" s="51"/>
    </row>
    <row r="366" spans="1:9" x14ac:dyDescent="0.3">
      <c r="A366" s="32">
        <f t="shared" si="5"/>
        <v>45291</v>
      </c>
      <c r="B366" s="32">
        <f t="shared" si="5"/>
        <v>45656</v>
      </c>
      <c r="C366">
        <f>AVERAGEIFS(Sheet!I:I,Sheet!C:C,SUL!A366,Sheet!A:A,"S")</f>
        <v>91.249900819999993</v>
      </c>
      <c r="F366" s="32">
        <v>45291</v>
      </c>
      <c r="G366" s="32">
        <v>45656</v>
      </c>
      <c r="H366" s="51">
        <v>91.249900819999993</v>
      </c>
      <c r="I366" s="51"/>
    </row>
    <row r="367" spans="1:9" x14ac:dyDescent="0.3">
      <c r="A367" s="32"/>
      <c r="B367" s="32"/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A1D84-B8C2-45B1-B3EA-B6045AC199EC}">
  <dimension ref="A1:I367"/>
  <sheetViews>
    <sheetView topLeftCell="F7" zoomScale="145" zoomScaleNormal="145" workbookViewId="0">
      <selection activeCell="H120" sqref="G120:H120"/>
    </sheetView>
  </sheetViews>
  <sheetFormatPr defaultRowHeight="14.4" x14ac:dyDescent="0.3"/>
  <cols>
    <col min="1" max="2" width="10.6640625" bestFit="1" customWidth="1"/>
    <col min="6" max="7" width="10.6640625" bestFit="1" customWidth="1"/>
  </cols>
  <sheetData>
    <row r="1" spans="1:9" x14ac:dyDescent="0.3">
      <c r="A1" t="s">
        <v>28</v>
      </c>
      <c r="C1" t="s">
        <v>33</v>
      </c>
      <c r="D1" t="s">
        <v>34</v>
      </c>
      <c r="F1" t="s">
        <v>28</v>
      </c>
      <c r="H1" t="s">
        <v>33</v>
      </c>
      <c r="I1" t="s">
        <v>34</v>
      </c>
    </row>
    <row r="2" spans="1:9" x14ac:dyDescent="0.3">
      <c r="A2" s="32">
        <v>44927</v>
      </c>
      <c r="B2" s="32">
        <v>45292</v>
      </c>
      <c r="C2" s="51">
        <f>AVERAGEIFS(Sheet!I:I,Sheet!C:C,NORDESTE!A2,Sheet!A:A,"NE")</f>
        <v>67.693000789999999</v>
      </c>
      <c r="D2" s="51">
        <f>IFERROR(AVERAGEIFS(Sheet!I:I,Sheet!C:C,NORDESTE!B2,Sheet!A:A,"NE"),"")</f>
        <v>48.967800140000001</v>
      </c>
      <c r="F2" s="32">
        <v>44927</v>
      </c>
      <c r="G2" s="32">
        <v>45292</v>
      </c>
      <c r="H2" s="51">
        <v>67.693000789999999</v>
      </c>
      <c r="I2" s="51">
        <v>48.967800140000001</v>
      </c>
    </row>
    <row r="3" spans="1:9" x14ac:dyDescent="0.3">
      <c r="A3" s="32">
        <f>A2+1</f>
        <v>44928</v>
      </c>
      <c r="B3" s="32">
        <f>B2+1</f>
        <v>45293</v>
      </c>
      <c r="C3" s="51">
        <f>AVERAGEIFS(Sheet!I:I,Sheet!C:C,NORDESTE!A3,Sheet!A:A,"NE")</f>
        <v>68.409599299999996</v>
      </c>
      <c r="D3" s="51">
        <f>IFERROR(AVERAGEIFS(Sheet!I:I,Sheet!C:C,NORDESTE!B3,Sheet!A:A,"NE"),"")</f>
        <v>49.048500060000002</v>
      </c>
      <c r="F3" s="32">
        <v>44928</v>
      </c>
      <c r="G3" s="32">
        <v>45293</v>
      </c>
      <c r="H3" s="51">
        <v>68.409599299999996</v>
      </c>
      <c r="I3" s="51">
        <v>49.048500060000002</v>
      </c>
    </row>
    <row r="4" spans="1:9" x14ac:dyDescent="0.3">
      <c r="A4" s="32">
        <f t="shared" ref="A4:B67" si="0">A3+1</f>
        <v>44929</v>
      </c>
      <c r="B4" s="32">
        <f t="shared" si="0"/>
        <v>45294</v>
      </c>
      <c r="C4" s="51">
        <f>AVERAGEIFS(Sheet!I:I,Sheet!C:C,NORDESTE!A4,Sheet!A:A,"NE")</f>
        <v>69.137802120000003</v>
      </c>
      <c r="D4" s="51">
        <f>IFERROR(AVERAGEIFS(Sheet!I:I,Sheet!C:C,NORDESTE!B4,Sheet!A:A,"NE"),"")</f>
        <v>49.092601780000003</v>
      </c>
      <c r="F4" s="32">
        <v>44929</v>
      </c>
      <c r="G4" s="32">
        <v>45294</v>
      </c>
      <c r="H4" s="51">
        <v>69.137802120000003</v>
      </c>
      <c r="I4" s="51">
        <v>49.092601780000003</v>
      </c>
    </row>
    <row r="5" spans="1:9" x14ac:dyDescent="0.3">
      <c r="A5" s="32">
        <f t="shared" si="0"/>
        <v>44930</v>
      </c>
      <c r="B5" s="32">
        <f t="shared" si="0"/>
        <v>45295</v>
      </c>
      <c r="C5" s="51">
        <f>AVERAGEIFS(Sheet!I:I,Sheet!C:C,NORDESTE!A5,Sheet!A:A,"NE")</f>
        <v>69.882797240000002</v>
      </c>
      <c r="D5" s="51">
        <f>IFERROR(AVERAGEIFS(Sheet!I:I,Sheet!C:C,NORDESTE!B5,Sheet!A:A,"NE"),"")</f>
        <v>49.207000729999997</v>
      </c>
      <c r="F5" s="32">
        <v>44930</v>
      </c>
      <c r="G5" s="32">
        <v>45295</v>
      </c>
      <c r="H5" s="51">
        <v>69.882797240000002</v>
      </c>
      <c r="I5" s="51">
        <v>49.207000729999997</v>
      </c>
    </row>
    <row r="6" spans="1:9" x14ac:dyDescent="0.3">
      <c r="A6" s="32">
        <f t="shared" si="0"/>
        <v>44931</v>
      </c>
      <c r="B6" s="32">
        <f t="shared" si="0"/>
        <v>45296</v>
      </c>
      <c r="C6" s="51">
        <f>AVERAGEIFS(Sheet!I:I,Sheet!C:C,NORDESTE!A6,Sheet!A:A,"NE")</f>
        <v>70.570899960000006</v>
      </c>
      <c r="D6" s="51">
        <f>IFERROR(AVERAGEIFS(Sheet!I:I,Sheet!C:C,NORDESTE!B6,Sheet!A:A,"NE"),"")</f>
        <v>49.312000269999999</v>
      </c>
      <c r="F6" s="32">
        <v>44931</v>
      </c>
      <c r="G6" s="32">
        <v>45296</v>
      </c>
      <c r="H6" s="51">
        <v>70.570899960000006</v>
      </c>
      <c r="I6" s="51">
        <v>49.312000269999999</v>
      </c>
    </row>
    <row r="7" spans="1:9" x14ac:dyDescent="0.3">
      <c r="A7" s="32">
        <f t="shared" si="0"/>
        <v>44932</v>
      </c>
      <c r="B7" s="32">
        <f t="shared" si="0"/>
        <v>45297</v>
      </c>
      <c r="C7" s="51">
        <f>AVERAGEIFS(Sheet!I:I,Sheet!C:C,NORDESTE!A7,Sheet!A:A,"NE")</f>
        <v>71.340698239999995</v>
      </c>
      <c r="D7" s="51">
        <f>IFERROR(AVERAGEIFS(Sheet!I:I,Sheet!C:C,NORDESTE!B7,Sheet!A:A,"NE"),"")</f>
        <v>49.399200440000001</v>
      </c>
      <c r="F7" s="32">
        <v>44932</v>
      </c>
      <c r="G7" s="32">
        <v>45297</v>
      </c>
      <c r="H7" s="51">
        <v>71.340698239999995</v>
      </c>
      <c r="I7" s="51">
        <v>49.399200440000001</v>
      </c>
    </row>
    <row r="8" spans="1:9" x14ac:dyDescent="0.3">
      <c r="A8" s="32">
        <f t="shared" si="0"/>
        <v>44933</v>
      </c>
      <c r="B8" s="32">
        <f t="shared" si="0"/>
        <v>45298</v>
      </c>
      <c r="C8" s="51">
        <f>AVERAGEIFS(Sheet!I:I,Sheet!C:C,NORDESTE!A8,Sheet!A:A,"NE")</f>
        <v>72.155700679999995</v>
      </c>
      <c r="D8" s="51">
        <f>IFERROR(AVERAGEIFS(Sheet!I:I,Sheet!C:C,NORDESTE!B8,Sheet!A:A,"NE"),"")</f>
        <v>49.482101440000001</v>
      </c>
      <c r="F8" s="32">
        <v>44933</v>
      </c>
      <c r="G8" s="32">
        <v>45298</v>
      </c>
      <c r="H8" s="51">
        <v>72.155700679999995</v>
      </c>
      <c r="I8" s="51">
        <v>49.482101440000001</v>
      </c>
    </row>
    <row r="9" spans="1:9" x14ac:dyDescent="0.3">
      <c r="A9" s="32">
        <f t="shared" si="0"/>
        <v>44934</v>
      </c>
      <c r="B9" s="32">
        <f t="shared" si="0"/>
        <v>45299</v>
      </c>
      <c r="C9" s="51">
        <f>AVERAGEIFS(Sheet!I:I,Sheet!C:C,NORDESTE!A9,Sheet!A:A,"NE")</f>
        <v>73.033897400000001</v>
      </c>
      <c r="D9" s="51">
        <f>IFERROR(AVERAGEIFS(Sheet!I:I,Sheet!C:C,NORDESTE!B9,Sheet!A:A,"NE"),"")</f>
        <v>49.526298519999997</v>
      </c>
      <c r="F9" s="32">
        <v>44934</v>
      </c>
      <c r="G9" s="32">
        <v>45299</v>
      </c>
      <c r="H9" s="51">
        <v>73.033897400000001</v>
      </c>
      <c r="I9" s="51">
        <v>49.526298519999997</v>
      </c>
    </row>
    <row r="10" spans="1:9" x14ac:dyDescent="0.3">
      <c r="A10" s="32">
        <f t="shared" si="0"/>
        <v>44935</v>
      </c>
      <c r="B10" s="32">
        <f t="shared" si="0"/>
        <v>45300</v>
      </c>
      <c r="C10" s="51">
        <f>AVERAGEIFS(Sheet!I:I,Sheet!C:C,NORDESTE!A10,Sheet!A:A,"NE")</f>
        <v>73.660896300000005</v>
      </c>
      <c r="D10" s="51">
        <f>IFERROR(AVERAGEIFS(Sheet!I:I,Sheet!C:C,NORDESTE!B10,Sheet!A:A,"NE"),"")</f>
        <v>49.576301569999998</v>
      </c>
      <c r="F10" s="32">
        <v>44935</v>
      </c>
      <c r="G10" s="32">
        <v>45300</v>
      </c>
      <c r="H10" s="51">
        <v>73.660896300000005</v>
      </c>
      <c r="I10" s="51">
        <v>49.576301569999998</v>
      </c>
    </row>
    <row r="11" spans="1:9" x14ac:dyDescent="0.3">
      <c r="A11" s="32">
        <f t="shared" si="0"/>
        <v>44936</v>
      </c>
      <c r="B11" s="32">
        <f t="shared" si="0"/>
        <v>45301</v>
      </c>
      <c r="C11" s="51">
        <f>AVERAGEIFS(Sheet!I:I,Sheet!C:C,NORDESTE!A11,Sheet!A:A,"NE")</f>
        <v>74.060203549999997</v>
      </c>
      <c r="D11" s="51">
        <f>IFERROR(AVERAGEIFS(Sheet!I:I,Sheet!C:C,NORDESTE!B11,Sheet!A:A,"NE"),"")</f>
        <v>49.613098139999998</v>
      </c>
      <c r="F11" s="32">
        <v>44936</v>
      </c>
      <c r="G11" s="32">
        <v>45301</v>
      </c>
      <c r="H11" s="51">
        <v>74.060203549999997</v>
      </c>
      <c r="I11" s="51">
        <v>49.613098139999998</v>
      </c>
    </row>
    <row r="12" spans="1:9" x14ac:dyDescent="0.3">
      <c r="A12" s="32">
        <f t="shared" si="0"/>
        <v>44937</v>
      </c>
      <c r="B12" s="32">
        <f t="shared" si="0"/>
        <v>45302</v>
      </c>
      <c r="C12" s="51">
        <f>AVERAGEIFS(Sheet!I:I,Sheet!C:C,NORDESTE!A12,Sheet!A:A,"NE")</f>
        <v>74.307502749999998</v>
      </c>
      <c r="D12" s="51">
        <f>IFERROR(AVERAGEIFS(Sheet!I:I,Sheet!C:C,NORDESTE!B12,Sheet!A:A,"NE"),"")</f>
        <v>49.626598360000003</v>
      </c>
      <c r="F12" s="32">
        <v>44937</v>
      </c>
      <c r="G12" s="32">
        <v>45302</v>
      </c>
      <c r="H12" s="51">
        <v>74.307502749999998</v>
      </c>
      <c r="I12" s="51">
        <v>49.626598360000003</v>
      </c>
    </row>
    <row r="13" spans="1:9" x14ac:dyDescent="0.3">
      <c r="A13" s="32">
        <f t="shared" si="0"/>
        <v>44938</v>
      </c>
      <c r="B13" s="32">
        <f t="shared" si="0"/>
        <v>45303</v>
      </c>
      <c r="C13" s="51">
        <f>AVERAGEIFS(Sheet!I:I,Sheet!C:C,NORDESTE!A13,Sheet!A:A,"NE")</f>
        <v>74.542098999999993</v>
      </c>
      <c r="D13" s="51">
        <f>IFERROR(AVERAGEIFS(Sheet!I:I,Sheet!C:C,NORDESTE!B13,Sheet!A:A,"NE"),"")</f>
        <v>49.629299160000002</v>
      </c>
      <c r="F13" s="32">
        <v>44938</v>
      </c>
      <c r="G13" s="32">
        <v>45303</v>
      </c>
      <c r="H13" s="51">
        <v>74.542098999999993</v>
      </c>
      <c r="I13" s="51">
        <v>49.629299160000002</v>
      </c>
    </row>
    <row r="14" spans="1:9" x14ac:dyDescent="0.3">
      <c r="A14" s="32">
        <f t="shared" si="0"/>
        <v>44939</v>
      </c>
      <c r="B14" s="32">
        <f t="shared" si="0"/>
        <v>45304</v>
      </c>
      <c r="C14" s="51">
        <f>AVERAGEIFS(Sheet!I:I,Sheet!C:C,NORDESTE!A14,Sheet!A:A,"NE")</f>
        <v>74.629898069999996</v>
      </c>
      <c r="D14" s="51">
        <f>IFERROR(AVERAGEIFS(Sheet!I:I,Sheet!C:C,NORDESTE!B14,Sheet!A:A,"NE"),"")</f>
        <v>49.701999659999998</v>
      </c>
      <c r="F14" s="32">
        <v>44939</v>
      </c>
      <c r="G14" s="32">
        <v>45304</v>
      </c>
      <c r="H14" s="51">
        <v>74.629898069999996</v>
      </c>
      <c r="I14" s="51">
        <v>49.701999659999998</v>
      </c>
    </row>
    <row r="15" spans="1:9" x14ac:dyDescent="0.3">
      <c r="A15" s="32">
        <f t="shared" si="0"/>
        <v>44940</v>
      </c>
      <c r="B15" s="32">
        <f t="shared" si="0"/>
        <v>45305</v>
      </c>
      <c r="C15" s="51">
        <f>AVERAGEIFS(Sheet!I:I,Sheet!C:C,NORDESTE!A15,Sheet!A:A,"NE")</f>
        <v>74.597396849999996</v>
      </c>
      <c r="D15" s="51">
        <f>IFERROR(AVERAGEIFS(Sheet!I:I,Sheet!C:C,NORDESTE!B15,Sheet!A:A,"NE"),"")</f>
        <v>49.891201019999997</v>
      </c>
      <c r="F15" s="32">
        <v>44940</v>
      </c>
      <c r="G15" s="32">
        <v>45305</v>
      </c>
      <c r="H15" s="51">
        <v>74.597396849999996</v>
      </c>
      <c r="I15" s="51">
        <v>49.891201019999997</v>
      </c>
    </row>
    <row r="16" spans="1:9" x14ac:dyDescent="0.3">
      <c r="A16" s="32">
        <f t="shared" si="0"/>
        <v>44941</v>
      </c>
      <c r="B16" s="32">
        <f t="shared" si="0"/>
        <v>45306</v>
      </c>
      <c r="C16" s="51">
        <f>AVERAGEIFS(Sheet!I:I,Sheet!C:C,NORDESTE!A16,Sheet!A:A,"NE")</f>
        <v>74.590698239999995</v>
      </c>
      <c r="D16" s="51">
        <f>IFERROR(AVERAGEIFS(Sheet!I:I,Sheet!C:C,NORDESTE!B16,Sheet!A:A,"NE"),"")</f>
        <v>50.14260101</v>
      </c>
      <c r="F16" s="32">
        <v>44941</v>
      </c>
      <c r="G16" s="32">
        <v>45306</v>
      </c>
      <c r="H16" s="51">
        <v>74.590698239999995</v>
      </c>
      <c r="I16" s="51">
        <v>50.14260101</v>
      </c>
    </row>
    <row r="17" spans="1:9" x14ac:dyDescent="0.3">
      <c r="A17" s="32">
        <f t="shared" si="0"/>
        <v>44942</v>
      </c>
      <c r="B17" s="32">
        <f t="shared" si="0"/>
        <v>45307</v>
      </c>
      <c r="C17" s="51">
        <f>AVERAGEIFS(Sheet!I:I,Sheet!C:C,NORDESTE!A17,Sheet!A:A,"NE")</f>
        <v>74.483703610000006</v>
      </c>
      <c r="D17" s="51">
        <f>IFERROR(AVERAGEIFS(Sheet!I:I,Sheet!C:C,NORDESTE!B17,Sheet!A:A,"NE"),"")</f>
        <v>50.428001399999999</v>
      </c>
      <c r="F17" s="32">
        <v>44942</v>
      </c>
      <c r="G17" s="32">
        <v>45307</v>
      </c>
      <c r="H17" s="51">
        <v>74.483703610000006</v>
      </c>
      <c r="I17" s="51">
        <v>50.428001399999999</v>
      </c>
    </row>
    <row r="18" spans="1:9" x14ac:dyDescent="0.3">
      <c r="A18" s="32">
        <f t="shared" si="0"/>
        <v>44943</v>
      </c>
      <c r="B18" s="32">
        <f t="shared" si="0"/>
        <v>45308</v>
      </c>
      <c r="C18" s="51">
        <f>AVERAGEIFS(Sheet!I:I,Sheet!C:C,NORDESTE!A18,Sheet!A:A,"NE")</f>
        <v>74.376296999999994</v>
      </c>
      <c r="D18" s="51">
        <f>IFERROR(AVERAGEIFS(Sheet!I:I,Sheet!C:C,NORDESTE!B18,Sheet!A:A,"NE"),"")</f>
        <v>50.720500950000002</v>
      </c>
      <c r="F18" s="32">
        <v>44943</v>
      </c>
      <c r="G18" s="32">
        <v>45308</v>
      </c>
      <c r="H18" s="51">
        <v>74.376296999999994</v>
      </c>
      <c r="I18" s="51">
        <v>50.720500950000002</v>
      </c>
    </row>
    <row r="19" spans="1:9" x14ac:dyDescent="0.3">
      <c r="A19" s="32">
        <f t="shared" si="0"/>
        <v>44944</v>
      </c>
      <c r="B19" s="32">
        <f t="shared" si="0"/>
        <v>45309</v>
      </c>
      <c r="C19" s="51">
        <f>AVERAGEIFS(Sheet!I:I,Sheet!C:C,NORDESTE!A19,Sheet!A:A,"NE")</f>
        <v>74.254699709999997</v>
      </c>
      <c r="D19" s="51">
        <f>IFERROR(AVERAGEIFS(Sheet!I:I,Sheet!C:C,NORDESTE!B19,Sheet!A:A,"NE"),"")</f>
        <v>51.045700070000002</v>
      </c>
      <c r="F19" s="32">
        <v>44944</v>
      </c>
      <c r="G19" s="32">
        <v>45309</v>
      </c>
      <c r="H19" s="51">
        <v>74.254699709999997</v>
      </c>
      <c r="I19" s="51">
        <v>51.045700070000002</v>
      </c>
    </row>
    <row r="20" spans="1:9" x14ac:dyDescent="0.3">
      <c r="A20" s="32">
        <f t="shared" si="0"/>
        <v>44945</v>
      </c>
      <c r="B20" s="32">
        <f t="shared" si="0"/>
        <v>45310</v>
      </c>
      <c r="C20" s="51">
        <f>AVERAGEIFS(Sheet!I:I,Sheet!C:C,NORDESTE!A20,Sheet!A:A,"NE")</f>
        <v>74.204803470000002</v>
      </c>
      <c r="D20" s="51">
        <f>IFERROR(AVERAGEIFS(Sheet!I:I,Sheet!C:C,NORDESTE!B20,Sheet!A:A,"NE"),"")</f>
        <v>51.348300930000001</v>
      </c>
      <c r="F20" s="32">
        <v>44945</v>
      </c>
      <c r="G20" s="32">
        <v>45310</v>
      </c>
      <c r="H20" s="51">
        <v>74.204803470000002</v>
      </c>
      <c r="I20" s="51">
        <v>51.348300930000001</v>
      </c>
    </row>
    <row r="21" spans="1:9" x14ac:dyDescent="0.3">
      <c r="A21" s="32">
        <f t="shared" si="0"/>
        <v>44946</v>
      </c>
      <c r="B21" s="32">
        <f t="shared" si="0"/>
        <v>45311</v>
      </c>
      <c r="C21" s="51">
        <f>AVERAGEIFS(Sheet!I:I,Sheet!C:C,NORDESTE!A21,Sheet!A:A,"NE")</f>
        <v>74.303497309999997</v>
      </c>
      <c r="D21" s="51">
        <f>IFERROR(AVERAGEIFS(Sheet!I:I,Sheet!C:C,NORDESTE!B21,Sheet!A:A,"NE"),"")</f>
        <v>51.590400700000004</v>
      </c>
      <c r="F21" s="32">
        <v>44946</v>
      </c>
      <c r="G21" s="32">
        <v>45311</v>
      </c>
      <c r="H21" s="51">
        <v>74.303497309999997</v>
      </c>
      <c r="I21" s="51">
        <v>51.590400700000004</v>
      </c>
    </row>
    <row r="22" spans="1:9" x14ac:dyDescent="0.3">
      <c r="A22" s="32">
        <f t="shared" si="0"/>
        <v>44947</v>
      </c>
      <c r="B22" s="32">
        <f t="shared" si="0"/>
        <v>45312</v>
      </c>
      <c r="C22" s="51">
        <f>AVERAGEIFS(Sheet!I:I,Sheet!C:C,NORDESTE!A22,Sheet!A:A,"NE")</f>
        <v>74.351799009999993</v>
      </c>
      <c r="D22" s="51">
        <f>IFERROR(AVERAGEIFS(Sheet!I:I,Sheet!C:C,NORDESTE!B22,Sheet!A:A,"NE"),"")</f>
        <v>51.903499600000004</v>
      </c>
      <c r="F22" s="32">
        <v>44947</v>
      </c>
      <c r="G22" s="32">
        <v>45312</v>
      </c>
      <c r="H22" s="51">
        <v>74.351799009999993</v>
      </c>
      <c r="I22" s="51">
        <v>51.903499600000004</v>
      </c>
    </row>
    <row r="23" spans="1:9" x14ac:dyDescent="0.3">
      <c r="A23" s="32">
        <f t="shared" si="0"/>
        <v>44948</v>
      </c>
      <c r="B23" s="32">
        <f t="shared" si="0"/>
        <v>45313</v>
      </c>
      <c r="C23" s="51">
        <f>AVERAGEIFS(Sheet!I:I,Sheet!C:C,NORDESTE!A23,Sheet!A:A,"NE")</f>
        <v>74.425102229999993</v>
      </c>
      <c r="D23" s="51">
        <f>IFERROR(AVERAGEIFS(Sheet!I:I,Sheet!C:C,NORDESTE!B23,Sheet!A:A,"NE"),"")</f>
        <v>52.17250061</v>
      </c>
      <c r="F23" s="32">
        <v>44948</v>
      </c>
      <c r="G23" s="32">
        <v>45313</v>
      </c>
      <c r="H23" s="51">
        <v>74.425102229999993</v>
      </c>
      <c r="I23" s="51">
        <v>52.17250061</v>
      </c>
    </row>
    <row r="24" spans="1:9" x14ac:dyDescent="0.3">
      <c r="A24" s="32">
        <f t="shared" si="0"/>
        <v>44949</v>
      </c>
      <c r="B24" s="32">
        <f t="shared" si="0"/>
        <v>45314</v>
      </c>
      <c r="C24" s="51">
        <f>AVERAGEIFS(Sheet!I:I,Sheet!C:C,NORDESTE!A24,Sheet!A:A,"NE")</f>
        <v>74.528999330000005</v>
      </c>
      <c r="D24" s="51">
        <f>IFERROR(AVERAGEIFS(Sheet!I:I,Sheet!C:C,NORDESTE!B24,Sheet!A:A,"NE"),"")</f>
        <v>52.4939003</v>
      </c>
      <c r="F24" s="32">
        <v>44949</v>
      </c>
      <c r="G24" s="32">
        <v>45314</v>
      </c>
      <c r="H24" s="51">
        <v>74.528999330000005</v>
      </c>
      <c r="I24" s="51">
        <v>52.4939003</v>
      </c>
    </row>
    <row r="25" spans="1:9" x14ac:dyDescent="0.3">
      <c r="A25" s="32">
        <f t="shared" si="0"/>
        <v>44950</v>
      </c>
      <c r="B25" s="32">
        <f t="shared" si="0"/>
        <v>45315</v>
      </c>
      <c r="C25" s="51">
        <f>AVERAGEIFS(Sheet!I:I,Sheet!C:C,NORDESTE!A25,Sheet!A:A,"NE")</f>
        <v>74.725303650000001</v>
      </c>
      <c r="D25" s="51">
        <f>IFERROR(AVERAGEIFS(Sheet!I:I,Sheet!C:C,NORDESTE!B25,Sheet!A:A,"NE"),"")</f>
        <v>52.818000789999999</v>
      </c>
      <c r="F25" s="32">
        <v>44950</v>
      </c>
      <c r="G25" s="32">
        <v>45315</v>
      </c>
      <c r="H25" s="51">
        <v>74.725303650000001</v>
      </c>
      <c r="I25" s="51">
        <v>52.818000789999999</v>
      </c>
    </row>
    <row r="26" spans="1:9" x14ac:dyDescent="0.3">
      <c r="A26" s="32">
        <f t="shared" si="0"/>
        <v>44951</v>
      </c>
      <c r="B26" s="32">
        <f t="shared" si="0"/>
        <v>45316</v>
      </c>
      <c r="C26" s="51">
        <f>AVERAGEIFS(Sheet!I:I,Sheet!C:C,NORDESTE!A26,Sheet!A:A,"NE")</f>
        <v>74.871101379999999</v>
      </c>
      <c r="D26" s="51">
        <f>IFERROR(AVERAGEIFS(Sheet!I:I,Sheet!C:C,NORDESTE!B26,Sheet!A:A,"NE"),"")</f>
        <v>53.145599369999999</v>
      </c>
      <c r="F26" s="32">
        <v>44951</v>
      </c>
      <c r="G26" s="32">
        <v>45316</v>
      </c>
      <c r="H26" s="51">
        <v>74.871101379999999</v>
      </c>
      <c r="I26" s="51">
        <v>53.145599369999999</v>
      </c>
    </row>
    <row r="27" spans="1:9" x14ac:dyDescent="0.3">
      <c r="A27" s="32">
        <f t="shared" si="0"/>
        <v>44952</v>
      </c>
      <c r="B27" s="32">
        <f t="shared" si="0"/>
        <v>45317</v>
      </c>
      <c r="C27" s="51">
        <f>AVERAGEIFS(Sheet!I:I,Sheet!C:C,NORDESTE!A27,Sheet!A:A,"NE")</f>
        <v>75.019798280000003</v>
      </c>
      <c r="D27" s="51">
        <f>IFERROR(AVERAGEIFS(Sheet!I:I,Sheet!C:C,NORDESTE!B27,Sheet!A:A,"NE"),"")</f>
        <v>53.625499730000001</v>
      </c>
      <c r="F27" s="32">
        <v>44952</v>
      </c>
      <c r="G27" s="32">
        <v>45317</v>
      </c>
      <c r="H27" s="51">
        <v>75.019798280000003</v>
      </c>
      <c r="I27" s="51">
        <v>53.625499730000001</v>
      </c>
    </row>
    <row r="28" spans="1:9" x14ac:dyDescent="0.3">
      <c r="A28" s="32">
        <f t="shared" si="0"/>
        <v>44953</v>
      </c>
      <c r="B28" s="32">
        <f t="shared" si="0"/>
        <v>45318</v>
      </c>
      <c r="C28" s="51">
        <f>AVERAGEIFS(Sheet!I:I,Sheet!C:C,NORDESTE!A28,Sheet!A:A,"NE")</f>
        <v>75.185798649999995</v>
      </c>
      <c r="D28" s="51">
        <f>IFERROR(AVERAGEIFS(Sheet!I:I,Sheet!C:C,NORDESTE!B28,Sheet!A:A,"NE"),"")</f>
        <v>54.084201810000003</v>
      </c>
      <c r="F28" s="32">
        <v>44953</v>
      </c>
      <c r="G28" s="32">
        <v>45318</v>
      </c>
      <c r="H28" s="51">
        <v>75.185798649999995</v>
      </c>
      <c r="I28" s="51">
        <v>54.084201810000003</v>
      </c>
    </row>
    <row r="29" spans="1:9" x14ac:dyDescent="0.3">
      <c r="A29" s="32">
        <f t="shared" si="0"/>
        <v>44954</v>
      </c>
      <c r="B29" s="32">
        <f t="shared" si="0"/>
        <v>45319</v>
      </c>
      <c r="C29" s="51">
        <f>AVERAGEIFS(Sheet!I:I,Sheet!C:C,NORDESTE!A29,Sheet!A:A,"NE")</f>
        <v>75.326301569999998</v>
      </c>
      <c r="D29" s="51">
        <f>IFERROR(AVERAGEIFS(Sheet!I:I,Sheet!C:C,NORDESTE!B29,Sheet!A:A,"NE"),"")</f>
        <v>54.529701230000001</v>
      </c>
      <c r="F29" s="32">
        <v>44954</v>
      </c>
      <c r="G29" s="32">
        <v>45319</v>
      </c>
      <c r="H29" s="51">
        <v>75.326301569999998</v>
      </c>
      <c r="I29" s="51">
        <v>54.529701230000001</v>
      </c>
    </row>
    <row r="30" spans="1:9" x14ac:dyDescent="0.3">
      <c r="A30" s="32">
        <f t="shared" si="0"/>
        <v>44955</v>
      </c>
      <c r="B30" s="32">
        <f t="shared" si="0"/>
        <v>45320</v>
      </c>
      <c r="C30" s="51">
        <f>AVERAGEIFS(Sheet!I:I,Sheet!C:C,NORDESTE!A30,Sheet!A:A,"NE")</f>
        <v>75.449501040000001</v>
      </c>
      <c r="D30" s="51">
        <f>IFERROR(AVERAGEIFS(Sheet!I:I,Sheet!C:C,NORDESTE!B30,Sheet!A:A,"NE"),"")</f>
        <v>54.77640152</v>
      </c>
      <c r="F30" s="32">
        <v>44955</v>
      </c>
      <c r="G30" s="32">
        <v>45320</v>
      </c>
      <c r="H30" s="51">
        <v>75.449501040000001</v>
      </c>
      <c r="I30" s="51">
        <v>54.77640152</v>
      </c>
    </row>
    <row r="31" spans="1:9" x14ac:dyDescent="0.3">
      <c r="A31" s="32">
        <f t="shared" si="0"/>
        <v>44956</v>
      </c>
      <c r="B31" s="32">
        <f t="shared" si="0"/>
        <v>45321</v>
      </c>
      <c r="C31" s="51">
        <f>AVERAGEIFS(Sheet!I:I,Sheet!C:C,NORDESTE!A31,Sheet!A:A,"NE")</f>
        <v>75.555297850000002</v>
      </c>
      <c r="D31" s="51">
        <f>IFERROR(AVERAGEIFS(Sheet!I:I,Sheet!C:C,NORDESTE!B31,Sheet!A:A,"NE"),"")</f>
        <v>55.122100830000001</v>
      </c>
      <c r="F31" s="32">
        <v>44956</v>
      </c>
      <c r="G31" s="32">
        <v>45321</v>
      </c>
      <c r="H31" s="51">
        <v>75.555297850000002</v>
      </c>
      <c r="I31" s="51">
        <v>55.122100830000001</v>
      </c>
    </row>
    <row r="32" spans="1:9" x14ac:dyDescent="0.3">
      <c r="A32" s="32">
        <f t="shared" si="0"/>
        <v>44957</v>
      </c>
      <c r="B32" s="32">
        <f t="shared" si="0"/>
        <v>45322</v>
      </c>
      <c r="C32" s="51">
        <f>AVERAGEIFS(Sheet!I:I,Sheet!C:C,NORDESTE!A32,Sheet!A:A,"NE")</f>
        <v>75.645797729999998</v>
      </c>
      <c r="D32" s="51">
        <f>IFERROR(AVERAGEIFS(Sheet!I:I,Sheet!C:C,NORDESTE!B32,Sheet!A:A,"NE"),"")</f>
        <v>55.465198520000001</v>
      </c>
      <c r="F32" s="32">
        <v>44957</v>
      </c>
      <c r="G32" s="32">
        <v>45322</v>
      </c>
      <c r="H32" s="51">
        <v>75.645797729999998</v>
      </c>
      <c r="I32" s="51">
        <v>55.465198520000001</v>
      </c>
    </row>
    <row r="33" spans="1:9" x14ac:dyDescent="0.3">
      <c r="A33" s="32">
        <f t="shared" si="0"/>
        <v>44958</v>
      </c>
      <c r="B33" s="32">
        <f t="shared" si="0"/>
        <v>45323</v>
      </c>
      <c r="C33" s="51">
        <f>AVERAGEIFS(Sheet!I:I,Sheet!C:C,NORDESTE!A33,Sheet!A:A,"NE")</f>
        <v>75.743301389999999</v>
      </c>
      <c r="D33" s="51">
        <f>IFERROR(AVERAGEIFS(Sheet!I:I,Sheet!C:C,NORDESTE!B33,Sheet!A:A,"NE"),"")</f>
        <v>55.838401789999999</v>
      </c>
      <c r="F33" s="32">
        <v>44958</v>
      </c>
      <c r="G33" s="32">
        <v>45323</v>
      </c>
      <c r="H33" s="51">
        <v>75.743301389999999</v>
      </c>
      <c r="I33" s="51">
        <v>55.838401789999999</v>
      </c>
    </row>
    <row r="34" spans="1:9" x14ac:dyDescent="0.3">
      <c r="A34" s="32">
        <f t="shared" si="0"/>
        <v>44959</v>
      </c>
      <c r="B34" s="32">
        <f t="shared" si="0"/>
        <v>45324</v>
      </c>
      <c r="C34" s="51">
        <f>AVERAGEIFS(Sheet!I:I,Sheet!C:C,NORDESTE!A34,Sheet!A:A,"NE")</f>
        <v>75.751899719999997</v>
      </c>
      <c r="D34" s="51">
        <f>IFERROR(AVERAGEIFS(Sheet!I:I,Sheet!C:C,NORDESTE!B34,Sheet!A:A,"NE"),"")</f>
        <v>56.015998840000002</v>
      </c>
      <c r="F34" s="32">
        <v>44959</v>
      </c>
      <c r="G34" s="32">
        <v>45324</v>
      </c>
      <c r="H34" s="51">
        <v>75.751899719999997</v>
      </c>
      <c r="I34" s="51">
        <v>56.015998840000002</v>
      </c>
    </row>
    <row r="35" spans="1:9" x14ac:dyDescent="0.3">
      <c r="A35" s="32">
        <f t="shared" si="0"/>
        <v>44960</v>
      </c>
      <c r="B35" s="32">
        <f t="shared" si="0"/>
        <v>45325</v>
      </c>
      <c r="C35" s="51">
        <f>AVERAGEIFS(Sheet!I:I,Sheet!C:C,NORDESTE!A35,Sheet!A:A,"NE")</f>
        <v>75.915496829999995</v>
      </c>
      <c r="D35" s="51">
        <f>IFERROR(AVERAGEIFS(Sheet!I:I,Sheet!C:C,NORDESTE!B35,Sheet!A:A,"NE"),"")</f>
        <v>56.172798159999999</v>
      </c>
      <c r="F35" s="32">
        <v>44960</v>
      </c>
      <c r="G35" s="32">
        <v>45325</v>
      </c>
      <c r="H35" s="51">
        <v>75.915496829999995</v>
      </c>
      <c r="I35" s="51">
        <v>56.172798159999999</v>
      </c>
    </row>
    <row r="36" spans="1:9" x14ac:dyDescent="0.3">
      <c r="A36" s="32">
        <f t="shared" si="0"/>
        <v>44961</v>
      </c>
      <c r="B36" s="32">
        <f t="shared" si="0"/>
        <v>45326</v>
      </c>
      <c r="C36" s="51">
        <f>AVERAGEIFS(Sheet!I:I,Sheet!C:C,NORDESTE!A36,Sheet!A:A,"NE")</f>
        <v>76.148200990000007</v>
      </c>
      <c r="D36" s="51">
        <f>IFERROR(AVERAGEIFS(Sheet!I:I,Sheet!C:C,NORDESTE!B36,Sheet!A:A,"NE"),"")</f>
        <v>56.387401580000002</v>
      </c>
      <c r="F36" s="32">
        <v>44961</v>
      </c>
      <c r="G36" s="32">
        <v>45326</v>
      </c>
      <c r="H36" s="51">
        <v>76.148200990000007</v>
      </c>
      <c r="I36" s="51">
        <v>56.387401580000002</v>
      </c>
    </row>
    <row r="37" spans="1:9" x14ac:dyDescent="0.3">
      <c r="A37" s="32">
        <f t="shared" si="0"/>
        <v>44962</v>
      </c>
      <c r="B37" s="32">
        <f t="shared" si="0"/>
        <v>45327</v>
      </c>
      <c r="C37" s="51">
        <f>AVERAGEIFS(Sheet!I:I,Sheet!C:C,NORDESTE!A37,Sheet!A:A,"NE")</f>
        <v>76.442703249999994</v>
      </c>
      <c r="D37" s="51">
        <f>IFERROR(AVERAGEIFS(Sheet!I:I,Sheet!C:C,NORDESTE!B37,Sheet!A:A,"NE"),"")</f>
        <v>56.6072998</v>
      </c>
      <c r="F37" s="32">
        <v>44962</v>
      </c>
      <c r="G37" s="32">
        <v>45327</v>
      </c>
      <c r="H37" s="51">
        <v>76.442703249999994</v>
      </c>
      <c r="I37" s="51">
        <v>56.6072998</v>
      </c>
    </row>
    <row r="38" spans="1:9" x14ac:dyDescent="0.3">
      <c r="A38" s="32">
        <f t="shared" si="0"/>
        <v>44963</v>
      </c>
      <c r="B38" s="32">
        <f t="shared" si="0"/>
        <v>45328</v>
      </c>
      <c r="C38" s="51">
        <f>AVERAGEIFS(Sheet!I:I,Sheet!C:C,NORDESTE!A38,Sheet!A:A,"NE")</f>
        <v>76.759101869999995</v>
      </c>
      <c r="D38" s="51">
        <f>IFERROR(AVERAGEIFS(Sheet!I:I,Sheet!C:C,NORDESTE!B38,Sheet!A:A,"NE"),"")</f>
        <v>56.924701689999999</v>
      </c>
      <c r="F38" s="32">
        <v>44963</v>
      </c>
      <c r="G38" s="32">
        <v>45328</v>
      </c>
      <c r="H38" s="51">
        <v>76.759101869999995</v>
      </c>
      <c r="I38" s="51">
        <v>56.924701689999999</v>
      </c>
    </row>
    <row r="39" spans="1:9" x14ac:dyDescent="0.3">
      <c r="A39" s="32">
        <f t="shared" si="0"/>
        <v>44964</v>
      </c>
      <c r="B39" s="32">
        <f t="shared" si="0"/>
        <v>45329</v>
      </c>
      <c r="C39" s="51">
        <f>AVERAGEIFS(Sheet!I:I,Sheet!C:C,NORDESTE!A39,Sheet!A:A,"NE")</f>
        <v>77.079597469999996</v>
      </c>
      <c r="D39" s="51">
        <f>IFERROR(AVERAGEIFS(Sheet!I:I,Sheet!C:C,NORDESTE!B39,Sheet!A:A,"NE"),"")</f>
        <v>57.253700260000002</v>
      </c>
      <c r="F39" s="32">
        <v>44964</v>
      </c>
      <c r="G39" s="32">
        <v>45329</v>
      </c>
      <c r="H39" s="51">
        <v>77.079597469999996</v>
      </c>
      <c r="I39" s="51">
        <v>57.253700260000002</v>
      </c>
    </row>
    <row r="40" spans="1:9" x14ac:dyDescent="0.3">
      <c r="A40" s="32">
        <f t="shared" si="0"/>
        <v>44965</v>
      </c>
      <c r="B40" s="32">
        <f t="shared" si="0"/>
        <v>45330</v>
      </c>
      <c r="C40" s="51">
        <f>AVERAGEIFS(Sheet!I:I,Sheet!C:C,NORDESTE!A40,Sheet!A:A,"NE")</f>
        <v>77.349098209999994</v>
      </c>
      <c r="D40" s="51">
        <f>IFERROR(AVERAGEIFS(Sheet!I:I,Sheet!C:C,NORDESTE!B40,Sheet!A:A,"NE"),"")</f>
        <v>57.588699339999998</v>
      </c>
      <c r="F40" s="32">
        <v>44965</v>
      </c>
      <c r="G40" s="32">
        <v>45330</v>
      </c>
      <c r="H40" s="51">
        <v>77.349098209999994</v>
      </c>
      <c r="I40" s="51">
        <v>57.588699339999998</v>
      </c>
    </row>
    <row r="41" spans="1:9" x14ac:dyDescent="0.3">
      <c r="A41" s="32">
        <f t="shared" si="0"/>
        <v>44966</v>
      </c>
      <c r="B41" s="32">
        <f t="shared" si="0"/>
        <v>45331</v>
      </c>
      <c r="C41" s="51">
        <f>AVERAGEIFS(Sheet!I:I,Sheet!C:C,NORDESTE!A41,Sheet!A:A,"NE")</f>
        <v>77.707000730000004</v>
      </c>
      <c r="D41" s="51">
        <f>IFERROR(AVERAGEIFS(Sheet!I:I,Sheet!C:C,NORDESTE!B41,Sheet!A:A,"NE"),"")</f>
        <v>57.913898469999999</v>
      </c>
      <c r="F41" s="32">
        <v>44966</v>
      </c>
      <c r="G41" s="32">
        <v>45331</v>
      </c>
      <c r="H41" s="51">
        <v>77.707000730000004</v>
      </c>
      <c r="I41" s="51">
        <v>57.913898469999999</v>
      </c>
    </row>
    <row r="42" spans="1:9" x14ac:dyDescent="0.3">
      <c r="A42" s="32">
        <f t="shared" si="0"/>
        <v>44967</v>
      </c>
      <c r="B42" s="32">
        <f t="shared" si="0"/>
        <v>45332</v>
      </c>
      <c r="C42" s="51">
        <f>AVERAGEIFS(Sheet!I:I,Sheet!C:C,NORDESTE!A42,Sheet!A:A,"NE")</f>
        <v>78.084098819999994</v>
      </c>
      <c r="D42" s="51">
        <f>IFERROR(AVERAGEIFS(Sheet!I:I,Sheet!C:C,NORDESTE!B42,Sheet!A:A,"NE"),"")</f>
        <v>58.349498750000002</v>
      </c>
      <c r="F42" s="32">
        <v>44967</v>
      </c>
      <c r="G42" s="32">
        <v>45332</v>
      </c>
      <c r="H42" s="51">
        <v>78.084098819999994</v>
      </c>
      <c r="I42" s="51">
        <v>58.349498750000002</v>
      </c>
    </row>
    <row r="43" spans="1:9" x14ac:dyDescent="0.3">
      <c r="A43" s="32">
        <f t="shared" si="0"/>
        <v>44968</v>
      </c>
      <c r="B43" s="32">
        <f t="shared" si="0"/>
        <v>45333</v>
      </c>
      <c r="C43" s="51">
        <f>AVERAGEIFS(Sheet!I:I,Sheet!C:C,NORDESTE!A43,Sheet!A:A,"NE")</f>
        <v>78.562896730000006</v>
      </c>
      <c r="D43" s="51">
        <f>IFERROR(AVERAGEIFS(Sheet!I:I,Sheet!C:C,NORDESTE!B43,Sheet!A:A,"NE"),"")</f>
        <v>58.697498320000001</v>
      </c>
      <c r="F43" s="32">
        <v>44968</v>
      </c>
      <c r="G43" s="32">
        <v>45333</v>
      </c>
      <c r="H43" s="51">
        <v>78.562896730000006</v>
      </c>
      <c r="I43" s="51">
        <v>58.697498320000001</v>
      </c>
    </row>
    <row r="44" spans="1:9" x14ac:dyDescent="0.3">
      <c r="A44" s="32">
        <f t="shared" si="0"/>
        <v>44969</v>
      </c>
      <c r="B44" s="32">
        <f t="shared" si="0"/>
        <v>45334</v>
      </c>
      <c r="C44" s="51">
        <f>AVERAGEIFS(Sheet!I:I,Sheet!C:C,NORDESTE!A44,Sheet!A:A,"NE")</f>
        <v>79.064598079999996</v>
      </c>
      <c r="D44" s="51">
        <f>IFERROR(AVERAGEIFS(Sheet!I:I,Sheet!C:C,NORDESTE!B44,Sheet!A:A,"NE"),"")</f>
        <v>59.006401060000002</v>
      </c>
      <c r="F44" s="32">
        <v>44969</v>
      </c>
      <c r="G44" s="32">
        <v>45334</v>
      </c>
      <c r="H44" s="51">
        <v>79.064598079999996</v>
      </c>
      <c r="I44" s="51">
        <v>59.006401060000002</v>
      </c>
    </row>
    <row r="45" spans="1:9" x14ac:dyDescent="0.3">
      <c r="A45" s="32">
        <f t="shared" si="0"/>
        <v>44970</v>
      </c>
      <c r="B45" s="32">
        <f t="shared" si="0"/>
        <v>45335</v>
      </c>
      <c r="C45" s="51">
        <f>AVERAGEIFS(Sheet!I:I,Sheet!C:C,NORDESTE!A45,Sheet!A:A,"NE")</f>
        <v>79.586502080000002</v>
      </c>
      <c r="D45" s="51">
        <f>IFERROR(AVERAGEIFS(Sheet!I:I,Sheet!C:C,NORDESTE!B45,Sheet!A:A,"NE"),"")</f>
        <v>59.271701810000003</v>
      </c>
      <c r="F45" s="32">
        <v>44970</v>
      </c>
      <c r="G45" s="32">
        <v>45335</v>
      </c>
      <c r="H45" s="51">
        <v>79.586502080000002</v>
      </c>
      <c r="I45" s="51">
        <v>59.271701810000003</v>
      </c>
    </row>
    <row r="46" spans="1:9" x14ac:dyDescent="0.3">
      <c r="A46" s="32">
        <f t="shared" si="0"/>
        <v>44971</v>
      </c>
      <c r="B46" s="32">
        <f t="shared" si="0"/>
        <v>45336</v>
      </c>
      <c r="C46" s="51">
        <f>AVERAGEIFS(Sheet!I:I,Sheet!C:C,NORDESTE!A46,Sheet!A:A,"NE")</f>
        <v>80.058502200000007</v>
      </c>
      <c r="D46" s="51">
        <f>IFERROR(AVERAGEIFS(Sheet!I:I,Sheet!C:C,NORDESTE!B46,Sheet!A:A,"NE"),"")</f>
        <v>59.534301759999998</v>
      </c>
      <c r="F46" s="32">
        <v>44971</v>
      </c>
      <c r="G46" s="32">
        <v>45336</v>
      </c>
      <c r="H46" s="51">
        <v>80.058502200000007</v>
      </c>
      <c r="I46" s="51">
        <v>59.534301759999998</v>
      </c>
    </row>
    <row r="47" spans="1:9" x14ac:dyDescent="0.3">
      <c r="A47" s="32">
        <f t="shared" si="0"/>
        <v>44972</v>
      </c>
      <c r="B47" s="32">
        <f t="shared" si="0"/>
        <v>45337</v>
      </c>
      <c r="C47" s="51">
        <f>AVERAGEIFS(Sheet!I:I,Sheet!C:C,NORDESTE!A47,Sheet!A:A,"NE")</f>
        <v>80.499496460000003</v>
      </c>
      <c r="D47" s="51">
        <f>IFERROR(AVERAGEIFS(Sheet!I:I,Sheet!C:C,NORDESTE!B47,Sheet!A:A,"NE"),"")</f>
        <v>59.832698819999997</v>
      </c>
      <c r="F47" s="32">
        <v>44972</v>
      </c>
      <c r="G47" s="32">
        <v>45337</v>
      </c>
      <c r="H47" s="51">
        <v>80.499496460000003</v>
      </c>
      <c r="I47" s="51">
        <v>59.832698819999997</v>
      </c>
    </row>
    <row r="48" spans="1:9" x14ac:dyDescent="0.3">
      <c r="A48" s="32">
        <f t="shared" si="0"/>
        <v>44973</v>
      </c>
      <c r="B48" s="32">
        <f t="shared" si="0"/>
        <v>45338</v>
      </c>
      <c r="C48" s="51">
        <f>AVERAGEIFS(Sheet!I:I,Sheet!C:C,NORDESTE!A48,Sheet!A:A,"NE")</f>
        <v>81.053802489999995</v>
      </c>
      <c r="D48" s="51">
        <f>IFERROR(AVERAGEIFS(Sheet!I:I,Sheet!C:C,NORDESTE!B48,Sheet!A:A,"NE"),"")</f>
        <v>60.125400540000001</v>
      </c>
      <c r="F48" s="32">
        <v>44973</v>
      </c>
      <c r="G48" s="32">
        <v>45338</v>
      </c>
      <c r="H48" s="51">
        <v>81.053802489999995</v>
      </c>
      <c r="I48" s="51">
        <v>60.125400540000001</v>
      </c>
    </row>
    <row r="49" spans="1:9" x14ac:dyDescent="0.3">
      <c r="A49" s="32">
        <f t="shared" si="0"/>
        <v>44974</v>
      </c>
      <c r="B49" s="32">
        <f t="shared" si="0"/>
        <v>45339</v>
      </c>
      <c r="C49" s="51">
        <f>AVERAGEIFS(Sheet!I:I,Sheet!C:C,NORDESTE!A49,Sheet!A:A,"NE")</f>
        <v>81.547302250000001</v>
      </c>
      <c r="D49" s="51">
        <f>IFERROR(AVERAGEIFS(Sheet!I:I,Sheet!C:C,NORDESTE!B49,Sheet!A:A,"NE"),"")</f>
        <v>60.461498259999999</v>
      </c>
      <c r="F49" s="32">
        <v>44974</v>
      </c>
      <c r="G49" s="32">
        <v>45339</v>
      </c>
      <c r="H49" s="51">
        <v>81.547302250000001</v>
      </c>
      <c r="I49" s="51">
        <v>60.461498259999999</v>
      </c>
    </row>
    <row r="50" spans="1:9" x14ac:dyDescent="0.3">
      <c r="A50" s="32">
        <f t="shared" si="0"/>
        <v>44975</v>
      </c>
      <c r="B50" s="32">
        <f t="shared" si="0"/>
        <v>45340</v>
      </c>
      <c r="C50" s="51">
        <f>AVERAGEIFS(Sheet!I:I,Sheet!C:C,NORDESTE!A50,Sheet!A:A,"NE")</f>
        <v>82.089797970000006</v>
      </c>
      <c r="D50" s="51">
        <f>IFERROR(AVERAGEIFS(Sheet!I:I,Sheet!C:C,NORDESTE!B50,Sheet!A:A,"NE"),"")</f>
        <v>60.828701019999997</v>
      </c>
      <c r="F50" s="32">
        <v>44975</v>
      </c>
      <c r="G50" s="32">
        <v>45340</v>
      </c>
      <c r="H50" s="51">
        <v>82.089797970000006</v>
      </c>
      <c r="I50" s="51">
        <v>60.828701019999997</v>
      </c>
    </row>
    <row r="51" spans="1:9" x14ac:dyDescent="0.3">
      <c r="A51" s="32">
        <f t="shared" si="0"/>
        <v>44976</v>
      </c>
      <c r="B51" s="32">
        <f t="shared" si="0"/>
        <v>45341</v>
      </c>
      <c r="C51" s="51">
        <f>AVERAGEIFS(Sheet!I:I,Sheet!C:C,NORDESTE!A51,Sheet!A:A,"NE")</f>
        <v>82.564796450000003</v>
      </c>
      <c r="D51" s="51">
        <f>IFERROR(AVERAGEIFS(Sheet!I:I,Sheet!C:C,NORDESTE!B51,Sheet!A:A,"NE"),"")</f>
        <v>61.225101469999998</v>
      </c>
      <c r="F51" s="32">
        <v>44976</v>
      </c>
      <c r="G51" s="32">
        <v>45341</v>
      </c>
      <c r="H51" s="51">
        <v>82.564796450000003</v>
      </c>
      <c r="I51" s="51">
        <v>61.225101469999998</v>
      </c>
    </row>
    <row r="52" spans="1:9" x14ac:dyDescent="0.3">
      <c r="A52" s="32">
        <f t="shared" si="0"/>
        <v>44977</v>
      </c>
      <c r="B52" s="32">
        <f t="shared" si="0"/>
        <v>45342</v>
      </c>
      <c r="C52" s="51">
        <f>AVERAGEIFS(Sheet!I:I,Sheet!C:C,NORDESTE!A52,Sheet!A:A,"NE")</f>
        <v>83.089103699999995</v>
      </c>
      <c r="D52" s="51">
        <f>IFERROR(AVERAGEIFS(Sheet!I:I,Sheet!C:C,NORDESTE!B52,Sheet!A:A,"NE"),"")</f>
        <v>61.685298920000001</v>
      </c>
      <c r="F52" s="32">
        <v>44977</v>
      </c>
      <c r="G52" s="32">
        <v>45342</v>
      </c>
      <c r="H52" s="51">
        <v>83.089103699999995</v>
      </c>
      <c r="I52" s="51">
        <v>61.685298920000001</v>
      </c>
    </row>
    <row r="53" spans="1:9" x14ac:dyDescent="0.3">
      <c r="A53" s="32">
        <f t="shared" si="0"/>
        <v>44978</v>
      </c>
      <c r="B53" s="32">
        <f t="shared" si="0"/>
        <v>45343</v>
      </c>
      <c r="C53" s="51">
        <f>AVERAGEIFS(Sheet!I:I,Sheet!C:C,NORDESTE!A53,Sheet!A:A,"NE")</f>
        <v>83.454498290000004</v>
      </c>
      <c r="D53" s="51">
        <f>IFERROR(AVERAGEIFS(Sheet!I:I,Sheet!C:C,NORDESTE!B53,Sheet!A:A,"NE"),"")</f>
        <v>62.143699650000002</v>
      </c>
      <c r="F53" s="32">
        <v>44978</v>
      </c>
      <c r="G53" s="32">
        <v>45343</v>
      </c>
      <c r="H53" s="51">
        <v>83.454498290000004</v>
      </c>
      <c r="I53" s="51">
        <v>62.143699650000002</v>
      </c>
    </row>
    <row r="54" spans="1:9" x14ac:dyDescent="0.3">
      <c r="A54" s="32">
        <f t="shared" si="0"/>
        <v>44979</v>
      </c>
      <c r="B54" s="32">
        <f t="shared" si="0"/>
        <v>45344</v>
      </c>
      <c r="C54" s="51">
        <f>AVERAGEIFS(Sheet!I:I,Sheet!C:C,NORDESTE!A54,Sheet!A:A,"NE")</f>
        <v>83.831001279999995</v>
      </c>
      <c r="D54" s="51">
        <f>IFERROR(AVERAGEIFS(Sheet!I:I,Sheet!C:C,NORDESTE!B54,Sheet!A:A,"NE"),"")</f>
        <v>62.636398319999998</v>
      </c>
      <c r="F54" s="32">
        <v>44979</v>
      </c>
      <c r="G54" s="32">
        <v>45344</v>
      </c>
      <c r="H54" s="51">
        <v>83.831001279999995</v>
      </c>
      <c r="I54" s="51">
        <v>62.636398319999998</v>
      </c>
    </row>
    <row r="55" spans="1:9" x14ac:dyDescent="0.3">
      <c r="A55" s="32">
        <f t="shared" si="0"/>
        <v>44980</v>
      </c>
      <c r="B55" s="32">
        <f t="shared" si="0"/>
        <v>45345</v>
      </c>
      <c r="C55" s="51">
        <f>AVERAGEIFS(Sheet!I:I,Sheet!C:C,NORDESTE!A55,Sheet!A:A,"NE")</f>
        <v>84.123703000000006</v>
      </c>
      <c r="D55" s="51">
        <f>IFERROR(AVERAGEIFS(Sheet!I:I,Sheet!C:C,NORDESTE!B55,Sheet!A:A,"NE"),"")</f>
        <v>63.154701230000001</v>
      </c>
      <c r="F55" s="32">
        <v>44980</v>
      </c>
      <c r="G55" s="32">
        <v>45345</v>
      </c>
      <c r="H55" s="51">
        <v>84.123703000000006</v>
      </c>
      <c r="I55" s="51">
        <v>63.154701230000001</v>
      </c>
    </row>
    <row r="56" spans="1:9" x14ac:dyDescent="0.3">
      <c r="A56" s="32">
        <f t="shared" si="0"/>
        <v>44981</v>
      </c>
      <c r="B56" s="32">
        <f t="shared" si="0"/>
        <v>45346</v>
      </c>
      <c r="C56" s="51">
        <f>AVERAGEIFS(Sheet!I:I,Sheet!C:C,NORDESTE!A56,Sheet!A:A,"NE")</f>
        <v>84.321701050000001</v>
      </c>
      <c r="D56" s="51">
        <f>IFERROR(AVERAGEIFS(Sheet!I:I,Sheet!C:C,NORDESTE!B56,Sheet!A:A,"NE"),"")</f>
        <v>63.778598789999997</v>
      </c>
      <c r="F56" s="32">
        <v>44981</v>
      </c>
      <c r="G56" s="32">
        <v>45346</v>
      </c>
      <c r="H56" s="51">
        <v>84.321701050000001</v>
      </c>
      <c r="I56" s="51">
        <v>63.778598789999997</v>
      </c>
    </row>
    <row r="57" spans="1:9" x14ac:dyDescent="0.3">
      <c r="A57" s="32">
        <f t="shared" si="0"/>
        <v>44982</v>
      </c>
      <c r="B57" s="32">
        <f t="shared" si="0"/>
        <v>45347</v>
      </c>
      <c r="C57" s="51">
        <f>AVERAGEIFS(Sheet!I:I,Sheet!C:C,NORDESTE!A57,Sheet!A:A,"NE")</f>
        <v>84.548202509999996</v>
      </c>
      <c r="D57" s="51">
        <f>IFERROR(AVERAGEIFS(Sheet!I:I,Sheet!C:C,NORDESTE!B57,Sheet!A:A,"NE"),"")</f>
        <v>64.351097109999998</v>
      </c>
      <c r="F57" s="32">
        <v>44982</v>
      </c>
      <c r="G57" s="32">
        <v>45347</v>
      </c>
      <c r="H57" s="51">
        <v>84.548202509999996</v>
      </c>
      <c r="I57" s="51">
        <v>64.351097109999998</v>
      </c>
    </row>
    <row r="58" spans="1:9" x14ac:dyDescent="0.3">
      <c r="A58" s="32">
        <f t="shared" si="0"/>
        <v>44983</v>
      </c>
      <c r="B58" s="32">
        <f t="shared" si="0"/>
        <v>45348</v>
      </c>
      <c r="C58" s="51">
        <f>AVERAGEIFS(Sheet!I:I,Sheet!C:C,NORDESTE!A58,Sheet!A:A,"NE")</f>
        <v>84.805297850000002</v>
      </c>
      <c r="D58" s="51">
        <f>IFERROR(AVERAGEIFS(Sheet!I:I,Sheet!C:C,NORDESTE!B58,Sheet!A:A,"NE"),"")</f>
        <v>64.819198610000001</v>
      </c>
      <c r="F58" s="32">
        <v>44983</v>
      </c>
      <c r="G58" s="32">
        <v>45348</v>
      </c>
      <c r="H58" s="51">
        <v>84.805297850000002</v>
      </c>
      <c r="I58" s="51">
        <v>64.819198610000001</v>
      </c>
    </row>
    <row r="59" spans="1:9" x14ac:dyDescent="0.3">
      <c r="A59" s="32">
        <f t="shared" si="0"/>
        <v>44984</v>
      </c>
      <c r="B59" s="32">
        <f t="shared" si="0"/>
        <v>45349</v>
      </c>
      <c r="C59" s="51">
        <f>AVERAGEIFS(Sheet!I:I,Sheet!C:C,NORDESTE!A59,Sheet!A:A,"NE")</f>
        <v>85.089500430000001</v>
      </c>
      <c r="D59" s="51">
        <f>IFERROR(AVERAGEIFS(Sheet!I:I,Sheet!C:C,NORDESTE!B59,Sheet!A:A,"NE"),"")</f>
        <v>64.968299869999996</v>
      </c>
      <c r="F59" s="32">
        <v>44984</v>
      </c>
      <c r="G59" s="32">
        <v>45349</v>
      </c>
      <c r="H59" s="51">
        <v>85.089500430000001</v>
      </c>
      <c r="I59" s="51">
        <v>64.819198610000001</v>
      </c>
    </row>
    <row r="60" spans="1:9" x14ac:dyDescent="0.3">
      <c r="A60" s="32">
        <f t="shared" si="0"/>
        <v>44985</v>
      </c>
      <c r="B60" s="32">
        <f t="shared" si="0"/>
        <v>45350</v>
      </c>
      <c r="C60" s="51">
        <f>AVERAGEIFS(Sheet!I:I,Sheet!C:C,NORDESTE!A60,Sheet!A:A,"NE")</f>
        <v>85.291900630000001</v>
      </c>
      <c r="D60" s="51">
        <f>IFERROR(AVERAGEIFS(Sheet!I:I,Sheet!C:C,NORDESTE!B60,Sheet!A:A,"NE"),"")</f>
        <v>65.292503359999998</v>
      </c>
      <c r="F60" s="32">
        <v>44985</v>
      </c>
      <c r="G60" s="32">
        <v>45350</v>
      </c>
      <c r="H60" s="51">
        <v>85.291900630000001</v>
      </c>
      <c r="I60" s="51">
        <v>64.819198610000001</v>
      </c>
    </row>
    <row r="61" spans="1:9" x14ac:dyDescent="0.3">
      <c r="A61" s="32">
        <f t="shared" si="0"/>
        <v>44986</v>
      </c>
      <c r="B61" s="32">
        <f t="shared" si="0"/>
        <v>45351</v>
      </c>
      <c r="C61" s="51">
        <f>AVERAGEIFS(Sheet!I:I,Sheet!C:C,NORDESTE!A61,Sheet!A:A,"NE")</f>
        <v>85.564796450000003</v>
      </c>
      <c r="D61" s="51">
        <f>IFERROR(AVERAGEIFS(Sheet!I:I,Sheet!C:C,NORDESTE!B61,Sheet!A:A,"NE"),"")</f>
        <v>65.55690002</v>
      </c>
      <c r="F61" s="32">
        <v>44986</v>
      </c>
      <c r="G61" s="32">
        <v>45351</v>
      </c>
      <c r="H61" s="51">
        <v>85.564796450000003</v>
      </c>
      <c r="I61" s="51">
        <v>64.819198610000001</v>
      </c>
    </row>
    <row r="62" spans="1:9" x14ac:dyDescent="0.3">
      <c r="A62" s="32">
        <f t="shared" si="0"/>
        <v>44987</v>
      </c>
      <c r="B62" s="32">
        <f t="shared" si="0"/>
        <v>45352</v>
      </c>
      <c r="C62" s="51">
        <f>AVERAGEIFS(Sheet!I:I,Sheet!C:C,NORDESTE!A62,Sheet!A:A,"NE")</f>
        <v>85.838500980000006</v>
      </c>
      <c r="D62" s="51">
        <f>IFERROR(AVERAGEIFS(Sheet!I:I,Sheet!C:C,NORDESTE!B62,Sheet!A:A,"NE"),"")</f>
        <v>65.810798649999995</v>
      </c>
      <c r="F62" s="32">
        <v>44987</v>
      </c>
      <c r="G62" s="32">
        <v>45352</v>
      </c>
      <c r="H62" s="51">
        <v>85.838500980000006</v>
      </c>
      <c r="I62" s="51">
        <v>64.819198610000001</v>
      </c>
    </row>
    <row r="63" spans="1:9" x14ac:dyDescent="0.3">
      <c r="A63" s="32">
        <f t="shared" si="0"/>
        <v>44988</v>
      </c>
      <c r="B63" s="32">
        <f t="shared" si="0"/>
        <v>45353</v>
      </c>
      <c r="C63" s="51">
        <f>AVERAGEIFS(Sheet!I:I,Sheet!C:C,NORDESTE!A63,Sheet!A:A,"NE")</f>
        <v>86.068199160000006</v>
      </c>
      <c r="D63" s="51">
        <f>IFERROR(AVERAGEIFS(Sheet!I:I,Sheet!C:C,NORDESTE!B63,Sheet!A:A,"NE"),"")</f>
        <v>66.062202450000001</v>
      </c>
      <c r="F63" s="32">
        <v>44988</v>
      </c>
      <c r="G63" s="32">
        <v>45353</v>
      </c>
      <c r="H63" s="51">
        <v>86.068199160000006</v>
      </c>
      <c r="I63" s="51">
        <v>64.819198610000001</v>
      </c>
    </row>
    <row r="64" spans="1:9" x14ac:dyDescent="0.3">
      <c r="A64" s="32">
        <f t="shared" si="0"/>
        <v>44989</v>
      </c>
      <c r="B64" s="32">
        <f t="shared" si="0"/>
        <v>45354</v>
      </c>
      <c r="C64" s="51">
        <f>AVERAGEIFS(Sheet!I:I,Sheet!C:C,NORDESTE!A64,Sheet!A:A,"NE")</f>
        <v>86.23090363</v>
      </c>
      <c r="D64" s="51">
        <f>IFERROR(AVERAGEIFS(Sheet!I:I,Sheet!C:C,NORDESTE!B64,Sheet!A:A,"NE"),"")</f>
        <v>66.475898740000005</v>
      </c>
      <c r="F64" s="32">
        <v>44989</v>
      </c>
      <c r="G64" s="32">
        <v>45354</v>
      </c>
      <c r="H64" s="51">
        <v>86.23090363</v>
      </c>
      <c r="I64" s="51">
        <v>64.819198610000001</v>
      </c>
    </row>
    <row r="65" spans="1:9" x14ac:dyDescent="0.3">
      <c r="A65" s="32">
        <f t="shared" si="0"/>
        <v>44990</v>
      </c>
      <c r="B65" s="32">
        <f t="shared" si="0"/>
        <v>45355</v>
      </c>
      <c r="C65" s="51">
        <f>AVERAGEIFS(Sheet!I:I,Sheet!C:C,NORDESTE!A65,Sheet!A:A,"NE")</f>
        <v>86.457901000000007</v>
      </c>
      <c r="D65" s="51">
        <f>IFERROR(AVERAGEIFS(Sheet!I:I,Sheet!C:C,NORDESTE!B65,Sheet!A:A,"NE"),"")</f>
        <v>66.893096920000005</v>
      </c>
      <c r="F65" s="32">
        <v>44990</v>
      </c>
      <c r="G65" s="32">
        <v>45355</v>
      </c>
      <c r="H65" s="51">
        <v>86.457901000000007</v>
      </c>
      <c r="I65" s="51">
        <v>64.819198610000001</v>
      </c>
    </row>
    <row r="66" spans="1:9" x14ac:dyDescent="0.3">
      <c r="A66" s="32">
        <f t="shared" si="0"/>
        <v>44991</v>
      </c>
      <c r="B66" s="32">
        <f t="shared" si="0"/>
        <v>45356</v>
      </c>
      <c r="C66" s="51">
        <f>AVERAGEIFS(Sheet!I:I,Sheet!C:C,NORDESTE!A66,Sheet!A:A,"NE")</f>
        <v>86.683700560000005</v>
      </c>
      <c r="D66" s="51">
        <f>IFERROR(AVERAGEIFS(Sheet!I:I,Sheet!C:C,NORDESTE!B66,Sheet!A:A,"NE"),"")</f>
        <v>67.159500120000004</v>
      </c>
      <c r="F66" s="32">
        <v>44991</v>
      </c>
      <c r="G66" s="32">
        <v>45356</v>
      </c>
      <c r="H66" s="51">
        <v>86.683700560000005</v>
      </c>
      <c r="I66" s="51"/>
    </row>
    <row r="67" spans="1:9" x14ac:dyDescent="0.3">
      <c r="A67" s="32">
        <f t="shared" si="0"/>
        <v>44992</v>
      </c>
      <c r="B67" s="32">
        <f t="shared" si="0"/>
        <v>45357</v>
      </c>
      <c r="C67" s="51">
        <f>AVERAGEIFS(Sheet!I:I,Sheet!C:C,NORDESTE!A67,Sheet!A:A,"NE")</f>
        <v>86.85749817</v>
      </c>
      <c r="D67" s="51">
        <f>IFERROR(AVERAGEIFS(Sheet!I:I,Sheet!C:C,NORDESTE!B67,Sheet!A:A,"NE"),"")</f>
        <v>67.540801999999999</v>
      </c>
      <c r="F67" s="32">
        <v>44992</v>
      </c>
      <c r="G67" s="32">
        <v>45357</v>
      </c>
      <c r="H67" s="51">
        <v>86.85749817</v>
      </c>
      <c r="I67" s="51"/>
    </row>
    <row r="68" spans="1:9" x14ac:dyDescent="0.3">
      <c r="A68" s="32">
        <f t="shared" ref="A68:B131" si="1">A67+1</f>
        <v>44993</v>
      </c>
      <c r="B68" s="32">
        <f t="shared" si="1"/>
        <v>45358</v>
      </c>
      <c r="C68" s="51">
        <f>AVERAGEIFS(Sheet!I:I,Sheet!C:C,NORDESTE!A68,Sheet!A:A,"NE")</f>
        <v>87.001701350000005</v>
      </c>
      <c r="D68" s="51">
        <f>IFERROR(AVERAGEIFS(Sheet!I:I,Sheet!C:C,NORDESTE!B68,Sheet!A:A,"NE"),"")</f>
        <v>67.911003109999996</v>
      </c>
      <c r="F68" s="32">
        <v>44993</v>
      </c>
      <c r="G68" s="32">
        <v>45358</v>
      </c>
      <c r="H68" s="51">
        <v>87.001701350000005</v>
      </c>
      <c r="I68" s="51"/>
    </row>
    <row r="69" spans="1:9" x14ac:dyDescent="0.3">
      <c r="A69" s="32">
        <f t="shared" si="1"/>
        <v>44994</v>
      </c>
      <c r="B69" s="32">
        <f t="shared" si="1"/>
        <v>45359</v>
      </c>
      <c r="C69" s="51">
        <f>AVERAGEIFS(Sheet!I:I,Sheet!C:C,NORDESTE!A69,Sheet!A:A,"NE")</f>
        <v>87.166297909999997</v>
      </c>
      <c r="D69" s="51">
        <f>IFERROR(AVERAGEIFS(Sheet!I:I,Sheet!C:C,NORDESTE!B69,Sheet!A:A,"NE"),"")</f>
        <v>68.313903809999999</v>
      </c>
      <c r="F69" s="32">
        <v>44994</v>
      </c>
      <c r="G69" s="32">
        <v>45359</v>
      </c>
      <c r="H69" s="51">
        <v>87.166297909999997</v>
      </c>
      <c r="I69" s="51"/>
    </row>
    <row r="70" spans="1:9" x14ac:dyDescent="0.3">
      <c r="A70" s="32">
        <f t="shared" si="1"/>
        <v>44995</v>
      </c>
      <c r="B70" s="32">
        <f t="shared" si="1"/>
        <v>45360</v>
      </c>
      <c r="C70" s="51">
        <f>AVERAGEIFS(Sheet!I:I,Sheet!C:C,NORDESTE!A70,Sheet!A:A,"NE")</f>
        <v>87.247901920000004</v>
      </c>
      <c r="D70" s="51">
        <f>IFERROR(AVERAGEIFS(Sheet!I:I,Sheet!C:C,NORDESTE!B70,Sheet!A:A,"NE"),"")</f>
        <v>68.643600460000002</v>
      </c>
      <c r="F70" s="32">
        <v>44995</v>
      </c>
      <c r="G70" s="32">
        <v>45360</v>
      </c>
      <c r="H70" s="51">
        <v>87.247901920000004</v>
      </c>
      <c r="I70" s="51"/>
    </row>
    <row r="71" spans="1:9" x14ac:dyDescent="0.3">
      <c r="A71" s="32">
        <f t="shared" si="1"/>
        <v>44996</v>
      </c>
      <c r="B71" s="32">
        <f t="shared" si="1"/>
        <v>45361</v>
      </c>
      <c r="C71" s="51">
        <f>AVERAGEIFS(Sheet!I:I,Sheet!C:C,NORDESTE!A71,Sheet!A:A,"NE")</f>
        <v>87.38300323</v>
      </c>
      <c r="D71" s="51">
        <f>IFERROR(AVERAGEIFS(Sheet!I:I,Sheet!C:C,NORDESTE!B71,Sheet!A:A,"NE"),"")</f>
        <v>68.81939697</v>
      </c>
      <c r="F71" s="32">
        <v>44996</v>
      </c>
      <c r="G71" s="32">
        <v>45361</v>
      </c>
      <c r="H71" s="51">
        <v>87.38300323</v>
      </c>
      <c r="I71" s="51"/>
    </row>
    <row r="72" spans="1:9" x14ac:dyDescent="0.3">
      <c r="A72" s="32">
        <f t="shared" si="1"/>
        <v>44997</v>
      </c>
      <c r="B72" s="32">
        <f t="shared" si="1"/>
        <v>45362</v>
      </c>
      <c r="C72" s="51">
        <f>AVERAGEIFS(Sheet!I:I,Sheet!C:C,NORDESTE!A72,Sheet!A:A,"NE")</f>
        <v>87.577301030000001</v>
      </c>
      <c r="D72" s="51">
        <f>IFERROR(AVERAGEIFS(Sheet!I:I,Sheet!C:C,NORDESTE!B72,Sheet!A:A,"NE"),"")</f>
        <v>69.094703670000001</v>
      </c>
      <c r="F72" s="32">
        <v>44997</v>
      </c>
      <c r="G72" s="32">
        <v>45362</v>
      </c>
      <c r="H72" s="51">
        <v>87.577301030000001</v>
      </c>
      <c r="I72" s="51"/>
    </row>
    <row r="73" spans="1:9" x14ac:dyDescent="0.3">
      <c r="A73" s="32">
        <f t="shared" si="1"/>
        <v>44998</v>
      </c>
      <c r="B73" s="32">
        <f t="shared" si="1"/>
        <v>45363</v>
      </c>
      <c r="C73" s="51">
        <f>AVERAGEIFS(Sheet!I:I,Sheet!C:C,NORDESTE!A73,Sheet!A:A,"NE")</f>
        <v>87.776397709999998</v>
      </c>
      <c r="D73" s="51">
        <f>IFERROR(AVERAGEIFS(Sheet!I:I,Sheet!C:C,NORDESTE!B73,Sheet!A:A,"NE"),"")</f>
        <v>69.386901859999995</v>
      </c>
      <c r="F73" s="32">
        <v>44998</v>
      </c>
      <c r="G73" s="32">
        <v>45363</v>
      </c>
      <c r="H73" s="51">
        <v>87.776397709999998</v>
      </c>
      <c r="I73" s="51"/>
    </row>
    <row r="74" spans="1:9" x14ac:dyDescent="0.3">
      <c r="A74" s="32">
        <f t="shared" si="1"/>
        <v>44999</v>
      </c>
      <c r="B74" s="32">
        <f t="shared" si="1"/>
        <v>45364</v>
      </c>
      <c r="C74" s="51">
        <f>AVERAGEIFS(Sheet!I:I,Sheet!C:C,NORDESTE!A74,Sheet!A:A,"NE")</f>
        <v>87.984802250000001</v>
      </c>
      <c r="D74" s="51">
        <f>IFERROR(AVERAGEIFS(Sheet!I:I,Sheet!C:C,NORDESTE!B74,Sheet!A:A,"NE"),"")</f>
        <v>69.596801760000005</v>
      </c>
      <c r="F74" s="32">
        <v>44999</v>
      </c>
      <c r="G74" s="32">
        <v>45364</v>
      </c>
      <c r="H74" s="51">
        <v>87.984802250000001</v>
      </c>
      <c r="I74" s="51"/>
    </row>
    <row r="75" spans="1:9" x14ac:dyDescent="0.3">
      <c r="A75" s="32">
        <f t="shared" si="1"/>
        <v>45000</v>
      </c>
      <c r="B75" s="32">
        <f t="shared" si="1"/>
        <v>45365</v>
      </c>
      <c r="C75" s="51">
        <f>AVERAGEIFS(Sheet!I:I,Sheet!C:C,NORDESTE!A75,Sheet!A:A,"NE")</f>
        <v>88.127502440000001</v>
      </c>
      <c r="D75" s="51">
        <f>IFERROR(AVERAGEIFS(Sheet!I:I,Sheet!C:C,NORDESTE!B75,Sheet!A:A,"NE"),"")</f>
        <v>69.796203610000006</v>
      </c>
      <c r="F75" s="32">
        <v>45000</v>
      </c>
      <c r="G75" s="32">
        <v>45365</v>
      </c>
      <c r="H75" s="51">
        <v>88.127502440000001</v>
      </c>
      <c r="I75" s="51"/>
    </row>
    <row r="76" spans="1:9" x14ac:dyDescent="0.3">
      <c r="A76" s="32">
        <f t="shared" si="1"/>
        <v>45001</v>
      </c>
      <c r="B76" s="32">
        <f t="shared" si="1"/>
        <v>45366</v>
      </c>
      <c r="C76" s="51">
        <f>AVERAGEIFS(Sheet!I:I,Sheet!C:C,NORDESTE!A76,Sheet!A:A,"NE")</f>
        <v>88.339401249999995</v>
      </c>
      <c r="D76" s="51">
        <f>IFERROR(AVERAGEIFS(Sheet!I:I,Sheet!C:C,NORDESTE!B76,Sheet!A:A,"NE"),"")</f>
        <v>69.930801389999999</v>
      </c>
      <c r="F76" s="32">
        <v>45001</v>
      </c>
      <c r="G76" s="32">
        <v>45366</v>
      </c>
      <c r="H76" s="51">
        <v>88.339401249999995</v>
      </c>
      <c r="I76" s="51"/>
    </row>
    <row r="77" spans="1:9" x14ac:dyDescent="0.3">
      <c r="A77" s="32">
        <f t="shared" si="1"/>
        <v>45002</v>
      </c>
      <c r="B77" s="32">
        <f t="shared" si="1"/>
        <v>45367</v>
      </c>
      <c r="C77" s="51">
        <f>AVERAGEIFS(Sheet!I:I,Sheet!C:C,NORDESTE!A77,Sheet!A:A,"NE")</f>
        <v>88.545799259999995</v>
      </c>
      <c r="D77" s="51">
        <f>IFERROR(AVERAGEIFS(Sheet!I:I,Sheet!C:C,NORDESTE!B77,Sheet!A:A,"NE"),"")</f>
        <v>70.02719879</v>
      </c>
      <c r="F77" s="32">
        <v>45002</v>
      </c>
      <c r="G77" s="32">
        <v>45367</v>
      </c>
      <c r="H77" s="51">
        <v>88.545799259999995</v>
      </c>
      <c r="I77" s="51"/>
    </row>
    <row r="78" spans="1:9" x14ac:dyDescent="0.3">
      <c r="A78" s="32">
        <f t="shared" si="1"/>
        <v>45003</v>
      </c>
      <c r="B78" s="32">
        <f t="shared" si="1"/>
        <v>45368</v>
      </c>
      <c r="C78" s="51">
        <f>AVERAGEIFS(Sheet!I:I,Sheet!C:C,NORDESTE!A78,Sheet!A:A,"NE")</f>
        <v>88.773696900000004</v>
      </c>
      <c r="D78" s="51">
        <f>IFERROR(AVERAGEIFS(Sheet!I:I,Sheet!C:C,NORDESTE!B78,Sheet!A:A,"NE"),"")</f>
        <v>70.10590363</v>
      </c>
      <c r="F78" s="32">
        <v>45003</v>
      </c>
      <c r="G78" s="32">
        <v>45368</v>
      </c>
      <c r="H78" s="51">
        <v>88.773696900000004</v>
      </c>
      <c r="I78" s="51"/>
    </row>
    <row r="79" spans="1:9" x14ac:dyDescent="0.3">
      <c r="A79" s="32">
        <f t="shared" si="1"/>
        <v>45004</v>
      </c>
      <c r="B79" s="32">
        <f t="shared" si="1"/>
        <v>45369</v>
      </c>
      <c r="C79" s="51">
        <f>AVERAGEIFS(Sheet!I:I,Sheet!C:C,NORDESTE!A79,Sheet!A:A,"NE")</f>
        <v>88.988098140000005</v>
      </c>
      <c r="D79" s="51">
        <f>IFERROR(AVERAGEIFS(Sheet!I:I,Sheet!C:C,NORDESTE!B79,Sheet!A:A,"NE"),"")</f>
        <v>70.161598209999994</v>
      </c>
      <c r="F79" s="32">
        <v>45004</v>
      </c>
      <c r="G79" s="32">
        <v>45369</v>
      </c>
      <c r="H79" s="51">
        <v>88.988098140000005</v>
      </c>
      <c r="I79" s="51"/>
    </row>
    <row r="80" spans="1:9" x14ac:dyDescent="0.3">
      <c r="A80" s="32">
        <f t="shared" si="1"/>
        <v>45005</v>
      </c>
      <c r="B80" s="32">
        <f t="shared" si="1"/>
        <v>45370</v>
      </c>
      <c r="C80" s="51">
        <f>AVERAGEIFS(Sheet!I:I,Sheet!C:C,NORDESTE!A80,Sheet!A:A,"NE")</f>
        <v>89.394996640000002</v>
      </c>
      <c r="D80" s="51">
        <f>IFERROR(AVERAGEIFS(Sheet!I:I,Sheet!C:C,NORDESTE!B80,Sheet!A:A,"NE"),"")</f>
        <v>70.375</v>
      </c>
      <c r="F80" s="32">
        <v>45005</v>
      </c>
      <c r="G80" s="32">
        <v>45370</v>
      </c>
      <c r="H80" s="51">
        <v>89.394996640000002</v>
      </c>
      <c r="I80" s="51"/>
    </row>
    <row r="81" spans="1:9" x14ac:dyDescent="0.3">
      <c r="A81" s="32">
        <f t="shared" si="1"/>
        <v>45006</v>
      </c>
      <c r="B81" s="32">
        <f t="shared" si="1"/>
        <v>45371</v>
      </c>
      <c r="C81" s="51">
        <f>AVERAGEIFS(Sheet!I:I,Sheet!C:C,NORDESTE!A81,Sheet!A:A,"NE")</f>
        <v>89.799697879999997</v>
      </c>
      <c r="D81" s="51">
        <f>IFERROR(AVERAGEIFS(Sheet!I:I,Sheet!C:C,NORDESTE!B81,Sheet!A:A,"NE"),"")</f>
        <v>70.545799259999995</v>
      </c>
      <c r="F81" s="32">
        <v>45006</v>
      </c>
      <c r="G81" s="32">
        <v>45371</v>
      </c>
      <c r="H81" s="51">
        <v>89.799697879999997</v>
      </c>
      <c r="I81" s="51"/>
    </row>
    <row r="82" spans="1:9" x14ac:dyDescent="0.3">
      <c r="A82" s="32">
        <f t="shared" si="1"/>
        <v>45007</v>
      </c>
      <c r="B82" s="32">
        <f t="shared" si="1"/>
        <v>45372</v>
      </c>
      <c r="C82" s="51">
        <f>AVERAGEIFS(Sheet!I:I,Sheet!C:C,NORDESTE!A82,Sheet!A:A,"NE")</f>
        <v>90.227096560000007</v>
      </c>
      <c r="D82" s="51">
        <f>IFERROR(AVERAGEIFS(Sheet!I:I,Sheet!C:C,NORDESTE!B82,Sheet!A:A,"NE"),"")</f>
        <v>70.574401859999995</v>
      </c>
      <c r="F82" s="32">
        <v>45007</v>
      </c>
      <c r="G82" s="32">
        <v>45372</v>
      </c>
      <c r="H82" s="51">
        <v>90.227096560000007</v>
      </c>
      <c r="I82" s="51"/>
    </row>
    <row r="83" spans="1:9" x14ac:dyDescent="0.3">
      <c r="A83" s="32">
        <f t="shared" si="1"/>
        <v>45008</v>
      </c>
      <c r="B83" s="32">
        <f t="shared" si="1"/>
        <v>45373</v>
      </c>
      <c r="C83" s="51">
        <f>AVERAGEIFS(Sheet!I:I,Sheet!C:C,NORDESTE!A83,Sheet!A:A,"NE")</f>
        <v>90.557701109999996</v>
      </c>
      <c r="D83" s="51">
        <f>IFERROR(AVERAGEIFS(Sheet!I:I,Sheet!C:C,NORDESTE!B83,Sheet!A:A,"NE"),"")</f>
        <v>70.682800290000003</v>
      </c>
      <c r="F83" s="32">
        <v>45008</v>
      </c>
      <c r="G83" s="32">
        <v>45373</v>
      </c>
      <c r="H83" s="51">
        <v>90.557701109999996</v>
      </c>
      <c r="I83" s="51"/>
    </row>
    <row r="84" spans="1:9" x14ac:dyDescent="0.3">
      <c r="A84" s="32">
        <f t="shared" si="1"/>
        <v>45009</v>
      </c>
      <c r="B84" s="32">
        <f t="shared" si="1"/>
        <v>45374</v>
      </c>
      <c r="C84" s="51">
        <f>AVERAGEIFS(Sheet!I:I,Sheet!C:C,NORDESTE!A84,Sheet!A:A,"NE")</f>
        <v>90.789802550000005</v>
      </c>
      <c r="D84" s="51">
        <f>IFERROR(AVERAGEIFS(Sheet!I:I,Sheet!C:C,NORDESTE!B84,Sheet!A:A,"NE"),"")</f>
        <v>70.843200679999995</v>
      </c>
      <c r="F84" s="32">
        <v>45009</v>
      </c>
      <c r="G84" s="32">
        <v>45374</v>
      </c>
      <c r="H84" s="51">
        <v>90.789802550000005</v>
      </c>
      <c r="I84" s="51"/>
    </row>
    <row r="85" spans="1:9" x14ac:dyDescent="0.3">
      <c r="A85" s="32">
        <f t="shared" si="1"/>
        <v>45010</v>
      </c>
      <c r="B85" s="32">
        <f t="shared" si="1"/>
        <v>45375</v>
      </c>
      <c r="C85" s="51">
        <f>AVERAGEIFS(Sheet!I:I,Sheet!C:C,NORDESTE!A85,Sheet!A:A,"NE")</f>
        <v>90.938499449999995</v>
      </c>
      <c r="D85" s="51">
        <f>IFERROR(AVERAGEIFS(Sheet!I:I,Sheet!C:C,NORDESTE!B85,Sheet!A:A,"NE"),"")</f>
        <v>71.10050201</v>
      </c>
      <c r="F85" s="32">
        <v>45010</v>
      </c>
      <c r="G85" s="32">
        <v>45375</v>
      </c>
      <c r="H85" s="51">
        <v>90.938499449999995</v>
      </c>
      <c r="I85" s="51"/>
    </row>
    <row r="86" spans="1:9" x14ac:dyDescent="0.3">
      <c r="A86" s="32">
        <f t="shared" si="1"/>
        <v>45011</v>
      </c>
      <c r="B86" s="32">
        <f t="shared" si="1"/>
        <v>45376</v>
      </c>
      <c r="C86" s="51">
        <f>AVERAGEIFS(Sheet!I:I,Sheet!C:C,NORDESTE!A86,Sheet!A:A,"NE")</f>
        <v>91.091499330000005</v>
      </c>
      <c r="D86" s="51">
        <f>IFERROR(AVERAGEIFS(Sheet!I:I,Sheet!C:C,NORDESTE!B86,Sheet!A:A,"NE"),"")</f>
        <v>71.290496829999995</v>
      </c>
      <c r="F86" s="32">
        <v>45011</v>
      </c>
      <c r="G86" s="32">
        <v>45376</v>
      </c>
      <c r="H86" s="51">
        <v>91.091499330000005</v>
      </c>
      <c r="I86" s="51"/>
    </row>
    <row r="87" spans="1:9" x14ac:dyDescent="0.3">
      <c r="A87" s="32">
        <f t="shared" si="1"/>
        <v>45012</v>
      </c>
      <c r="B87" s="32">
        <f t="shared" si="1"/>
        <v>45377</v>
      </c>
      <c r="C87" s="51">
        <f>AVERAGEIFS(Sheet!I:I,Sheet!C:C,NORDESTE!A87,Sheet!A:A,"NE")</f>
        <v>91.173500059999995</v>
      </c>
      <c r="D87" s="51">
        <f>IFERROR(AVERAGEIFS(Sheet!I:I,Sheet!C:C,NORDESTE!B87,Sheet!A:A,"NE"),"")</f>
        <v>71.525497439999995</v>
      </c>
      <c r="F87" s="32">
        <v>45012</v>
      </c>
      <c r="G87" s="32">
        <v>45377</v>
      </c>
      <c r="H87" s="51">
        <v>91.173500059999995</v>
      </c>
      <c r="I87" s="51"/>
    </row>
    <row r="88" spans="1:9" x14ac:dyDescent="0.3">
      <c r="A88" s="32">
        <f t="shared" si="1"/>
        <v>45013</v>
      </c>
      <c r="B88" s="32">
        <f t="shared" si="1"/>
        <v>45378</v>
      </c>
      <c r="C88" s="51">
        <f>AVERAGEIFS(Sheet!I:I,Sheet!C:C,NORDESTE!A88,Sheet!A:A,"NE")</f>
        <v>91.18060303</v>
      </c>
      <c r="D88" s="51">
        <f>IFERROR(AVERAGEIFS(Sheet!I:I,Sheet!C:C,NORDESTE!B88,Sheet!A:A,"NE"),"")</f>
        <v>71.806800839999994</v>
      </c>
      <c r="F88" s="32">
        <v>45013</v>
      </c>
      <c r="G88" s="32">
        <v>45378</v>
      </c>
      <c r="H88" s="51">
        <v>91.18060303</v>
      </c>
      <c r="I88" s="51"/>
    </row>
    <row r="89" spans="1:9" x14ac:dyDescent="0.3">
      <c r="A89" s="32">
        <f t="shared" si="1"/>
        <v>45014</v>
      </c>
      <c r="B89" s="32">
        <f t="shared" si="1"/>
        <v>45379</v>
      </c>
      <c r="C89" s="51">
        <f>AVERAGEIFS(Sheet!I:I,Sheet!C:C,NORDESTE!A89,Sheet!A:A,"NE")</f>
        <v>91.190696720000005</v>
      </c>
      <c r="D89" s="51">
        <f>IFERROR(AVERAGEIFS(Sheet!I:I,Sheet!C:C,NORDESTE!B89,Sheet!A:A,"NE"),"")</f>
        <v>72.060401920000004</v>
      </c>
      <c r="F89" s="32">
        <v>45014</v>
      </c>
      <c r="G89" s="32">
        <v>45379</v>
      </c>
      <c r="H89" s="51">
        <v>91.190696720000005</v>
      </c>
      <c r="I89" s="51"/>
    </row>
    <row r="90" spans="1:9" x14ac:dyDescent="0.3">
      <c r="A90" s="32">
        <f t="shared" si="1"/>
        <v>45015</v>
      </c>
      <c r="B90" s="32">
        <f t="shared" si="1"/>
        <v>45380</v>
      </c>
      <c r="C90" s="51">
        <f>AVERAGEIFS(Sheet!I:I,Sheet!C:C,NORDESTE!A90,Sheet!A:A,"NE")</f>
        <v>91.197700499999996</v>
      </c>
      <c r="D90" s="51">
        <f>IFERROR(AVERAGEIFS(Sheet!I:I,Sheet!C:C,NORDESTE!B90,Sheet!A:A,"NE"),"")</f>
        <v>72.327201840000001</v>
      </c>
      <c r="F90" s="32">
        <v>45015</v>
      </c>
      <c r="G90" s="32">
        <v>45380</v>
      </c>
      <c r="H90" s="51">
        <v>91.197700499999996</v>
      </c>
      <c r="I90" s="51"/>
    </row>
    <row r="91" spans="1:9" x14ac:dyDescent="0.3">
      <c r="A91" s="32">
        <f t="shared" si="1"/>
        <v>45016</v>
      </c>
      <c r="B91" s="32">
        <f t="shared" si="1"/>
        <v>45381</v>
      </c>
      <c r="C91" s="51">
        <f>AVERAGEIFS(Sheet!I:I,Sheet!C:C,NORDESTE!A91,Sheet!A:A,"NE")</f>
        <v>91.209198000000001</v>
      </c>
      <c r="D91" s="51">
        <f>IFERROR(AVERAGEIFS(Sheet!I:I,Sheet!C:C,NORDESTE!B91,Sheet!A:A,"NE"),"")</f>
        <v>72.586601259999995</v>
      </c>
      <c r="F91" s="32">
        <v>45016</v>
      </c>
      <c r="G91" s="32">
        <v>45381</v>
      </c>
      <c r="H91" s="51">
        <v>91.209198000000001</v>
      </c>
      <c r="I91" s="51"/>
    </row>
    <row r="92" spans="1:9" x14ac:dyDescent="0.3">
      <c r="A92" s="32">
        <f t="shared" si="1"/>
        <v>45017</v>
      </c>
      <c r="B92" s="32">
        <f t="shared" si="1"/>
        <v>45382</v>
      </c>
      <c r="C92" s="51">
        <f>AVERAGEIFS(Sheet!I:I,Sheet!C:C,NORDESTE!A92,Sheet!A:A,"NE")</f>
        <v>91.208702090000003</v>
      </c>
      <c r="D92" s="51">
        <f>IFERROR(AVERAGEIFS(Sheet!I:I,Sheet!C:C,NORDESTE!B92,Sheet!A:A,"NE"),"")</f>
        <v>72.819999690000003</v>
      </c>
      <c r="F92" s="32">
        <v>45017</v>
      </c>
      <c r="G92" s="32">
        <v>45382</v>
      </c>
      <c r="H92" s="51">
        <v>91.208702090000003</v>
      </c>
      <c r="I92" s="51"/>
    </row>
    <row r="93" spans="1:9" x14ac:dyDescent="0.3">
      <c r="A93" s="32">
        <f t="shared" si="1"/>
        <v>45018</v>
      </c>
      <c r="B93" s="32">
        <f t="shared" si="1"/>
        <v>45383</v>
      </c>
      <c r="C93" s="51">
        <f>AVERAGEIFS(Sheet!I:I,Sheet!C:C,NORDESTE!A93,Sheet!A:A,"NE")</f>
        <v>91.200302120000003</v>
      </c>
      <c r="D93" s="51">
        <f>IFERROR(AVERAGEIFS(Sheet!I:I,Sheet!C:C,NORDESTE!B93,Sheet!A:A,"NE"),"")</f>
        <v>73.032203670000001</v>
      </c>
      <c r="F93" s="32">
        <v>45018</v>
      </c>
      <c r="G93" s="32">
        <v>45383</v>
      </c>
      <c r="H93" s="51">
        <v>91.200302120000003</v>
      </c>
      <c r="I93" s="51"/>
    </row>
    <row r="94" spans="1:9" x14ac:dyDescent="0.3">
      <c r="A94" s="32">
        <f t="shared" si="1"/>
        <v>45019</v>
      </c>
      <c r="B94" s="32">
        <f t="shared" si="1"/>
        <v>45384</v>
      </c>
      <c r="C94" s="51">
        <f>AVERAGEIFS(Sheet!I:I,Sheet!C:C,NORDESTE!A94,Sheet!A:A,"NE")</f>
        <v>91.211700440000001</v>
      </c>
      <c r="D94" s="51">
        <f>IFERROR(AVERAGEIFS(Sheet!I:I,Sheet!C:C,NORDESTE!B94,Sheet!A:A,"NE"),"")</f>
        <v>73.325996399999994</v>
      </c>
      <c r="F94" s="32">
        <v>45019</v>
      </c>
      <c r="G94" s="32">
        <v>45384</v>
      </c>
      <c r="H94" s="51">
        <v>91.211700440000001</v>
      </c>
      <c r="I94" s="51"/>
    </row>
    <row r="95" spans="1:9" x14ac:dyDescent="0.3">
      <c r="A95" s="32">
        <f t="shared" si="1"/>
        <v>45020</v>
      </c>
      <c r="B95" s="32">
        <f t="shared" si="1"/>
        <v>45385</v>
      </c>
      <c r="C95" s="51">
        <f>AVERAGEIFS(Sheet!I:I,Sheet!C:C,NORDESTE!A95,Sheet!A:A,"NE")</f>
        <v>91.139297490000004</v>
      </c>
      <c r="D95" s="51">
        <f>IFERROR(AVERAGEIFS(Sheet!I:I,Sheet!C:C,NORDESTE!B95,Sheet!A:A,"NE"),"")</f>
        <v>73.650901790000006</v>
      </c>
      <c r="F95" s="32">
        <v>45020</v>
      </c>
      <c r="G95" s="32">
        <v>45385</v>
      </c>
      <c r="H95" s="51">
        <v>91.139297490000004</v>
      </c>
      <c r="I95" s="51"/>
    </row>
    <row r="96" spans="1:9" x14ac:dyDescent="0.3">
      <c r="A96" s="32">
        <f t="shared" si="1"/>
        <v>45021</v>
      </c>
      <c r="B96" s="32">
        <f t="shared" si="1"/>
        <v>45386</v>
      </c>
      <c r="C96" s="51">
        <f>AVERAGEIFS(Sheet!I:I,Sheet!C:C,NORDESTE!A96,Sheet!A:A,"NE")</f>
        <v>91.059402469999995</v>
      </c>
      <c r="D96" s="51">
        <f>IFERROR(AVERAGEIFS(Sheet!I:I,Sheet!C:C,NORDESTE!B96,Sheet!A:A,"NE"),"")</f>
        <v>74.027900700000004</v>
      </c>
      <c r="F96" s="32">
        <v>45021</v>
      </c>
      <c r="G96" s="32">
        <v>45386</v>
      </c>
      <c r="H96" s="51">
        <v>91.059402469999995</v>
      </c>
      <c r="I96" s="51"/>
    </row>
    <row r="97" spans="1:9" x14ac:dyDescent="0.3">
      <c r="A97" s="32">
        <f t="shared" si="1"/>
        <v>45022</v>
      </c>
      <c r="B97" s="32">
        <f t="shared" si="1"/>
        <v>45387</v>
      </c>
      <c r="C97" s="51">
        <f>AVERAGEIFS(Sheet!I:I,Sheet!C:C,NORDESTE!A97,Sheet!A:A,"NE")</f>
        <v>91.017097469999996</v>
      </c>
      <c r="D97" s="51">
        <f>IFERROR(AVERAGEIFS(Sheet!I:I,Sheet!C:C,NORDESTE!B97,Sheet!A:A,"NE"),"")</f>
        <v>74.441703799999999</v>
      </c>
      <c r="F97" s="32">
        <v>45022</v>
      </c>
      <c r="G97" s="32">
        <v>45387</v>
      </c>
      <c r="H97" s="51">
        <v>91.017097469999996</v>
      </c>
      <c r="I97" s="51"/>
    </row>
    <row r="98" spans="1:9" x14ac:dyDescent="0.3">
      <c r="A98" s="32">
        <f t="shared" si="1"/>
        <v>45023</v>
      </c>
      <c r="B98" s="32">
        <f t="shared" si="1"/>
        <v>45388</v>
      </c>
      <c r="C98" s="51">
        <f>AVERAGEIFS(Sheet!I:I,Sheet!C:C,NORDESTE!A98,Sheet!A:A,"NE")</f>
        <v>91.079200740000005</v>
      </c>
      <c r="D98" s="51">
        <f>IFERROR(AVERAGEIFS(Sheet!I:I,Sheet!C:C,NORDESTE!B98,Sheet!A:A,"NE"),"")</f>
        <v>74.849502560000005</v>
      </c>
      <c r="F98" s="32">
        <v>45023</v>
      </c>
      <c r="G98" s="32">
        <v>45388</v>
      </c>
      <c r="H98" s="51">
        <v>91.079200740000005</v>
      </c>
      <c r="I98" s="51"/>
    </row>
    <row r="99" spans="1:9" x14ac:dyDescent="0.3">
      <c r="A99" s="32">
        <f t="shared" si="1"/>
        <v>45024</v>
      </c>
      <c r="B99" s="32">
        <f t="shared" si="1"/>
        <v>45389</v>
      </c>
      <c r="C99" s="51">
        <f>AVERAGEIFS(Sheet!I:I,Sheet!C:C,NORDESTE!A99,Sheet!A:A,"NE")</f>
        <v>91.057800290000003</v>
      </c>
      <c r="D99" s="51">
        <f>IFERROR(AVERAGEIFS(Sheet!I:I,Sheet!C:C,NORDESTE!B99,Sheet!A:A,"NE"),"")</f>
        <v>75.244796750000006</v>
      </c>
      <c r="F99" s="32">
        <v>45024</v>
      </c>
      <c r="G99" s="32">
        <v>45389</v>
      </c>
      <c r="H99" s="51">
        <v>91.057800290000003</v>
      </c>
      <c r="I99" s="51"/>
    </row>
    <row r="100" spans="1:9" x14ac:dyDescent="0.3">
      <c r="A100" s="32">
        <f t="shared" si="1"/>
        <v>45025</v>
      </c>
      <c r="B100" s="32">
        <f t="shared" si="1"/>
        <v>45390</v>
      </c>
      <c r="C100" s="51">
        <f>AVERAGEIFS(Sheet!I:I,Sheet!C:C,NORDESTE!A100,Sheet!A:A,"NE")</f>
        <v>91.071502690000003</v>
      </c>
      <c r="D100" s="51">
        <f>IFERROR(AVERAGEIFS(Sheet!I:I,Sheet!C:C,NORDESTE!B100,Sheet!A:A,"NE"),"")</f>
        <v>75.603599549999998</v>
      </c>
      <c r="F100" s="32">
        <v>45025</v>
      </c>
      <c r="G100" s="32">
        <v>45390</v>
      </c>
      <c r="H100" s="51">
        <v>91.071502690000003</v>
      </c>
      <c r="I100" s="51"/>
    </row>
    <row r="101" spans="1:9" x14ac:dyDescent="0.3">
      <c r="A101" s="32">
        <f t="shared" si="1"/>
        <v>45026</v>
      </c>
      <c r="B101" s="32">
        <f t="shared" si="1"/>
        <v>45391</v>
      </c>
      <c r="C101" s="51">
        <f>AVERAGEIFS(Sheet!I:I,Sheet!C:C,NORDESTE!A101,Sheet!A:A,"NE")</f>
        <v>91.104400630000001</v>
      </c>
      <c r="D101" s="51">
        <f>IFERROR(AVERAGEIFS(Sheet!I:I,Sheet!C:C,NORDESTE!B101,Sheet!A:A,"NE"),"")</f>
        <v>75.766700740000005</v>
      </c>
      <c r="F101" s="32">
        <v>45026</v>
      </c>
      <c r="G101" s="32">
        <v>45391</v>
      </c>
      <c r="H101" s="51">
        <v>91.104400630000001</v>
      </c>
      <c r="I101" s="51"/>
    </row>
    <row r="102" spans="1:9" x14ac:dyDescent="0.3">
      <c r="A102" s="32">
        <f t="shared" si="1"/>
        <v>45027</v>
      </c>
      <c r="B102" s="32">
        <f t="shared" si="1"/>
        <v>45392</v>
      </c>
      <c r="C102" s="51">
        <f>AVERAGEIFS(Sheet!I:I,Sheet!C:C,NORDESTE!A102,Sheet!A:A,"NE")</f>
        <v>91.124496460000003</v>
      </c>
      <c r="D102" s="51">
        <f>IFERROR(AVERAGEIFS(Sheet!I:I,Sheet!C:C,NORDESTE!B102,Sheet!A:A,"NE"),"")</f>
        <v>75.923103330000004</v>
      </c>
      <c r="F102" s="32">
        <v>45027</v>
      </c>
      <c r="G102" s="32">
        <v>45392</v>
      </c>
      <c r="H102" s="51">
        <v>91.124496460000003</v>
      </c>
      <c r="I102" s="51"/>
    </row>
    <row r="103" spans="1:9" x14ac:dyDescent="0.3">
      <c r="A103" s="32">
        <f t="shared" si="1"/>
        <v>45028</v>
      </c>
      <c r="B103" s="32">
        <f t="shared" si="1"/>
        <v>45393</v>
      </c>
      <c r="C103" s="51">
        <f>AVERAGEIFS(Sheet!I:I,Sheet!C:C,NORDESTE!A103,Sheet!A:A,"NE")</f>
        <v>91.115196229999995</v>
      </c>
      <c r="D103" s="51">
        <f>IFERROR(AVERAGEIFS(Sheet!I:I,Sheet!C:C,NORDESTE!B103,Sheet!A:A,"NE"),"")</f>
        <v>76.015197749999999</v>
      </c>
      <c r="F103" s="32">
        <v>45028</v>
      </c>
      <c r="G103" s="32">
        <v>45393</v>
      </c>
      <c r="H103" s="51">
        <v>91.115196229999995</v>
      </c>
      <c r="I103" s="51"/>
    </row>
    <row r="104" spans="1:9" x14ac:dyDescent="0.3">
      <c r="A104" s="32">
        <f t="shared" si="1"/>
        <v>45029</v>
      </c>
      <c r="B104" s="32">
        <f t="shared" si="1"/>
        <v>45394</v>
      </c>
      <c r="C104" s="51">
        <f>AVERAGEIFS(Sheet!I:I,Sheet!C:C,NORDESTE!A104,Sheet!A:A,"NE")</f>
        <v>91.108100890000003</v>
      </c>
      <c r="D104" s="51">
        <f>IFERROR(AVERAGEIFS(Sheet!I:I,Sheet!C:C,NORDESTE!B104,Sheet!A:A,"NE"),"")</f>
        <v>76.171897889999997</v>
      </c>
      <c r="F104" s="32">
        <v>45029</v>
      </c>
      <c r="G104" s="32">
        <v>45394</v>
      </c>
      <c r="H104" s="51">
        <v>91.108100890000003</v>
      </c>
      <c r="I104" s="51"/>
    </row>
    <row r="105" spans="1:9" x14ac:dyDescent="0.3">
      <c r="A105" s="32">
        <f t="shared" si="1"/>
        <v>45030</v>
      </c>
      <c r="B105" s="32">
        <f t="shared" si="1"/>
        <v>45395</v>
      </c>
      <c r="C105" s="51">
        <f>AVERAGEIFS(Sheet!I:I,Sheet!C:C,NORDESTE!A105,Sheet!A:A,"NE")</f>
        <v>91.023498540000006</v>
      </c>
      <c r="D105" s="51">
        <f>IFERROR(AVERAGEIFS(Sheet!I:I,Sheet!C:C,NORDESTE!B105,Sheet!A:A,"NE"),"")</f>
        <v>76.364097599999994</v>
      </c>
      <c r="F105" s="32">
        <v>45030</v>
      </c>
      <c r="G105" s="32">
        <v>45395</v>
      </c>
      <c r="H105" s="51">
        <v>91.023498540000006</v>
      </c>
      <c r="I105" s="51"/>
    </row>
    <row r="106" spans="1:9" x14ac:dyDescent="0.3">
      <c r="A106" s="32">
        <f t="shared" si="1"/>
        <v>45031</v>
      </c>
      <c r="B106" s="32">
        <f t="shared" si="1"/>
        <v>45396</v>
      </c>
      <c r="C106" s="51">
        <f>AVERAGEIFS(Sheet!I:I,Sheet!C:C,NORDESTE!A106,Sheet!A:A,"NE")</f>
        <v>91.056602479999995</v>
      </c>
      <c r="D106" s="51">
        <f>IFERROR(AVERAGEIFS(Sheet!I:I,Sheet!C:C,NORDESTE!B106,Sheet!A:A,"NE"),"")</f>
        <v>76.52449799</v>
      </c>
      <c r="F106" s="32">
        <v>45031</v>
      </c>
      <c r="G106" s="32">
        <v>45396</v>
      </c>
      <c r="H106" s="51">
        <v>91.056602479999995</v>
      </c>
      <c r="I106" s="51"/>
    </row>
    <row r="107" spans="1:9" x14ac:dyDescent="0.3">
      <c r="A107" s="32">
        <f t="shared" si="1"/>
        <v>45032</v>
      </c>
      <c r="B107" s="32">
        <f t="shared" si="1"/>
        <v>45397</v>
      </c>
      <c r="C107" s="51">
        <f>AVERAGEIFS(Sheet!I:I,Sheet!C:C,NORDESTE!A107,Sheet!A:A,"NE")</f>
        <v>91.076797490000004</v>
      </c>
      <c r="D107" s="51">
        <f>IFERROR(AVERAGEIFS(Sheet!I:I,Sheet!C:C,NORDESTE!B107,Sheet!A:A,"NE"),"")</f>
        <v>76.718399050000002</v>
      </c>
      <c r="F107" s="32">
        <v>45032</v>
      </c>
      <c r="G107" s="32">
        <v>45397</v>
      </c>
      <c r="H107" s="51">
        <v>91.076797490000004</v>
      </c>
      <c r="I107" s="51"/>
    </row>
    <row r="108" spans="1:9" x14ac:dyDescent="0.3">
      <c r="A108" s="32">
        <f t="shared" si="1"/>
        <v>45033</v>
      </c>
      <c r="B108" s="32">
        <f t="shared" si="1"/>
        <v>45398</v>
      </c>
      <c r="C108" s="51">
        <f>AVERAGEIFS(Sheet!I:I,Sheet!C:C,NORDESTE!A108,Sheet!A:A,"NE")</f>
        <v>91.077697749999999</v>
      </c>
      <c r="D108" s="51">
        <f>IFERROR(AVERAGEIFS(Sheet!I:I,Sheet!C:C,NORDESTE!B108,Sheet!A:A,"NE"),"")</f>
        <v>77.010902400000006</v>
      </c>
      <c r="F108" s="32">
        <v>45033</v>
      </c>
      <c r="G108" s="32">
        <v>45398</v>
      </c>
      <c r="H108" s="51">
        <v>91.077697749999999</v>
      </c>
      <c r="I108" s="51"/>
    </row>
    <row r="109" spans="1:9" x14ac:dyDescent="0.3">
      <c r="A109" s="32">
        <f t="shared" si="1"/>
        <v>45034</v>
      </c>
      <c r="B109" s="32">
        <f t="shared" si="1"/>
        <v>45399</v>
      </c>
      <c r="C109" s="51">
        <f>AVERAGEIFS(Sheet!I:I,Sheet!C:C,NORDESTE!A109,Sheet!A:A,"NE")</f>
        <v>91.094703670000001</v>
      </c>
      <c r="D109" s="51">
        <f>IFERROR(AVERAGEIFS(Sheet!I:I,Sheet!C:C,NORDESTE!B109,Sheet!A:A,"NE"),"")</f>
        <v>77.20500183</v>
      </c>
      <c r="F109" s="32">
        <v>45034</v>
      </c>
      <c r="G109" s="32">
        <v>45399</v>
      </c>
      <c r="H109" s="51">
        <v>91.094703670000001</v>
      </c>
      <c r="I109" s="51"/>
    </row>
    <row r="110" spans="1:9" x14ac:dyDescent="0.3">
      <c r="A110" s="32">
        <f t="shared" si="1"/>
        <v>45035</v>
      </c>
      <c r="B110" s="32">
        <f t="shared" si="1"/>
        <v>45400</v>
      </c>
      <c r="C110" s="51">
        <f>AVERAGEIFS(Sheet!I:I,Sheet!C:C,NORDESTE!A110,Sheet!A:A,"NE")</f>
        <v>91.111297609999994</v>
      </c>
      <c r="D110" s="51">
        <f>IFERROR(AVERAGEIFS(Sheet!I:I,Sheet!C:C,NORDESTE!B110,Sheet!A:A,"NE"),"")</f>
        <v>77.395401000000007</v>
      </c>
      <c r="F110" s="32">
        <v>45035</v>
      </c>
      <c r="G110" s="32">
        <v>45400</v>
      </c>
      <c r="H110" s="51">
        <v>91.111297609999994</v>
      </c>
      <c r="I110" s="51"/>
    </row>
    <row r="111" spans="1:9" x14ac:dyDescent="0.3">
      <c r="A111" s="32">
        <f t="shared" si="1"/>
        <v>45036</v>
      </c>
      <c r="B111" s="32">
        <f t="shared" si="1"/>
        <v>45401</v>
      </c>
      <c r="C111" s="51">
        <f>AVERAGEIFS(Sheet!I:I,Sheet!C:C,NORDESTE!A111,Sheet!A:A,"NE")</f>
        <v>91.115699770000006</v>
      </c>
      <c r="D111" s="51">
        <f>IFERROR(AVERAGEIFS(Sheet!I:I,Sheet!C:C,NORDESTE!B111,Sheet!A:A,"NE"),"")</f>
        <v>77.587799070000003</v>
      </c>
      <c r="F111" s="32">
        <v>45036</v>
      </c>
      <c r="G111" s="32">
        <v>45401</v>
      </c>
      <c r="H111" s="51">
        <v>91.115699770000006</v>
      </c>
      <c r="I111" s="51"/>
    </row>
    <row r="112" spans="1:9" x14ac:dyDescent="0.3">
      <c r="A112" s="32">
        <f t="shared" si="1"/>
        <v>45037</v>
      </c>
      <c r="B112" s="32">
        <f t="shared" si="1"/>
        <v>45402</v>
      </c>
      <c r="C112" s="51">
        <f>AVERAGEIFS(Sheet!I:I,Sheet!C:C,NORDESTE!A112,Sheet!A:A,"NE")</f>
        <v>91.118896480000004</v>
      </c>
      <c r="D112" s="51">
        <f>IFERROR(AVERAGEIFS(Sheet!I:I,Sheet!C:C,NORDESTE!B112,Sheet!A:A,"NE"),"")</f>
        <v>77.791297909999997</v>
      </c>
      <c r="F112" s="32">
        <v>45037</v>
      </c>
      <c r="G112" s="32">
        <v>45402</v>
      </c>
      <c r="H112" s="51">
        <v>91.118896480000004</v>
      </c>
      <c r="I112" s="51"/>
    </row>
    <row r="113" spans="1:9" x14ac:dyDescent="0.3">
      <c r="A113" s="32">
        <f t="shared" si="1"/>
        <v>45038</v>
      </c>
      <c r="B113" s="32">
        <f t="shared" si="1"/>
        <v>45403</v>
      </c>
      <c r="C113" s="51">
        <f>AVERAGEIFS(Sheet!I:I,Sheet!C:C,NORDESTE!A113,Sheet!A:A,"NE")</f>
        <v>91.045600890000003</v>
      </c>
      <c r="D113" s="51">
        <f>IFERROR(AVERAGEIFS(Sheet!I:I,Sheet!C:C,NORDESTE!B113,Sheet!A:A,"NE"),"")</f>
        <v>78.027801510000003</v>
      </c>
      <c r="F113" s="32">
        <v>45038</v>
      </c>
      <c r="G113" s="32">
        <v>45403</v>
      </c>
      <c r="H113" s="51">
        <v>91.045600890000003</v>
      </c>
      <c r="I113" s="51"/>
    </row>
    <row r="114" spans="1:9" x14ac:dyDescent="0.3">
      <c r="A114" s="32">
        <f t="shared" si="1"/>
        <v>45039</v>
      </c>
      <c r="B114" s="32">
        <f t="shared" si="1"/>
        <v>45404</v>
      </c>
      <c r="C114" s="51">
        <f>AVERAGEIFS(Sheet!I:I,Sheet!C:C,NORDESTE!A114,Sheet!A:A,"NE")</f>
        <v>91.061401369999999</v>
      </c>
      <c r="D114" s="51">
        <f>IFERROR(AVERAGEIFS(Sheet!I:I,Sheet!C:C,NORDESTE!B114,Sheet!A:A,"NE"),"")</f>
        <v>78.21050262</v>
      </c>
      <c r="F114" s="32">
        <v>45039</v>
      </c>
      <c r="G114" s="32">
        <v>45404</v>
      </c>
      <c r="H114" s="51">
        <v>91.061401369999999</v>
      </c>
      <c r="I114" s="51"/>
    </row>
    <row r="115" spans="1:9" x14ac:dyDescent="0.3">
      <c r="A115" s="32">
        <f t="shared" si="1"/>
        <v>45040</v>
      </c>
      <c r="B115" s="32">
        <f t="shared" si="1"/>
        <v>45405</v>
      </c>
      <c r="C115" s="51">
        <f>AVERAGEIFS(Sheet!I:I,Sheet!C:C,NORDESTE!A115,Sheet!A:A,"NE")</f>
        <v>91.075500489999996</v>
      </c>
      <c r="D115" s="51">
        <f>IFERROR(AVERAGEIFS(Sheet!I:I,Sheet!C:C,NORDESTE!B115,Sheet!A:A,"NE"),"")</f>
        <v>78.30690002</v>
      </c>
      <c r="F115" s="32">
        <v>45040</v>
      </c>
      <c r="G115" s="32">
        <v>45405</v>
      </c>
      <c r="H115" s="51">
        <v>91.075500489999996</v>
      </c>
      <c r="I115" s="51"/>
    </row>
    <row r="116" spans="1:9" x14ac:dyDescent="0.3">
      <c r="A116" s="32">
        <f t="shared" si="1"/>
        <v>45041</v>
      </c>
      <c r="B116" s="32">
        <f t="shared" si="1"/>
        <v>45406</v>
      </c>
      <c r="C116" s="51">
        <f>AVERAGEIFS(Sheet!I:I,Sheet!C:C,NORDESTE!A116,Sheet!A:A,"NE")</f>
        <v>91.094200130000004</v>
      </c>
      <c r="D116" s="51">
        <f>IFERROR(AVERAGEIFS(Sheet!I:I,Sheet!C:C,NORDESTE!B116,Sheet!A:A,"NE"),"")</f>
        <v>78.419502260000002</v>
      </c>
      <c r="F116" s="32">
        <v>45041</v>
      </c>
      <c r="G116" s="32">
        <v>45406</v>
      </c>
      <c r="H116" s="51">
        <v>91.094200130000004</v>
      </c>
      <c r="I116" s="51"/>
    </row>
    <row r="117" spans="1:9" x14ac:dyDescent="0.3">
      <c r="A117" s="32">
        <f t="shared" si="1"/>
        <v>45042</v>
      </c>
      <c r="B117" s="32">
        <f t="shared" si="1"/>
        <v>45407</v>
      </c>
      <c r="C117" s="51">
        <f>AVERAGEIFS(Sheet!I:I,Sheet!C:C,NORDESTE!A117,Sheet!A:A,"NE")</f>
        <v>91.1128006</v>
      </c>
      <c r="D117" s="51">
        <f>IFERROR(AVERAGEIFS(Sheet!I:I,Sheet!C:C,NORDESTE!B117,Sheet!A:A,"NE"),"")</f>
        <v>78.509498600000001</v>
      </c>
      <c r="F117" s="32">
        <v>45042</v>
      </c>
      <c r="G117" s="32">
        <v>45407</v>
      </c>
      <c r="H117" s="51">
        <v>91.1128006</v>
      </c>
      <c r="I117" s="51"/>
    </row>
    <row r="118" spans="1:9" x14ac:dyDescent="0.3">
      <c r="A118" s="32">
        <f t="shared" si="1"/>
        <v>45043</v>
      </c>
      <c r="B118" s="32">
        <f t="shared" si="1"/>
        <v>45408</v>
      </c>
      <c r="C118" s="51">
        <f>AVERAGEIFS(Sheet!I:I,Sheet!C:C,NORDESTE!A118,Sheet!A:A,"NE")</f>
        <v>91.128303529999997</v>
      </c>
      <c r="D118" s="51">
        <f>IFERROR(AVERAGEIFS(Sheet!I:I,Sheet!C:C,NORDESTE!B118,Sheet!A:A,"NE"),"")</f>
        <v>78.518699650000002</v>
      </c>
      <c r="F118" s="32">
        <v>45043</v>
      </c>
      <c r="G118" s="32">
        <v>45408</v>
      </c>
      <c r="H118" s="51">
        <v>91.128303529999997</v>
      </c>
      <c r="I118" s="51"/>
    </row>
    <row r="119" spans="1:9" x14ac:dyDescent="0.3">
      <c r="A119" s="32">
        <f t="shared" si="1"/>
        <v>45044</v>
      </c>
      <c r="B119" s="32">
        <f t="shared" si="1"/>
        <v>45409</v>
      </c>
      <c r="C119" s="51">
        <f>AVERAGEIFS(Sheet!I:I,Sheet!C:C,NORDESTE!A119,Sheet!A:A,"NE")</f>
        <v>91.139900209999993</v>
      </c>
      <c r="D119" s="51">
        <f>IFERROR(AVERAGEIFS(Sheet!I:I,Sheet!C:C,NORDESTE!B119,Sheet!A:A,"NE"),"")</f>
        <v>78.536201480000003</v>
      </c>
      <c r="F119" s="32">
        <v>45044</v>
      </c>
      <c r="G119" s="32">
        <v>45409</v>
      </c>
      <c r="H119" s="51">
        <v>91.139900209999993</v>
      </c>
      <c r="I119" s="51"/>
    </row>
    <row r="120" spans="1:9" x14ac:dyDescent="0.3">
      <c r="A120" s="32">
        <f t="shared" si="1"/>
        <v>45045</v>
      </c>
      <c r="B120" s="32">
        <f t="shared" si="1"/>
        <v>45410</v>
      </c>
      <c r="C120" s="51">
        <f>AVERAGEIFS(Sheet!I:I,Sheet!C:C,NORDESTE!A120,Sheet!A:A,"NE")</f>
        <v>91.075698849999995</v>
      </c>
      <c r="D120" s="51">
        <f>IFERROR(AVERAGEIFS(Sheet!I:I,Sheet!C:C,NORDESTE!B120,Sheet!A:A,"NE"),"")</f>
        <v>78.491798399999993</v>
      </c>
      <c r="F120" s="32">
        <v>45045</v>
      </c>
      <c r="G120" s="32">
        <v>45410</v>
      </c>
      <c r="H120" s="51">
        <v>91.075698849999995</v>
      </c>
      <c r="I120" s="51"/>
    </row>
    <row r="121" spans="1:9" x14ac:dyDescent="0.3">
      <c r="A121" s="32">
        <f t="shared" si="1"/>
        <v>45046</v>
      </c>
      <c r="B121" s="32">
        <f t="shared" si="1"/>
        <v>45411</v>
      </c>
      <c r="C121" s="51">
        <f>AVERAGEIFS(Sheet!I:I,Sheet!C:C,NORDESTE!A121,Sheet!A:A,"NE")</f>
        <v>91.016998290000004</v>
      </c>
      <c r="D121" s="51">
        <f>IFERROR(AVERAGEIFS(Sheet!I:I,Sheet!C:C,NORDESTE!B121,Sheet!A:A,"NE"),"")</f>
        <v>78.50689697</v>
      </c>
      <c r="F121" s="32">
        <v>45046</v>
      </c>
      <c r="G121" s="32">
        <v>45411</v>
      </c>
      <c r="H121" s="51">
        <v>91.016998290000004</v>
      </c>
      <c r="I121" s="51"/>
    </row>
    <row r="122" spans="1:9" x14ac:dyDescent="0.3">
      <c r="A122" s="32">
        <f t="shared" si="1"/>
        <v>45047</v>
      </c>
      <c r="B122" s="32">
        <f t="shared" si="1"/>
        <v>45412</v>
      </c>
      <c r="C122" s="51">
        <f>AVERAGEIFS(Sheet!I:I,Sheet!C:C,NORDESTE!A122,Sheet!A:A,"NE")</f>
        <v>90.959999080000003</v>
      </c>
      <c r="D122" s="51">
        <f>IFERROR(AVERAGEIFS(Sheet!I:I,Sheet!C:C,NORDESTE!B122,Sheet!A:A,"NE"),"")</f>
        <v>78.530097960000006</v>
      </c>
      <c r="F122" s="32">
        <v>45047</v>
      </c>
      <c r="G122" s="32">
        <v>45412</v>
      </c>
      <c r="H122" s="51">
        <v>90.959999080000003</v>
      </c>
      <c r="I122" s="51"/>
    </row>
    <row r="123" spans="1:9" x14ac:dyDescent="0.3">
      <c r="A123" s="32">
        <f t="shared" si="1"/>
        <v>45048</v>
      </c>
      <c r="B123" s="32">
        <f t="shared" si="1"/>
        <v>45413</v>
      </c>
      <c r="C123" s="51">
        <f>AVERAGEIFS(Sheet!I:I,Sheet!C:C,NORDESTE!A123,Sheet!A:A,"NE")</f>
        <v>90.854400630000001</v>
      </c>
      <c r="D123" s="51">
        <f>IFERROR(AVERAGEIFS(Sheet!I:I,Sheet!C:C,NORDESTE!B123,Sheet!A:A,"NE"),"")</f>
        <v>78.551597599999994</v>
      </c>
      <c r="F123" s="32">
        <v>45048</v>
      </c>
      <c r="G123" s="32">
        <v>45413</v>
      </c>
      <c r="H123" s="51">
        <v>90.854400630000001</v>
      </c>
      <c r="I123" s="51"/>
    </row>
    <row r="124" spans="1:9" x14ac:dyDescent="0.3">
      <c r="A124" s="32">
        <f t="shared" si="1"/>
        <v>45049</v>
      </c>
      <c r="B124" s="32">
        <f t="shared" si="1"/>
        <v>45414</v>
      </c>
      <c r="C124" s="51">
        <f>AVERAGEIFS(Sheet!I:I,Sheet!C:C,NORDESTE!A124,Sheet!A:A,"NE")</f>
        <v>90.746597289999997</v>
      </c>
      <c r="D124" s="51">
        <f>IFERROR(AVERAGEIFS(Sheet!I:I,Sheet!C:C,NORDESTE!B124,Sheet!A:A,"NE"),"")</f>
        <v>78.465103150000004</v>
      </c>
      <c r="F124" s="32">
        <v>45049</v>
      </c>
      <c r="G124" s="32">
        <v>45414</v>
      </c>
      <c r="H124" s="51">
        <v>90.746597289999997</v>
      </c>
      <c r="I124" s="51"/>
    </row>
    <row r="125" spans="1:9" x14ac:dyDescent="0.3">
      <c r="A125" s="32">
        <f t="shared" si="1"/>
        <v>45050</v>
      </c>
      <c r="B125" s="32">
        <f t="shared" si="1"/>
        <v>45415</v>
      </c>
      <c r="C125" s="51">
        <f>AVERAGEIFS(Sheet!I:I,Sheet!C:C,NORDESTE!A125,Sheet!A:A,"NE")</f>
        <v>90.709198000000001</v>
      </c>
      <c r="D125" s="51">
        <f>IFERROR(AVERAGEIFS(Sheet!I:I,Sheet!C:C,NORDESTE!B125,Sheet!A:A,"NE"),"")</f>
        <v>78.422096249999996</v>
      </c>
      <c r="F125" s="32">
        <v>45050</v>
      </c>
      <c r="G125" s="32">
        <v>45415</v>
      </c>
      <c r="H125" s="51">
        <v>90.709198000000001</v>
      </c>
      <c r="I125" s="51"/>
    </row>
    <row r="126" spans="1:9" x14ac:dyDescent="0.3">
      <c r="A126" s="32">
        <f t="shared" si="1"/>
        <v>45051</v>
      </c>
      <c r="B126" s="32">
        <f t="shared" si="1"/>
        <v>45416</v>
      </c>
      <c r="C126" s="51">
        <f>AVERAGEIFS(Sheet!I:I,Sheet!C:C,NORDESTE!A126,Sheet!A:A,"NE")</f>
        <v>90.675003050000001</v>
      </c>
      <c r="D126" s="51">
        <f>IFERROR(AVERAGEIFS(Sheet!I:I,Sheet!C:C,NORDESTE!B126,Sheet!A:A,"NE"),"")</f>
        <v>78.353500370000006</v>
      </c>
      <c r="F126" s="32">
        <v>45051</v>
      </c>
      <c r="G126" s="32">
        <v>45416</v>
      </c>
      <c r="H126" s="51">
        <v>90.675003050000001</v>
      </c>
      <c r="I126" s="51"/>
    </row>
    <row r="127" spans="1:9" x14ac:dyDescent="0.3">
      <c r="A127" s="32">
        <f t="shared" si="1"/>
        <v>45052</v>
      </c>
      <c r="B127" s="32">
        <f t="shared" si="1"/>
        <v>45417</v>
      </c>
      <c r="C127" s="51">
        <f>AVERAGEIFS(Sheet!I:I,Sheet!C:C,NORDESTE!A127,Sheet!A:A,"NE")</f>
        <v>90.660697940000006</v>
      </c>
      <c r="D127" s="51">
        <f>IFERROR(AVERAGEIFS(Sheet!I:I,Sheet!C:C,NORDESTE!B127,Sheet!A:A,"NE"),"")</f>
        <v>78.284301760000005</v>
      </c>
      <c r="F127" s="32">
        <v>45052</v>
      </c>
      <c r="G127" s="32">
        <v>45417</v>
      </c>
      <c r="H127" s="51">
        <v>90.660697940000006</v>
      </c>
      <c r="I127" s="51"/>
    </row>
    <row r="128" spans="1:9" x14ac:dyDescent="0.3">
      <c r="A128" s="32">
        <f t="shared" si="1"/>
        <v>45053</v>
      </c>
      <c r="B128" s="32">
        <f t="shared" si="1"/>
        <v>45418</v>
      </c>
      <c r="C128" s="51">
        <f>AVERAGEIFS(Sheet!I:I,Sheet!C:C,NORDESTE!A128,Sheet!A:A,"NE")</f>
        <v>90.628196720000005</v>
      </c>
      <c r="D128" s="51">
        <f>IFERROR(AVERAGEIFS(Sheet!I:I,Sheet!C:C,NORDESTE!B128,Sheet!A:A,"NE"),"")</f>
        <v>78.218299869999996</v>
      </c>
      <c r="F128" s="32">
        <v>45053</v>
      </c>
      <c r="G128" s="32">
        <v>45418</v>
      </c>
      <c r="H128" s="51">
        <v>90.628196720000005</v>
      </c>
      <c r="I128" s="51"/>
    </row>
    <row r="129" spans="1:9" x14ac:dyDescent="0.3">
      <c r="A129" s="32">
        <f t="shared" si="1"/>
        <v>45054</v>
      </c>
      <c r="B129" s="32">
        <f t="shared" si="1"/>
        <v>45419</v>
      </c>
      <c r="C129" s="51">
        <f>AVERAGEIFS(Sheet!I:I,Sheet!C:C,NORDESTE!A129,Sheet!A:A,"NE")</f>
        <v>90.628402710000003</v>
      </c>
      <c r="D129" s="51"/>
      <c r="F129" s="32">
        <v>45054</v>
      </c>
      <c r="G129" s="32">
        <v>45419</v>
      </c>
      <c r="H129" s="51">
        <v>90.628402710000003</v>
      </c>
      <c r="I129" s="51"/>
    </row>
    <row r="130" spans="1:9" x14ac:dyDescent="0.3">
      <c r="A130" s="32">
        <f t="shared" si="1"/>
        <v>45055</v>
      </c>
      <c r="B130" s="32">
        <f t="shared" si="1"/>
        <v>45420</v>
      </c>
      <c r="C130" s="51">
        <f>AVERAGEIFS(Sheet!I:I,Sheet!C:C,NORDESTE!A130,Sheet!A:A,"NE")</f>
        <v>90.589302059999994</v>
      </c>
      <c r="D130" s="51"/>
      <c r="F130" s="32">
        <v>45055</v>
      </c>
      <c r="G130" s="32">
        <v>45420</v>
      </c>
      <c r="H130" s="51">
        <v>90.589302059999994</v>
      </c>
      <c r="I130" s="51"/>
    </row>
    <row r="131" spans="1:9" x14ac:dyDescent="0.3">
      <c r="A131" s="32">
        <f t="shared" si="1"/>
        <v>45056</v>
      </c>
      <c r="B131" s="32">
        <f t="shared" si="1"/>
        <v>45421</v>
      </c>
      <c r="C131" s="51">
        <f>AVERAGEIFS(Sheet!I:I,Sheet!C:C,NORDESTE!A131,Sheet!A:A,"NE")</f>
        <v>90.580101010000007</v>
      </c>
      <c r="D131" s="51"/>
      <c r="F131" s="32">
        <v>45056</v>
      </c>
      <c r="G131" s="32">
        <v>45421</v>
      </c>
      <c r="H131" s="51">
        <v>90.580101010000007</v>
      </c>
      <c r="I131" s="51"/>
    </row>
    <row r="132" spans="1:9" x14ac:dyDescent="0.3">
      <c r="A132" s="32">
        <f t="shared" ref="A132:B195" si="2">A131+1</f>
        <v>45057</v>
      </c>
      <c r="B132" s="32">
        <f t="shared" si="2"/>
        <v>45422</v>
      </c>
      <c r="C132" s="51">
        <f>AVERAGEIFS(Sheet!I:I,Sheet!C:C,NORDESTE!A132,Sheet!A:A,"NE")</f>
        <v>90.529296880000004</v>
      </c>
      <c r="D132" s="51"/>
      <c r="F132" s="32">
        <v>45057</v>
      </c>
      <c r="G132" s="32">
        <v>45422</v>
      </c>
      <c r="H132" s="51">
        <v>90.529296880000004</v>
      </c>
      <c r="I132" s="51"/>
    </row>
    <row r="133" spans="1:9" x14ac:dyDescent="0.3">
      <c r="A133" s="32">
        <f t="shared" si="2"/>
        <v>45058</v>
      </c>
      <c r="B133" s="32">
        <f t="shared" si="2"/>
        <v>45423</v>
      </c>
      <c r="C133" s="51">
        <f>AVERAGEIFS(Sheet!I:I,Sheet!C:C,NORDESTE!A133,Sheet!A:A,"NE")</f>
        <v>90.471397400000001</v>
      </c>
      <c r="D133" s="51"/>
      <c r="F133" s="32">
        <v>45058</v>
      </c>
      <c r="G133" s="32">
        <v>45423</v>
      </c>
      <c r="H133" s="51">
        <v>90.471397400000001</v>
      </c>
      <c r="I133" s="51"/>
    </row>
    <row r="134" spans="1:9" x14ac:dyDescent="0.3">
      <c r="A134" s="32">
        <f t="shared" si="2"/>
        <v>45059</v>
      </c>
      <c r="B134" s="32">
        <f t="shared" si="2"/>
        <v>45424</v>
      </c>
      <c r="C134" s="51">
        <f>AVERAGEIFS(Sheet!I:I,Sheet!C:C,NORDESTE!A134,Sheet!A:A,"NE")</f>
        <v>90.485298159999999</v>
      </c>
      <c r="D134" s="51"/>
      <c r="F134" s="32">
        <v>45059</v>
      </c>
      <c r="G134" s="32">
        <v>45424</v>
      </c>
      <c r="H134" s="51">
        <v>90.485298159999999</v>
      </c>
      <c r="I134" s="51"/>
    </row>
    <row r="135" spans="1:9" x14ac:dyDescent="0.3">
      <c r="A135" s="32">
        <f t="shared" si="2"/>
        <v>45060</v>
      </c>
      <c r="B135" s="32">
        <f t="shared" si="2"/>
        <v>45425</v>
      </c>
      <c r="C135" s="51">
        <f>AVERAGEIFS(Sheet!I:I,Sheet!C:C,NORDESTE!A135,Sheet!A:A,"NE")</f>
        <v>90.47810364</v>
      </c>
      <c r="D135" s="51"/>
      <c r="F135" s="32">
        <v>45060</v>
      </c>
      <c r="G135" s="32">
        <v>45425</v>
      </c>
      <c r="H135" s="51">
        <v>90.47810364</v>
      </c>
      <c r="I135" s="51"/>
    </row>
    <row r="136" spans="1:9" x14ac:dyDescent="0.3">
      <c r="A136" s="32">
        <f t="shared" si="2"/>
        <v>45061</v>
      </c>
      <c r="B136" s="32">
        <f t="shared" si="2"/>
        <v>45426</v>
      </c>
      <c r="C136" s="51">
        <f>AVERAGEIFS(Sheet!I:I,Sheet!C:C,NORDESTE!A136,Sheet!A:A,"NE")</f>
        <v>90.436096190000001</v>
      </c>
      <c r="D136" s="51"/>
      <c r="F136" s="32">
        <v>45061</v>
      </c>
      <c r="G136" s="32">
        <v>45426</v>
      </c>
      <c r="H136" s="51">
        <v>90.436096190000001</v>
      </c>
      <c r="I136" s="51"/>
    </row>
    <row r="137" spans="1:9" x14ac:dyDescent="0.3">
      <c r="A137" s="32">
        <f t="shared" si="2"/>
        <v>45062</v>
      </c>
      <c r="B137" s="32">
        <f t="shared" si="2"/>
        <v>45427</v>
      </c>
      <c r="C137" s="51">
        <f>AVERAGEIFS(Sheet!I:I,Sheet!C:C,NORDESTE!A137,Sheet!A:A,"NE")</f>
        <v>90.3993988</v>
      </c>
      <c r="D137" s="51"/>
      <c r="F137" s="32">
        <v>45062</v>
      </c>
      <c r="G137" s="32">
        <v>45427</v>
      </c>
      <c r="H137" s="51">
        <v>90.3993988</v>
      </c>
      <c r="I137" s="51"/>
    </row>
    <row r="138" spans="1:9" x14ac:dyDescent="0.3">
      <c r="A138" s="32">
        <f t="shared" si="2"/>
        <v>45063</v>
      </c>
      <c r="B138" s="32">
        <f t="shared" si="2"/>
        <v>45428</v>
      </c>
      <c r="C138" s="51">
        <f>AVERAGEIFS(Sheet!I:I,Sheet!C:C,NORDESTE!A138,Sheet!A:A,"NE")</f>
        <v>90.297996519999998</v>
      </c>
      <c r="D138" s="51"/>
      <c r="F138" s="32">
        <v>45063</v>
      </c>
      <c r="G138" s="32">
        <v>45428</v>
      </c>
      <c r="H138" s="51">
        <v>90.297996519999998</v>
      </c>
      <c r="I138" s="51"/>
    </row>
    <row r="139" spans="1:9" x14ac:dyDescent="0.3">
      <c r="A139" s="32">
        <f t="shared" si="2"/>
        <v>45064</v>
      </c>
      <c r="B139" s="32">
        <f t="shared" si="2"/>
        <v>45429</v>
      </c>
      <c r="C139" s="51">
        <f>AVERAGEIFS(Sheet!I:I,Sheet!C:C,NORDESTE!A139,Sheet!A:A,"NE")</f>
        <v>90.181297299999997</v>
      </c>
      <c r="D139" s="51"/>
      <c r="F139" s="32">
        <v>45064</v>
      </c>
      <c r="G139" s="32">
        <v>45429</v>
      </c>
      <c r="H139" s="51">
        <v>90.181297299999997</v>
      </c>
      <c r="I139" s="51"/>
    </row>
    <row r="140" spans="1:9" x14ac:dyDescent="0.3">
      <c r="A140" s="32">
        <f t="shared" si="2"/>
        <v>45065</v>
      </c>
      <c r="B140" s="32">
        <f t="shared" si="2"/>
        <v>45430</v>
      </c>
      <c r="C140" s="51">
        <f>AVERAGEIFS(Sheet!I:I,Sheet!C:C,NORDESTE!A140,Sheet!A:A,"NE")</f>
        <v>90.078002929999997</v>
      </c>
      <c r="D140" s="51"/>
      <c r="F140" s="32">
        <v>45065</v>
      </c>
      <c r="G140" s="32">
        <v>45430</v>
      </c>
      <c r="H140" s="51">
        <v>90.078002929999997</v>
      </c>
      <c r="I140" s="51"/>
    </row>
    <row r="141" spans="1:9" x14ac:dyDescent="0.3">
      <c r="A141" s="32">
        <f t="shared" si="2"/>
        <v>45066</v>
      </c>
      <c r="B141" s="32">
        <f t="shared" si="2"/>
        <v>45431</v>
      </c>
      <c r="C141" s="51">
        <f>AVERAGEIFS(Sheet!I:I,Sheet!C:C,NORDESTE!A141,Sheet!A:A,"NE")</f>
        <v>89.972297670000003</v>
      </c>
      <c r="D141" s="51"/>
      <c r="F141" s="32">
        <v>45066</v>
      </c>
      <c r="G141" s="32">
        <v>45431</v>
      </c>
      <c r="H141" s="51">
        <v>89.972297670000003</v>
      </c>
      <c r="I141" s="51"/>
    </row>
    <row r="142" spans="1:9" x14ac:dyDescent="0.3">
      <c r="A142" s="32">
        <f t="shared" si="2"/>
        <v>45067</v>
      </c>
      <c r="B142" s="32">
        <f t="shared" si="2"/>
        <v>45432</v>
      </c>
      <c r="C142" s="51">
        <f>AVERAGEIFS(Sheet!I:I,Sheet!C:C,NORDESTE!A142,Sheet!A:A,"NE")</f>
        <v>89.858596800000001</v>
      </c>
      <c r="D142" s="51"/>
      <c r="F142" s="32">
        <v>45067</v>
      </c>
      <c r="G142" s="32">
        <v>45432</v>
      </c>
      <c r="H142" s="51">
        <v>89.858596800000001</v>
      </c>
      <c r="I142" s="51"/>
    </row>
    <row r="143" spans="1:9" x14ac:dyDescent="0.3">
      <c r="A143" s="32">
        <f t="shared" si="2"/>
        <v>45068</v>
      </c>
      <c r="B143" s="32">
        <f t="shared" si="2"/>
        <v>45433</v>
      </c>
      <c r="C143" s="51">
        <f>AVERAGEIFS(Sheet!I:I,Sheet!C:C,NORDESTE!A143,Sheet!A:A,"NE")</f>
        <v>89.719398499999997</v>
      </c>
      <c r="D143" s="51"/>
      <c r="F143" s="32">
        <v>45068</v>
      </c>
      <c r="G143" s="32">
        <v>45433</v>
      </c>
      <c r="H143" s="51">
        <v>89.719398499999997</v>
      </c>
      <c r="I143" s="51"/>
    </row>
    <row r="144" spans="1:9" x14ac:dyDescent="0.3">
      <c r="A144" s="32">
        <f t="shared" si="2"/>
        <v>45069</v>
      </c>
      <c r="B144" s="32">
        <f t="shared" si="2"/>
        <v>45434</v>
      </c>
      <c r="C144" s="51">
        <f>AVERAGEIFS(Sheet!I:I,Sheet!C:C,NORDESTE!A144,Sheet!A:A,"NE")</f>
        <v>89.564399719999997</v>
      </c>
      <c r="D144" s="51"/>
      <c r="F144" s="32">
        <v>45069</v>
      </c>
      <c r="G144" s="32">
        <v>45434</v>
      </c>
      <c r="H144" s="51">
        <v>89.564399719999997</v>
      </c>
      <c r="I144" s="51"/>
    </row>
    <row r="145" spans="1:9" x14ac:dyDescent="0.3">
      <c r="A145" s="32">
        <f t="shared" si="2"/>
        <v>45070</v>
      </c>
      <c r="B145" s="32">
        <f t="shared" si="2"/>
        <v>45435</v>
      </c>
      <c r="C145" s="51">
        <f>AVERAGEIFS(Sheet!I:I,Sheet!C:C,NORDESTE!A145,Sheet!A:A,"NE")</f>
        <v>89.514701840000001</v>
      </c>
      <c r="D145" s="51"/>
      <c r="F145" s="32">
        <v>45070</v>
      </c>
      <c r="G145" s="32">
        <v>45435</v>
      </c>
      <c r="H145" s="51">
        <v>89.514701840000001</v>
      </c>
      <c r="I145" s="51"/>
    </row>
    <row r="146" spans="1:9" x14ac:dyDescent="0.3">
      <c r="A146" s="32">
        <f t="shared" si="2"/>
        <v>45071</v>
      </c>
      <c r="B146" s="32">
        <f t="shared" si="2"/>
        <v>45436</v>
      </c>
      <c r="C146" s="51">
        <f>AVERAGEIFS(Sheet!I:I,Sheet!C:C,NORDESTE!A146,Sheet!A:A,"NE")</f>
        <v>89.480201719999997</v>
      </c>
      <c r="D146" s="51"/>
      <c r="F146" s="32">
        <v>45071</v>
      </c>
      <c r="G146" s="32">
        <v>45436</v>
      </c>
      <c r="H146" s="51">
        <v>89.480201719999997</v>
      </c>
      <c r="I146" s="51"/>
    </row>
    <row r="147" spans="1:9" x14ac:dyDescent="0.3">
      <c r="A147" s="32">
        <f t="shared" si="2"/>
        <v>45072</v>
      </c>
      <c r="B147" s="32">
        <f t="shared" si="2"/>
        <v>45437</v>
      </c>
      <c r="C147" s="51">
        <f>AVERAGEIFS(Sheet!I:I,Sheet!C:C,NORDESTE!A147,Sheet!A:A,"NE")</f>
        <v>89.5</v>
      </c>
      <c r="D147" s="51"/>
      <c r="F147" s="32">
        <v>45072</v>
      </c>
      <c r="G147" s="32">
        <v>45437</v>
      </c>
      <c r="H147" s="51">
        <v>89.5</v>
      </c>
      <c r="I147" s="51"/>
    </row>
    <row r="148" spans="1:9" x14ac:dyDescent="0.3">
      <c r="A148" s="32">
        <f t="shared" si="2"/>
        <v>45073</v>
      </c>
      <c r="B148" s="32">
        <f t="shared" si="2"/>
        <v>45438</v>
      </c>
      <c r="C148" s="51">
        <f>AVERAGEIFS(Sheet!I:I,Sheet!C:C,NORDESTE!A148,Sheet!A:A,"NE")</f>
        <v>89.51779938</v>
      </c>
      <c r="D148" s="51"/>
      <c r="F148" s="32">
        <v>45073</v>
      </c>
      <c r="G148" s="32">
        <v>45438</v>
      </c>
      <c r="H148" s="51">
        <v>89.51779938</v>
      </c>
      <c r="I148" s="51"/>
    </row>
    <row r="149" spans="1:9" x14ac:dyDescent="0.3">
      <c r="A149" s="32">
        <f t="shared" si="2"/>
        <v>45074</v>
      </c>
      <c r="B149" s="32">
        <f t="shared" si="2"/>
        <v>45439</v>
      </c>
      <c r="C149" s="51">
        <f>AVERAGEIFS(Sheet!I:I,Sheet!C:C,NORDESTE!A149,Sheet!A:A,"NE")</f>
        <v>89.487396239999995</v>
      </c>
      <c r="D149" s="51"/>
      <c r="F149" s="32">
        <v>45074</v>
      </c>
      <c r="G149" s="32">
        <v>45439</v>
      </c>
      <c r="H149" s="51">
        <v>89.487396239999995</v>
      </c>
      <c r="I149" s="51"/>
    </row>
    <row r="150" spans="1:9" x14ac:dyDescent="0.3">
      <c r="A150" s="32">
        <f t="shared" si="2"/>
        <v>45075</v>
      </c>
      <c r="B150" s="32">
        <f t="shared" si="2"/>
        <v>45440</v>
      </c>
      <c r="C150" s="51">
        <f>AVERAGEIFS(Sheet!I:I,Sheet!C:C,NORDESTE!A150,Sheet!A:A,"NE")</f>
        <v>89.383399960000006</v>
      </c>
      <c r="D150" s="51"/>
      <c r="F150" s="32">
        <v>45075</v>
      </c>
      <c r="G150" s="32">
        <v>45440</v>
      </c>
      <c r="H150" s="51">
        <v>89.383399960000006</v>
      </c>
      <c r="I150" s="51"/>
    </row>
    <row r="151" spans="1:9" x14ac:dyDescent="0.3">
      <c r="A151" s="32">
        <f t="shared" si="2"/>
        <v>45076</v>
      </c>
      <c r="B151" s="32">
        <f t="shared" si="2"/>
        <v>45441</v>
      </c>
      <c r="C151" s="51">
        <f>AVERAGEIFS(Sheet!I:I,Sheet!C:C,NORDESTE!A151,Sheet!A:A,"NE")</f>
        <v>89.314498900000004</v>
      </c>
      <c r="D151" s="51"/>
      <c r="F151" s="32">
        <v>45076</v>
      </c>
      <c r="G151" s="32">
        <v>45441</v>
      </c>
      <c r="H151" s="51">
        <v>89.314498900000004</v>
      </c>
      <c r="I151" s="51"/>
    </row>
    <row r="152" spans="1:9" x14ac:dyDescent="0.3">
      <c r="A152" s="32">
        <f t="shared" si="2"/>
        <v>45077</v>
      </c>
      <c r="B152" s="32">
        <f t="shared" si="2"/>
        <v>45442</v>
      </c>
      <c r="C152" s="51">
        <f>AVERAGEIFS(Sheet!I:I,Sheet!C:C,NORDESTE!A152,Sheet!A:A,"NE")</f>
        <v>89.1371994</v>
      </c>
      <c r="D152" s="51"/>
      <c r="F152" s="32">
        <v>45077</v>
      </c>
      <c r="G152" s="32">
        <v>45442</v>
      </c>
      <c r="H152" s="51">
        <v>89.1371994</v>
      </c>
      <c r="I152" s="51"/>
    </row>
    <row r="153" spans="1:9" x14ac:dyDescent="0.3">
      <c r="A153" s="32">
        <f t="shared" si="2"/>
        <v>45078</v>
      </c>
      <c r="B153" s="32">
        <f t="shared" si="2"/>
        <v>45443</v>
      </c>
      <c r="C153" s="51">
        <f>AVERAGEIFS(Sheet!I:I,Sheet!C:C,NORDESTE!A153,Sheet!A:A,"NE")</f>
        <v>88.976402280000002</v>
      </c>
      <c r="D153" s="51"/>
      <c r="F153" s="32">
        <v>45078</v>
      </c>
      <c r="G153" s="32">
        <v>45443</v>
      </c>
      <c r="H153" s="51">
        <v>88.976402280000002</v>
      </c>
      <c r="I153" s="51"/>
    </row>
    <row r="154" spans="1:9" x14ac:dyDescent="0.3">
      <c r="A154" s="32">
        <f t="shared" si="2"/>
        <v>45079</v>
      </c>
      <c r="B154" s="32">
        <f t="shared" si="2"/>
        <v>45444</v>
      </c>
      <c r="C154" s="51">
        <f>AVERAGEIFS(Sheet!I:I,Sheet!C:C,NORDESTE!A154,Sheet!A:A,"NE")</f>
        <v>88.882102970000005</v>
      </c>
      <c r="D154" s="51"/>
      <c r="F154" s="32">
        <v>45079</v>
      </c>
      <c r="G154" s="32">
        <v>45444</v>
      </c>
      <c r="H154" s="51">
        <v>88.882102970000005</v>
      </c>
      <c r="I154" s="51"/>
    </row>
    <row r="155" spans="1:9" x14ac:dyDescent="0.3">
      <c r="A155" s="32">
        <f t="shared" si="2"/>
        <v>45080</v>
      </c>
      <c r="B155" s="32">
        <f t="shared" si="2"/>
        <v>45445</v>
      </c>
      <c r="C155" s="51">
        <f>AVERAGEIFS(Sheet!I:I,Sheet!C:C,NORDESTE!A155,Sheet!A:A,"NE")</f>
        <v>88.787696839999995</v>
      </c>
      <c r="D155" s="51"/>
      <c r="F155" s="32">
        <v>45080</v>
      </c>
      <c r="G155" s="32">
        <v>45445</v>
      </c>
      <c r="H155" s="51">
        <v>88.787696839999995</v>
      </c>
      <c r="I155" s="51"/>
    </row>
    <row r="156" spans="1:9" x14ac:dyDescent="0.3">
      <c r="A156" s="32">
        <f t="shared" si="2"/>
        <v>45081</v>
      </c>
      <c r="B156" s="32">
        <f t="shared" si="2"/>
        <v>45446</v>
      </c>
      <c r="C156" s="51">
        <f>AVERAGEIFS(Sheet!I:I,Sheet!C:C,NORDESTE!A156,Sheet!A:A,"NE")</f>
        <v>88.705802919999996</v>
      </c>
      <c r="D156" s="51"/>
      <c r="F156" s="32">
        <v>45081</v>
      </c>
      <c r="G156" s="32">
        <v>45446</v>
      </c>
      <c r="H156" s="51">
        <v>88.705802919999996</v>
      </c>
      <c r="I156" s="51"/>
    </row>
    <row r="157" spans="1:9" x14ac:dyDescent="0.3">
      <c r="A157" s="32">
        <f t="shared" si="2"/>
        <v>45082</v>
      </c>
      <c r="B157" s="32">
        <f t="shared" si="2"/>
        <v>45447</v>
      </c>
      <c r="C157" s="51">
        <f>AVERAGEIFS(Sheet!I:I,Sheet!C:C,NORDESTE!A157,Sheet!A:A,"NE")</f>
        <v>88.555297850000002</v>
      </c>
      <c r="D157" s="51"/>
      <c r="F157" s="32">
        <v>45082</v>
      </c>
      <c r="G157" s="32">
        <v>45447</v>
      </c>
      <c r="H157" s="51">
        <v>88.555297850000002</v>
      </c>
      <c r="I157" s="51"/>
    </row>
    <row r="158" spans="1:9" x14ac:dyDescent="0.3">
      <c r="A158" s="32">
        <f t="shared" si="2"/>
        <v>45083</v>
      </c>
      <c r="B158" s="32">
        <f t="shared" si="2"/>
        <v>45448</v>
      </c>
      <c r="C158" s="51">
        <f>AVERAGEIFS(Sheet!I:I,Sheet!C:C,NORDESTE!A158,Sheet!A:A,"NE")</f>
        <v>88.382499690000003</v>
      </c>
      <c r="D158" s="51"/>
      <c r="F158" s="32">
        <v>45083</v>
      </c>
      <c r="G158" s="32">
        <v>45448</v>
      </c>
      <c r="H158" s="51">
        <v>88.382499690000003</v>
      </c>
      <c r="I158" s="51"/>
    </row>
    <row r="159" spans="1:9" x14ac:dyDescent="0.3">
      <c r="A159" s="32">
        <f t="shared" si="2"/>
        <v>45084</v>
      </c>
      <c r="B159" s="32">
        <f t="shared" si="2"/>
        <v>45449</v>
      </c>
      <c r="C159" s="51">
        <f>AVERAGEIFS(Sheet!I:I,Sheet!C:C,NORDESTE!A159,Sheet!A:A,"NE")</f>
        <v>88.206901549999998</v>
      </c>
      <c r="D159" s="51"/>
      <c r="F159" s="32">
        <v>45084</v>
      </c>
      <c r="G159" s="32">
        <v>45449</v>
      </c>
      <c r="H159" s="51">
        <v>88.206901549999998</v>
      </c>
      <c r="I159" s="51"/>
    </row>
    <row r="160" spans="1:9" x14ac:dyDescent="0.3">
      <c r="A160" s="32">
        <f t="shared" si="2"/>
        <v>45085</v>
      </c>
      <c r="B160" s="32">
        <f t="shared" si="2"/>
        <v>45450</v>
      </c>
      <c r="C160" s="51">
        <f>AVERAGEIFS(Sheet!I:I,Sheet!C:C,NORDESTE!A160,Sheet!A:A,"NE")</f>
        <v>88.091201780000006</v>
      </c>
      <c r="D160" s="51"/>
      <c r="F160" s="32">
        <v>45085</v>
      </c>
      <c r="G160" s="32">
        <v>45450</v>
      </c>
      <c r="H160" s="51">
        <v>88.091201780000006</v>
      </c>
      <c r="I160" s="51"/>
    </row>
    <row r="161" spans="1:9" x14ac:dyDescent="0.3">
      <c r="A161" s="32">
        <f t="shared" si="2"/>
        <v>45086</v>
      </c>
      <c r="B161" s="32">
        <f t="shared" si="2"/>
        <v>45451</v>
      </c>
      <c r="C161" s="51">
        <f>AVERAGEIFS(Sheet!I:I,Sheet!C:C,NORDESTE!A161,Sheet!A:A,"NE")</f>
        <v>87.905197139999999</v>
      </c>
      <c r="D161" s="51"/>
      <c r="F161" s="32">
        <v>45086</v>
      </c>
      <c r="G161" s="32">
        <v>45451</v>
      </c>
      <c r="H161" s="51">
        <v>87.905197139999999</v>
      </c>
      <c r="I161" s="51"/>
    </row>
    <row r="162" spans="1:9" x14ac:dyDescent="0.3">
      <c r="A162" s="32">
        <f t="shared" si="2"/>
        <v>45087</v>
      </c>
      <c r="B162" s="32">
        <f t="shared" si="2"/>
        <v>45452</v>
      </c>
      <c r="C162" s="51">
        <f>AVERAGEIFS(Sheet!I:I,Sheet!C:C,NORDESTE!A162,Sheet!A:A,"NE")</f>
        <v>87.730697629999995</v>
      </c>
      <c r="D162" s="51"/>
      <c r="F162" s="32">
        <v>45087</v>
      </c>
      <c r="G162" s="32">
        <v>45452</v>
      </c>
      <c r="H162" s="51">
        <v>87.730697629999995</v>
      </c>
      <c r="I162" s="51"/>
    </row>
    <row r="163" spans="1:9" x14ac:dyDescent="0.3">
      <c r="A163" s="32">
        <f t="shared" si="2"/>
        <v>45088</v>
      </c>
      <c r="B163" s="32">
        <f t="shared" si="2"/>
        <v>45453</v>
      </c>
      <c r="C163" s="51">
        <f>AVERAGEIFS(Sheet!I:I,Sheet!C:C,NORDESTE!A163,Sheet!A:A,"NE")</f>
        <v>87.537101750000005</v>
      </c>
      <c r="D163" s="51"/>
      <c r="F163" s="32">
        <v>45088</v>
      </c>
      <c r="G163" s="32">
        <v>45453</v>
      </c>
      <c r="H163" s="51">
        <v>87.537101750000005</v>
      </c>
      <c r="I163" s="51"/>
    </row>
    <row r="164" spans="1:9" x14ac:dyDescent="0.3">
      <c r="A164" s="32">
        <f t="shared" si="2"/>
        <v>45089</v>
      </c>
      <c r="B164" s="32">
        <f t="shared" si="2"/>
        <v>45454</v>
      </c>
      <c r="C164" s="51">
        <f>AVERAGEIFS(Sheet!I:I,Sheet!C:C,NORDESTE!A164,Sheet!A:A,"NE")</f>
        <v>87.35199738</v>
      </c>
      <c r="D164" s="51"/>
      <c r="F164" s="32">
        <v>45089</v>
      </c>
      <c r="G164" s="32">
        <v>45454</v>
      </c>
      <c r="H164" s="51">
        <v>87.35199738</v>
      </c>
      <c r="I164" s="51"/>
    </row>
    <row r="165" spans="1:9" x14ac:dyDescent="0.3">
      <c r="A165" s="32">
        <f t="shared" si="2"/>
        <v>45090</v>
      </c>
      <c r="B165" s="32">
        <f t="shared" si="2"/>
        <v>45455</v>
      </c>
      <c r="C165" s="51">
        <f>AVERAGEIFS(Sheet!I:I,Sheet!C:C,NORDESTE!A165,Sheet!A:A,"NE")</f>
        <v>87.199302669999994</v>
      </c>
      <c r="D165" s="51"/>
      <c r="F165" s="32">
        <v>45090</v>
      </c>
      <c r="G165" s="32">
        <v>45455</v>
      </c>
      <c r="H165" s="51">
        <v>87.199302669999994</v>
      </c>
      <c r="I165" s="51"/>
    </row>
    <row r="166" spans="1:9" x14ac:dyDescent="0.3">
      <c r="A166" s="32">
        <f t="shared" si="2"/>
        <v>45091</v>
      </c>
      <c r="B166" s="32">
        <f t="shared" si="2"/>
        <v>45456</v>
      </c>
      <c r="C166" s="51">
        <f>AVERAGEIFS(Sheet!I:I,Sheet!C:C,NORDESTE!A166,Sheet!A:A,"NE")</f>
        <v>87.111999510000004</v>
      </c>
      <c r="D166" s="51"/>
      <c r="F166" s="32">
        <v>45091</v>
      </c>
      <c r="G166" s="32">
        <v>45456</v>
      </c>
      <c r="H166" s="51">
        <v>87.111999510000004</v>
      </c>
      <c r="I166" s="51"/>
    </row>
    <row r="167" spans="1:9" x14ac:dyDescent="0.3">
      <c r="A167" s="32">
        <f t="shared" si="2"/>
        <v>45092</v>
      </c>
      <c r="B167" s="32">
        <f t="shared" si="2"/>
        <v>45457</v>
      </c>
      <c r="C167" s="51">
        <f>AVERAGEIFS(Sheet!I:I,Sheet!C:C,NORDESTE!A167,Sheet!A:A,"NE")</f>
        <v>86.956703189999999</v>
      </c>
      <c r="D167" s="51"/>
      <c r="F167" s="32">
        <v>45092</v>
      </c>
      <c r="G167" s="32">
        <v>45457</v>
      </c>
      <c r="H167" s="51">
        <v>86.956703189999999</v>
      </c>
      <c r="I167" s="51"/>
    </row>
    <row r="168" spans="1:9" x14ac:dyDescent="0.3">
      <c r="A168" s="32">
        <f t="shared" si="2"/>
        <v>45093</v>
      </c>
      <c r="B168" s="32">
        <f t="shared" si="2"/>
        <v>45458</v>
      </c>
      <c r="C168" s="51">
        <f>AVERAGEIFS(Sheet!I:I,Sheet!C:C,NORDESTE!A168,Sheet!A:A,"NE")</f>
        <v>86.838699340000005</v>
      </c>
      <c r="D168" s="51"/>
      <c r="F168" s="32">
        <v>45093</v>
      </c>
      <c r="G168" s="32">
        <v>45458</v>
      </c>
      <c r="H168" s="51">
        <v>86.838699340000005</v>
      </c>
      <c r="I168" s="51"/>
    </row>
    <row r="169" spans="1:9" x14ac:dyDescent="0.3">
      <c r="A169" s="32">
        <f t="shared" si="2"/>
        <v>45094</v>
      </c>
      <c r="B169" s="32">
        <f t="shared" si="2"/>
        <v>45459</v>
      </c>
      <c r="C169" s="51">
        <f>AVERAGEIFS(Sheet!I:I,Sheet!C:C,NORDESTE!A169,Sheet!A:A,"NE")</f>
        <v>86.75409698</v>
      </c>
      <c r="D169" s="51"/>
      <c r="F169" s="32">
        <v>45094</v>
      </c>
      <c r="G169" s="32">
        <v>45459</v>
      </c>
      <c r="H169" s="51">
        <v>86.75409698</v>
      </c>
      <c r="I169" s="51"/>
    </row>
    <row r="170" spans="1:9" x14ac:dyDescent="0.3">
      <c r="A170" s="32">
        <f t="shared" si="2"/>
        <v>45095</v>
      </c>
      <c r="B170" s="32">
        <f t="shared" si="2"/>
        <v>45460</v>
      </c>
      <c r="C170" s="51">
        <f>AVERAGEIFS(Sheet!I:I,Sheet!C:C,NORDESTE!A170,Sheet!A:A,"NE")</f>
        <v>86.652603150000004</v>
      </c>
      <c r="D170" s="51"/>
      <c r="F170" s="32">
        <v>45095</v>
      </c>
      <c r="G170" s="32">
        <v>45460</v>
      </c>
      <c r="H170" s="51">
        <v>86.652603150000004</v>
      </c>
      <c r="I170" s="51"/>
    </row>
    <row r="171" spans="1:9" x14ac:dyDescent="0.3">
      <c r="A171" s="32">
        <f t="shared" si="2"/>
        <v>45096</v>
      </c>
      <c r="B171" s="32">
        <f t="shared" si="2"/>
        <v>45461</v>
      </c>
      <c r="C171" s="51">
        <f>AVERAGEIFS(Sheet!I:I,Sheet!C:C,NORDESTE!A171,Sheet!A:A,"NE")</f>
        <v>86.494300839999994</v>
      </c>
      <c r="D171" s="51"/>
      <c r="F171" s="32">
        <v>45096</v>
      </c>
      <c r="G171" s="32">
        <v>45461</v>
      </c>
      <c r="H171" s="51">
        <v>86.494300839999994</v>
      </c>
      <c r="I171" s="51"/>
    </row>
    <row r="172" spans="1:9" x14ac:dyDescent="0.3">
      <c r="A172" s="32">
        <f t="shared" si="2"/>
        <v>45097</v>
      </c>
      <c r="B172" s="32">
        <f t="shared" si="2"/>
        <v>45462</v>
      </c>
      <c r="C172" s="51">
        <f>AVERAGEIFS(Sheet!I:I,Sheet!C:C,NORDESTE!A172,Sheet!A:A,"NE")</f>
        <v>86.340103150000004</v>
      </c>
      <c r="D172" s="51"/>
      <c r="F172" s="32">
        <v>45097</v>
      </c>
      <c r="G172" s="32">
        <v>45462</v>
      </c>
      <c r="H172" s="51">
        <v>86.340103150000004</v>
      </c>
      <c r="I172" s="51"/>
    </row>
    <row r="173" spans="1:9" x14ac:dyDescent="0.3">
      <c r="A173" s="32">
        <f t="shared" si="2"/>
        <v>45098</v>
      </c>
      <c r="B173" s="32">
        <f t="shared" si="2"/>
        <v>45463</v>
      </c>
      <c r="C173" s="51">
        <f>AVERAGEIFS(Sheet!I:I,Sheet!C:C,NORDESTE!A173,Sheet!A:A,"NE")</f>
        <v>86.160499569999999</v>
      </c>
      <c r="D173" s="51"/>
      <c r="F173" s="32">
        <v>45098</v>
      </c>
      <c r="G173" s="32">
        <v>45463</v>
      </c>
      <c r="H173" s="51">
        <v>86.160499569999999</v>
      </c>
      <c r="I173" s="51"/>
    </row>
    <row r="174" spans="1:9" x14ac:dyDescent="0.3">
      <c r="A174" s="32">
        <f t="shared" si="2"/>
        <v>45099</v>
      </c>
      <c r="B174" s="32">
        <f t="shared" si="2"/>
        <v>45464</v>
      </c>
      <c r="C174" s="51">
        <f>AVERAGEIFS(Sheet!I:I,Sheet!C:C,NORDESTE!A174,Sheet!A:A,"NE")</f>
        <v>85.978500370000006</v>
      </c>
      <c r="D174" s="51"/>
      <c r="F174" s="32">
        <v>45099</v>
      </c>
      <c r="G174" s="32">
        <v>45464</v>
      </c>
      <c r="H174" s="51">
        <v>85.978500370000006</v>
      </c>
      <c r="I174" s="51"/>
    </row>
    <row r="175" spans="1:9" x14ac:dyDescent="0.3">
      <c r="A175" s="32">
        <f t="shared" si="2"/>
        <v>45100</v>
      </c>
      <c r="B175" s="32">
        <f t="shared" si="2"/>
        <v>45465</v>
      </c>
      <c r="C175" s="51">
        <f>AVERAGEIFS(Sheet!I:I,Sheet!C:C,NORDESTE!A175,Sheet!A:A,"NE")</f>
        <v>85.813003539999997</v>
      </c>
      <c r="D175" s="51"/>
      <c r="F175" s="32">
        <v>45100</v>
      </c>
      <c r="G175" s="32">
        <v>45465</v>
      </c>
      <c r="H175" s="51">
        <v>85.813003539999997</v>
      </c>
      <c r="I175" s="51"/>
    </row>
    <row r="176" spans="1:9" x14ac:dyDescent="0.3">
      <c r="A176" s="32">
        <f t="shared" si="2"/>
        <v>45101</v>
      </c>
      <c r="B176" s="32">
        <f t="shared" si="2"/>
        <v>45466</v>
      </c>
      <c r="C176" s="51">
        <f>AVERAGEIFS(Sheet!I:I,Sheet!C:C,NORDESTE!A176,Sheet!A:A,"NE")</f>
        <v>85.638496399999994</v>
      </c>
      <c r="D176" s="51"/>
      <c r="F176" s="32">
        <v>45101</v>
      </c>
      <c r="G176" s="32">
        <v>45466</v>
      </c>
      <c r="H176" s="51">
        <v>85.638496399999994</v>
      </c>
      <c r="I176" s="51"/>
    </row>
    <row r="177" spans="1:9" x14ac:dyDescent="0.3">
      <c r="A177" s="32">
        <f t="shared" si="2"/>
        <v>45102</v>
      </c>
      <c r="B177" s="32">
        <f t="shared" si="2"/>
        <v>45467</v>
      </c>
      <c r="C177" s="51">
        <f>AVERAGEIFS(Sheet!I:I,Sheet!C:C,NORDESTE!A177,Sheet!A:A,"NE")</f>
        <v>85.465896610000001</v>
      </c>
      <c r="D177" s="51"/>
      <c r="F177" s="32">
        <v>45102</v>
      </c>
      <c r="G177" s="32">
        <v>45467</v>
      </c>
      <c r="H177" s="51">
        <v>85.465896610000001</v>
      </c>
      <c r="I177" s="51"/>
    </row>
    <row r="178" spans="1:9" x14ac:dyDescent="0.3">
      <c r="A178" s="32">
        <f t="shared" si="2"/>
        <v>45103</v>
      </c>
      <c r="B178" s="32">
        <f t="shared" si="2"/>
        <v>45468</v>
      </c>
      <c r="C178" s="51">
        <f>AVERAGEIFS(Sheet!I:I,Sheet!C:C,NORDESTE!A178,Sheet!A:A,"NE")</f>
        <v>85.305801389999999</v>
      </c>
      <c r="D178" s="51"/>
      <c r="F178" s="32">
        <v>45103</v>
      </c>
      <c r="G178" s="32">
        <v>45468</v>
      </c>
      <c r="H178" s="51">
        <v>85.305801389999999</v>
      </c>
      <c r="I178" s="51"/>
    </row>
    <row r="179" spans="1:9" x14ac:dyDescent="0.3">
      <c r="A179" s="32">
        <f t="shared" si="2"/>
        <v>45104</v>
      </c>
      <c r="B179" s="32">
        <f t="shared" si="2"/>
        <v>45469</v>
      </c>
      <c r="C179" s="51">
        <f>AVERAGEIFS(Sheet!I:I,Sheet!C:C,NORDESTE!A179,Sheet!A:A,"NE")</f>
        <v>85.122001650000001</v>
      </c>
      <c r="D179" s="51"/>
      <c r="F179" s="32">
        <v>45104</v>
      </c>
      <c r="G179" s="32">
        <v>45469</v>
      </c>
      <c r="H179" s="51">
        <v>85.122001650000001</v>
      </c>
      <c r="I179" s="51"/>
    </row>
    <row r="180" spans="1:9" x14ac:dyDescent="0.3">
      <c r="A180" s="32">
        <f t="shared" si="2"/>
        <v>45105</v>
      </c>
      <c r="B180" s="32">
        <f t="shared" si="2"/>
        <v>45470</v>
      </c>
      <c r="C180" s="51">
        <f>AVERAGEIFS(Sheet!I:I,Sheet!C:C,NORDESTE!A180,Sheet!A:A,"NE")</f>
        <v>84.93219757</v>
      </c>
      <c r="D180" s="51"/>
      <c r="F180" s="32">
        <v>45105</v>
      </c>
      <c r="G180" s="32">
        <v>45470</v>
      </c>
      <c r="H180" s="51">
        <v>84.93219757</v>
      </c>
      <c r="I180" s="51"/>
    </row>
    <row r="181" spans="1:9" x14ac:dyDescent="0.3">
      <c r="A181" s="32">
        <f t="shared" si="2"/>
        <v>45106</v>
      </c>
      <c r="B181" s="32">
        <f t="shared" si="2"/>
        <v>45471</v>
      </c>
      <c r="C181" s="51">
        <f>AVERAGEIFS(Sheet!I:I,Sheet!C:C,NORDESTE!A181,Sheet!A:A,"NE")</f>
        <v>84.757698059999996</v>
      </c>
      <c r="D181" s="51"/>
      <c r="F181" s="32">
        <v>45106</v>
      </c>
      <c r="G181" s="32">
        <v>45471</v>
      </c>
      <c r="H181" s="51">
        <v>84.757698059999996</v>
      </c>
      <c r="I181" s="51"/>
    </row>
    <row r="182" spans="1:9" x14ac:dyDescent="0.3">
      <c r="A182" s="32">
        <f t="shared" si="2"/>
        <v>45107</v>
      </c>
      <c r="B182" s="32">
        <f t="shared" si="2"/>
        <v>45472</v>
      </c>
      <c r="C182" s="51">
        <f>AVERAGEIFS(Sheet!I:I,Sheet!C:C,NORDESTE!A182,Sheet!A:A,"NE")</f>
        <v>84.591499330000005</v>
      </c>
      <c r="D182" s="51"/>
      <c r="F182" s="32">
        <v>45107</v>
      </c>
      <c r="G182" s="32">
        <v>45472</v>
      </c>
      <c r="H182" s="51">
        <v>84.591499330000005</v>
      </c>
      <c r="I182" s="51"/>
    </row>
    <row r="183" spans="1:9" x14ac:dyDescent="0.3">
      <c r="A183" s="32">
        <f t="shared" si="2"/>
        <v>45108</v>
      </c>
      <c r="B183" s="32">
        <f t="shared" si="2"/>
        <v>45473</v>
      </c>
      <c r="C183" s="51">
        <f>AVERAGEIFS(Sheet!I:I,Sheet!C:C,NORDESTE!A183,Sheet!A:A,"NE")</f>
        <v>84.418800349999998</v>
      </c>
      <c r="D183" s="51"/>
      <c r="F183" s="32">
        <v>45108</v>
      </c>
      <c r="G183" s="32">
        <v>45473</v>
      </c>
      <c r="H183" s="51">
        <v>84.418800349999998</v>
      </c>
      <c r="I183" s="51"/>
    </row>
    <row r="184" spans="1:9" x14ac:dyDescent="0.3">
      <c r="A184" s="32">
        <f t="shared" si="2"/>
        <v>45109</v>
      </c>
      <c r="B184" s="32">
        <f t="shared" si="2"/>
        <v>45474</v>
      </c>
      <c r="C184" s="51">
        <f>AVERAGEIFS(Sheet!I:I,Sheet!C:C,NORDESTE!A184,Sheet!A:A,"NE")</f>
        <v>84.240699770000006</v>
      </c>
      <c r="D184" s="51"/>
      <c r="F184" s="32">
        <v>45109</v>
      </c>
      <c r="G184" s="32">
        <v>45474</v>
      </c>
      <c r="H184" s="51">
        <v>84.240699770000006</v>
      </c>
      <c r="I184" s="51"/>
    </row>
    <row r="185" spans="1:9" x14ac:dyDescent="0.3">
      <c r="A185" s="32">
        <f t="shared" si="2"/>
        <v>45110</v>
      </c>
      <c r="B185" s="32">
        <f t="shared" si="2"/>
        <v>45475</v>
      </c>
      <c r="C185" s="51">
        <f>AVERAGEIFS(Sheet!I:I,Sheet!C:C,NORDESTE!A185,Sheet!A:A,"NE")</f>
        <v>84.126403809999999</v>
      </c>
      <c r="D185" s="51"/>
      <c r="F185" s="32">
        <v>45110</v>
      </c>
      <c r="G185" s="32">
        <v>45475</v>
      </c>
      <c r="H185" s="51">
        <v>84.126403809999999</v>
      </c>
      <c r="I185" s="51"/>
    </row>
    <row r="186" spans="1:9" x14ac:dyDescent="0.3">
      <c r="A186" s="32">
        <f t="shared" si="2"/>
        <v>45111</v>
      </c>
      <c r="B186" s="32">
        <f t="shared" si="2"/>
        <v>45476</v>
      </c>
      <c r="C186" s="51">
        <f>AVERAGEIFS(Sheet!I:I,Sheet!C:C,NORDESTE!A186,Sheet!A:A,"NE")</f>
        <v>83.972000120000004</v>
      </c>
      <c r="D186" s="51"/>
      <c r="F186" s="32">
        <v>45111</v>
      </c>
      <c r="G186" s="32">
        <v>45476</v>
      </c>
      <c r="H186" s="51">
        <v>83.972000120000004</v>
      </c>
      <c r="I186" s="51"/>
    </row>
    <row r="187" spans="1:9" x14ac:dyDescent="0.3">
      <c r="A187" s="32">
        <f t="shared" si="2"/>
        <v>45112</v>
      </c>
      <c r="B187" s="32">
        <f t="shared" si="2"/>
        <v>45477</v>
      </c>
      <c r="C187" s="51">
        <f>AVERAGEIFS(Sheet!I:I,Sheet!C:C,NORDESTE!A187,Sheet!A:A,"NE")</f>
        <v>83.830200199999993</v>
      </c>
      <c r="D187" s="51"/>
      <c r="F187" s="32">
        <v>45112</v>
      </c>
      <c r="G187" s="32">
        <v>45477</v>
      </c>
      <c r="H187" s="51">
        <v>83.830200199999993</v>
      </c>
      <c r="I187" s="51"/>
    </row>
    <row r="188" spans="1:9" x14ac:dyDescent="0.3">
      <c r="A188" s="32">
        <f t="shared" si="2"/>
        <v>45113</v>
      </c>
      <c r="B188" s="32">
        <f t="shared" si="2"/>
        <v>45478</v>
      </c>
      <c r="C188" s="51">
        <f>AVERAGEIFS(Sheet!I:I,Sheet!C:C,NORDESTE!A188,Sheet!A:A,"NE")</f>
        <v>83.668197629999995</v>
      </c>
      <c r="D188" s="51"/>
      <c r="F188" s="32">
        <v>45113</v>
      </c>
      <c r="G188" s="32">
        <v>45478</v>
      </c>
      <c r="H188" s="51">
        <v>83.668197629999995</v>
      </c>
      <c r="I188" s="51"/>
    </row>
    <row r="189" spans="1:9" x14ac:dyDescent="0.3">
      <c r="A189" s="32">
        <f t="shared" si="2"/>
        <v>45114</v>
      </c>
      <c r="B189" s="32">
        <f t="shared" si="2"/>
        <v>45479</v>
      </c>
      <c r="C189" s="51">
        <f>AVERAGEIFS(Sheet!I:I,Sheet!C:C,NORDESTE!A189,Sheet!A:A,"NE")</f>
        <v>83.507202149999998</v>
      </c>
      <c r="D189" s="51"/>
      <c r="F189" s="32">
        <v>45114</v>
      </c>
      <c r="G189" s="32">
        <v>45479</v>
      </c>
      <c r="H189" s="51">
        <v>83.507202149999998</v>
      </c>
      <c r="I189" s="51"/>
    </row>
    <row r="190" spans="1:9" x14ac:dyDescent="0.3">
      <c r="A190" s="32">
        <f t="shared" si="2"/>
        <v>45115</v>
      </c>
      <c r="B190" s="32">
        <f t="shared" si="2"/>
        <v>45480</v>
      </c>
      <c r="C190" s="51">
        <f>AVERAGEIFS(Sheet!I:I,Sheet!C:C,NORDESTE!A190,Sheet!A:A,"NE")</f>
        <v>83.346099850000002</v>
      </c>
      <c r="D190" s="51"/>
      <c r="F190" s="32">
        <v>45115</v>
      </c>
      <c r="G190" s="32">
        <v>45480</v>
      </c>
      <c r="H190" s="51">
        <v>83.346099850000002</v>
      </c>
      <c r="I190" s="51"/>
    </row>
    <row r="191" spans="1:9" x14ac:dyDescent="0.3">
      <c r="A191" s="32">
        <f t="shared" si="2"/>
        <v>45116</v>
      </c>
      <c r="B191" s="32">
        <f t="shared" si="2"/>
        <v>45481</v>
      </c>
      <c r="C191" s="51">
        <f>AVERAGEIFS(Sheet!I:I,Sheet!C:C,NORDESTE!A191,Sheet!A:A,"NE")</f>
        <v>83.107696529999998</v>
      </c>
      <c r="D191" s="51"/>
      <c r="F191" s="32">
        <v>45116</v>
      </c>
      <c r="G191" s="32">
        <v>45481</v>
      </c>
      <c r="H191" s="51">
        <v>83.107696529999998</v>
      </c>
      <c r="I191" s="51"/>
    </row>
    <row r="192" spans="1:9" x14ac:dyDescent="0.3">
      <c r="A192" s="32">
        <f t="shared" si="2"/>
        <v>45117</v>
      </c>
      <c r="B192" s="32">
        <f t="shared" si="2"/>
        <v>45482</v>
      </c>
      <c r="C192" s="51">
        <f>AVERAGEIFS(Sheet!I:I,Sheet!C:C,NORDESTE!A192,Sheet!A:A,"NE")</f>
        <v>82.894599909999997</v>
      </c>
      <c r="D192" s="51"/>
      <c r="F192" s="32">
        <v>45117</v>
      </c>
      <c r="G192" s="32">
        <v>45482</v>
      </c>
      <c r="H192" s="51">
        <v>82.894599909999997</v>
      </c>
      <c r="I192" s="51"/>
    </row>
    <row r="193" spans="1:9" x14ac:dyDescent="0.3">
      <c r="A193" s="32">
        <f t="shared" si="2"/>
        <v>45118</v>
      </c>
      <c r="B193" s="32">
        <f t="shared" si="2"/>
        <v>45483</v>
      </c>
      <c r="C193" s="51">
        <f>AVERAGEIFS(Sheet!I:I,Sheet!C:C,NORDESTE!A193,Sheet!A:A,"NE")</f>
        <v>82.681999210000001</v>
      </c>
      <c r="D193" s="51"/>
      <c r="F193" s="32">
        <v>45118</v>
      </c>
      <c r="G193" s="32">
        <v>45483</v>
      </c>
      <c r="H193" s="51">
        <v>82.681999210000001</v>
      </c>
      <c r="I193" s="51"/>
    </row>
    <row r="194" spans="1:9" x14ac:dyDescent="0.3">
      <c r="A194" s="32">
        <f t="shared" si="2"/>
        <v>45119</v>
      </c>
      <c r="B194" s="32">
        <f t="shared" si="2"/>
        <v>45484</v>
      </c>
      <c r="C194" s="51">
        <f>AVERAGEIFS(Sheet!I:I,Sheet!C:C,NORDESTE!A194,Sheet!A:A,"NE")</f>
        <v>82.471199040000002</v>
      </c>
      <c r="D194" s="51"/>
      <c r="F194" s="32">
        <v>45119</v>
      </c>
      <c r="G194" s="32">
        <v>45484</v>
      </c>
      <c r="H194" s="51">
        <v>82.471199040000002</v>
      </c>
      <c r="I194" s="51"/>
    </row>
    <row r="195" spans="1:9" x14ac:dyDescent="0.3">
      <c r="A195" s="32">
        <f t="shared" si="2"/>
        <v>45120</v>
      </c>
      <c r="B195" s="32">
        <f t="shared" si="2"/>
        <v>45485</v>
      </c>
      <c r="C195" s="51">
        <f>AVERAGEIFS(Sheet!I:I,Sheet!C:C,NORDESTE!A195,Sheet!A:A,"NE")</f>
        <v>82.312797549999999</v>
      </c>
      <c r="D195" s="51"/>
      <c r="F195" s="32">
        <v>45120</v>
      </c>
      <c r="G195" s="32">
        <v>45485</v>
      </c>
      <c r="H195" s="51">
        <v>82.312797549999999</v>
      </c>
      <c r="I195" s="51"/>
    </row>
    <row r="196" spans="1:9" x14ac:dyDescent="0.3">
      <c r="A196" s="32">
        <f t="shared" ref="A196:B259" si="3">A195+1</f>
        <v>45121</v>
      </c>
      <c r="B196" s="32">
        <f t="shared" si="3"/>
        <v>45486</v>
      </c>
      <c r="C196" s="51">
        <f>AVERAGEIFS(Sheet!I:I,Sheet!C:C,NORDESTE!A196,Sheet!A:A,"NE")</f>
        <v>82.151199340000005</v>
      </c>
      <c r="D196" s="51"/>
      <c r="F196" s="32">
        <v>45121</v>
      </c>
      <c r="G196" s="32">
        <v>45486</v>
      </c>
      <c r="H196" s="51">
        <v>82.151199340000005</v>
      </c>
      <c r="I196" s="51"/>
    </row>
    <row r="197" spans="1:9" x14ac:dyDescent="0.3">
      <c r="A197" s="32">
        <f t="shared" si="3"/>
        <v>45122</v>
      </c>
      <c r="B197" s="32">
        <f t="shared" si="3"/>
        <v>45487</v>
      </c>
      <c r="C197" s="51">
        <f>AVERAGEIFS(Sheet!I:I,Sheet!C:C,NORDESTE!A197,Sheet!A:A,"NE")</f>
        <v>81.973503109999996</v>
      </c>
      <c r="D197" s="51"/>
      <c r="F197" s="32">
        <v>45122</v>
      </c>
      <c r="G197" s="32">
        <v>45487</v>
      </c>
      <c r="H197" s="51">
        <v>81.973503109999996</v>
      </c>
      <c r="I197" s="51"/>
    </row>
    <row r="198" spans="1:9" x14ac:dyDescent="0.3">
      <c r="A198" s="32">
        <f t="shared" si="3"/>
        <v>45123</v>
      </c>
      <c r="B198" s="32">
        <f t="shared" si="3"/>
        <v>45488</v>
      </c>
      <c r="C198" s="51">
        <f>AVERAGEIFS(Sheet!I:I,Sheet!C:C,NORDESTE!A198,Sheet!A:A,"NE")</f>
        <v>81.821601869999995</v>
      </c>
      <c r="D198" s="51"/>
      <c r="F198" s="32">
        <v>45123</v>
      </c>
      <c r="G198" s="32">
        <v>45488</v>
      </c>
      <c r="H198" s="51">
        <v>81.821601869999995</v>
      </c>
      <c r="I198" s="51"/>
    </row>
    <row r="199" spans="1:9" x14ac:dyDescent="0.3">
      <c r="A199" s="32">
        <f t="shared" si="3"/>
        <v>45124</v>
      </c>
      <c r="B199" s="32">
        <f t="shared" si="3"/>
        <v>45489</v>
      </c>
      <c r="C199" s="51">
        <f>AVERAGEIFS(Sheet!I:I,Sheet!C:C,NORDESTE!A199,Sheet!A:A,"NE")</f>
        <v>81.658401490000003</v>
      </c>
      <c r="D199" s="51"/>
      <c r="F199" s="32">
        <v>45124</v>
      </c>
      <c r="G199" s="32">
        <v>45489</v>
      </c>
      <c r="H199" s="51">
        <v>81.658401490000003</v>
      </c>
      <c r="I199" s="51"/>
    </row>
    <row r="200" spans="1:9" x14ac:dyDescent="0.3">
      <c r="A200" s="32">
        <f t="shared" si="3"/>
        <v>45125</v>
      </c>
      <c r="B200" s="32">
        <f t="shared" si="3"/>
        <v>45490</v>
      </c>
      <c r="C200" s="51">
        <f>AVERAGEIFS(Sheet!I:I,Sheet!C:C,NORDESTE!A200,Sheet!A:A,"NE")</f>
        <v>81.427696229999995</v>
      </c>
      <c r="D200" s="51"/>
      <c r="F200" s="32">
        <v>45125</v>
      </c>
      <c r="G200" s="32">
        <v>45490</v>
      </c>
      <c r="H200" s="51">
        <v>81.427696229999995</v>
      </c>
      <c r="I200" s="51"/>
    </row>
    <row r="201" spans="1:9" x14ac:dyDescent="0.3">
      <c r="A201" s="32">
        <f t="shared" si="3"/>
        <v>45126</v>
      </c>
      <c r="B201" s="32">
        <f t="shared" si="3"/>
        <v>45491</v>
      </c>
      <c r="C201" s="51">
        <f>AVERAGEIFS(Sheet!I:I,Sheet!C:C,NORDESTE!A201,Sheet!A:A,"NE")</f>
        <v>81.269599909999997</v>
      </c>
      <c r="D201" s="51"/>
      <c r="F201" s="32">
        <v>45126</v>
      </c>
      <c r="G201" s="32">
        <v>45491</v>
      </c>
      <c r="H201" s="51">
        <v>81.269599909999997</v>
      </c>
      <c r="I201" s="51"/>
    </row>
    <row r="202" spans="1:9" x14ac:dyDescent="0.3">
      <c r="A202" s="32">
        <f t="shared" si="3"/>
        <v>45127</v>
      </c>
      <c r="B202" s="32">
        <f t="shared" si="3"/>
        <v>45492</v>
      </c>
      <c r="C202" s="51">
        <f>AVERAGEIFS(Sheet!I:I,Sheet!C:C,NORDESTE!A202,Sheet!A:A,"NE")</f>
        <v>81.103698730000005</v>
      </c>
      <c r="D202" s="51"/>
      <c r="F202" s="32">
        <v>45127</v>
      </c>
      <c r="G202" s="32">
        <v>45492</v>
      </c>
      <c r="H202" s="51">
        <v>81.103698730000005</v>
      </c>
      <c r="I202" s="51"/>
    </row>
    <row r="203" spans="1:9" x14ac:dyDescent="0.3">
      <c r="A203" s="32">
        <f t="shared" si="3"/>
        <v>45128</v>
      </c>
      <c r="B203" s="32">
        <f t="shared" si="3"/>
        <v>45493</v>
      </c>
      <c r="C203" s="51">
        <f>AVERAGEIFS(Sheet!I:I,Sheet!C:C,NORDESTE!A203,Sheet!A:A,"NE")</f>
        <v>80.95249939</v>
      </c>
      <c r="D203" s="51"/>
      <c r="F203" s="32">
        <v>45128</v>
      </c>
      <c r="G203" s="32">
        <v>45493</v>
      </c>
      <c r="H203" s="51">
        <v>80.95249939</v>
      </c>
      <c r="I203" s="51"/>
    </row>
    <row r="204" spans="1:9" x14ac:dyDescent="0.3">
      <c r="A204" s="32">
        <f t="shared" si="3"/>
        <v>45129</v>
      </c>
      <c r="B204" s="32">
        <f t="shared" si="3"/>
        <v>45494</v>
      </c>
      <c r="C204" s="51">
        <f>AVERAGEIFS(Sheet!I:I,Sheet!C:C,NORDESTE!A204,Sheet!A:A,"NE")</f>
        <v>80.787399289999996</v>
      </c>
      <c r="D204" s="51"/>
      <c r="F204" s="32">
        <v>45129</v>
      </c>
      <c r="G204" s="32">
        <v>45494</v>
      </c>
      <c r="H204" s="51">
        <v>80.787399289999996</v>
      </c>
      <c r="I204" s="51"/>
    </row>
    <row r="205" spans="1:9" x14ac:dyDescent="0.3">
      <c r="A205" s="32">
        <f t="shared" si="3"/>
        <v>45130</v>
      </c>
      <c r="B205" s="32">
        <f t="shared" si="3"/>
        <v>45495</v>
      </c>
      <c r="C205" s="51">
        <f>AVERAGEIFS(Sheet!I:I,Sheet!C:C,NORDESTE!A205,Sheet!A:A,"NE")</f>
        <v>80.629600519999997</v>
      </c>
      <c r="D205" s="51"/>
      <c r="F205" s="32">
        <v>45130</v>
      </c>
      <c r="G205" s="32">
        <v>45495</v>
      </c>
      <c r="H205" s="51">
        <v>80.629600519999997</v>
      </c>
      <c r="I205" s="51"/>
    </row>
    <row r="206" spans="1:9" x14ac:dyDescent="0.3">
      <c r="A206" s="32">
        <f t="shared" si="3"/>
        <v>45131</v>
      </c>
      <c r="B206" s="32">
        <f t="shared" si="3"/>
        <v>45496</v>
      </c>
      <c r="C206" s="51">
        <f>AVERAGEIFS(Sheet!I:I,Sheet!C:C,NORDESTE!A206,Sheet!A:A,"NE")</f>
        <v>80.476501459999994</v>
      </c>
      <c r="D206" s="51"/>
      <c r="F206" s="32">
        <v>45131</v>
      </c>
      <c r="G206" s="32">
        <v>45496</v>
      </c>
      <c r="H206" s="51">
        <v>80.476501459999994</v>
      </c>
      <c r="I206" s="51"/>
    </row>
    <row r="207" spans="1:9" x14ac:dyDescent="0.3">
      <c r="A207" s="32">
        <f t="shared" si="3"/>
        <v>45132</v>
      </c>
      <c r="B207" s="32">
        <f t="shared" si="3"/>
        <v>45497</v>
      </c>
      <c r="C207" s="51">
        <f>AVERAGEIFS(Sheet!I:I,Sheet!C:C,NORDESTE!A207,Sheet!A:A,"NE")</f>
        <v>80.338203429999993</v>
      </c>
      <c r="D207" s="51"/>
      <c r="F207" s="32">
        <v>45132</v>
      </c>
      <c r="G207" s="32">
        <v>45497</v>
      </c>
      <c r="H207" s="51">
        <v>80.338203429999993</v>
      </c>
      <c r="I207" s="51"/>
    </row>
    <row r="208" spans="1:9" x14ac:dyDescent="0.3">
      <c r="A208" s="32">
        <f t="shared" si="3"/>
        <v>45133</v>
      </c>
      <c r="B208" s="32">
        <f t="shared" si="3"/>
        <v>45498</v>
      </c>
      <c r="C208" s="51">
        <f>AVERAGEIFS(Sheet!I:I,Sheet!C:C,NORDESTE!A208,Sheet!A:A,"NE")</f>
        <v>80.188598630000001</v>
      </c>
      <c r="D208" s="51"/>
      <c r="F208" s="32">
        <v>45133</v>
      </c>
      <c r="G208" s="32">
        <v>45498</v>
      </c>
      <c r="H208" s="51">
        <v>80.188598630000001</v>
      </c>
      <c r="I208" s="51"/>
    </row>
    <row r="209" spans="1:9" x14ac:dyDescent="0.3">
      <c r="A209" s="32">
        <f t="shared" si="3"/>
        <v>45134</v>
      </c>
      <c r="B209" s="32">
        <f t="shared" si="3"/>
        <v>45499</v>
      </c>
      <c r="C209" s="51">
        <f>AVERAGEIFS(Sheet!I:I,Sheet!C:C,NORDESTE!A209,Sheet!A:A,"NE")</f>
        <v>80.005500789999999</v>
      </c>
      <c r="D209" s="51"/>
      <c r="F209" s="32">
        <v>45134</v>
      </c>
      <c r="G209" s="32">
        <v>45499</v>
      </c>
      <c r="H209" s="51">
        <v>80.005500789999999</v>
      </c>
      <c r="I209" s="51"/>
    </row>
    <row r="210" spans="1:9" x14ac:dyDescent="0.3">
      <c r="A210" s="32">
        <f t="shared" si="3"/>
        <v>45135</v>
      </c>
      <c r="B210" s="32">
        <f t="shared" si="3"/>
        <v>45500</v>
      </c>
      <c r="C210" s="51">
        <f>AVERAGEIFS(Sheet!I:I,Sheet!C:C,NORDESTE!A210,Sheet!A:A,"NE")</f>
        <v>79.812698359999999</v>
      </c>
      <c r="D210" s="51"/>
      <c r="F210" s="32">
        <v>45135</v>
      </c>
      <c r="G210" s="32">
        <v>45500</v>
      </c>
      <c r="H210" s="51">
        <v>79.812698359999999</v>
      </c>
      <c r="I210" s="51"/>
    </row>
    <row r="211" spans="1:9" x14ac:dyDescent="0.3">
      <c r="A211" s="32">
        <f t="shared" si="3"/>
        <v>45136</v>
      </c>
      <c r="B211" s="32">
        <f t="shared" si="3"/>
        <v>45501</v>
      </c>
      <c r="C211" s="51">
        <f>AVERAGEIFS(Sheet!I:I,Sheet!C:C,NORDESTE!A211,Sheet!A:A,"NE")</f>
        <v>79.667098999999993</v>
      </c>
      <c r="D211" s="51"/>
      <c r="F211" s="32">
        <v>45136</v>
      </c>
      <c r="G211" s="32">
        <v>45501</v>
      </c>
      <c r="H211" s="51">
        <v>79.667098999999993</v>
      </c>
      <c r="I211" s="51"/>
    </row>
    <row r="212" spans="1:9" x14ac:dyDescent="0.3">
      <c r="A212" s="32">
        <f t="shared" si="3"/>
        <v>45137</v>
      </c>
      <c r="B212" s="32">
        <f t="shared" si="3"/>
        <v>45502</v>
      </c>
      <c r="C212" s="51">
        <f>AVERAGEIFS(Sheet!I:I,Sheet!C:C,NORDESTE!A212,Sheet!A:A,"NE")</f>
        <v>79.51750183</v>
      </c>
      <c r="D212" s="51"/>
      <c r="F212" s="32">
        <v>45137</v>
      </c>
      <c r="G212" s="32">
        <v>45502</v>
      </c>
      <c r="H212" s="51">
        <v>79.51750183</v>
      </c>
      <c r="I212" s="51"/>
    </row>
    <row r="213" spans="1:9" x14ac:dyDescent="0.3">
      <c r="A213" s="32">
        <f t="shared" si="3"/>
        <v>45138</v>
      </c>
      <c r="B213" s="32">
        <f t="shared" si="3"/>
        <v>45503</v>
      </c>
      <c r="C213" s="51">
        <f>AVERAGEIFS(Sheet!I:I,Sheet!C:C,NORDESTE!A213,Sheet!A:A,"NE")</f>
        <v>79.333999629999994</v>
      </c>
      <c r="D213" s="51"/>
      <c r="F213" s="32">
        <v>45138</v>
      </c>
      <c r="G213" s="32">
        <v>45503</v>
      </c>
      <c r="H213" s="51">
        <v>79.333999629999994</v>
      </c>
      <c r="I213" s="51"/>
    </row>
    <row r="214" spans="1:9" x14ac:dyDescent="0.3">
      <c r="A214" s="32">
        <f t="shared" si="3"/>
        <v>45139</v>
      </c>
      <c r="B214" s="32">
        <f t="shared" si="3"/>
        <v>45504</v>
      </c>
      <c r="C214" s="51">
        <f>AVERAGEIFS(Sheet!I:I,Sheet!C:C,NORDESTE!A214,Sheet!A:A,"NE")</f>
        <v>79.147796630000002</v>
      </c>
      <c r="D214" s="51"/>
      <c r="F214" s="32">
        <v>45139</v>
      </c>
      <c r="G214" s="32">
        <v>45504</v>
      </c>
      <c r="H214" s="51">
        <v>79.147796630000002</v>
      </c>
      <c r="I214" s="51"/>
    </row>
    <row r="215" spans="1:9" x14ac:dyDescent="0.3">
      <c r="A215" s="32">
        <f t="shared" si="3"/>
        <v>45140</v>
      </c>
      <c r="B215" s="32">
        <f t="shared" si="3"/>
        <v>45505</v>
      </c>
      <c r="C215" s="51">
        <f>AVERAGEIFS(Sheet!I:I,Sheet!C:C,NORDESTE!A215,Sheet!A:A,"NE")</f>
        <v>78.962997439999995</v>
      </c>
      <c r="D215" s="51"/>
      <c r="F215" s="32">
        <v>45140</v>
      </c>
      <c r="G215" s="32">
        <v>45505</v>
      </c>
      <c r="H215" s="51">
        <v>78.962997439999995</v>
      </c>
      <c r="I215" s="51"/>
    </row>
    <row r="216" spans="1:9" x14ac:dyDescent="0.3">
      <c r="A216" s="32">
        <f t="shared" si="3"/>
        <v>45141</v>
      </c>
      <c r="B216" s="32">
        <f t="shared" si="3"/>
        <v>45506</v>
      </c>
      <c r="C216" s="51">
        <f>AVERAGEIFS(Sheet!I:I,Sheet!C:C,NORDESTE!A216,Sheet!A:A,"NE")</f>
        <v>78.680000309999997</v>
      </c>
      <c r="D216" s="51"/>
      <c r="F216" s="32">
        <v>45141</v>
      </c>
      <c r="G216" s="32">
        <v>45506</v>
      </c>
      <c r="H216" s="51">
        <v>78.680000309999997</v>
      </c>
      <c r="I216" s="51"/>
    </row>
    <row r="217" spans="1:9" x14ac:dyDescent="0.3">
      <c r="A217" s="32">
        <f t="shared" si="3"/>
        <v>45142</v>
      </c>
      <c r="B217" s="32">
        <f t="shared" si="3"/>
        <v>45507</v>
      </c>
      <c r="C217" s="51">
        <f>AVERAGEIFS(Sheet!I:I,Sheet!C:C,NORDESTE!A217,Sheet!A:A,"NE")</f>
        <v>78.49310303</v>
      </c>
      <c r="D217" s="51"/>
      <c r="F217" s="32">
        <v>45142</v>
      </c>
      <c r="G217" s="32">
        <v>45507</v>
      </c>
      <c r="H217" s="51">
        <v>78.49310303</v>
      </c>
      <c r="I217" s="51"/>
    </row>
    <row r="218" spans="1:9" x14ac:dyDescent="0.3">
      <c r="A218" s="32">
        <f t="shared" si="3"/>
        <v>45143</v>
      </c>
      <c r="B218" s="32">
        <f t="shared" si="3"/>
        <v>45508</v>
      </c>
      <c r="C218" s="51">
        <f>AVERAGEIFS(Sheet!I:I,Sheet!C:C,NORDESTE!A218,Sheet!A:A,"NE")</f>
        <v>78.311401369999999</v>
      </c>
      <c r="D218" s="51"/>
      <c r="F218" s="32">
        <v>45143</v>
      </c>
      <c r="G218" s="32">
        <v>45508</v>
      </c>
      <c r="H218" s="51">
        <v>78.311401369999999</v>
      </c>
      <c r="I218" s="51"/>
    </row>
    <row r="219" spans="1:9" x14ac:dyDescent="0.3">
      <c r="A219" s="32">
        <f t="shared" si="3"/>
        <v>45144</v>
      </c>
      <c r="B219" s="32">
        <f t="shared" si="3"/>
        <v>45509</v>
      </c>
      <c r="C219" s="51">
        <f>AVERAGEIFS(Sheet!I:I,Sheet!C:C,NORDESTE!A219,Sheet!A:A,"NE")</f>
        <v>78.195899960000006</v>
      </c>
      <c r="D219" s="51"/>
      <c r="F219" s="32">
        <v>45144</v>
      </c>
      <c r="G219" s="32">
        <v>45509</v>
      </c>
      <c r="H219" s="51">
        <v>78.195899960000006</v>
      </c>
      <c r="I219" s="51"/>
    </row>
    <row r="220" spans="1:9" x14ac:dyDescent="0.3">
      <c r="A220" s="32">
        <f t="shared" si="3"/>
        <v>45145</v>
      </c>
      <c r="B220" s="32">
        <f t="shared" si="3"/>
        <v>45510</v>
      </c>
      <c r="C220" s="51">
        <f>AVERAGEIFS(Sheet!I:I,Sheet!C:C,NORDESTE!A220,Sheet!A:A,"NE")</f>
        <v>78.013496399999994</v>
      </c>
      <c r="D220" s="51"/>
      <c r="F220" s="32">
        <v>45145</v>
      </c>
      <c r="G220" s="32">
        <v>45510</v>
      </c>
      <c r="H220" s="51">
        <v>78.013496399999994</v>
      </c>
      <c r="I220" s="51"/>
    </row>
    <row r="221" spans="1:9" x14ac:dyDescent="0.3">
      <c r="A221" s="32">
        <f t="shared" si="3"/>
        <v>45146</v>
      </c>
      <c r="B221" s="32">
        <f t="shared" si="3"/>
        <v>45511</v>
      </c>
      <c r="C221" s="51">
        <f>AVERAGEIFS(Sheet!I:I,Sheet!C:C,NORDESTE!A221,Sheet!A:A,"NE")</f>
        <v>77.798896790000001</v>
      </c>
      <c r="D221" s="51"/>
      <c r="F221" s="32">
        <v>45146</v>
      </c>
      <c r="G221" s="32">
        <v>45511</v>
      </c>
      <c r="H221" s="51">
        <v>77.798896790000001</v>
      </c>
      <c r="I221" s="51"/>
    </row>
    <row r="222" spans="1:9" x14ac:dyDescent="0.3">
      <c r="A222" s="32">
        <f t="shared" si="3"/>
        <v>45147</v>
      </c>
      <c r="B222" s="32">
        <f t="shared" si="3"/>
        <v>45512</v>
      </c>
      <c r="C222" s="51">
        <f>AVERAGEIFS(Sheet!I:I,Sheet!C:C,NORDESTE!A222,Sheet!A:A,"NE")</f>
        <v>77.524902339999997</v>
      </c>
      <c r="D222" s="51"/>
      <c r="F222" s="32">
        <v>45147</v>
      </c>
      <c r="G222" s="32">
        <v>45512</v>
      </c>
      <c r="H222" s="51">
        <v>77.524902339999997</v>
      </c>
      <c r="I222" s="51"/>
    </row>
    <row r="223" spans="1:9" x14ac:dyDescent="0.3">
      <c r="A223" s="32">
        <f t="shared" si="3"/>
        <v>45148</v>
      </c>
      <c r="B223" s="32">
        <f t="shared" si="3"/>
        <v>45513</v>
      </c>
      <c r="C223" s="51">
        <f>AVERAGEIFS(Sheet!I:I,Sheet!C:C,NORDESTE!A223,Sheet!A:A,"NE")</f>
        <v>77.266296389999994</v>
      </c>
      <c r="D223" s="51"/>
      <c r="F223" s="32">
        <v>45148</v>
      </c>
      <c r="G223" s="32">
        <v>45513</v>
      </c>
      <c r="H223" s="51">
        <v>77.266296389999994</v>
      </c>
      <c r="I223" s="51"/>
    </row>
    <row r="224" spans="1:9" x14ac:dyDescent="0.3">
      <c r="A224" s="32">
        <f t="shared" si="3"/>
        <v>45149</v>
      </c>
      <c r="B224" s="32">
        <f t="shared" si="3"/>
        <v>45514</v>
      </c>
      <c r="C224" s="51">
        <f>AVERAGEIFS(Sheet!I:I,Sheet!C:C,NORDESTE!A224,Sheet!A:A,"NE")</f>
        <v>77.069900509999997</v>
      </c>
      <c r="D224" s="51"/>
      <c r="F224" s="32">
        <v>45149</v>
      </c>
      <c r="G224" s="32">
        <v>45514</v>
      </c>
      <c r="H224" s="51">
        <v>77.069900509999997</v>
      </c>
      <c r="I224" s="51"/>
    </row>
    <row r="225" spans="1:9" x14ac:dyDescent="0.3">
      <c r="A225" s="32">
        <f t="shared" si="3"/>
        <v>45150</v>
      </c>
      <c r="B225" s="32">
        <f t="shared" si="3"/>
        <v>45515</v>
      </c>
      <c r="C225" s="51">
        <f>AVERAGEIFS(Sheet!I:I,Sheet!C:C,NORDESTE!A225,Sheet!A:A,"NE")</f>
        <v>76.936096190000001</v>
      </c>
      <c r="D225" s="51"/>
      <c r="F225" s="32">
        <v>45150</v>
      </c>
      <c r="G225" s="32">
        <v>45515</v>
      </c>
      <c r="H225" s="51">
        <v>76.936096190000001</v>
      </c>
      <c r="I225" s="51"/>
    </row>
    <row r="226" spans="1:9" x14ac:dyDescent="0.3">
      <c r="A226" s="32">
        <f t="shared" si="3"/>
        <v>45151</v>
      </c>
      <c r="B226" s="32">
        <f t="shared" si="3"/>
        <v>45516</v>
      </c>
      <c r="C226" s="51">
        <f>AVERAGEIFS(Sheet!I:I,Sheet!C:C,NORDESTE!A226,Sheet!A:A,"NE")</f>
        <v>76.801597599999994</v>
      </c>
      <c r="D226" s="51"/>
      <c r="F226" s="32">
        <v>45151</v>
      </c>
      <c r="G226" s="32">
        <v>45516</v>
      </c>
      <c r="H226" s="51">
        <v>76.801597599999994</v>
      </c>
      <c r="I226" s="51"/>
    </row>
    <row r="227" spans="1:9" x14ac:dyDescent="0.3">
      <c r="A227" s="32">
        <f t="shared" si="3"/>
        <v>45152</v>
      </c>
      <c r="B227" s="32">
        <f t="shared" si="3"/>
        <v>45517</v>
      </c>
      <c r="C227" s="51">
        <f>AVERAGEIFS(Sheet!I:I,Sheet!C:C,NORDESTE!A227,Sheet!A:A,"NE")</f>
        <v>76.598396300000005</v>
      </c>
      <c r="D227" s="51"/>
      <c r="F227" s="32">
        <v>45152</v>
      </c>
      <c r="G227" s="32">
        <v>45517</v>
      </c>
      <c r="H227" s="51">
        <v>76.598396300000005</v>
      </c>
      <c r="I227" s="51"/>
    </row>
    <row r="228" spans="1:9" x14ac:dyDescent="0.3">
      <c r="A228" s="32">
        <f t="shared" si="3"/>
        <v>45153</v>
      </c>
      <c r="B228" s="32">
        <f t="shared" si="3"/>
        <v>45518</v>
      </c>
      <c r="C228" s="51">
        <f>AVERAGEIFS(Sheet!I:I,Sheet!C:C,NORDESTE!A228,Sheet!A:A,"NE")</f>
        <v>76.382797240000002</v>
      </c>
      <c r="D228" s="51"/>
      <c r="F228" s="32">
        <v>45153</v>
      </c>
      <c r="G228" s="32">
        <v>45518</v>
      </c>
      <c r="H228" s="51">
        <v>76.382797240000002</v>
      </c>
      <c r="I228" s="51"/>
    </row>
    <row r="229" spans="1:9" x14ac:dyDescent="0.3">
      <c r="A229" s="32">
        <f t="shared" si="3"/>
        <v>45154</v>
      </c>
      <c r="B229" s="32">
        <f t="shared" si="3"/>
        <v>45519</v>
      </c>
      <c r="C229" s="51">
        <f>AVERAGEIFS(Sheet!I:I,Sheet!C:C,NORDESTE!A229,Sheet!A:A,"NE")</f>
        <v>76.268898010000001</v>
      </c>
      <c r="D229" s="51"/>
      <c r="F229" s="32">
        <v>45154</v>
      </c>
      <c r="G229" s="32">
        <v>45519</v>
      </c>
      <c r="H229" s="51">
        <v>76.268898010000001</v>
      </c>
      <c r="I229" s="51"/>
    </row>
    <row r="230" spans="1:9" x14ac:dyDescent="0.3">
      <c r="A230" s="32">
        <f t="shared" si="3"/>
        <v>45155</v>
      </c>
      <c r="B230" s="32">
        <f t="shared" si="3"/>
        <v>45520</v>
      </c>
      <c r="C230" s="51">
        <f>AVERAGEIFS(Sheet!I:I,Sheet!C:C,NORDESTE!A230,Sheet!A:A,"NE")</f>
        <v>76.151298519999997</v>
      </c>
      <c r="D230" s="51"/>
      <c r="F230" s="32">
        <v>45155</v>
      </c>
      <c r="G230" s="32">
        <v>45520</v>
      </c>
      <c r="H230" s="51">
        <v>76.151298519999997</v>
      </c>
      <c r="I230" s="51"/>
    </row>
    <row r="231" spans="1:9" x14ac:dyDescent="0.3">
      <c r="A231" s="32">
        <f t="shared" si="3"/>
        <v>45156</v>
      </c>
      <c r="B231" s="32">
        <f t="shared" si="3"/>
        <v>45521</v>
      </c>
      <c r="C231" s="51">
        <f>AVERAGEIFS(Sheet!I:I,Sheet!C:C,NORDESTE!A231,Sheet!A:A,"NE")</f>
        <v>76.033096310000005</v>
      </c>
      <c r="D231" s="51"/>
      <c r="F231" s="32">
        <v>45156</v>
      </c>
      <c r="G231" s="32">
        <v>45521</v>
      </c>
      <c r="H231" s="51">
        <v>76.033096310000005</v>
      </c>
      <c r="I231" s="51"/>
    </row>
    <row r="232" spans="1:9" x14ac:dyDescent="0.3">
      <c r="A232" s="32">
        <f t="shared" si="3"/>
        <v>45157</v>
      </c>
      <c r="B232" s="32">
        <f t="shared" si="3"/>
        <v>45522</v>
      </c>
      <c r="C232" s="51">
        <f>AVERAGEIFS(Sheet!I:I,Sheet!C:C,NORDESTE!A232,Sheet!A:A,"NE")</f>
        <v>75.916000370000006</v>
      </c>
      <c r="D232" s="51"/>
      <c r="F232" s="32">
        <v>45157</v>
      </c>
      <c r="G232" s="32">
        <v>45522</v>
      </c>
      <c r="H232" s="51">
        <v>75.916000370000006</v>
      </c>
      <c r="I232" s="51"/>
    </row>
    <row r="233" spans="1:9" x14ac:dyDescent="0.3">
      <c r="A233" s="32">
        <f t="shared" si="3"/>
        <v>45158</v>
      </c>
      <c r="B233" s="32">
        <f t="shared" si="3"/>
        <v>45523</v>
      </c>
      <c r="C233" s="51">
        <f>AVERAGEIFS(Sheet!I:I,Sheet!C:C,NORDESTE!A233,Sheet!A:A,"NE")</f>
        <v>75.81659698</v>
      </c>
      <c r="D233" s="51"/>
      <c r="F233" s="32">
        <v>45158</v>
      </c>
      <c r="G233" s="32">
        <v>45523</v>
      </c>
      <c r="H233" s="51">
        <v>75.81659698</v>
      </c>
      <c r="I233" s="51"/>
    </row>
    <row r="234" spans="1:9" x14ac:dyDescent="0.3">
      <c r="A234" s="32">
        <f t="shared" si="3"/>
        <v>45159</v>
      </c>
      <c r="B234" s="32">
        <f t="shared" si="3"/>
        <v>45524</v>
      </c>
      <c r="C234" s="51">
        <f>AVERAGEIFS(Sheet!I:I,Sheet!C:C,NORDESTE!A234,Sheet!A:A,"NE")</f>
        <v>75.626602169999998</v>
      </c>
      <c r="D234" s="51"/>
      <c r="F234" s="32">
        <v>45159</v>
      </c>
      <c r="G234" s="32">
        <v>45524</v>
      </c>
      <c r="H234" s="51">
        <v>75.626602169999998</v>
      </c>
      <c r="I234" s="51"/>
    </row>
    <row r="235" spans="1:9" x14ac:dyDescent="0.3">
      <c r="A235" s="32">
        <f t="shared" si="3"/>
        <v>45160</v>
      </c>
      <c r="B235" s="32">
        <f t="shared" si="3"/>
        <v>45525</v>
      </c>
      <c r="C235" s="51">
        <f>AVERAGEIFS(Sheet!I:I,Sheet!C:C,NORDESTE!A235,Sheet!A:A,"NE")</f>
        <v>75.436500550000005</v>
      </c>
      <c r="D235" s="51"/>
      <c r="F235" s="32">
        <v>45160</v>
      </c>
      <c r="G235" s="32">
        <v>45525</v>
      </c>
      <c r="H235" s="51">
        <v>75.436500550000005</v>
      </c>
      <c r="I235" s="51"/>
    </row>
    <row r="236" spans="1:9" x14ac:dyDescent="0.3">
      <c r="A236" s="32">
        <f t="shared" si="3"/>
        <v>45161</v>
      </c>
      <c r="B236" s="32">
        <f t="shared" si="3"/>
        <v>45526</v>
      </c>
      <c r="C236" s="51">
        <f>AVERAGEIFS(Sheet!I:I,Sheet!C:C,NORDESTE!A236,Sheet!A:A,"NE")</f>
        <v>75.236099240000001</v>
      </c>
      <c r="D236" s="51"/>
      <c r="F236" s="32">
        <v>45161</v>
      </c>
      <c r="G236" s="32">
        <v>45526</v>
      </c>
      <c r="H236" s="51">
        <v>75.236099240000001</v>
      </c>
      <c r="I236" s="51"/>
    </row>
    <row r="237" spans="1:9" x14ac:dyDescent="0.3">
      <c r="A237" s="32">
        <f t="shared" si="3"/>
        <v>45162</v>
      </c>
      <c r="B237" s="32">
        <f t="shared" si="3"/>
        <v>45527</v>
      </c>
      <c r="C237" s="51">
        <f>AVERAGEIFS(Sheet!I:I,Sheet!C:C,NORDESTE!A237,Sheet!A:A,"NE")</f>
        <v>75.012702939999997</v>
      </c>
      <c r="D237" s="51"/>
      <c r="F237" s="32">
        <v>45162</v>
      </c>
      <c r="G237" s="32">
        <v>45527</v>
      </c>
      <c r="H237" s="51">
        <v>75.012702939999997</v>
      </c>
      <c r="I237" s="51"/>
    </row>
    <row r="238" spans="1:9" x14ac:dyDescent="0.3">
      <c r="A238" s="32">
        <f t="shared" si="3"/>
        <v>45163</v>
      </c>
      <c r="B238" s="32">
        <f t="shared" si="3"/>
        <v>45528</v>
      </c>
      <c r="C238" s="51">
        <f>AVERAGEIFS(Sheet!I:I,Sheet!C:C,NORDESTE!A238,Sheet!A:A,"NE")</f>
        <v>74.789901729999997</v>
      </c>
      <c r="D238" s="51"/>
      <c r="F238" s="32">
        <v>45163</v>
      </c>
      <c r="G238" s="32">
        <v>45528</v>
      </c>
      <c r="H238" s="51">
        <v>74.789901729999997</v>
      </c>
      <c r="I238" s="51"/>
    </row>
    <row r="239" spans="1:9" x14ac:dyDescent="0.3">
      <c r="A239" s="32">
        <f t="shared" si="3"/>
        <v>45164</v>
      </c>
      <c r="B239" s="32">
        <f t="shared" si="3"/>
        <v>45529</v>
      </c>
      <c r="C239" s="51">
        <f>AVERAGEIFS(Sheet!I:I,Sheet!C:C,NORDESTE!A239,Sheet!A:A,"NE")</f>
        <v>74.568000789999999</v>
      </c>
      <c r="D239" s="51"/>
      <c r="F239" s="32">
        <v>45164</v>
      </c>
      <c r="G239" s="32">
        <v>45529</v>
      </c>
      <c r="H239" s="51">
        <v>74.568000789999999</v>
      </c>
      <c r="I239" s="51"/>
    </row>
    <row r="240" spans="1:9" x14ac:dyDescent="0.3">
      <c r="A240" s="32">
        <f t="shared" si="3"/>
        <v>45165</v>
      </c>
      <c r="B240" s="32">
        <f t="shared" si="3"/>
        <v>45530</v>
      </c>
      <c r="C240" s="51">
        <f>AVERAGEIFS(Sheet!I:I,Sheet!C:C,NORDESTE!A240,Sheet!A:A,"NE")</f>
        <v>74.324501040000001</v>
      </c>
      <c r="D240" s="51"/>
      <c r="F240" s="32">
        <v>45165</v>
      </c>
      <c r="G240" s="32">
        <v>45530</v>
      </c>
      <c r="H240" s="51">
        <v>74.324501040000001</v>
      </c>
      <c r="I240" s="51"/>
    </row>
    <row r="241" spans="1:9" x14ac:dyDescent="0.3">
      <c r="A241" s="32">
        <f t="shared" si="3"/>
        <v>45166</v>
      </c>
      <c r="B241" s="32">
        <f t="shared" si="3"/>
        <v>45531</v>
      </c>
      <c r="C241" s="51">
        <f>AVERAGEIFS(Sheet!I:I,Sheet!C:C,NORDESTE!A241,Sheet!A:A,"NE")</f>
        <v>74.145500179999999</v>
      </c>
      <c r="D241" s="51"/>
      <c r="F241" s="32">
        <v>45166</v>
      </c>
      <c r="G241" s="32">
        <v>45531</v>
      </c>
      <c r="H241" s="51">
        <v>74.145500179999999</v>
      </c>
      <c r="I241" s="51"/>
    </row>
    <row r="242" spans="1:9" x14ac:dyDescent="0.3">
      <c r="A242" s="32">
        <f t="shared" si="3"/>
        <v>45167</v>
      </c>
      <c r="B242" s="32">
        <f t="shared" si="3"/>
        <v>45532</v>
      </c>
      <c r="C242" s="51">
        <f>AVERAGEIFS(Sheet!I:I,Sheet!C:C,NORDESTE!A242,Sheet!A:A,"NE")</f>
        <v>73.962997439999995</v>
      </c>
      <c r="D242" s="51"/>
      <c r="F242" s="32">
        <v>45167</v>
      </c>
      <c r="G242" s="32">
        <v>45532</v>
      </c>
      <c r="H242" s="51">
        <v>73.962997439999995</v>
      </c>
      <c r="I242" s="51"/>
    </row>
    <row r="243" spans="1:9" x14ac:dyDescent="0.3">
      <c r="A243" s="32">
        <f t="shared" si="3"/>
        <v>45168</v>
      </c>
      <c r="B243" s="32">
        <f t="shared" si="3"/>
        <v>45533</v>
      </c>
      <c r="C243" s="51">
        <f>AVERAGEIFS(Sheet!I:I,Sheet!C:C,NORDESTE!A243,Sheet!A:A,"NE")</f>
        <v>73.731399539999998</v>
      </c>
      <c r="D243" s="51"/>
      <c r="F243" s="32">
        <v>45168</v>
      </c>
      <c r="G243" s="32">
        <v>45533</v>
      </c>
      <c r="H243" s="51">
        <v>73.731399539999998</v>
      </c>
      <c r="I243" s="51"/>
    </row>
    <row r="244" spans="1:9" x14ac:dyDescent="0.3">
      <c r="A244" s="32">
        <f t="shared" si="3"/>
        <v>45169</v>
      </c>
      <c r="B244" s="32">
        <f t="shared" si="3"/>
        <v>45534</v>
      </c>
      <c r="C244" s="51">
        <f>AVERAGEIFS(Sheet!I:I,Sheet!C:C,NORDESTE!A244,Sheet!A:A,"NE")</f>
        <v>73.472198489999997</v>
      </c>
      <c r="D244" s="51"/>
      <c r="F244" s="32">
        <v>45169</v>
      </c>
      <c r="G244" s="32">
        <v>45534</v>
      </c>
      <c r="H244" s="51">
        <v>73.472198489999997</v>
      </c>
      <c r="I244" s="51"/>
    </row>
    <row r="245" spans="1:9" x14ac:dyDescent="0.3">
      <c r="A245" s="32">
        <f t="shared" si="3"/>
        <v>45170</v>
      </c>
      <c r="B245" s="32">
        <f t="shared" si="3"/>
        <v>45535</v>
      </c>
      <c r="C245" s="51">
        <f>AVERAGEIFS(Sheet!I:I,Sheet!C:C,NORDESTE!A245,Sheet!A:A,"NE")</f>
        <v>73.259803770000005</v>
      </c>
      <c r="D245" s="51"/>
      <c r="F245" s="32">
        <v>45170</v>
      </c>
      <c r="G245" s="32">
        <v>45535</v>
      </c>
      <c r="H245" s="51">
        <v>73.259803770000005</v>
      </c>
      <c r="I245" s="51"/>
    </row>
    <row r="246" spans="1:9" x14ac:dyDescent="0.3">
      <c r="A246" s="32">
        <f t="shared" si="3"/>
        <v>45171</v>
      </c>
      <c r="B246" s="32">
        <f t="shared" si="3"/>
        <v>45536</v>
      </c>
      <c r="C246" s="51">
        <f>AVERAGEIFS(Sheet!I:I,Sheet!C:C,NORDESTE!A246,Sheet!A:A,"NE")</f>
        <v>73.024696349999999</v>
      </c>
      <c r="D246" s="51"/>
      <c r="F246" s="32">
        <v>45171</v>
      </c>
      <c r="G246" s="32">
        <v>45536</v>
      </c>
      <c r="H246" s="51">
        <v>73.024696349999999</v>
      </c>
      <c r="I246" s="51"/>
    </row>
    <row r="247" spans="1:9" x14ac:dyDescent="0.3">
      <c r="A247" s="32">
        <f t="shared" si="3"/>
        <v>45172</v>
      </c>
      <c r="B247" s="32">
        <f t="shared" si="3"/>
        <v>45537</v>
      </c>
      <c r="C247" s="51">
        <f>AVERAGEIFS(Sheet!I:I,Sheet!C:C,NORDESTE!A247,Sheet!A:A,"NE")</f>
        <v>72.789199830000001</v>
      </c>
      <c r="D247" s="51"/>
      <c r="F247" s="32">
        <v>45172</v>
      </c>
      <c r="G247" s="32">
        <v>45537</v>
      </c>
      <c r="H247" s="51">
        <v>72.789199830000001</v>
      </c>
      <c r="I247" s="51"/>
    </row>
    <row r="248" spans="1:9" x14ac:dyDescent="0.3">
      <c r="A248" s="32">
        <f t="shared" si="3"/>
        <v>45173</v>
      </c>
      <c r="B248" s="32">
        <f t="shared" si="3"/>
        <v>45538</v>
      </c>
      <c r="C248" s="51">
        <f>AVERAGEIFS(Sheet!I:I,Sheet!C:C,NORDESTE!A248,Sheet!A:A,"NE")</f>
        <v>72.545997619999994</v>
      </c>
      <c r="D248" s="51"/>
      <c r="F248" s="32">
        <v>45173</v>
      </c>
      <c r="G248" s="32">
        <v>45538</v>
      </c>
      <c r="H248" s="51">
        <v>72.545997619999994</v>
      </c>
      <c r="I248" s="51"/>
    </row>
    <row r="249" spans="1:9" x14ac:dyDescent="0.3">
      <c r="A249" s="32">
        <f t="shared" si="3"/>
        <v>45174</v>
      </c>
      <c r="B249" s="32">
        <f t="shared" si="3"/>
        <v>45539</v>
      </c>
      <c r="C249" s="51">
        <f>AVERAGEIFS(Sheet!I:I,Sheet!C:C,NORDESTE!A249,Sheet!A:A,"NE")</f>
        <v>72.257102970000005</v>
      </c>
      <c r="D249" s="51"/>
      <c r="F249" s="32">
        <v>45174</v>
      </c>
      <c r="G249" s="32">
        <v>45539</v>
      </c>
      <c r="H249" s="51">
        <v>72.257102970000005</v>
      </c>
      <c r="I249" s="51"/>
    </row>
    <row r="250" spans="1:9" x14ac:dyDescent="0.3">
      <c r="A250" s="32">
        <f t="shared" si="3"/>
        <v>45175</v>
      </c>
      <c r="B250" s="32">
        <f t="shared" si="3"/>
        <v>45540</v>
      </c>
      <c r="C250" s="51">
        <f>AVERAGEIFS(Sheet!I:I,Sheet!C:C,NORDESTE!A250,Sheet!A:A,"NE")</f>
        <v>72.060302730000004</v>
      </c>
      <c r="D250" s="51"/>
      <c r="F250" s="32">
        <v>45175</v>
      </c>
      <c r="G250" s="32">
        <v>45540</v>
      </c>
      <c r="H250" s="51">
        <v>72.060302730000004</v>
      </c>
      <c r="I250" s="51"/>
    </row>
    <row r="251" spans="1:9" x14ac:dyDescent="0.3">
      <c r="A251" s="32">
        <f t="shared" si="3"/>
        <v>45176</v>
      </c>
      <c r="B251" s="32">
        <f t="shared" si="3"/>
        <v>45541</v>
      </c>
      <c r="C251" s="51">
        <f>AVERAGEIFS(Sheet!I:I,Sheet!C:C,NORDESTE!A251,Sheet!A:A,"NE")</f>
        <v>71.869102479999995</v>
      </c>
      <c r="D251" s="51"/>
      <c r="F251" s="32">
        <v>45176</v>
      </c>
      <c r="G251" s="32">
        <v>45541</v>
      </c>
      <c r="H251" s="51">
        <v>71.869102479999995</v>
      </c>
      <c r="I251" s="51"/>
    </row>
    <row r="252" spans="1:9" x14ac:dyDescent="0.3">
      <c r="A252" s="32">
        <f t="shared" si="3"/>
        <v>45177</v>
      </c>
      <c r="B252" s="32">
        <f t="shared" si="3"/>
        <v>45542</v>
      </c>
      <c r="C252" s="51">
        <f>AVERAGEIFS(Sheet!I:I,Sheet!C:C,NORDESTE!A252,Sheet!A:A,"NE")</f>
        <v>71.682296750000006</v>
      </c>
      <c r="D252" s="51"/>
      <c r="F252" s="32">
        <v>45177</v>
      </c>
      <c r="G252" s="32">
        <v>45542</v>
      </c>
      <c r="H252" s="51">
        <v>71.682296750000006</v>
      </c>
      <c r="I252" s="51"/>
    </row>
    <row r="253" spans="1:9" x14ac:dyDescent="0.3">
      <c r="A253" s="32">
        <f t="shared" si="3"/>
        <v>45178</v>
      </c>
      <c r="B253" s="32">
        <f t="shared" si="3"/>
        <v>45543</v>
      </c>
      <c r="C253" s="51">
        <f>AVERAGEIFS(Sheet!I:I,Sheet!C:C,NORDESTE!A253,Sheet!A:A,"NE")</f>
        <v>71.500099180000007</v>
      </c>
      <c r="D253" s="51"/>
      <c r="F253" s="32">
        <v>45178</v>
      </c>
      <c r="G253" s="32">
        <v>45543</v>
      </c>
      <c r="H253" s="51">
        <v>71.500099180000007</v>
      </c>
      <c r="I253" s="51"/>
    </row>
    <row r="254" spans="1:9" x14ac:dyDescent="0.3">
      <c r="A254" s="32">
        <f t="shared" si="3"/>
        <v>45179</v>
      </c>
      <c r="B254" s="32">
        <f t="shared" si="3"/>
        <v>45544</v>
      </c>
      <c r="C254" s="51">
        <f>AVERAGEIFS(Sheet!I:I,Sheet!C:C,NORDESTE!A254,Sheet!A:A,"NE")</f>
        <v>71.3246994</v>
      </c>
      <c r="D254" s="51"/>
      <c r="F254" s="32">
        <v>45179</v>
      </c>
      <c r="G254" s="32">
        <v>45544</v>
      </c>
      <c r="H254" s="51">
        <v>71.3246994</v>
      </c>
      <c r="I254" s="51"/>
    </row>
    <row r="255" spans="1:9" x14ac:dyDescent="0.3">
      <c r="A255" s="32">
        <f t="shared" si="3"/>
        <v>45180</v>
      </c>
      <c r="B255" s="32">
        <f t="shared" si="3"/>
        <v>45545</v>
      </c>
      <c r="C255" s="51">
        <f>AVERAGEIFS(Sheet!I:I,Sheet!C:C,NORDESTE!A255,Sheet!A:A,"NE")</f>
        <v>71.160202029999994</v>
      </c>
      <c r="D255" s="51"/>
      <c r="F255" s="32">
        <v>45180</v>
      </c>
      <c r="G255" s="32">
        <v>45545</v>
      </c>
      <c r="H255" s="51">
        <v>71.160202029999994</v>
      </c>
      <c r="I255" s="51"/>
    </row>
    <row r="256" spans="1:9" x14ac:dyDescent="0.3">
      <c r="A256" s="32">
        <f t="shared" si="3"/>
        <v>45181</v>
      </c>
      <c r="B256" s="32">
        <f t="shared" si="3"/>
        <v>45546</v>
      </c>
      <c r="C256" s="51">
        <f>AVERAGEIFS(Sheet!I:I,Sheet!C:C,NORDESTE!A256,Sheet!A:A,"NE")</f>
        <v>70.939598079999996</v>
      </c>
      <c r="D256" s="51"/>
      <c r="F256" s="32">
        <v>45181</v>
      </c>
      <c r="G256" s="32">
        <v>45546</v>
      </c>
      <c r="H256" s="51">
        <v>70.939598079999996</v>
      </c>
      <c r="I256" s="51"/>
    </row>
    <row r="257" spans="1:9" x14ac:dyDescent="0.3">
      <c r="A257" s="32">
        <f t="shared" si="3"/>
        <v>45182</v>
      </c>
      <c r="B257" s="32">
        <f t="shared" si="3"/>
        <v>45547</v>
      </c>
      <c r="C257" s="51">
        <f>AVERAGEIFS(Sheet!I:I,Sheet!C:C,NORDESTE!A257,Sheet!A:A,"NE")</f>
        <v>70.72810364</v>
      </c>
      <c r="D257" s="51"/>
      <c r="F257" s="32">
        <v>45182</v>
      </c>
      <c r="G257" s="32">
        <v>45547</v>
      </c>
      <c r="H257" s="51">
        <v>70.72810364</v>
      </c>
      <c r="I257" s="51"/>
    </row>
    <row r="258" spans="1:9" x14ac:dyDescent="0.3">
      <c r="A258" s="32">
        <f t="shared" si="3"/>
        <v>45183</v>
      </c>
      <c r="B258" s="32">
        <f t="shared" si="3"/>
        <v>45548</v>
      </c>
      <c r="C258" s="51">
        <f>AVERAGEIFS(Sheet!I:I,Sheet!C:C,NORDESTE!A258,Sheet!A:A,"NE")</f>
        <v>70.509498600000001</v>
      </c>
      <c r="D258" s="51"/>
      <c r="F258" s="32">
        <v>45183</v>
      </c>
      <c r="G258" s="32">
        <v>45548</v>
      </c>
      <c r="H258" s="51">
        <v>70.509498600000001</v>
      </c>
      <c r="I258" s="51"/>
    </row>
    <row r="259" spans="1:9" x14ac:dyDescent="0.3">
      <c r="A259" s="32">
        <f t="shared" si="3"/>
        <v>45184</v>
      </c>
      <c r="B259" s="32">
        <f t="shared" si="3"/>
        <v>45549</v>
      </c>
      <c r="C259" s="51">
        <f>AVERAGEIFS(Sheet!I:I,Sheet!C:C,NORDESTE!A259,Sheet!A:A,"NE")</f>
        <v>70.289596560000007</v>
      </c>
      <c r="D259" s="51"/>
      <c r="F259" s="32">
        <v>45184</v>
      </c>
      <c r="G259" s="32">
        <v>45549</v>
      </c>
      <c r="H259" s="51">
        <v>70.289596560000007</v>
      </c>
      <c r="I259" s="51"/>
    </row>
    <row r="260" spans="1:9" x14ac:dyDescent="0.3">
      <c r="A260" s="32">
        <f t="shared" ref="A260:B323" si="4">A259+1</f>
        <v>45185</v>
      </c>
      <c r="B260" s="32">
        <f t="shared" si="4"/>
        <v>45550</v>
      </c>
      <c r="C260" s="51">
        <f>AVERAGEIFS(Sheet!I:I,Sheet!C:C,NORDESTE!A260,Sheet!A:A,"NE")</f>
        <v>70.109901429999994</v>
      </c>
      <c r="D260" s="51"/>
      <c r="F260" s="32">
        <v>45185</v>
      </c>
      <c r="G260" s="32">
        <v>45550</v>
      </c>
      <c r="H260" s="51">
        <v>70.109901429999994</v>
      </c>
      <c r="I260" s="51"/>
    </row>
    <row r="261" spans="1:9" x14ac:dyDescent="0.3">
      <c r="A261" s="32">
        <f t="shared" si="4"/>
        <v>45186</v>
      </c>
      <c r="B261" s="32">
        <f t="shared" si="4"/>
        <v>45551</v>
      </c>
      <c r="C261" s="51">
        <f>AVERAGEIFS(Sheet!I:I,Sheet!C:C,NORDESTE!A261,Sheet!A:A,"NE")</f>
        <v>69.921897889999997</v>
      </c>
      <c r="D261" s="51"/>
      <c r="F261" s="32">
        <v>45186</v>
      </c>
      <c r="G261" s="32">
        <v>45551</v>
      </c>
      <c r="H261" s="51">
        <v>69.921897889999997</v>
      </c>
      <c r="I261" s="51"/>
    </row>
    <row r="262" spans="1:9" x14ac:dyDescent="0.3">
      <c r="A262" s="32">
        <f t="shared" si="4"/>
        <v>45187</v>
      </c>
      <c r="B262" s="32">
        <f t="shared" si="4"/>
        <v>45552</v>
      </c>
      <c r="C262" s="51">
        <f>AVERAGEIFS(Sheet!I:I,Sheet!C:C,NORDESTE!A262,Sheet!A:A,"NE")</f>
        <v>69.734397889999997</v>
      </c>
      <c r="D262" s="51"/>
      <c r="F262" s="32">
        <v>45187</v>
      </c>
      <c r="G262" s="32">
        <v>45552</v>
      </c>
      <c r="H262" s="51">
        <v>69.734397889999997</v>
      </c>
      <c r="I262" s="51"/>
    </row>
    <row r="263" spans="1:9" x14ac:dyDescent="0.3">
      <c r="A263" s="32">
        <f t="shared" si="4"/>
        <v>45188</v>
      </c>
      <c r="B263" s="32">
        <f t="shared" si="4"/>
        <v>45553</v>
      </c>
      <c r="C263" s="51">
        <f>AVERAGEIFS(Sheet!I:I,Sheet!C:C,NORDESTE!A263,Sheet!A:A,"NE")</f>
        <v>69.551002499999996</v>
      </c>
      <c r="D263" s="51"/>
      <c r="F263" s="32">
        <v>45188</v>
      </c>
      <c r="G263" s="32">
        <v>45553</v>
      </c>
      <c r="H263" s="51">
        <v>69.551002499999996</v>
      </c>
      <c r="I263" s="51"/>
    </row>
    <row r="264" spans="1:9" x14ac:dyDescent="0.3">
      <c r="A264" s="32">
        <f t="shared" si="4"/>
        <v>45189</v>
      </c>
      <c r="B264" s="32">
        <f t="shared" si="4"/>
        <v>45554</v>
      </c>
      <c r="C264" s="51">
        <f>AVERAGEIFS(Sheet!I:I,Sheet!C:C,NORDESTE!A264,Sheet!A:A,"NE")</f>
        <v>69.361801150000005</v>
      </c>
      <c r="D264" s="51"/>
      <c r="F264" s="32">
        <v>45189</v>
      </c>
      <c r="G264" s="32">
        <v>45554</v>
      </c>
      <c r="H264" s="51">
        <v>69.361801150000005</v>
      </c>
      <c r="I264" s="51"/>
    </row>
    <row r="265" spans="1:9" x14ac:dyDescent="0.3">
      <c r="A265" s="32">
        <f t="shared" si="4"/>
        <v>45190</v>
      </c>
      <c r="B265" s="32">
        <f t="shared" si="4"/>
        <v>45555</v>
      </c>
      <c r="C265" s="51">
        <f>AVERAGEIFS(Sheet!I:I,Sheet!C:C,NORDESTE!A265,Sheet!A:A,"NE")</f>
        <v>69.135398859999995</v>
      </c>
      <c r="D265" s="51"/>
      <c r="F265" s="32">
        <v>45190</v>
      </c>
      <c r="G265" s="32">
        <v>45555</v>
      </c>
      <c r="H265" s="51">
        <v>69.135398859999995</v>
      </c>
      <c r="I265" s="51"/>
    </row>
    <row r="266" spans="1:9" x14ac:dyDescent="0.3">
      <c r="A266" s="32">
        <f t="shared" si="4"/>
        <v>45191</v>
      </c>
      <c r="B266" s="32">
        <f t="shared" si="4"/>
        <v>45556</v>
      </c>
      <c r="C266" s="51">
        <f>AVERAGEIFS(Sheet!I:I,Sheet!C:C,NORDESTE!A266,Sheet!A:A,"NE")</f>
        <v>68.910003660000001</v>
      </c>
      <c r="D266" s="51"/>
      <c r="F266" s="32">
        <v>45191</v>
      </c>
      <c r="G266" s="32">
        <v>45556</v>
      </c>
      <c r="H266" s="51">
        <v>68.910003660000001</v>
      </c>
      <c r="I266" s="51"/>
    </row>
    <row r="267" spans="1:9" x14ac:dyDescent="0.3">
      <c r="A267" s="32">
        <f t="shared" si="4"/>
        <v>45192</v>
      </c>
      <c r="B267" s="32">
        <f t="shared" si="4"/>
        <v>45557</v>
      </c>
      <c r="C267" s="51">
        <f>AVERAGEIFS(Sheet!I:I,Sheet!C:C,NORDESTE!A267,Sheet!A:A,"NE")</f>
        <v>68.668899539999998</v>
      </c>
      <c r="D267" s="51"/>
      <c r="F267" s="32">
        <v>45192</v>
      </c>
      <c r="G267" s="32">
        <v>45557</v>
      </c>
      <c r="H267" s="51">
        <v>68.668899539999998</v>
      </c>
      <c r="I267" s="51"/>
    </row>
    <row r="268" spans="1:9" x14ac:dyDescent="0.3">
      <c r="A268" s="32">
        <f t="shared" si="4"/>
        <v>45193</v>
      </c>
      <c r="B268" s="32">
        <f t="shared" si="4"/>
        <v>45558</v>
      </c>
      <c r="C268" s="51">
        <f>AVERAGEIFS(Sheet!I:I,Sheet!C:C,NORDESTE!A268,Sheet!A:A,"NE")</f>
        <v>68.419799800000007</v>
      </c>
      <c r="D268" s="51"/>
      <c r="F268" s="32">
        <v>45193</v>
      </c>
      <c r="G268" s="32">
        <v>45558</v>
      </c>
      <c r="H268" s="51">
        <v>68.419799800000007</v>
      </c>
      <c r="I268" s="51"/>
    </row>
    <row r="269" spans="1:9" x14ac:dyDescent="0.3">
      <c r="A269" s="32">
        <f t="shared" si="4"/>
        <v>45194</v>
      </c>
      <c r="B269" s="32">
        <f t="shared" si="4"/>
        <v>45559</v>
      </c>
      <c r="C269" s="51">
        <f>AVERAGEIFS(Sheet!I:I,Sheet!C:C,NORDESTE!A269,Sheet!A:A,"NE")</f>
        <v>68.177101140000005</v>
      </c>
      <c r="D269" s="51"/>
      <c r="F269" s="32">
        <v>45194</v>
      </c>
      <c r="G269" s="32">
        <v>45559</v>
      </c>
      <c r="H269" s="51">
        <v>68.177101140000005</v>
      </c>
      <c r="I269" s="51"/>
    </row>
    <row r="270" spans="1:9" x14ac:dyDescent="0.3">
      <c r="A270" s="32">
        <f t="shared" si="4"/>
        <v>45195</v>
      </c>
      <c r="B270" s="32">
        <f t="shared" si="4"/>
        <v>45560</v>
      </c>
      <c r="C270" s="51">
        <f>AVERAGEIFS(Sheet!I:I,Sheet!C:C,NORDESTE!A270,Sheet!A:A,"NE")</f>
        <v>67.940200809999993</v>
      </c>
      <c r="D270" s="51"/>
      <c r="F270" s="32">
        <v>45195</v>
      </c>
      <c r="G270" s="32">
        <v>45560</v>
      </c>
      <c r="H270" s="51">
        <v>67.940200809999993</v>
      </c>
      <c r="I270" s="51"/>
    </row>
    <row r="271" spans="1:9" x14ac:dyDescent="0.3">
      <c r="A271" s="32">
        <f t="shared" si="4"/>
        <v>45196</v>
      </c>
      <c r="B271" s="32">
        <f t="shared" si="4"/>
        <v>45561</v>
      </c>
      <c r="C271" s="51">
        <f>AVERAGEIFS(Sheet!I:I,Sheet!C:C,NORDESTE!A271,Sheet!A:A,"NE")</f>
        <v>67.710296630000002</v>
      </c>
      <c r="D271" s="51"/>
      <c r="F271" s="32">
        <v>45196</v>
      </c>
      <c r="G271" s="32">
        <v>45561</v>
      </c>
      <c r="H271" s="51">
        <v>67.710296630000002</v>
      </c>
      <c r="I271" s="51"/>
    </row>
    <row r="272" spans="1:9" x14ac:dyDescent="0.3">
      <c r="A272" s="32">
        <f t="shared" si="4"/>
        <v>45197</v>
      </c>
      <c r="B272" s="32">
        <f t="shared" si="4"/>
        <v>45562</v>
      </c>
      <c r="C272" s="51">
        <f>AVERAGEIFS(Sheet!I:I,Sheet!C:C,NORDESTE!A272,Sheet!A:A,"NE")</f>
        <v>67.479202270000002</v>
      </c>
      <c r="D272" s="51"/>
      <c r="F272" s="32">
        <v>45197</v>
      </c>
      <c r="G272" s="32">
        <v>45562</v>
      </c>
      <c r="H272" s="51">
        <v>67.479202270000002</v>
      </c>
      <c r="I272" s="51"/>
    </row>
    <row r="273" spans="1:9" x14ac:dyDescent="0.3">
      <c r="A273" s="32">
        <f t="shared" si="4"/>
        <v>45198</v>
      </c>
      <c r="B273" s="32">
        <f t="shared" si="4"/>
        <v>45563</v>
      </c>
      <c r="C273" s="51">
        <f>AVERAGEIFS(Sheet!I:I,Sheet!C:C,NORDESTE!A273,Sheet!A:A,"NE")</f>
        <v>67.252403259999994</v>
      </c>
      <c r="D273" s="51"/>
      <c r="F273" s="32">
        <v>45198</v>
      </c>
      <c r="G273" s="32">
        <v>45563</v>
      </c>
      <c r="H273" s="51">
        <v>67.252403259999994</v>
      </c>
      <c r="I273" s="51"/>
    </row>
    <row r="274" spans="1:9" x14ac:dyDescent="0.3">
      <c r="A274" s="32">
        <f t="shared" si="4"/>
        <v>45199</v>
      </c>
      <c r="B274" s="32">
        <f t="shared" si="4"/>
        <v>45564</v>
      </c>
      <c r="C274" s="51">
        <f>AVERAGEIFS(Sheet!I:I,Sheet!C:C,NORDESTE!A274,Sheet!A:A,"NE")</f>
        <v>67.026702880000002</v>
      </c>
      <c r="D274" s="51"/>
      <c r="F274" s="32">
        <v>45199</v>
      </c>
      <c r="G274" s="32">
        <v>45564</v>
      </c>
      <c r="H274" s="51">
        <v>67.026702880000002</v>
      </c>
      <c r="I274" s="51"/>
    </row>
    <row r="275" spans="1:9" x14ac:dyDescent="0.3">
      <c r="A275" s="32">
        <f t="shared" si="4"/>
        <v>45200</v>
      </c>
      <c r="B275" s="32">
        <f t="shared" si="4"/>
        <v>45565</v>
      </c>
      <c r="C275" s="51">
        <f>AVERAGEIFS(Sheet!I:I,Sheet!C:C,NORDESTE!A275,Sheet!A:A,"NE")</f>
        <v>66.854301449999994</v>
      </c>
      <c r="D275" s="51"/>
      <c r="F275" s="32">
        <v>45200</v>
      </c>
      <c r="G275" s="32">
        <v>45565</v>
      </c>
      <c r="H275" s="51">
        <v>66.854301449999994</v>
      </c>
      <c r="I275" s="51"/>
    </row>
    <row r="276" spans="1:9" x14ac:dyDescent="0.3">
      <c r="A276" s="32">
        <f t="shared" si="4"/>
        <v>45201</v>
      </c>
      <c r="B276" s="32">
        <f t="shared" si="4"/>
        <v>45566</v>
      </c>
      <c r="C276" s="51">
        <f>AVERAGEIFS(Sheet!I:I,Sheet!C:C,NORDESTE!A276,Sheet!A:A,"NE")</f>
        <v>66.653297420000001</v>
      </c>
      <c r="D276" s="51"/>
      <c r="F276" s="32">
        <v>45201</v>
      </c>
      <c r="G276" s="32">
        <v>45566</v>
      </c>
      <c r="H276" s="51">
        <v>66.653297420000001</v>
      </c>
      <c r="I276" s="51"/>
    </row>
    <row r="277" spans="1:9" x14ac:dyDescent="0.3">
      <c r="A277" s="32">
        <f t="shared" si="4"/>
        <v>45202</v>
      </c>
      <c r="B277" s="32">
        <f t="shared" si="4"/>
        <v>45567</v>
      </c>
      <c r="C277" s="51">
        <f>AVERAGEIFS(Sheet!I:I,Sheet!C:C,NORDESTE!A277,Sheet!A:A,"NE")</f>
        <v>66.456199650000002</v>
      </c>
      <c r="D277" s="51"/>
      <c r="F277" s="32">
        <v>45202</v>
      </c>
      <c r="G277" s="32">
        <v>45567</v>
      </c>
      <c r="H277" s="51">
        <v>66.456199650000002</v>
      </c>
      <c r="I277" s="51"/>
    </row>
    <row r="278" spans="1:9" x14ac:dyDescent="0.3">
      <c r="A278" s="32">
        <f t="shared" si="4"/>
        <v>45203</v>
      </c>
      <c r="B278" s="32">
        <f t="shared" si="4"/>
        <v>45568</v>
      </c>
      <c r="C278" s="51">
        <f>AVERAGEIFS(Sheet!I:I,Sheet!C:C,NORDESTE!A278,Sheet!A:A,"NE")</f>
        <v>66.263298030000001</v>
      </c>
      <c r="D278" s="51"/>
      <c r="F278" s="32">
        <v>45203</v>
      </c>
      <c r="G278" s="32">
        <v>45568</v>
      </c>
      <c r="H278" s="51">
        <v>66.263298030000001</v>
      </c>
      <c r="I278" s="51"/>
    </row>
    <row r="279" spans="1:9" x14ac:dyDescent="0.3">
      <c r="A279" s="32">
        <f t="shared" si="4"/>
        <v>45204</v>
      </c>
      <c r="B279" s="32">
        <f t="shared" si="4"/>
        <v>45569</v>
      </c>
      <c r="C279" s="51">
        <f>AVERAGEIFS(Sheet!I:I,Sheet!C:C,NORDESTE!A279,Sheet!A:A,"NE")</f>
        <v>65.985198969999999</v>
      </c>
      <c r="D279" s="51"/>
      <c r="F279" s="32">
        <v>45204</v>
      </c>
      <c r="G279" s="32">
        <v>45569</v>
      </c>
      <c r="H279" s="51">
        <v>65.985198969999999</v>
      </c>
      <c r="I279" s="51"/>
    </row>
    <row r="280" spans="1:9" x14ac:dyDescent="0.3">
      <c r="A280" s="32">
        <f t="shared" si="4"/>
        <v>45205</v>
      </c>
      <c r="B280" s="32">
        <f t="shared" si="4"/>
        <v>45570</v>
      </c>
      <c r="C280" s="51">
        <f>AVERAGEIFS(Sheet!I:I,Sheet!C:C,NORDESTE!A280,Sheet!A:A,"NE")</f>
        <v>65.725196839999995</v>
      </c>
      <c r="D280" s="51"/>
      <c r="F280" s="32">
        <v>45205</v>
      </c>
      <c r="G280" s="32">
        <v>45570</v>
      </c>
      <c r="H280" s="51">
        <v>65.725196839999995</v>
      </c>
      <c r="I280" s="51"/>
    </row>
    <row r="281" spans="1:9" x14ac:dyDescent="0.3">
      <c r="A281" s="32">
        <f t="shared" si="4"/>
        <v>45206</v>
      </c>
      <c r="B281" s="32">
        <f t="shared" si="4"/>
        <v>45571</v>
      </c>
      <c r="C281" s="51">
        <f>AVERAGEIFS(Sheet!I:I,Sheet!C:C,NORDESTE!A281,Sheet!A:A,"NE")</f>
        <v>65.462196349999999</v>
      </c>
      <c r="D281" s="51"/>
      <c r="F281" s="32">
        <v>45206</v>
      </c>
      <c r="G281" s="32">
        <v>45571</v>
      </c>
      <c r="H281" s="51">
        <v>65.462196349999999</v>
      </c>
      <c r="I281" s="51"/>
    </row>
    <row r="282" spans="1:9" x14ac:dyDescent="0.3">
      <c r="A282" s="32">
        <f t="shared" si="4"/>
        <v>45207</v>
      </c>
      <c r="B282" s="32">
        <f t="shared" si="4"/>
        <v>45572</v>
      </c>
      <c r="C282" s="51">
        <f>AVERAGEIFS(Sheet!I:I,Sheet!C:C,NORDESTE!A282,Sheet!A:A,"NE")</f>
        <v>65.221801760000005</v>
      </c>
      <c r="D282" s="51"/>
      <c r="F282" s="32">
        <v>45207</v>
      </c>
      <c r="G282" s="32">
        <v>45572</v>
      </c>
      <c r="H282" s="51">
        <v>65.221801760000005</v>
      </c>
      <c r="I282" s="51"/>
    </row>
    <row r="283" spans="1:9" x14ac:dyDescent="0.3">
      <c r="A283" s="32">
        <f t="shared" si="4"/>
        <v>45208</v>
      </c>
      <c r="B283" s="32">
        <f t="shared" si="4"/>
        <v>45573</v>
      </c>
      <c r="C283" s="51">
        <f>AVERAGEIFS(Sheet!I:I,Sheet!C:C,NORDESTE!A283,Sheet!A:A,"NE")</f>
        <v>64.959297179999993</v>
      </c>
      <c r="D283" s="51"/>
      <c r="F283" s="32">
        <v>45208</v>
      </c>
      <c r="G283" s="32">
        <v>45573</v>
      </c>
      <c r="H283" s="51">
        <v>64.959297179999993</v>
      </c>
      <c r="I283" s="51"/>
    </row>
    <row r="284" spans="1:9" x14ac:dyDescent="0.3">
      <c r="A284" s="32">
        <f t="shared" si="4"/>
        <v>45209</v>
      </c>
      <c r="B284" s="32">
        <f t="shared" si="4"/>
        <v>45574</v>
      </c>
      <c r="C284" s="51">
        <f>AVERAGEIFS(Sheet!I:I,Sheet!C:C,NORDESTE!A284,Sheet!A:A,"NE")</f>
        <v>64.695999150000006</v>
      </c>
      <c r="D284" s="51"/>
      <c r="F284" s="32">
        <v>45209</v>
      </c>
      <c r="G284" s="32">
        <v>45574</v>
      </c>
      <c r="H284" s="51">
        <v>64.695999150000006</v>
      </c>
      <c r="I284" s="51"/>
    </row>
    <row r="285" spans="1:9" x14ac:dyDescent="0.3">
      <c r="A285" s="32">
        <f t="shared" si="4"/>
        <v>45210</v>
      </c>
      <c r="B285" s="32">
        <f t="shared" si="4"/>
        <v>45575</v>
      </c>
      <c r="C285" s="51">
        <f>AVERAGEIFS(Sheet!I:I,Sheet!C:C,NORDESTE!A285,Sheet!A:A,"NE")</f>
        <v>64.41300201</v>
      </c>
      <c r="D285" s="51"/>
      <c r="F285" s="32">
        <v>45210</v>
      </c>
      <c r="G285" s="32">
        <v>45575</v>
      </c>
      <c r="H285" s="51">
        <v>64.41300201</v>
      </c>
      <c r="I285" s="51"/>
    </row>
    <row r="286" spans="1:9" x14ac:dyDescent="0.3">
      <c r="A286" s="32">
        <f t="shared" si="4"/>
        <v>45211</v>
      </c>
      <c r="B286" s="32">
        <f t="shared" si="4"/>
        <v>45576</v>
      </c>
      <c r="C286" s="51">
        <f>AVERAGEIFS(Sheet!I:I,Sheet!C:C,NORDESTE!A286,Sheet!A:A,"NE")</f>
        <v>64.226097109999998</v>
      </c>
      <c r="D286" s="51"/>
      <c r="F286" s="32">
        <v>45211</v>
      </c>
      <c r="G286" s="32">
        <v>45576</v>
      </c>
      <c r="H286" s="51">
        <v>64.226097109999998</v>
      </c>
      <c r="I286" s="51"/>
    </row>
    <row r="287" spans="1:9" x14ac:dyDescent="0.3">
      <c r="A287" s="32">
        <f t="shared" si="4"/>
        <v>45212</v>
      </c>
      <c r="B287" s="32">
        <f t="shared" si="4"/>
        <v>45577</v>
      </c>
      <c r="C287" s="51">
        <f>AVERAGEIFS(Sheet!I:I,Sheet!C:C,NORDESTE!A287,Sheet!A:A,"NE")</f>
        <v>64.006500239999994</v>
      </c>
      <c r="D287" s="51"/>
      <c r="F287" s="32">
        <v>45212</v>
      </c>
      <c r="G287" s="32">
        <v>45577</v>
      </c>
      <c r="H287" s="51">
        <v>64.006500239999994</v>
      </c>
      <c r="I287" s="51"/>
    </row>
    <row r="288" spans="1:9" x14ac:dyDescent="0.3">
      <c r="A288" s="32">
        <f t="shared" si="4"/>
        <v>45213</v>
      </c>
      <c r="B288" s="32">
        <f t="shared" si="4"/>
        <v>45578</v>
      </c>
      <c r="C288" s="51">
        <f>AVERAGEIFS(Sheet!I:I,Sheet!C:C,NORDESTE!A288,Sheet!A:A,"NE")</f>
        <v>63.846801759999998</v>
      </c>
      <c r="D288" s="51"/>
      <c r="F288" s="32">
        <v>45213</v>
      </c>
      <c r="G288" s="32">
        <v>45578</v>
      </c>
      <c r="H288" s="51">
        <v>63.846801759999998</v>
      </c>
      <c r="I288" s="51"/>
    </row>
    <row r="289" spans="1:9" x14ac:dyDescent="0.3">
      <c r="A289" s="32">
        <f t="shared" si="4"/>
        <v>45214</v>
      </c>
      <c r="B289" s="32">
        <f t="shared" si="4"/>
        <v>45579</v>
      </c>
      <c r="C289" s="51">
        <f>AVERAGEIFS(Sheet!I:I,Sheet!C:C,NORDESTE!A289,Sheet!A:A,"NE")</f>
        <v>63.674999239999998</v>
      </c>
      <c r="D289" s="51"/>
      <c r="F289" s="32">
        <v>45214</v>
      </c>
      <c r="G289" s="32">
        <v>45579</v>
      </c>
      <c r="H289" s="51">
        <v>63.674999239999998</v>
      </c>
      <c r="I289" s="51"/>
    </row>
    <row r="290" spans="1:9" x14ac:dyDescent="0.3">
      <c r="A290" s="32">
        <f t="shared" si="4"/>
        <v>45215</v>
      </c>
      <c r="B290" s="32">
        <f t="shared" si="4"/>
        <v>45580</v>
      </c>
      <c r="C290" s="51">
        <f>AVERAGEIFS(Sheet!I:I,Sheet!C:C,NORDESTE!A290,Sheet!A:A,"NE")</f>
        <v>63.495399480000003</v>
      </c>
      <c r="D290" s="51"/>
      <c r="F290" s="32">
        <v>45215</v>
      </c>
      <c r="G290" s="32">
        <v>45580</v>
      </c>
      <c r="H290" s="51">
        <v>63.495399480000003</v>
      </c>
      <c r="I290" s="51"/>
    </row>
    <row r="291" spans="1:9" x14ac:dyDescent="0.3">
      <c r="A291" s="32">
        <f t="shared" si="4"/>
        <v>45216</v>
      </c>
      <c r="B291" s="32">
        <f t="shared" si="4"/>
        <v>45581</v>
      </c>
      <c r="C291" s="51">
        <f>AVERAGEIFS(Sheet!I:I,Sheet!C:C,NORDESTE!A291,Sheet!A:A,"NE")</f>
        <v>63.274299620000001</v>
      </c>
      <c r="D291" s="51"/>
      <c r="F291" s="32">
        <v>45216</v>
      </c>
      <c r="G291" s="32">
        <v>45581</v>
      </c>
      <c r="H291" s="51">
        <v>63.274299620000001</v>
      </c>
      <c r="I291" s="51"/>
    </row>
    <row r="292" spans="1:9" x14ac:dyDescent="0.3">
      <c r="A292" s="32">
        <f t="shared" si="4"/>
        <v>45217</v>
      </c>
      <c r="B292" s="32">
        <f t="shared" si="4"/>
        <v>45582</v>
      </c>
      <c r="C292" s="51">
        <f>AVERAGEIFS(Sheet!I:I,Sheet!C:C,NORDESTE!A292,Sheet!A:A,"NE")</f>
        <v>63.068401340000001</v>
      </c>
      <c r="D292" s="51"/>
      <c r="F292" s="32">
        <v>45217</v>
      </c>
      <c r="G292" s="32">
        <v>45582</v>
      </c>
      <c r="H292" s="51">
        <v>63.068401340000001</v>
      </c>
      <c r="I292" s="51"/>
    </row>
    <row r="293" spans="1:9" x14ac:dyDescent="0.3">
      <c r="A293" s="32">
        <f t="shared" si="4"/>
        <v>45218</v>
      </c>
      <c r="B293" s="32">
        <f t="shared" si="4"/>
        <v>45583</v>
      </c>
      <c r="C293" s="51">
        <f>AVERAGEIFS(Sheet!I:I,Sheet!C:C,NORDESTE!A293,Sheet!A:A,"NE")</f>
        <v>62.849998470000003</v>
      </c>
      <c r="D293" s="51"/>
      <c r="F293" s="32">
        <v>45218</v>
      </c>
      <c r="G293" s="32">
        <v>45583</v>
      </c>
      <c r="H293" s="51">
        <v>62.849998470000003</v>
      </c>
      <c r="I293" s="51"/>
    </row>
    <row r="294" spans="1:9" x14ac:dyDescent="0.3">
      <c r="A294" s="32">
        <f t="shared" si="4"/>
        <v>45219</v>
      </c>
      <c r="B294" s="32">
        <f t="shared" si="4"/>
        <v>45584</v>
      </c>
      <c r="C294" s="51">
        <f>AVERAGEIFS(Sheet!I:I,Sheet!C:C,NORDESTE!A294,Sheet!A:A,"NE")</f>
        <v>62.649700160000002</v>
      </c>
      <c r="D294" s="51"/>
      <c r="F294" s="32">
        <v>45219</v>
      </c>
      <c r="G294" s="32">
        <v>45584</v>
      </c>
      <c r="H294" s="51">
        <v>62.649700160000002</v>
      </c>
      <c r="I294" s="51"/>
    </row>
    <row r="295" spans="1:9" x14ac:dyDescent="0.3">
      <c r="A295" s="32">
        <f t="shared" si="4"/>
        <v>45220</v>
      </c>
      <c r="B295" s="32">
        <f t="shared" si="4"/>
        <v>45585</v>
      </c>
      <c r="C295" s="51">
        <f>AVERAGEIFS(Sheet!I:I,Sheet!C:C,NORDESTE!A295,Sheet!A:A,"NE")</f>
        <v>62.441101070000002</v>
      </c>
      <c r="D295" s="51"/>
      <c r="F295" s="32">
        <v>45220</v>
      </c>
      <c r="G295" s="32">
        <v>45585</v>
      </c>
      <c r="H295" s="51">
        <v>62.441101070000002</v>
      </c>
      <c r="I295" s="51"/>
    </row>
    <row r="296" spans="1:9" x14ac:dyDescent="0.3">
      <c r="A296" s="32">
        <f t="shared" si="4"/>
        <v>45221</v>
      </c>
      <c r="B296" s="32">
        <f t="shared" si="4"/>
        <v>45586</v>
      </c>
      <c r="C296" s="51">
        <f>AVERAGEIFS(Sheet!I:I,Sheet!C:C,NORDESTE!A296,Sheet!A:A,"NE")</f>
        <v>62.253200530000001</v>
      </c>
      <c r="D296" s="51"/>
      <c r="F296" s="32">
        <v>45221</v>
      </c>
      <c r="G296" s="32">
        <v>45586</v>
      </c>
      <c r="H296" s="51">
        <v>62.253200530000001</v>
      </c>
      <c r="I296" s="51"/>
    </row>
    <row r="297" spans="1:9" x14ac:dyDescent="0.3">
      <c r="A297" s="32">
        <f t="shared" si="4"/>
        <v>45222</v>
      </c>
      <c r="B297" s="32">
        <f t="shared" si="4"/>
        <v>45587</v>
      </c>
      <c r="C297" s="51">
        <f>AVERAGEIFS(Sheet!I:I,Sheet!C:C,NORDESTE!A297,Sheet!A:A,"NE")</f>
        <v>62.069198610000001</v>
      </c>
      <c r="D297" s="51"/>
      <c r="F297" s="32">
        <v>45222</v>
      </c>
      <c r="G297" s="32">
        <v>45587</v>
      </c>
      <c r="H297" s="51">
        <v>62.069198610000001</v>
      </c>
      <c r="I297" s="51"/>
    </row>
    <row r="298" spans="1:9" x14ac:dyDescent="0.3">
      <c r="A298" s="32">
        <f t="shared" si="4"/>
        <v>45223</v>
      </c>
      <c r="B298" s="32">
        <f t="shared" si="4"/>
        <v>45588</v>
      </c>
      <c r="C298" s="51">
        <f>AVERAGEIFS(Sheet!I:I,Sheet!C:C,NORDESTE!A298,Sheet!A:A,"NE")</f>
        <v>61.792301180000003</v>
      </c>
      <c r="D298" s="51"/>
      <c r="F298" s="32">
        <v>45223</v>
      </c>
      <c r="G298" s="32">
        <v>45588</v>
      </c>
      <c r="H298" s="51">
        <v>61.792301180000003</v>
      </c>
      <c r="I298" s="51"/>
    </row>
    <row r="299" spans="1:9" x14ac:dyDescent="0.3">
      <c r="A299" s="32">
        <f t="shared" si="4"/>
        <v>45224</v>
      </c>
      <c r="B299" s="32">
        <f t="shared" si="4"/>
        <v>45589</v>
      </c>
      <c r="C299" s="51">
        <f>AVERAGEIFS(Sheet!I:I,Sheet!C:C,NORDESTE!A299,Sheet!A:A,"NE")</f>
        <v>61.513301849999998</v>
      </c>
      <c r="D299" s="51"/>
      <c r="F299" s="32">
        <v>45224</v>
      </c>
      <c r="G299" s="32">
        <v>45589</v>
      </c>
      <c r="H299" s="51">
        <v>61.513301849999998</v>
      </c>
      <c r="I299" s="51"/>
    </row>
    <row r="300" spans="1:9" x14ac:dyDescent="0.3">
      <c r="A300" s="32">
        <f t="shared" si="4"/>
        <v>45225</v>
      </c>
      <c r="B300" s="32">
        <f t="shared" si="4"/>
        <v>45590</v>
      </c>
      <c r="C300" s="51">
        <f>AVERAGEIFS(Sheet!I:I,Sheet!C:C,NORDESTE!A300,Sheet!A:A,"NE")</f>
        <v>61.210498809999997</v>
      </c>
      <c r="D300" s="51"/>
      <c r="F300" s="32">
        <v>45225</v>
      </c>
      <c r="G300" s="32">
        <v>45590</v>
      </c>
      <c r="H300" s="51">
        <v>61.210498809999997</v>
      </c>
      <c r="I300" s="51"/>
    </row>
    <row r="301" spans="1:9" x14ac:dyDescent="0.3">
      <c r="A301" s="32">
        <f t="shared" si="4"/>
        <v>45226</v>
      </c>
      <c r="B301" s="32">
        <f t="shared" si="4"/>
        <v>45591</v>
      </c>
      <c r="C301" s="51">
        <f>AVERAGEIFS(Sheet!I:I,Sheet!C:C,NORDESTE!A301,Sheet!A:A,"NE")</f>
        <v>60.916099549999998</v>
      </c>
      <c r="D301" s="51"/>
      <c r="F301" s="32">
        <v>45226</v>
      </c>
      <c r="G301" s="32">
        <v>45591</v>
      </c>
      <c r="H301" s="51">
        <v>60.916099549999998</v>
      </c>
      <c r="I301" s="51"/>
    </row>
    <row r="302" spans="1:9" x14ac:dyDescent="0.3">
      <c r="A302" s="32">
        <f t="shared" si="4"/>
        <v>45227</v>
      </c>
      <c r="B302" s="32">
        <f t="shared" si="4"/>
        <v>45592</v>
      </c>
      <c r="C302" s="51">
        <f>AVERAGEIFS(Sheet!I:I,Sheet!C:C,NORDESTE!A302,Sheet!A:A,"NE")</f>
        <v>60.6167984</v>
      </c>
      <c r="D302" s="51"/>
      <c r="F302" s="32">
        <v>45227</v>
      </c>
      <c r="G302" s="32">
        <v>45592</v>
      </c>
      <c r="H302" s="51">
        <v>60.6167984</v>
      </c>
      <c r="I302" s="51"/>
    </row>
    <row r="303" spans="1:9" x14ac:dyDescent="0.3">
      <c r="A303" s="32">
        <f t="shared" si="4"/>
        <v>45228</v>
      </c>
      <c r="B303" s="32">
        <f t="shared" si="4"/>
        <v>45593</v>
      </c>
      <c r="C303" s="51">
        <f>AVERAGEIFS(Sheet!I:I,Sheet!C:C,NORDESTE!A303,Sheet!A:A,"NE")</f>
        <v>60.413501740000001</v>
      </c>
      <c r="D303" s="51"/>
      <c r="F303" s="32">
        <v>45228</v>
      </c>
      <c r="G303" s="32">
        <v>45593</v>
      </c>
      <c r="H303" s="51">
        <v>60.413501740000001</v>
      </c>
      <c r="I303" s="51"/>
    </row>
    <row r="304" spans="1:9" x14ac:dyDescent="0.3">
      <c r="A304" s="32">
        <f t="shared" si="4"/>
        <v>45229</v>
      </c>
      <c r="B304" s="32">
        <f t="shared" si="4"/>
        <v>45594</v>
      </c>
      <c r="C304" s="51">
        <f>AVERAGEIFS(Sheet!I:I,Sheet!C:C,NORDESTE!A304,Sheet!A:A,"NE")</f>
        <v>60.183898929999998</v>
      </c>
      <c r="D304" s="51"/>
      <c r="F304" s="32">
        <v>45229</v>
      </c>
      <c r="G304" s="32">
        <v>45594</v>
      </c>
      <c r="H304" s="51">
        <v>60.183898929999998</v>
      </c>
      <c r="I304" s="51"/>
    </row>
    <row r="305" spans="1:9" x14ac:dyDescent="0.3">
      <c r="A305" s="32">
        <f t="shared" si="4"/>
        <v>45230</v>
      </c>
      <c r="B305" s="32">
        <f t="shared" si="4"/>
        <v>45595</v>
      </c>
      <c r="C305" s="51">
        <f>AVERAGEIFS(Sheet!I:I,Sheet!C:C,NORDESTE!A305,Sheet!A:A,"NE")</f>
        <v>59.971401210000003</v>
      </c>
      <c r="D305" s="51"/>
      <c r="F305" s="32">
        <v>45230</v>
      </c>
      <c r="G305" s="32">
        <v>45595</v>
      </c>
      <c r="H305" s="51">
        <v>59.971401210000003</v>
      </c>
      <c r="I305" s="51"/>
    </row>
    <row r="306" spans="1:9" x14ac:dyDescent="0.3">
      <c r="A306" s="32">
        <f t="shared" si="4"/>
        <v>45231</v>
      </c>
      <c r="B306" s="32">
        <f t="shared" si="4"/>
        <v>45596</v>
      </c>
      <c r="C306" s="51">
        <f>AVERAGEIFS(Sheet!I:I,Sheet!C:C,NORDESTE!A306,Sheet!A:A,"NE")</f>
        <v>59.799598690000003</v>
      </c>
      <c r="D306" s="51"/>
      <c r="F306" s="32">
        <v>45231</v>
      </c>
      <c r="G306" s="32">
        <v>45596</v>
      </c>
      <c r="H306" s="51">
        <v>59.799598690000003</v>
      </c>
      <c r="I306" s="51"/>
    </row>
    <row r="307" spans="1:9" x14ac:dyDescent="0.3">
      <c r="A307" s="32">
        <f t="shared" si="4"/>
        <v>45232</v>
      </c>
      <c r="B307" s="32">
        <f t="shared" si="4"/>
        <v>45597</v>
      </c>
      <c r="C307" s="51">
        <f>AVERAGEIFS(Sheet!I:I,Sheet!C:C,NORDESTE!A307,Sheet!A:A,"NE")</f>
        <v>59.635700229999998</v>
      </c>
      <c r="D307" s="51"/>
      <c r="F307" s="32">
        <v>45232</v>
      </c>
      <c r="G307" s="32">
        <v>45597</v>
      </c>
      <c r="H307" s="51">
        <v>59.635700229999998</v>
      </c>
      <c r="I307" s="51"/>
    </row>
    <row r="308" spans="1:9" x14ac:dyDescent="0.3">
      <c r="A308" s="32">
        <f t="shared" si="4"/>
        <v>45233</v>
      </c>
      <c r="B308" s="32">
        <f t="shared" si="4"/>
        <v>45598</v>
      </c>
      <c r="C308" s="51">
        <f>AVERAGEIFS(Sheet!I:I,Sheet!C:C,NORDESTE!A308,Sheet!A:A,"NE")</f>
        <v>59.498500819999997</v>
      </c>
      <c r="D308" s="51"/>
      <c r="F308" s="32">
        <v>45233</v>
      </c>
      <c r="G308" s="32">
        <v>45598</v>
      </c>
      <c r="H308" s="51">
        <v>59.498500819999997</v>
      </c>
      <c r="I308" s="51"/>
    </row>
    <row r="309" spans="1:9" x14ac:dyDescent="0.3">
      <c r="A309" s="32">
        <f t="shared" si="4"/>
        <v>45234</v>
      </c>
      <c r="B309" s="32">
        <f t="shared" si="4"/>
        <v>45599</v>
      </c>
      <c r="C309" s="51">
        <f>AVERAGEIFS(Sheet!I:I,Sheet!C:C,NORDESTE!A309,Sheet!A:A,"NE")</f>
        <v>59.380699159999999</v>
      </c>
      <c r="D309" s="51"/>
      <c r="F309" s="32">
        <v>45234</v>
      </c>
      <c r="G309" s="32">
        <v>45599</v>
      </c>
      <c r="H309" s="51">
        <v>59.380699159999999</v>
      </c>
      <c r="I309" s="51"/>
    </row>
    <row r="310" spans="1:9" x14ac:dyDescent="0.3">
      <c r="A310" s="32">
        <f t="shared" si="4"/>
        <v>45235</v>
      </c>
      <c r="B310" s="32">
        <f t="shared" si="4"/>
        <v>45600</v>
      </c>
      <c r="C310" s="51">
        <f>AVERAGEIFS(Sheet!I:I,Sheet!C:C,NORDESTE!A310,Sheet!A:A,"NE")</f>
        <v>59.278400419999997</v>
      </c>
      <c r="D310" s="51"/>
      <c r="F310" s="32">
        <v>45235</v>
      </c>
      <c r="G310" s="32">
        <v>45600</v>
      </c>
      <c r="H310" s="51">
        <v>59.278400419999997</v>
      </c>
      <c r="I310" s="51"/>
    </row>
    <row r="311" spans="1:9" x14ac:dyDescent="0.3">
      <c r="A311" s="32">
        <f t="shared" si="4"/>
        <v>45236</v>
      </c>
      <c r="B311" s="32">
        <f t="shared" si="4"/>
        <v>45601</v>
      </c>
      <c r="C311" s="51">
        <f>AVERAGEIFS(Sheet!I:I,Sheet!C:C,NORDESTE!A311,Sheet!A:A,"NE")</f>
        <v>59.158199310000001</v>
      </c>
      <c r="D311" s="51"/>
      <c r="F311" s="32">
        <v>45236</v>
      </c>
      <c r="G311" s="32">
        <v>45601</v>
      </c>
      <c r="H311" s="51">
        <v>59.158199310000001</v>
      </c>
      <c r="I311" s="51"/>
    </row>
    <row r="312" spans="1:9" x14ac:dyDescent="0.3">
      <c r="A312" s="32">
        <f t="shared" si="4"/>
        <v>45237</v>
      </c>
      <c r="B312" s="32">
        <f t="shared" si="4"/>
        <v>45602</v>
      </c>
      <c r="C312" s="51">
        <f>AVERAGEIFS(Sheet!I:I,Sheet!C:C,NORDESTE!A312,Sheet!A:A,"NE")</f>
        <v>59.108200070000002</v>
      </c>
      <c r="D312" s="51"/>
      <c r="F312" s="32">
        <v>45237</v>
      </c>
      <c r="G312" s="32">
        <v>45602</v>
      </c>
      <c r="H312" s="51">
        <v>59.108200070000002</v>
      </c>
      <c r="I312" s="51"/>
    </row>
    <row r="313" spans="1:9" x14ac:dyDescent="0.3">
      <c r="A313" s="32">
        <f t="shared" si="4"/>
        <v>45238</v>
      </c>
      <c r="B313" s="32">
        <f t="shared" si="4"/>
        <v>45603</v>
      </c>
      <c r="C313" s="51">
        <f>AVERAGEIFS(Sheet!I:I,Sheet!C:C,NORDESTE!A313,Sheet!A:A,"NE")</f>
        <v>59.054798130000002</v>
      </c>
      <c r="D313" s="51"/>
      <c r="F313" s="32">
        <v>45238</v>
      </c>
      <c r="G313" s="32">
        <v>45603</v>
      </c>
      <c r="H313" s="51">
        <v>59.054798130000002</v>
      </c>
      <c r="I313" s="51"/>
    </row>
    <row r="314" spans="1:9" x14ac:dyDescent="0.3">
      <c r="A314" s="32">
        <f t="shared" si="4"/>
        <v>45239</v>
      </c>
      <c r="B314" s="32">
        <f t="shared" si="4"/>
        <v>45604</v>
      </c>
      <c r="C314" s="51">
        <f>AVERAGEIFS(Sheet!I:I,Sheet!C:C,NORDESTE!A314,Sheet!A:A,"NE")</f>
        <v>58.972301479999999</v>
      </c>
      <c r="D314" s="51"/>
      <c r="F314" s="32">
        <v>45239</v>
      </c>
      <c r="G314" s="32">
        <v>45604</v>
      </c>
      <c r="H314" s="51">
        <v>58.972301479999999</v>
      </c>
      <c r="I314" s="51"/>
    </row>
    <row r="315" spans="1:9" x14ac:dyDescent="0.3">
      <c r="A315" s="32">
        <f t="shared" si="4"/>
        <v>45240</v>
      </c>
      <c r="B315" s="32">
        <f t="shared" si="4"/>
        <v>45605</v>
      </c>
      <c r="C315" s="51">
        <f>AVERAGEIFS(Sheet!I:I,Sheet!C:C,NORDESTE!A315,Sheet!A:A,"NE")</f>
        <v>58.874500269999999</v>
      </c>
      <c r="D315" s="51"/>
      <c r="F315" s="32">
        <v>45240</v>
      </c>
      <c r="G315" s="32">
        <v>45605</v>
      </c>
      <c r="H315" s="51">
        <v>58.874500269999999</v>
      </c>
      <c r="I315" s="51"/>
    </row>
    <row r="316" spans="1:9" x14ac:dyDescent="0.3">
      <c r="A316" s="32">
        <f t="shared" si="4"/>
        <v>45241</v>
      </c>
      <c r="B316" s="32">
        <f t="shared" si="4"/>
        <v>45606</v>
      </c>
      <c r="C316" s="51">
        <f>AVERAGEIFS(Sheet!I:I,Sheet!C:C,NORDESTE!A316,Sheet!A:A,"NE")</f>
        <v>58.765800480000003</v>
      </c>
      <c r="D316" s="51"/>
      <c r="F316" s="32">
        <v>45241</v>
      </c>
      <c r="G316" s="32">
        <v>45606</v>
      </c>
      <c r="H316" s="51">
        <v>58.765800480000003</v>
      </c>
      <c r="I316" s="51"/>
    </row>
    <row r="317" spans="1:9" x14ac:dyDescent="0.3">
      <c r="A317" s="32">
        <f t="shared" si="4"/>
        <v>45242</v>
      </c>
      <c r="B317" s="32">
        <f t="shared" si="4"/>
        <v>45607</v>
      </c>
      <c r="C317" s="51">
        <f>AVERAGEIFS(Sheet!I:I,Sheet!C:C,NORDESTE!A317,Sheet!A:A,"NE")</f>
        <v>58.694198610000001</v>
      </c>
      <c r="D317" s="51"/>
      <c r="F317" s="32">
        <v>45242</v>
      </c>
      <c r="G317" s="32">
        <v>45607</v>
      </c>
      <c r="H317" s="51">
        <v>58.694198610000001</v>
      </c>
      <c r="I317" s="51"/>
    </row>
    <row r="318" spans="1:9" x14ac:dyDescent="0.3">
      <c r="A318" s="32">
        <f t="shared" si="4"/>
        <v>45243</v>
      </c>
      <c r="B318" s="32">
        <f t="shared" si="4"/>
        <v>45608</v>
      </c>
      <c r="C318" s="51">
        <f>AVERAGEIFS(Sheet!I:I,Sheet!C:C,NORDESTE!A318,Sheet!A:A,"NE")</f>
        <v>58.527999880000003</v>
      </c>
      <c r="D318" s="51"/>
      <c r="F318" s="32">
        <v>45243</v>
      </c>
      <c r="G318" s="32">
        <v>45608</v>
      </c>
      <c r="H318" s="51">
        <v>58.527999880000003</v>
      </c>
      <c r="I318" s="51"/>
    </row>
    <row r="319" spans="1:9" x14ac:dyDescent="0.3">
      <c r="A319" s="32">
        <f t="shared" si="4"/>
        <v>45244</v>
      </c>
      <c r="B319" s="32">
        <f t="shared" si="4"/>
        <v>45609</v>
      </c>
      <c r="C319" s="51">
        <f>AVERAGEIFS(Sheet!I:I,Sheet!C:C,NORDESTE!A319,Sheet!A:A,"NE")</f>
        <v>58.304500580000003</v>
      </c>
      <c r="D319" s="51"/>
      <c r="F319" s="32">
        <v>45244</v>
      </c>
      <c r="G319" s="32">
        <v>45609</v>
      </c>
      <c r="H319" s="51">
        <v>58.304500580000003</v>
      </c>
      <c r="I319" s="51"/>
    </row>
    <row r="320" spans="1:9" x14ac:dyDescent="0.3">
      <c r="A320" s="32">
        <f t="shared" si="4"/>
        <v>45245</v>
      </c>
      <c r="B320" s="32">
        <f t="shared" si="4"/>
        <v>45610</v>
      </c>
      <c r="C320" s="51">
        <f>AVERAGEIFS(Sheet!I:I,Sheet!C:C,NORDESTE!A320,Sheet!A:A,"NE")</f>
        <v>58.136001589999999</v>
      </c>
      <c r="D320" s="51"/>
      <c r="F320" s="32">
        <v>45245</v>
      </c>
      <c r="G320" s="32">
        <v>45610</v>
      </c>
      <c r="H320" s="51">
        <v>58.136001589999999</v>
      </c>
      <c r="I320" s="51"/>
    </row>
    <row r="321" spans="1:9" x14ac:dyDescent="0.3">
      <c r="A321" s="32">
        <f t="shared" si="4"/>
        <v>45246</v>
      </c>
      <c r="B321" s="32">
        <f t="shared" si="4"/>
        <v>45611</v>
      </c>
      <c r="C321" s="51">
        <f>AVERAGEIFS(Sheet!I:I,Sheet!C:C,NORDESTE!A321,Sheet!A:A,"NE")</f>
        <v>57.895900730000001</v>
      </c>
      <c r="D321" s="51"/>
      <c r="F321" s="32">
        <v>45246</v>
      </c>
      <c r="G321" s="32">
        <v>45611</v>
      </c>
      <c r="H321" s="51">
        <v>57.895900730000001</v>
      </c>
      <c r="I321" s="51"/>
    </row>
    <row r="322" spans="1:9" x14ac:dyDescent="0.3">
      <c r="A322" s="32">
        <f t="shared" si="4"/>
        <v>45247</v>
      </c>
      <c r="B322" s="32">
        <f t="shared" si="4"/>
        <v>45612</v>
      </c>
      <c r="C322" s="51">
        <f>AVERAGEIFS(Sheet!I:I,Sheet!C:C,NORDESTE!A322,Sheet!A:A,"NE")</f>
        <v>57.650798799999997</v>
      </c>
      <c r="D322" s="51"/>
      <c r="F322" s="32">
        <v>45247</v>
      </c>
      <c r="G322" s="32">
        <v>45612</v>
      </c>
      <c r="H322" s="51">
        <v>57.650798799999997</v>
      </c>
      <c r="I322" s="51"/>
    </row>
    <row r="323" spans="1:9" x14ac:dyDescent="0.3">
      <c r="A323" s="32">
        <f t="shared" si="4"/>
        <v>45248</v>
      </c>
      <c r="B323" s="32">
        <f t="shared" si="4"/>
        <v>45613</v>
      </c>
      <c r="C323" s="51">
        <f>AVERAGEIFS(Sheet!I:I,Sheet!C:C,NORDESTE!A323,Sheet!A:A,"NE")</f>
        <v>57.414199830000001</v>
      </c>
      <c r="D323" s="51"/>
      <c r="F323" s="32">
        <v>45248</v>
      </c>
      <c r="G323" s="32">
        <v>45613</v>
      </c>
      <c r="H323" s="51">
        <v>57.414199830000001</v>
      </c>
      <c r="I323" s="51"/>
    </row>
    <row r="324" spans="1:9" x14ac:dyDescent="0.3">
      <c r="A324" s="32">
        <f t="shared" ref="A324:B366" si="5">A323+1</f>
        <v>45249</v>
      </c>
      <c r="B324" s="32">
        <f t="shared" si="5"/>
        <v>45614</v>
      </c>
      <c r="C324" s="51">
        <f>AVERAGEIFS(Sheet!I:I,Sheet!C:C,NORDESTE!A324,Sheet!A:A,"NE")</f>
        <v>57.210700989999999</v>
      </c>
      <c r="D324" s="51"/>
      <c r="F324" s="32">
        <v>45249</v>
      </c>
      <c r="G324" s="32">
        <v>45614</v>
      </c>
      <c r="H324" s="51">
        <v>57.210700989999999</v>
      </c>
      <c r="I324" s="51"/>
    </row>
    <row r="325" spans="1:9" x14ac:dyDescent="0.3">
      <c r="A325" s="32">
        <f t="shared" si="5"/>
        <v>45250</v>
      </c>
      <c r="B325" s="32">
        <f t="shared" si="5"/>
        <v>45615</v>
      </c>
      <c r="C325" s="51">
        <f>AVERAGEIFS(Sheet!I:I,Sheet!C:C,NORDESTE!A325,Sheet!A:A,"NE")</f>
        <v>57.00270081</v>
      </c>
      <c r="D325" s="51"/>
      <c r="F325" s="32">
        <v>45250</v>
      </c>
      <c r="G325" s="32">
        <v>45615</v>
      </c>
      <c r="H325" s="51">
        <v>57.00270081</v>
      </c>
      <c r="I325" s="51"/>
    </row>
    <row r="326" spans="1:9" x14ac:dyDescent="0.3">
      <c r="A326" s="32">
        <f t="shared" si="5"/>
        <v>45251</v>
      </c>
      <c r="B326" s="32">
        <f t="shared" si="5"/>
        <v>45616</v>
      </c>
      <c r="C326" s="51">
        <f>AVERAGEIFS(Sheet!I:I,Sheet!C:C,NORDESTE!A326,Sheet!A:A,"NE")</f>
        <v>56.793399809999997</v>
      </c>
      <c r="D326" s="51"/>
      <c r="F326" s="32">
        <v>45251</v>
      </c>
      <c r="G326" s="32">
        <v>45616</v>
      </c>
      <c r="H326" s="51">
        <v>56.793399809999997</v>
      </c>
      <c r="I326" s="51"/>
    </row>
    <row r="327" spans="1:9" x14ac:dyDescent="0.3">
      <c r="A327" s="32">
        <f t="shared" si="5"/>
        <v>45252</v>
      </c>
      <c r="B327" s="32">
        <f t="shared" si="5"/>
        <v>45617</v>
      </c>
      <c r="C327" s="51">
        <f>AVERAGEIFS(Sheet!I:I,Sheet!C:C,NORDESTE!A327,Sheet!A:A,"NE")</f>
        <v>56.57749939</v>
      </c>
      <c r="D327" s="51"/>
      <c r="F327" s="32">
        <v>45252</v>
      </c>
      <c r="G327" s="32">
        <v>45617</v>
      </c>
      <c r="H327" s="51">
        <v>56.57749939</v>
      </c>
      <c r="I327" s="51"/>
    </row>
    <row r="328" spans="1:9" x14ac:dyDescent="0.3">
      <c r="A328" s="32">
        <f t="shared" si="5"/>
        <v>45253</v>
      </c>
      <c r="B328" s="32">
        <f t="shared" si="5"/>
        <v>45618</v>
      </c>
      <c r="C328" s="51">
        <f>AVERAGEIFS(Sheet!I:I,Sheet!C:C,NORDESTE!A328,Sheet!A:A,"NE")</f>
        <v>56.290798189999997</v>
      </c>
      <c r="D328" s="51"/>
      <c r="F328" s="32">
        <v>45253</v>
      </c>
      <c r="G328" s="32">
        <v>45618</v>
      </c>
      <c r="H328" s="51">
        <v>56.290798189999997</v>
      </c>
      <c r="I328" s="51"/>
    </row>
    <row r="329" spans="1:9" x14ac:dyDescent="0.3">
      <c r="A329" s="32">
        <f t="shared" si="5"/>
        <v>45254</v>
      </c>
      <c r="B329" s="32">
        <f t="shared" si="5"/>
        <v>45619</v>
      </c>
      <c r="C329" s="51">
        <f>AVERAGEIFS(Sheet!I:I,Sheet!C:C,NORDESTE!A329,Sheet!A:A,"NE")</f>
        <v>55.951900479999999</v>
      </c>
      <c r="D329" s="51"/>
      <c r="F329" s="32">
        <v>45254</v>
      </c>
      <c r="G329" s="32">
        <v>45619</v>
      </c>
      <c r="H329" s="51">
        <v>55.951900479999999</v>
      </c>
      <c r="I329" s="51"/>
    </row>
    <row r="330" spans="1:9" x14ac:dyDescent="0.3">
      <c r="A330" s="32">
        <f t="shared" si="5"/>
        <v>45255</v>
      </c>
      <c r="B330" s="32">
        <f t="shared" si="5"/>
        <v>45620</v>
      </c>
      <c r="C330" s="51">
        <f>AVERAGEIFS(Sheet!I:I,Sheet!C:C,NORDESTE!A330,Sheet!A:A,"NE")</f>
        <v>55.626399990000003</v>
      </c>
      <c r="D330" s="51"/>
      <c r="F330" s="32">
        <v>45255</v>
      </c>
      <c r="G330" s="32">
        <v>45620</v>
      </c>
      <c r="H330" s="51">
        <v>55.626399990000003</v>
      </c>
      <c r="I330" s="51"/>
    </row>
    <row r="331" spans="1:9" x14ac:dyDescent="0.3">
      <c r="A331" s="32">
        <f t="shared" si="5"/>
        <v>45256</v>
      </c>
      <c r="B331" s="32">
        <f t="shared" si="5"/>
        <v>45621</v>
      </c>
      <c r="C331" s="51">
        <f>AVERAGEIFS(Sheet!I:I,Sheet!C:C,NORDESTE!A331,Sheet!A:A,"NE")</f>
        <v>55.29140091</v>
      </c>
      <c r="D331" s="51"/>
      <c r="F331" s="32">
        <v>45256</v>
      </c>
      <c r="G331" s="32">
        <v>45621</v>
      </c>
      <c r="H331" s="51">
        <v>55.29140091</v>
      </c>
      <c r="I331" s="51"/>
    </row>
    <row r="332" spans="1:9" x14ac:dyDescent="0.3">
      <c r="A332" s="32">
        <f t="shared" si="5"/>
        <v>45257</v>
      </c>
      <c r="B332" s="32">
        <f t="shared" si="5"/>
        <v>45622</v>
      </c>
      <c r="C332" s="51">
        <f>AVERAGEIFS(Sheet!I:I,Sheet!C:C,NORDESTE!A332,Sheet!A:A,"NE")</f>
        <v>54.939201349999998</v>
      </c>
      <c r="D332" s="51"/>
      <c r="F332" s="32">
        <v>45257</v>
      </c>
      <c r="G332" s="32">
        <v>45622</v>
      </c>
      <c r="H332" s="51">
        <v>54.939201349999998</v>
      </c>
      <c r="I332" s="51"/>
    </row>
    <row r="333" spans="1:9" x14ac:dyDescent="0.3">
      <c r="A333" s="32">
        <f t="shared" si="5"/>
        <v>45258</v>
      </c>
      <c r="B333" s="32">
        <f t="shared" si="5"/>
        <v>45623</v>
      </c>
      <c r="C333" s="51">
        <f>AVERAGEIFS(Sheet!I:I,Sheet!C:C,NORDESTE!A333,Sheet!A:A,"NE")</f>
        <v>54.60189819</v>
      </c>
      <c r="D333" s="51"/>
      <c r="F333" s="32">
        <v>45258</v>
      </c>
      <c r="G333" s="32">
        <v>45623</v>
      </c>
      <c r="H333" s="51">
        <v>54.60189819</v>
      </c>
      <c r="I333" s="51"/>
    </row>
    <row r="334" spans="1:9" x14ac:dyDescent="0.3">
      <c r="A334" s="32">
        <f t="shared" si="5"/>
        <v>45259</v>
      </c>
      <c r="B334" s="32">
        <f t="shared" si="5"/>
        <v>45624</v>
      </c>
      <c r="C334" s="51">
        <f>AVERAGEIFS(Sheet!I:I,Sheet!C:C,NORDESTE!A334,Sheet!A:A,"NE")</f>
        <v>54.261398319999998</v>
      </c>
      <c r="D334" s="51"/>
      <c r="F334" s="32">
        <v>45259</v>
      </c>
      <c r="G334" s="32">
        <v>45624</v>
      </c>
      <c r="H334" s="51">
        <v>54.261398319999998</v>
      </c>
      <c r="I334" s="51"/>
    </row>
    <row r="335" spans="1:9" x14ac:dyDescent="0.3">
      <c r="A335" s="32">
        <f t="shared" si="5"/>
        <v>45260</v>
      </c>
      <c r="B335" s="32">
        <f t="shared" si="5"/>
        <v>45625</v>
      </c>
      <c r="C335" s="51">
        <f>AVERAGEIFS(Sheet!I:I,Sheet!C:C,NORDESTE!A335,Sheet!A:A,"NE")</f>
        <v>53.923999790000003</v>
      </c>
      <c r="D335" s="51"/>
      <c r="F335" s="32">
        <v>45260</v>
      </c>
      <c r="G335" s="32">
        <v>45625</v>
      </c>
      <c r="H335" s="51">
        <v>53.923999790000003</v>
      </c>
      <c r="I335" s="51"/>
    </row>
    <row r="336" spans="1:9" x14ac:dyDescent="0.3">
      <c r="A336" s="32">
        <f t="shared" si="5"/>
        <v>45261</v>
      </c>
      <c r="B336" s="32">
        <f t="shared" si="5"/>
        <v>45626</v>
      </c>
      <c r="C336" s="51">
        <f>AVERAGEIFS(Sheet!I:I,Sheet!C:C,NORDESTE!A336,Sheet!A:A,"NE")</f>
        <v>53.590999600000004</v>
      </c>
      <c r="D336" s="51"/>
      <c r="F336" s="32">
        <v>45261</v>
      </c>
      <c r="G336" s="32">
        <v>45626</v>
      </c>
      <c r="H336" s="51">
        <v>53.590999600000004</v>
      </c>
      <c r="I336" s="51"/>
    </row>
    <row r="337" spans="1:9" x14ac:dyDescent="0.3">
      <c r="A337" s="32">
        <f t="shared" si="5"/>
        <v>45262</v>
      </c>
      <c r="B337" s="32">
        <f t="shared" si="5"/>
        <v>45627</v>
      </c>
      <c r="C337" s="51">
        <f>AVERAGEIFS(Sheet!I:I,Sheet!C:C,NORDESTE!A337,Sheet!A:A,"NE")</f>
        <v>53.269500729999997</v>
      </c>
      <c r="D337" s="51"/>
      <c r="F337" s="32">
        <v>45262</v>
      </c>
      <c r="G337" s="32">
        <v>45627</v>
      </c>
      <c r="H337" s="51">
        <v>53.269500729999997</v>
      </c>
      <c r="I337" s="51"/>
    </row>
    <row r="338" spans="1:9" x14ac:dyDescent="0.3">
      <c r="A338" s="32">
        <f t="shared" si="5"/>
        <v>45263</v>
      </c>
      <c r="B338" s="32">
        <f t="shared" si="5"/>
        <v>45628</v>
      </c>
      <c r="C338" s="51">
        <f>AVERAGEIFS(Sheet!I:I,Sheet!C:C,NORDESTE!A338,Sheet!A:A,"NE")</f>
        <v>52.973098749999998</v>
      </c>
      <c r="D338" s="51"/>
      <c r="F338" s="32">
        <v>45263</v>
      </c>
      <c r="G338" s="32">
        <v>45628</v>
      </c>
      <c r="H338" s="51">
        <v>52.973098749999998</v>
      </c>
      <c r="I338" s="51"/>
    </row>
    <row r="339" spans="1:9" x14ac:dyDescent="0.3">
      <c r="A339" s="32">
        <f t="shared" si="5"/>
        <v>45264</v>
      </c>
      <c r="B339" s="32">
        <f t="shared" si="5"/>
        <v>45629</v>
      </c>
      <c r="C339" s="51">
        <f>AVERAGEIFS(Sheet!I:I,Sheet!C:C,NORDESTE!A339,Sheet!A:A,"NE")</f>
        <v>52.595199579999999</v>
      </c>
      <c r="D339" s="51"/>
      <c r="F339" s="32">
        <v>45264</v>
      </c>
      <c r="G339" s="32">
        <v>45629</v>
      </c>
      <c r="H339" s="51">
        <v>52.595199579999999</v>
      </c>
      <c r="I339" s="51"/>
    </row>
    <row r="340" spans="1:9" x14ac:dyDescent="0.3">
      <c r="A340" s="32">
        <f t="shared" si="5"/>
        <v>45265</v>
      </c>
      <c r="B340" s="32">
        <f t="shared" si="5"/>
        <v>45630</v>
      </c>
      <c r="C340" s="51">
        <f>AVERAGEIFS(Sheet!I:I,Sheet!C:C,NORDESTE!A340,Sheet!A:A,"NE")</f>
        <v>52.222198489999997</v>
      </c>
      <c r="D340" s="51"/>
      <c r="F340" s="32">
        <v>45265</v>
      </c>
      <c r="G340" s="32">
        <v>45630</v>
      </c>
      <c r="H340" s="51">
        <v>52.222198489999997</v>
      </c>
      <c r="I340" s="51"/>
    </row>
    <row r="341" spans="1:9" x14ac:dyDescent="0.3">
      <c r="A341" s="32">
        <f t="shared" si="5"/>
        <v>45266</v>
      </c>
      <c r="B341" s="32">
        <f t="shared" si="5"/>
        <v>45631</v>
      </c>
      <c r="C341" s="51">
        <f>AVERAGEIFS(Sheet!I:I,Sheet!C:C,NORDESTE!A341,Sheet!A:A,"NE")</f>
        <v>51.914699550000002</v>
      </c>
      <c r="D341" s="51"/>
      <c r="F341" s="32">
        <v>45266</v>
      </c>
      <c r="G341" s="32">
        <v>45631</v>
      </c>
      <c r="H341" s="51">
        <v>51.914699550000002</v>
      </c>
      <c r="I341" s="51"/>
    </row>
    <row r="342" spans="1:9" x14ac:dyDescent="0.3">
      <c r="A342" s="32">
        <f t="shared" si="5"/>
        <v>45267</v>
      </c>
      <c r="B342" s="32">
        <f t="shared" si="5"/>
        <v>45632</v>
      </c>
      <c r="C342" s="51">
        <f>AVERAGEIFS(Sheet!I:I,Sheet!C:C,NORDESTE!A342,Sheet!A:A,"NE")</f>
        <v>51.606899259999999</v>
      </c>
      <c r="D342" s="51"/>
      <c r="F342" s="32">
        <v>45267</v>
      </c>
      <c r="G342" s="32">
        <v>45632</v>
      </c>
      <c r="H342" s="51">
        <v>51.606899259999999</v>
      </c>
      <c r="I342" s="51"/>
    </row>
    <row r="343" spans="1:9" x14ac:dyDescent="0.3">
      <c r="A343" s="32">
        <f t="shared" si="5"/>
        <v>45268</v>
      </c>
      <c r="B343" s="32">
        <f t="shared" si="5"/>
        <v>45633</v>
      </c>
      <c r="C343" s="51">
        <f>AVERAGEIFS(Sheet!I:I,Sheet!C:C,NORDESTE!A343,Sheet!A:A,"NE")</f>
        <v>51.301300050000002</v>
      </c>
      <c r="D343" s="51"/>
      <c r="F343" s="32">
        <v>45268</v>
      </c>
      <c r="G343" s="32">
        <v>45633</v>
      </c>
      <c r="H343" s="51">
        <v>51.301300050000002</v>
      </c>
      <c r="I343" s="51"/>
    </row>
    <row r="344" spans="1:9" x14ac:dyDescent="0.3">
      <c r="A344" s="32">
        <f t="shared" si="5"/>
        <v>45269</v>
      </c>
      <c r="B344" s="32">
        <f t="shared" si="5"/>
        <v>45634</v>
      </c>
      <c r="C344" s="51">
        <f>AVERAGEIFS(Sheet!I:I,Sheet!C:C,NORDESTE!A344,Sheet!A:A,"NE")</f>
        <v>51.079601289999999</v>
      </c>
      <c r="D344" s="51"/>
      <c r="F344" s="32">
        <v>45269</v>
      </c>
      <c r="G344" s="32">
        <v>45634</v>
      </c>
      <c r="H344" s="51">
        <v>51.079601289999999</v>
      </c>
      <c r="I344" s="51"/>
    </row>
    <row r="345" spans="1:9" x14ac:dyDescent="0.3">
      <c r="A345" s="32">
        <f t="shared" si="5"/>
        <v>45270</v>
      </c>
      <c r="B345" s="32">
        <f t="shared" si="5"/>
        <v>45635</v>
      </c>
      <c r="C345" s="51">
        <f>AVERAGEIFS(Sheet!I:I,Sheet!C:C,NORDESTE!A345,Sheet!A:A,"NE")</f>
        <v>50.92580032</v>
      </c>
      <c r="D345" s="51"/>
      <c r="F345" s="32">
        <v>45270</v>
      </c>
      <c r="G345" s="32">
        <v>45635</v>
      </c>
      <c r="H345" s="51">
        <v>50.92580032</v>
      </c>
      <c r="I345" s="51"/>
    </row>
    <row r="346" spans="1:9" x14ac:dyDescent="0.3">
      <c r="A346" s="32">
        <f t="shared" si="5"/>
        <v>45271</v>
      </c>
      <c r="B346" s="32">
        <f t="shared" si="5"/>
        <v>45636</v>
      </c>
      <c r="C346" s="51">
        <f>AVERAGEIFS(Sheet!I:I,Sheet!C:C,NORDESTE!A346,Sheet!A:A,"NE")</f>
        <v>50.647998809999997</v>
      </c>
      <c r="D346" s="51"/>
      <c r="F346" s="32">
        <v>45271</v>
      </c>
      <c r="G346" s="32">
        <v>45636</v>
      </c>
      <c r="H346" s="51">
        <v>50.647998809999997</v>
      </c>
      <c r="I346" s="51"/>
    </row>
    <row r="347" spans="1:9" x14ac:dyDescent="0.3">
      <c r="A347" s="32">
        <f t="shared" si="5"/>
        <v>45272</v>
      </c>
      <c r="B347" s="32">
        <f t="shared" si="5"/>
        <v>45637</v>
      </c>
      <c r="C347" s="51">
        <f>AVERAGEIFS(Sheet!I:I,Sheet!C:C,NORDESTE!A347,Sheet!A:A,"NE")</f>
        <v>50.398498539999999</v>
      </c>
      <c r="D347" s="51"/>
      <c r="F347" s="32">
        <v>45272</v>
      </c>
      <c r="G347" s="32">
        <v>45637</v>
      </c>
      <c r="H347" s="51">
        <v>50.398498539999999</v>
      </c>
      <c r="I347" s="51"/>
    </row>
    <row r="348" spans="1:9" x14ac:dyDescent="0.3">
      <c r="A348" s="32">
        <f t="shared" si="5"/>
        <v>45273</v>
      </c>
      <c r="B348" s="32">
        <f t="shared" si="5"/>
        <v>45638</v>
      </c>
      <c r="C348" s="51">
        <f>AVERAGEIFS(Sheet!I:I,Sheet!C:C,NORDESTE!A348,Sheet!A:A,"NE")</f>
        <v>50.245899199999997</v>
      </c>
      <c r="D348" s="51"/>
      <c r="F348" s="32">
        <v>45273</v>
      </c>
      <c r="G348" s="32">
        <v>45638</v>
      </c>
      <c r="H348" s="51">
        <v>50.245899199999997</v>
      </c>
      <c r="I348" s="51"/>
    </row>
    <row r="349" spans="1:9" x14ac:dyDescent="0.3">
      <c r="A349" s="32">
        <f t="shared" si="5"/>
        <v>45274</v>
      </c>
      <c r="B349" s="32">
        <f t="shared" si="5"/>
        <v>45639</v>
      </c>
      <c r="C349" s="51">
        <f>AVERAGEIFS(Sheet!I:I,Sheet!C:C,NORDESTE!A349,Sheet!A:A,"NE")</f>
        <v>50.161899570000003</v>
      </c>
      <c r="D349" s="51"/>
      <c r="F349" s="32">
        <v>45274</v>
      </c>
      <c r="G349" s="32">
        <v>45639</v>
      </c>
      <c r="H349" s="51">
        <v>50.161899570000003</v>
      </c>
      <c r="I349" s="51"/>
    </row>
    <row r="350" spans="1:9" x14ac:dyDescent="0.3">
      <c r="A350" s="32">
        <f t="shared" si="5"/>
        <v>45275</v>
      </c>
      <c r="B350" s="32">
        <f t="shared" si="5"/>
        <v>45640</v>
      </c>
      <c r="C350" s="51">
        <f>AVERAGEIFS(Sheet!I:I,Sheet!C:C,NORDESTE!A350,Sheet!A:A,"NE")</f>
        <v>50.122100830000001</v>
      </c>
      <c r="D350" s="51"/>
      <c r="F350" s="32">
        <v>45275</v>
      </c>
      <c r="G350" s="32">
        <v>45640</v>
      </c>
      <c r="H350" s="51">
        <v>50.122100830000001</v>
      </c>
      <c r="I350" s="51"/>
    </row>
    <row r="351" spans="1:9" x14ac:dyDescent="0.3">
      <c r="A351" s="32">
        <f t="shared" si="5"/>
        <v>45276</v>
      </c>
      <c r="B351" s="32">
        <f t="shared" si="5"/>
        <v>45641</v>
      </c>
      <c r="C351" s="51">
        <f>AVERAGEIFS(Sheet!I:I,Sheet!C:C,NORDESTE!A351,Sheet!A:A,"NE")</f>
        <v>50.063201900000003</v>
      </c>
      <c r="D351" s="51"/>
      <c r="F351" s="32">
        <v>45276</v>
      </c>
      <c r="G351" s="32">
        <v>45641</v>
      </c>
      <c r="H351" s="51">
        <v>50.063201900000003</v>
      </c>
      <c r="I351" s="51"/>
    </row>
    <row r="352" spans="1:9" x14ac:dyDescent="0.3">
      <c r="A352" s="32">
        <f t="shared" si="5"/>
        <v>45277</v>
      </c>
      <c r="B352" s="32">
        <f t="shared" si="5"/>
        <v>45642</v>
      </c>
      <c r="C352" s="51">
        <f>AVERAGEIFS(Sheet!I:I,Sheet!C:C,NORDESTE!A352,Sheet!A:A,"NE")</f>
        <v>49.992801669999999</v>
      </c>
      <c r="D352" s="51"/>
      <c r="F352" s="32">
        <v>45277</v>
      </c>
      <c r="G352" s="32">
        <v>45642</v>
      </c>
      <c r="H352" s="51">
        <v>49.992801669999999</v>
      </c>
      <c r="I352" s="51"/>
    </row>
    <row r="353" spans="1:9" x14ac:dyDescent="0.3">
      <c r="A353" s="32">
        <f t="shared" si="5"/>
        <v>45278</v>
      </c>
      <c r="B353" s="32">
        <f t="shared" si="5"/>
        <v>45643</v>
      </c>
      <c r="C353" s="51">
        <f>AVERAGEIFS(Sheet!I:I,Sheet!C:C,NORDESTE!A353,Sheet!A:A,"NE")</f>
        <v>49.847099299999996</v>
      </c>
      <c r="D353" s="51"/>
      <c r="F353" s="32">
        <v>45278</v>
      </c>
      <c r="G353" s="32">
        <v>45643</v>
      </c>
      <c r="H353" s="51">
        <v>49.847099299999996</v>
      </c>
      <c r="I353" s="51"/>
    </row>
    <row r="354" spans="1:9" x14ac:dyDescent="0.3">
      <c r="A354" s="32">
        <f t="shared" si="5"/>
        <v>45279</v>
      </c>
      <c r="B354" s="32">
        <f t="shared" si="5"/>
        <v>45644</v>
      </c>
      <c r="C354" s="51">
        <f>AVERAGEIFS(Sheet!I:I,Sheet!C:C,NORDESTE!A354,Sheet!A:A,"NE")</f>
        <v>49.680099490000003</v>
      </c>
      <c r="D354" s="51"/>
      <c r="F354" s="32">
        <v>45279</v>
      </c>
      <c r="G354" s="32">
        <v>45644</v>
      </c>
      <c r="H354" s="51">
        <v>49.680099490000003</v>
      </c>
      <c r="I354" s="51"/>
    </row>
    <row r="355" spans="1:9" x14ac:dyDescent="0.3">
      <c r="A355" s="32">
        <f t="shared" si="5"/>
        <v>45280</v>
      </c>
      <c r="B355" s="32">
        <f t="shared" si="5"/>
        <v>45645</v>
      </c>
      <c r="C355" s="51">
        <f>AVERAGEIFS(Sheet!I:I,Sheet!C:C,NORDESTE!A355,Sheet!A:A,"NE")</f>
        <v>49.553901670000002</v>
      </c>
      <c r="D355" s="51"/>
      <c r="F355" s="32">
        <v>45280</v>
      </c>
      <c r="G355" s="32">
        <v>45645</v>
      </c>
      <c r="H355" s="51">
        <v>49.553901670000002</v>
      </c>
      <c r="I355" s="51"/>
    </row>
    <row r="356" spans="1:9" x14ac:dyDescent="0.3">
      <c r="A356" s="32">
        <f t="shared" si="5"/>
        <v>45281</v>
      </c>
      <c r="B356" s="32">
        <f t="shared" si="5"/>
        <v>45646</v>
      </c>
      <c r="C356" s="51">
        <f>AVERAGEIFS(Sheet!I:I,Sheet!C:C,NORDESTE!A356,Sheet!A:A,"NE")</f>
        <v>49.423099520000001</v>
      </c>
      <c r="D356" s="51"/>
      <c r="F356" s="32">
        <v>45281</v>
      </c>
      <c r="G356" s="32">
        <v>45646</v>
      </c>
      <c r="H356" s="51">
        <v>49.423099520000001</v>
      </c>
      <c r="I356" s="51"/>
    </row>
    <row r="357" spans="1:9" x14ac:dyDescent="0.3">
      <c r="A357" s="32">
        <f t="shared" si="5"/>
        <v>45282</v>
      </c>
      <c r="B357" s="32">
        <f t="shared" si="5"/>
        <v>45647</v>
      </c>
      <c r="C357" s="51">
        <f>AVERAGEIFS(Sheet!I:I,Sheet!C:C,NORDESTE!A357,Sheet!A:A,"NE")</f>
        <v>49.308700559999998</v>
      </c>
      <c r="D357" s="51"/>
      <c r="F357" s="32">
        <v>45282</v>
      </c>
      <c r="G357" s="32">
        <v>45647</v>
      </c>
      <c r="H357" s="51">
        <v>49.308700559999998</v>
      </c>
      <c r="I357" s="51"/>
    </row>
    <row r="358" spans="1:9" x14ac:dyDescent="0.3">
      <c r="A358" s="32">
        <f t="shared" si="5"/>
        <v>45283</v>
      </c>
      <c r="B358" s="32">
        <f t="shared" si="5"/>
        <v>45648</v>
      </c>
      <c r="C358" s="51">
        <f>AVERAGEIFS(Sheet!I:I,Sheet!C:C,NORDESTE!A358,Sheet!A:A,"NE")</f>
        <v>49.246799469999999</v>
      </c>
      <c r="D358" s="51"/>
      <c r="F358" s="32">
        <v>45283</v>
      </c>
      <c r="G358" s="32">
        <v>45648</v>
      </c>
      <c r="H358" s="51">
        <v>49.246799469999999</v>
      </c>
      <c r="I358" s="51"/>
    </row>
    <row r="359" spans="1:9" x14ac:dyDescent="0.3">
      <c r="A359" s="32">
        <f t="shared" si="5"/>
        <v>45284</v>
      </c>
      <c r="B359" s="32">
        <f t="shared" si="5"/>
        <v>45649</v>
      </c>
      <c r="C359" s="51">
        <f>AVERAGEIFS(Sheet!I:I,Sheet!C:C,NORDESTE!A359,Sheet!A:A,"NE")</f>
        <v>49.202701570000002</v>
      </c>
      <c r="D359" s="51"/>
      <c r="F359" s="32">
        <v>45284</v>
      </c>
      <c r="G359" s="32">
        <v>45649</v>
      </c>
      <c r="H359" s="51">
        <v>49.202701570000002</v>
      </c>
      <c r="I359" s="51"/>
    </row>
    <row r="360" spans="1:9" x14ac:dyDescent="0.3">
      <c r="A360" s="32">
        <f t="shared" si="5"/>
        <v>45285</v>
      </c>
      <c r="B360" s="32">
        <f t="shared" si="5"/>
        <v>45650</v>
      </c>
      <c r="C360" s="51">
        <f>AVERAGEIFS(Sheet!I:I,Sheet!C:C,NORDESTE!A360,Sheet!A:A,"NE")</f>
        <v>49.16030121</v>
      </c>
      <c r="D360" s="51"/>
      <c r="F360" s="32">
        <v>45285</v>
      </c>
      <c r="G360" s="32">
        <v>45650</v>
      </c>
      <c r="H360" s="51">
        <v>49.16030121</v>
      </c>
      <c r="I360" s="51"/>
    </row>
    <row r="361" spans="1:9" x14ac:dyDescent="0.3">
      <c r="A361" s="32">
        <f t="shared" si="5"/>
        <v>45286</v>
      </c>
      <c r="B361" s="32">
        <f t="shared" si="5"/>
        <v>45651</v>
      </c>
      <c r="C361" s="51">
        <f>AVERAGEIFS(Sheet!I:I,Sheet!C:C,NORDESTE!A361,Sheet!A:A,"NE")</f>
        <v>49.07130051</v>
      </c>
      <c r="D361" s="51"/>
      <c r="F361" s="32">
        <v>45286</v>
      </c>
      <c r="G361" s="32">
        <v>45651</v>
      </c>
      <c r="H361" s="51">
        <v>49.07130051</v>
      </c>
      <c r="I361" s="51"/>
    </row>
    <row r="362" spans="1:9" x14ac:dyDescent="0.3">
      <c r="A362" s="32">
        <f t="shared" si="5"/>
        <v>45287</v>
      </c>
      <c r="B362" s="32">
        <f t="shared" si="5"/>
        <v>45652</v>
      </c>
      <c r="C362" s="51">
        <f>AVERAGEIFS(Sheet!I:I,Sheet!C:C,NORDESTE!A362,Sheet!A:A,"NE")</f>
        <v>48.996299739999998</v>
      </c>
      <c r="D362" s="51"/>
      <c r="F362" s="32">
        <v>45287</v>
      </c>
      <c r="G362" s="32">
        <v>45652</v>
      </c>
      <c r="H362" s="51">
        <v>48.996299739999998</v>
      </c>
      <c r="I362" s="51"/>
    </row>
    <row r="363" spans="1:9" x14ac:dyDescent="0.3">
      <c r="A363" s="32">
        <f t="shared" si="5"/>
        <v>45288</v>
      </c>
      <c r="B363" s="32">
        <f t="shared" si="5"/>
        <v>45653</v>
      </c>
      <c r="C363" s="51">
        <f>AVERAGEIFS(Sheet!I:I,Sheet!C:C,NORDESTE!A363,Sheet!A:A,"NE")</f>
        <v>48.931098939999998</v>
      </c>
      <c r="D363" s="51"/>
      <c r="F363" s="32">
        <v>45288</v>
      </c>
      <c r="G363" s="32">
        <v>45653</v>
      </c>
      <c r="H363" s="51">
        <v>48.931098939999998</v>
      </c>
      <c r="I363" s="51"/>
    </row>
    <row r="364" spans="1:9" x14ac:dyDescent="0.3">
      <c r="A364" s="32">
        <f t="shared" si="5"/>
        <v>45289</v>
      </c>
      <c r="B364" s="32">
        <f t="shared" si="5"/>
        <v>45654</v>
      </c>
      <c r="C364" s="51">
        <f>AVERAGEIFS(Sheet!I:I,Sheet!C:C,NORDESTE!A364,Sheet!A:A,"NE")</f>
        <v>48.901599879999999</v>
      </c>
      <c r="D364" s="51"/>
      <c r="F364" s="32">
        <v>45289</v>
      </c>
      <c r="G364" s="32">
        <v>45654</v>
      </c>
      <c r="H364" s="51">
        <v>48.901599879999999</v>
      </c>
      <c r="I364" s="51"/>
    </row>
    <row r="365" spans="1:9" x14ac:dyDescent="0.3">
      <c r="A365" s="32">
        <f t="shared" si="5"/>
        <v>45290</v>
      </c>
      <c r="B365" s="32">
        <f t="shared" si="5"/>
        <v>45655</v>
      </c>
      <c r="C365" s="51">
        <f>AVERAGEIFS(Sheet!I:I,Sheet!C:C,NORDESTE!A365,Sheet!A:A,"NE")</f>
        <v>48.86959839</v>
      </c>
      <c r="D365" s="51"/>
      <c r="F365" s="32">
        <v>45290</v>
      </c>
      <c r="G365" s="32">
        <v>45655</v>
      </c>
      <c r="H365" s="51">
        <v>48.86959839</v>
      </c>
      <c r="I365" s="51"/>
    </row>
    <row r="366" spans="1:9" x14ac:dyDescent="0.3">
      <c r="A366" s="32">
        <f t="shared" si="5"/>
        <v>45291</v>
      </c>
      <c r="B366" s="32">
        <f t="shared" si="5"/>
        <v>45656</v>
      </c>
      <c r="C366" s="51">
        <f>AVERAGEIFS(Sheet!I:I,Sheet!C:C,NORDESTE!A366,Sheet!A:A,"NE")</f>
        <v>48.914901729999997</v>
      </c>
      <c r="D366" s="51"/>
      <c r="F366" s="32">
        <v>45291</v>
      </c>
      <c r="G366" s="32">
        <v>45656</v>
      </c>
      <c r="H366" s="51">
        <v>48.914901729999997</v>
      </c>
      <c r="I366" s="51"/>
    </row>
    <row r="367" spans="1:9" x14ac:dyDescent="0.3">
      <c r="A367" s="32"/>
      <c r="B367" s="32"/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88C8F-A244-4D78-9945-69B10DBD4969}">
  <dimension ref="A1:I367"/>
  <sheetViews>
    <sheetView topLeftCell="A121" zoomScale="205" zoomScaleNormal="205" workbookViewId="0">
      <selection activeCell="D113" sqref="D113:D128"/>
    </sheetView>
  </sheetViews>
  <sheetFormatPr defaultRowHeight="14.4" x14ac:dyDescent="0.3"/>
  <cols>
    <col min="1" max="2" width="10.6640625" bestFit="1" customWidth="1"/>
    <col min="6" max="7" width="10.6640625" bestFit="1" customWidth="1"/>
  </cols>
  <sheetData>
    <row r="1" spans="1:9" x14ac:dyDescent="0.3">
      <c r="A1" t="s">
        <v>28</v>
      </c>
      <c r="C1" t="s">
        <v>35</v>
      </c>
      <c r="D1" t="s">
        <v>36</v>
      </c>
      <c r="F1" t="s">
        <v>28</v>
      </c>
      <c r="H1" t="s">
        <v>35</v>
      </c>
      <c r="I1" t="s">
        <v>36</v>
      </c>
    </row>
    <row r="2" spans="1:9" x14ac:dyDescent="0.3">
      <c r="A2" s="32">
        <v>44927</v>
      </c>
      <c r="B2" s="32">
        <v>45292</v>
      </c>
      <c r="C2" s="51">
        <f>AVERAGEIFS(Sheet!I:I,Sheet!C:C,NORTE!A2,Sheet!A:A,"N")</f>
        <v>61.684299469999999</v>
      </c>
      <c r="D2" s="51">
        <f>IFERROR(AVERAGEIFS(Sheet!I:I,Sheet!C:C,NORTE!B2,Sheet!A:A,"N"),"")</f>
        <v>45.819198610000001</v>
      </c>
      <c r="F2" s="32">
        <v>44927</v>
      </c>
      <c r="G2" s="32">
        <v>45292</v>
      </c>
      <c r="H2" s="51">
        <v>61.684299469999999</v>
      </c>
      <c r="I2" s="51">
        <v>45.819198610000001</v>
      </c>
    </row>
    <row r="3" spans="1:9" x14ac:dyDescent="0.3">
      <c r="A3" s="32">
        <f>A2+1</f>
        <v>44928</v>
      </c>
      <c r="B3" s="32">
        <f>B2+1</f>
        <v>45293</v>
      </c>
      <c r="C3" s="51">
        <f>AVERAGEIFS(Sheet!I:I,Sheet!C:C,NORTE!A3,Sheet!A:A,"N")</f>
        <v>62.911300660000002</v>
      </c>
      <c r="D3" s="51">
        <f>IFERROR(AVERAGEIFS(Sheet!I:I,Sheet!C:C,NORTE!B3,Sheet!A:A,"N"),"")</f>
        <v>45.746498109999997</v>
      </c>
      <c r="F3" s="32">
        <v>44928</v>
      </c>
      <c r="G3" s="32">
        <v>45293</v>
      </c>
      <c r="H3" s="51">
        <v>62.911300660000002</v>
      </c>
      <c r="I3" s="51">
        <v>45.746498109999997</v>
      </c>
    </row>
    <row r="4" spans="1:9" x14ac:dyDescent="0.3">
      <c r="A4" s="32">
        <f t="shared" ref="A4:B67" si="0">A3+1</f>
        <v>44929</v>
      </c>
      <c r="B4" s="32">
        <f t="shared" si="0"/>
        <v>45294</v>
      </c>
      <c r="C4" s="51">
        <f>AVERAGEIFS(Sheet!I:I,Sheet!C:C,NORTE!A4,Sheet!A:A,"N")</f>
        <v>63.944499970000003</v>
      </c>
      <c r="D4" s="51">
        <f>IFERROR(AVERAGEIFS(Sheet!I:I,Sheet!C:C,NORTE!B4,Sheet!A:A,"N"),"")</f>
        <v>45.485298159999999</v>
      </c>
      <c r="F4" s="32">
        <v>44929</v>
      </c>
      <c r="G4" s="32">
        <v>45294</v>
      </c>
      <c r="H4" s="51">
        <v>63.944499970000003</v>
      </c>
      <c r="I4" s="51">
        <v>45.485298159999999</v>
      </c>
    </row>
    <row r="5" spans="1:9" x14ac:dyDescent="0.3">
      <c r="A5" s="32">
        <f t="shared" si="0"/>
        <v>44930</v>
      </c>
      <c r="B5" s="32">
        <f t="shared" si="0"/>
        <v>45295</v>
      </c>
      <c r="C5" s="51">
        <f>AVERAGEIFS(Sheet!I:I,Sheet!C:C,NORTE!A5,Sheet!A:A,"N")</f>
        <v>64.909797670000003</v>
      </c>
      <c r="D5" s="51">
        <f>IFERROR(AVERAGEIFS(Sheet!I:I,Sheet!C:C,NORTE!B5,Sheet!A:A,"N"),"")</f>
        <v>45.331798550000002</v>
      </c>
      <c r="F5" s="32">
        <v>44930</v>
      </c>
      <c r="G5" s="32">
        <v>45295</v>
      </c>
      <c r="H5" s="51">
        <v>64.909797670000003</v>
      </c>
      <c r="I5" s="51">
        <v>45.331798550000002</v>
      </c>
    </row>
    <row r="6" spans="1:9" x14ac:dyDescent="0.3">
      <c r="A6" s="32">
        <f t="shared" si="0"/>
        <v>44931</v>
      </c>
      <c r="B6" s="32">
        <f t="shared" si="0"/>
        <v>45296</v>
      </c>
      <c r="C6" s="51">
        <f>AVERAGEIFS(Sheet!I:I,Sheet!C:C,NORTE!A6,Sheet!A:A,"N")</f>
        <v>65.971099850000002</v>
      </c>
      <c r="D6" s="51">
        <f>IFERROR(AVERAGEIFS(Sheet!I:I,Sheet!C:C,NORTE!B6,Sheet!A:A,"N"),"")</f>
        <v>45.306999210000001</v>
      </c>
      <c r="F6" s="32">
        <v>44931</v>
      </c>
      <c r="G6" s="32">
        <v>45296</v>
      </c>
      <c r="H6" s="51">
        <v>65.971099850000002</v>
      </c>
      <c r="I6" s="51">
        <v>45.306999210000001</v>
      </c>
    </row>
    <row r="7" spans="1:9" x14ac:dyDescent="0.3">
      <c r="A7" s="32">
        <f t="shared" si="0"/>
        <v>44932</v>
      </c>
      <c r="B7" s="32">
        <f t="shared" si="0"/>
        <v>45297</v>
      </c>
      <c r="C7" s="51">
        <f>AVERAGEIFS(Sheet!I:I,Sheet!C:C,NORTE!A7,Sheet!A:A,"N")</f>
        <v>67.277603150000004</v>
      </c>
      <c r="D7" s="51">
        <f>IFERROR(AVERAGEIFS(Sheet!I:I,Sheet!C:C,NORTE!B7,Sheet!A:A,"N"),"")</f>
        <v>45.368801120000001</v>
      </c>
      <c r="F7" s="32">
        <v>44932</v>
      </c>
      <c r="G7" s="32">
        <v>45297</v>
      </c>
      <c r="H7" s="51">
        <v>67.277603150000004</v>
      </c>
      <c r="I7" s="51">
        <v>45.368801120000001</v>
      </c>
    </row>
    <row r="8" spans="1:9" x14ac:dyDescent="0.3">
      <c r="A8" s="32">
        <f t="shared" si="0"/>
        <v>44933</v>
      </c>
      <c r="B8" s="32">
        <f t="shared" si="0"/>
        <v>45298</v>
      </c>
      <c r="C8" s="51">
        <f>AVERAGEIFS(Sheet!I:I,Sheet!C:C,NORTE!A8,Sheet!A:A,"N")</f>
        <v>68.839401249999995</v>
      </c>
      <c r="D8" s="51">
        <f>IFERROR(AVERAGEIFS(Sheet!I:I,Sheet!C:C,NORTE!B8,Sheet!A:A,"N"),"")</f>
        <v>45.574501040000001</v>
      </c>
      <c r="F8" s="32">
        <v>44933</v>
      </c>
      <c r="G8" s="32">
        <v>45298</v>
      </c>
      <c r="H8" s="51">
        <v>68.839401249999995</v>
      </c>
      <c r="I8" s="51">
        <v>45.574501040000001</v>
      </c>
    </row>
    <row r="9" spans="1:9" x14ac:dyDescent="0.3">
      <c r="A9" s="32">
        <f t="shared" si="0"/>
        <v>44934</v>
      </c>
      <c r="B9" s="32">
        <f t="shared" si="0"/>
        <v>45299</v>
      </c>
      <c r="C9" s="51">
        <f>AVERAGEIFS(Sheet!I:I,Sheet!C:C,NORTE!A9,Sheet!A:A,"N")</f>
        <v>70.417396550000007</v>
      </c>
      <c r="D9" s="51">
        <f>IFERROR(AVERAGEIFS(Sheet!I:I,Sheet!C:C,NORTE!B9,Sheet!A:A,"N"),"")</f>
        <v>45.5442009</v>
      </c>
      <c r="F9" s="32">
        <v>44934</v>
      </c>
      <c r="G9" s="32">
        <v>45299</v>
      </c>
      <c r="H9" s="51">
        <v>70.417396550000007</v>
      </c>
      <c r="I9" s="51">
        <v>45.5442009</v>
      </c>
    </row>
    <row r="10" spans="1:9" x14ac:dyDescent="0.3">
      <c r="A10" s="32">
        <f t="shared" si="0"/>
        <v>44935</v>
      </c>
      <c r="B10" s="32">
        <f t="shared" si="0"/>
        <v>45300</v>
      </c>
      <c r="C10" s="51">
        <f>AVERAGEIFS(Sheet!I:I,Sheet!C:C,NORTE!A10,Sheet!A:A,"N")</f>
        <v>71.759498600000001</v>
      </c>
      <c r="D10" s="51">
        <f>IFERROR(AVERAGEIFS(Sheet!I:I,Sheet!C:C,NORTE!B10,Sheet!A:A,"N"),"")</f>
        <v>45.443298339999998</v>
      </c>
      <c r="F10" s="32">
        <v>44935</v>
      </c>
      <c r="G10" s="32">
        <v>45300</v>
      </c>
      <c r="H10" s="51">
        <v>71.759498600000001</v>
      </c>
      <c r="I10" s="51">
        <v>45.443298339999998</v>
      </c>
    </row>
    <row r="11" spans="1:9" x14ac:dyDescent="0.3">
      <c r="A11" s="32">
        <f t="shared" si="0"/>
        <v>44936</v>
      </c>
      <c r="B11" s="32">
        <f t="shared" si="0"/>
        <v>45301</v>
      </c>
      <c r="C11" s="51">
        <f>AVERAGEIFS(Sheet!I:I,Sheet!C:C,NORTE!A11,Sheet!A:A,"N")</f>
        <v>73.308197019999994</v>
      </c>
      <c r="D11" s="51">
        <f>IFERROR(AVERAGEIFS(Sheet!I:I,Sheet!C:C,NORTE!B11,Sheet!A:A,"N"),"")</f>
        <v>45.422199249999998</v>
      </c>
      <c r="F11" s="32">
        <v>44936</v>
      </c>
      <c r="G11" s="32">
        <v>45301</v>
      </c>
      <c r="H11" s="51">
        <v>73.308197019999994</v>
      </c>
      <c r="I11" s="51">
        <v>45.422199249999998</v>
      </c>
    </row>
    <row r="12" spans="1:9" x14ac:dyDescent="0.3">
      <c r="A12" s="32">
        <f t="shared" si="0"/>
        <v>44937</v>
      </c>
      <c r="B12" s="32">
        <f t="shared" si="0"/>
        <v>45302</v>
      </c>
      <c r="C12" s="51">
        <f>AVERAGEIFS(Sheet!I:I,Sheet!C:C,NORTE!A12,Sheet!A:A,"N")</f>
        <v>74.550003050000001</v>
      </c>
      <c r="D12" s="51">
        <f>IFERROR(AVERAGEIFS(Sheet!I:I,Sheet!C:C,NORTE!B12,Sheet!A:A,"N"),"")</f>
        <v>45.436100009999997</v>
      </c>
      <c r="F12" s="32">
        <v>44937</v>
      </c>
      <c r="G12" s="32">
        <v>45302</v>
      </c>
      <c r="H12" s="51">
        <v>74.550003050000001</v>
      </c>
      <c r="I12" s="51">
        <v>45.436100009999997</v>
      </c>
    </row>
    <row r="13" spans="1:9" x14ac:dyDescent="0.3">
      <c r="A13" s="32">
        <f t="shared" si="0"/>
        <v>44938</v>
      </c>
      <c r="B13" s="32">
        <f t="shared" si="0"/>
        <v>45303</v>
      </c>
      <c r="C13" s="51">
        <f>AVERAGEIFS(Sheet!I:I,Sheet!C:C,NORTE!A13,Sheet!A:A,"N")</f>
        <v>75.760696409999994</v>
      </c>
      <c r="D13" s="51">
        <f>IFERROR(AVERAGEIFS(Sheet!I:I,Sheet!C:C,NORTE!B13,Sheet!A:A,"N"),"")</f>
        <v>45.409400939999998</v>
      </c>
      <c r="F13" s="32">
        <v>44938</v>
      </c>
      <c r="G13" s="32">
        <v>45303</v>
      </c>
      <c r="H13" s="51">
        <v>75.760696409999994</v>
      </c>
      <c r="I13" s="51">
        <v>45.409400939999998</v>
      </c>
    </row>
    <row r="14" spans="1:9" x14ac:dyDescent="0.3">
      <c r="A14" s="32">
        <f t="shared" si="0"/>
        <v>44939</v>
      </c>
      <c r="B14" s="32">
        <f t="shared" si="0"/>
        <v>45304</v>
      </c>
      <c r="C14" s="51">
        <f>AVERAGEIFS(Sheet!I:I,Sheet!C:C,NORTE!A14,Sheet!A:A,"N")</f>
        <v>77.145103449999993</v>
      </c>
      <c r="D14" s="51">
        <f>IFERROR(AVERAGEIFS(Sheet!I:I,Sheet!C:C,NORTE!B14,Sheet!A:A,"N"),"")</f>
        <v>45.587699890000003</v>
      </c>
      <c r="F14" s="32">
        <v>44939</v>
      </c>
      <c r="G14" s="32">
        <v>45304</v>
      </c>
      <c r="H14" s="51">
        <v>77.145103449999993</v>
      </c>
      <c r="I14" s="51">
        <v>45.587699890000003</v>
      </c>
    </row>
    <row r="15" spans="1:9" x14ac:dyDescent="0.3">
      <c r="A15" s="32">
        <f t="shared" si="0"/>
        <v>44940</v>
      </c>
      <c r="B15" s="32">
        <f t="shared" si="0"/>
        <v>45305</v>
      </c>
      <c r="C15" s="51">
        <f>AVERAGEIFS(Sheet!I:I,Sheet!C:C,NORTE!A15,Sheet!A:A,"N")</f>
        <v>78.784400939999998</v>
      </c>
      <c r="D15" s="51">
        <f>IFERROR(AVERAGEIFS(Sheet!I:I,Sheet!C:C,NORTE!B15,Sheet!A:A,"N"),"")</f>
        <v>45.895401</v>
      </c>
      <c r="F15" s="32">
        <v>44940</v>
      </c>
      <c r="G15" s="32">
        <v>45305</v>
      </c>
      <c r="H15" s="51">
        <v>78.784400939999998</v>
      </c>
      <c r="I15" s="51">
        <v>45.895401</v>
      </c>
    </row>
    <row r="16" spans="1:9" x14ac:dyDescent="0.3">
      <c r="A16" s="32">
        <f t="shared" si="0"/>
        <v>44941</v>
      </c>
      <c r="B16" s="32">
        <f t="shared" si="0"/>
        <v>45306</v>
      </c>
      <c r="C16" s="51">
        <f>AVERAGEIFS(Sheet!I:I,Sheet!C:C,NORTE!A16,Sheet!A:A,"N")</f>
        <v>80.422798159999999</v>
      </c>
      <c r="D16" s="51">
        <f>IFERROR(AVERAGEIFS(Sheet!I:I,Sheet!C:C,NORTE!B16,Sheet!A:A,"N"),"")</f>
        <v>46.072101590000003</v>
      </c>
      <c r="F16" s="32">
        <v>44941</v>
      </c>
      <c r="G16" s="32">
        <v>45306</v>
      </c>
      <c r="H16" s="51">
        <v>80.422798159999999</v>
      </c>
      <c r="I16" s="51">
        <v>46.072101590000003</v>
      </c>
    </row>
    <row r="17" spans="1:9" x14ac:dyDescent="0.3">
      <c r="A17" s="32">
        <f t="shared" si="0"/>
        <v>44942</v>
      </c>
      <c r="B17" s="32">
        <f t="shared" si="0"/>
        <v>45307</v>
      </c>
      <c r="C17" s="51">
        <f>AVERAGEIFS(Sheet!I:I,Sheet!C:C,NORTE!A17,Sheet!A:A,"N")</f>
        <v>81.948898319999998</v>
      </c>
      <c r="D17" s="51">
        <f>IFERROR(AVERAGEIFS(Sheet!I:I,Sheet!C:C,NORTE!B17,Sheet!A:A,"N"),"")</f>
        <v>46.317699429999998</v>
      </c>
      <c r="F17" s="32">
        <v>44942</v>
      </c>
      <c r="G17" s="32">
        <v>45307</v>
      </c>
      <c r="H17" s="51">
        <v>81.948898319999998</v>
      </c>
      <c r="I17" s="51">
        <v>46.317699429999998</v>
      </c>
    </row>
    <row r="18" spans="1:9" x14ac:dyDescent="0.3">
      <c r="A18" s="32">
        <f t="shared" si="0"/>
        <v>44943</v>
      </c>
      <c r="B18" s="32">
        <f t="shared" si="0"/>
        <v>45308</v>
      </c>
      <c r="C18" s="51">
        <f>AVERAGEIFS(Sheet!I:I,Sheet!C:C,NORTE!A18,Sheet!A:A,"N")</f>
        <v>83.361701969999999</v>
      </c>
      <c r="D18" s="51">
        <f>IFERROR(AVERAGEIFS(Sheet!I:I,Sheet!C:C,NORTE!B18,Sheet!A:A,"N"),"")</f>
        <v>46.474498750000002</v>
      </c>
      <c r="F18" s="32">
        <v>44943</v>
      </c>
      <c r="G18" s="32">
        <v>45308</v>
      </c>
      <c r="H18" s="51">
        <v>83.361701969999999</v>
      </c>
      <c r="I18" s="51">
        <v>46.474498750000002</v>
      </c>
    </row>
    <row r="19" spans="1:9" x14ac:dyDescent="0.3">
      <c r="A19" s="32">
        <f t="shared" si="0"/>
        <v>44944</v>
      </c>
      <c r="B19" s="32">
        <f t="shared" si="0"/>
        <v>45309</v>
      </c>
      <c r="C19" s="51">
        <f>AVERAGEIFS(Sheet!I:I,Sheet!C:C,NORTE!A19,Sheet!A:A,"N")</f>
        <v>84.191001889999995</v>
      </c>
      <c r="D19" s="51">
        <f>IFERROR(AVERAGEIFS(Sheet!I:I,Sheet!C:C,NORTE!B19,Sheet!A:A,"N"),"")</f>
        <v>46.697200780000003</v>
      </c>
      <c r="F19" s="32">
        <v>44944</v>
      </c>
      <c r="G19" s="32">
        <v>45309</v>
      </c>
      <c r="H19" s="51">
        <v>84.191001889999995</v>
      </c>
      <c r="I19" s="51">
        <v>46.697200780000003</v>
      </c>
    </row>
    <row r="20" spans="1:9" x14ac:dyDescent="0.3">
      <c r="A20" s="32">
        <f t="shared" si="0"/>
        <v>44945</v>
      </c>
      <c r="B20" s="32">
        <f t="shared" si="0"/>
        <v>45310</v>
      </c>
      <c r="C20" s="51">
        <f>AVERAGEIFS(Sheet!I:I,Sheet!C:C,NORTE!A20,Sheet!A:A,"N")</f>
        <v>84.489402769999998</v>
      </c>
      <c r="D20" s="51">
        <f>IFERROR(AVERAGEIFS(Sheet!I:I,Sheet!C:C,NORTE!B20,Sheet!A:A,"N"),"")</f>
        <v>46.957298280000003</v>
      </c>
      <c r="F20" s="32">
        <v>44945</v>
      </c>
      <c r="G20" s="32">
        <v>45310</v>
      </c>
      <c r="H20" s="51">
        <v>84.489402769999998</v>
      </c>
      <c r="I20" s="51">
        <v>46.957298280000003</v>
      </c>
    </row>
    <row r="21" spans="1:9" x14ac:dyDescent="0.3">
      <c r="A21" s="32">
        <f t="shared" si="0"/>
        <v>44946</v>
      </c>
      <c r="B21" s="32">
        <f t="shared" si="0"/>
        <v>45311</v>
      </c>
      <c r="C21" s="51">
        <f>AVERAGEIFS(Sheet!I:I,Sheet!C:C,NORTE!A21,Sheet!A:A,"N")</f>
        <v>85.014198300000004</v>
      </c>
      <c r="D21" s="51">
        <f>IFERROR(AVERAGEIFS(Sheet!I:I,Sheet!C:C,NORTE!B21,Sheet!A:A,"N"),"")</f>
        <v>47.1332016</v>
      </c>
      <c r="F21" s="32">
        <v>44946</v>
      </c>
      <c r="G21" s="32">
        <v>45311</v>
      </c>
      <c r="H21" s="51">
        <v>85.014198300000004</v>
      </c>
      <c r="I21" s="51">
        <v>47.1332016</v>
      </c>
    </row>
    <row r="22" spans="1:9" x14ac:dyDescent="0.3">
      <c r="A22" s="32">
        <f t="shared" si="0"/>
        <v>44947</v>
      </c>
      <c r="B22" s="32">
        <f t="shared" si="0"/>
        <v>45312</v>
      </c>
      <c r="C22" s="51">
        <f>AVERAGEIFS(Sheet!I:I,Sheet!C:C,NORTE!A22,Sheet!A:A,"N")</f>
        <v>85.435302730000004</v>
      </c>
      <c r="D22" s="51">
        <f>IFERROR(AVERAGEIFS(Sheet!I:I,Sheet!C:C,NORTE!B22,Sheet!A:A,"N"),"")</f>
        <v>47.357898710000001</v>
      </c>
      <c r="F22" s="32">
        <v>44947</v>
      </c>
      <c r="G22" s="32">
        <v>45312</v>
      </c>
      <c r="H22" s="51">
        <v>85.435302730000004</v>
      </c>
      <c r="I22" s="51">
        <v>47.357898710000001</v>
      </c>
    </row>
    <row r="23" spans="1:9" x14ac:dyDescent="0.3">
      <c r="A23" s="32">
        <f t="shared" si="0"/>
        <v>44948</v>
      </c>
      <c r="B23" s="32">
        <f t="shared" si="0"/>
        <v>45313</v>
      </c>
      <c r="C23" s="51">
        <f>AVERAGEIFS(Sheet!I:I,Sheet!C:C,NORTE!A23,Sheet!A:A,"N")</f>
        <v>85.807098389999993</v>
      </c>
      <c r="D23" s="51">
        <f>IFERROR(AVERAGEIFS(Sheet!I:I,Sheet!C:C,NORTE!B23,Sheet!A:A,"N"),"")</f>
        <v>47.63059998</v>
      </c>
      <c r="F23" s="32">
        <v>44948</v>
      </c>
      <c r="G23" s="32">
        <v>45313</v>
      </c>
      <c r="H23" s="51">
        <v>85.807098389999993</v>
      </c>
      <c r="I23" s="51">
        <v>47.63059998</v>
      </c>
    </row>
    <row r="24" spans="1:9" x14ac:dyDescent="0.3">
      <c r="A24" s="32">
        <f t="shared" si="0"/>
        <v>44949</v>
      </c>
      <c r="B24" s="32">
        <f t="shared" si="0"/>
        <v>45314</v>
      </c>
      <c r="C24" s="51">
        <f>AVERAGEIFS(Sheet!I:I,Sheet!C:C,NORTE!A24,Sheet!A:A,"N")</f>
        <v>86.000701899999996</v>
      </c>
      <c r="D24" s="51">
        <f>IFERROR(AVERAGEIFS(Sheet!I:I,Sheet!C:C,NORTE!B24,Sheet!A:A,"N"),"")</f>
        <v>47.941501619999997</v>
      </c>
      <c r="F24" s="32">
        <v>44949</v>
      </c>
      <c r="G24" s="32">
        <v>45314</v>
      </c>
      <c r="H24" s="51">
        <v>86.000701899999996</v>
      </c>
      <c r="I24" s="51">
        <v>47.941501619999997</v>
      </c>
    </row>
    <row r="25" spans="1:9" x14ac:dyDescent="0.3">
      <c r="A25" s="32">
        <f t="shared" si="0"/>
        <v>44950</v>
      </c>
      <c r="B25" s="32">
        <f t="shared" si="0"/>
        <v>45315</v>
      </c>
      <c r="C25" s="51">
        <f>AVERAGEIFS(Sheet!I:I,Sheet!C:C,NORTE!A25,Sheet!A:A,"N")</f>
        <v>86.323402400000006</v>
      </c>
      <c r="D25" s="51">
        <f>IFERROR(AVERAGEIFS(Sheet!I:I,Sheet!C:C,NORTE!B25,Sheet!A:A,"N"),"")</f>
        <v>48.412601469999998</v>
      </c>
      <c r="F25" s="32">
        <v>44950</v>
      </c>
      <c r="G25" s="32">
        <v>45315</v>
      </c>
      <c r="H25" s="51">
        <v>86.323402400000006</v>
      </c>
      <c r="I25" s="51">
        <v>48.412601469999998</v>
      </c>
    </row>
    <row r="26" spans="1:9" x14ac:dyDescent="0.3">
      <c r="A26" s="32">
        <f t="shared" si="0"/>
        <v>44951</v>
      </c>
      <c r="B26" s="32">
        <f t="shared" si="0"/>
        <v>45316</v>
      </c>
      <c r="C26" s="51">
        <f>AVERAGEIFS(Sheet!I:I,Sheet!C:C,NORTE!A26,Sheet!A:A,"N")</f>
        <v>86.672203060000001</v>
      </c>
      <c r="D26" s="51">
        <f>IFERROR(AVERAGEIFS(Sheet!I:I,Sheet!C:C,NORTE!B26,Sheet!A:A,"N"),"")</f>
        <v>48.970500950000002</v>
      </c>
      <c r="F26" s="32">
        <v>44951</v>
      </c>
      <c r="G26" s="32">
        <v>45316</v>
      </c>
      <c r="H26" s="51">
        <v>86.672203060000001</v>
      </c>
      <c r="I26" s="51">
        <v>48.970500950000002</v>
      </c>
    </row>
    <row r="27" spans="1:9" x14ac:dyDescent="0.3">
      <c r="A27" s="32">
        <f t="shared" si="0"/>
        <v>44952</v>
      </c>
      <c r="B27" s="32">
        <f t="shared" si="0"/>
        <v>45317</v>
      </c>
      <c r="C27" s="51">
        <f>AVERAGEIFS(Sheet!I:I,Sheet!C:C,NORTE!A27,Sheet!A:A,"N")</f>
        <v>86.838996890000004</v>
      </c>
      <c r="D27" s="51">
        <f>IFERROR(AVERAGEIFS(Sheet!I:I,Sheet!C:C,NORTE!B27,Sheet!A:A,"N"),"")</f>
        <v>49.690898900000001</v>
      </c>
      <c r="F27" s="32">
        <v>44952</v>
      </c>
      <c r="G27" s="32">
        <v>45317</v>
      </c>
      <c r="H27" s="51">
        <v>86.838996890000004</v>
      </c>
      <c r="I27" s="51">
        <v>49.690898900000001</v>
      </c>
    </row>
    <row r="28" spans="1:9" x14ac:dyDescent="0.3">
      <c r="A28" s="32">
        <f t="shared" si="0"/>
        <v>44953</v>
      </c>
      <c r="B28" s="32">
        <f t="shared" si="0"/>
        <v>45318</v>
      </c>
      <c r="C28" s="51">
        <f>AVERAGEIFS(Sheet!I:I,Sheet!C:C,NORTE!A28,Sheet!A:A,"N")</f>
        <v>87.099800110000004</v>
      </c>
      <c r="D28" s="51">
        <f>IFERROR(AVERAGEIFS(Sheet!I:I,Sheet!C:C,NORTE!B28,Sheet!A:A,"N"),"")</f>
        <v>50.206798550000002</v>
      </c>
      <c r="F28" s="32">
        <v>44953</v>
      </c>
      <c r="G28" s="32">
        <v>45318</v>
      </c>
      <c r="H28" s="51">
        <v>87.099800110000004</v>
      </c>
      <c r="I28" s="51">
        <v>50.206798550000002</v>
      </c>
    </row>
    <row r="29" spans="1:9" x14ac:dyDescent="0.3">
      <c r="A29" s="32">
        <f t="shared" si="0"/>
        <v>44954</v>
      </c>
      <c r="B29" s="32">
        <f t="shared" si="0"/>
        <v>45319</v>
      </c>
      <c r="C29" s="51">
        <f>AVERAGEIFS(Sheet!I:I,Sheet!C:C,NORTE!A29,Sheet!A:A,"N")</f>
        <v>87.608802800000007</v>
      </c>
      <c r="D29" s="51">
        <f>IFERROR(AVERAGEIFS(Sheet!I:I,Sheet!C:C,NORTE!B29,Sheet!A:A,"N"),"")</f>
        <v>50.793701169999999</v>
      </c>
      <c r="F29" s="32">
        <v>44954</v>
      </c>
      <c r="G29" s="32">
        <v>45319</v>
      </c>
      <c r="H29" s="51">
        <v>87.608802800000007</v>
      </c>
      <c r="I29" s="51">
        <v>50.793701169999999</v>
      </c>
    </row>
    <row r="30" spans="1:9" x14ac:dyDescent="0.3">
      <c r="A30" s="32">
        <f t="shared" si="0"/>
        <v>44955</v>
      </c>
      <c r="B30" s="32">
        <f t="shared" si="0"/>
        <v>45320</v>
      </c>
      <c r="C30" s="51">
        <f>AVERAGEIFS(Sheet!I:I,Sheet!C:C,NORTE!A30,Sheet!A:A,"N")</f>
        <v>88.283599850000002</v>
      </c>
      <c r="D30" s="51">
        <f>IFERROR(AVERAGEIFS(Sheet!I:I,Sheet!C:C,NORTE!B30,Sheet!A:A,"N"),"")</f>
        <v>51.371200559999998</v>
      </c>
      <c r="F30" s="32">
        <v>44955</v>
      </c>
      <c r="G30" s="32">
        <v>45320</v>
      </c>
      <c r="H30" s="51">
        <v>88.283599850000002</v>
      </c>
      <c r="I30" s="51">
        <v>51.371200559999998</v>
      </c>
    </row>
    <row r="31" spans="1:9" x14ac:dyDescent="0.3">
      <c r="A31" s="32">
        <f t="shared" si="0"/>
        <v>44956</v>
      </c>
      <c r="B31" s="32">
        <f t="shared" si="0"/>
        <v>45321</v>
      </c>
      <c r="C31" s="51">
        <f>AVERAGEIFS(Sheet!I:I,Sheet!C:C,NORTE!A31,Sheet!A:A,"N")</f>
        <v>88.887397770000007</v>
      </c>
      <c r="D31" s="51">
        <f>IFERROR(AVERAGEIFS(Sheet!I:I,Sheet!C:C,NORTE!B31,Sheet!A:A,"N"),"")</f>
        <v>51.808200839999998</v>
      </c>
      <c r="F31" s="32">
        <v>44956</v>
      </c>
      <c r="G31" s="32">
        <v>45321</v>
      </c>
      <c r="H31" s="51">
        <v>88.887397770000007</v>
      </c>
      <c r="I31" s="51">
        <v>51.808200839999998</v>
      </c>
    </row>
    <row r="32" spans="1:9" x14ac:dyDescent="0.3">
      <c r="A32" s="32">
        <f t="shared" si="0"/>
        <v>44957</v>
      </c>
      <c r="B32" s="32">
        <f t="shared" si="0"/>
        <v>45322</v>
      </c>
      <c r="C32" s="51">
        <f>AVERAGEIFS(Sheet!I:I,Sheet!C:C,NORTE!A32,Sheet!A:A,"N")</f>
        <v>89.373397830000002</v>
      </c>
      <c r="D32" s="51">
        <f>IFERROR(AVERAGEIFS(Sheet!I:I,Sheet!C:C,NORTE!B32,Sheet!A:A,"N"),"")</f>
        <v>52.104801180000003</v>
      </c>
      <c r="F32" s="32">
        <v>44957</v>
      </c>
      <c r="G32" s="32">
        <v>45322</v>
      </c>
      <c r="H32" s="51">
        <v>89.373397830000002</v>
      </c>
      <c r="I32" s="51">
        <v>52.104801180000003</v>
      </c>
    </row>
    <row r="33" spans="1:9" x14ac:dyDescent="0.3">
      <c r="A33" s="32">
        <f t="shared" si="0"/>
        <v>44958</v>
      </c>
      <c r="B33" s="32">
        <f t="shared" si="0"/>
        <v>45323</v>
      </c>
      <c r="C33" s="51">
        <f>AVERAGEIFS(Sheet!I:I,Sheet!C:C,NORTE!A33,Sheet!A:A,"N")</f>
        <v>89.909500120000004</v>
      </c>
      <c r="D33" s="51">
        <f>IFERROR(AVERAGEIFS(Sheet!I:I,Sheet!C:C,NORTE!B33,Sheet!A:A,"N"),"")</f>
        <v>52.7179985</v>
      </c>
      <c r="F33" s="32">
        <v>44958</v>
      </c>
      <c r="G33" s="32">
        <v>45323</v>
      </c>
      <c r="H33" s="51">
        <v>89.909500120000004</v>
      </c>
      <c r="I33" s="51">
        <v>52.7179985</v>
      </c>
    </row>
    <row r="34" spans="1:9" x14ac:dyDescent="0.3">
      <c r="A34" s="32">
        <f t="shared" si="0"/>
        <v>44959</v>
      </c>
      <c r="B34" s="32">
        <f t="shared" si="0"/>
        <v>45324</v>
      </c>
      <c r="C34" s="51">
        <f>AVERAGEIFS(Sheet!I:I,Sheet!C:C,NORTE!A34,Sheet!A:A,"N")</f>
        <v>90.268501279999995</v>
      </c>
      <c r="D34" s="51">
        <f>IFERROR(AVERAGEIFS(Sheet!I:I,Sheet!C:C,NORTE!B34,Sheet!A:A,"N"),"")</f>
        <v>53.82419968</v>
      </c>
      <c r="F34" s="32">
        <v>44959</v>
      </c>
      <c r="G34" s="32">
        <v>45324</v>
      </c>
      <c r="H34" s="51">
        <v>90.268501279999995</v>
      </c>
      <c r="I34" s="51">
        <v>53.82419968</v>
      </c>
    </row>
    <row r="35" spans="1:9" x14ac:dyDescent="0.3">
      <c r="A35" s="32">
        <f t="shared" si="0"/>
        <v>44960</v>
      </c>
      <c r="B35" s="32">
        <f t="shared" si="0"/>
        <v>45325</v>
      </c>
      <c r="C35" s="51">
        <f>AVERAGEIFS(Sheet!I:I,Sheet!C:C,NORTE!A35,Sheet!A:A,"N")</f>
        <v>90.504203799999999</v>
      </c>
      <c r="D35" s="51">
        <f>IFERROR(AVERAGEIFS(Sheet!I:I,Sheet!C:C,NORTE!B35,Sheet!A:A,"N"),"")</f>
        <v>55.086498259999999</v>
      </c>
      <c r="F35" s="32">
        <v>44960</v>
      </c>
      <c r="G35" s="32">
        <v>45325</v>
      </c>
      <c r="H35" s="51">
        <v>90.504203799999999</v>
      </c>
      <c r="I35" s="51">
        <v>55.086498259999999</v>
      </c>
    </row>
    <row r="36" spans="1:9" x14ac:dyDescent="0.3">
      <c r="A36" s="32">
        <f t="shared" si="0"/>
        <v>44961</v>
      </c>
      <c r="B36" s="32">
        <f t="shared" si="0"/>
        <v>45326</v>
      </c>
      <c r="C36" s="51">
        <f>AVERAGEIFS(Sheet!I:I,Sheet!C:C,NORTE!A36,Sheet!A:A,"N")</f>
        <v>90.72969818</v>
      </c>
      <c r="D36" s="51">
        <f>IFERROR(AVERAGEIFS(Sheet!I:I,Sheet!C:C,NORTE!B36,Sheet!A:A,"N"),"")</f>
        <v>56.338298799999997</v>
      </c>
      <c r="F36" s="32">
        <v>44961</v>
      </c>
      <c r="G36" s="32">
        <v>45326</v>
      </c>
      <c r="H36" s="51">
        <v>90.72969818</v>
      </c>
      <c r="I36" s="51">
        <v>56.338298799999997</v>
      </c>
    </row>
    <row r="37" spans="1:9" x14ac:dyDescent="0.3">
      <c r="A37" s="32">
        <f t="shared" si="0"/>
        <v>44962</v>
      </c>
      <c r="B37" s="32">
        <f t="shared" si="0"/>
        <v>45327</v>
      </c>
      <c r="C37" s="51">
        <f>AVERAGEIFS(Sheet!I:I,Sheet!C:C,NORTE!A37,Sheet!A:A,"N")</f>
        <v>90.96469879</v>
      </c>
      <c r="D37" s="51">
        <f>IFERROR(AVERAGEIFS(Sheet!I:I,Sheet!C:C,NORTE!B37,Sheet!A:A,"N"),"")</f>
        <v>57.50279999</v>
      </c>
      <c r="F37" s="32">
        <v>44962</v>
      </c>
      <c r="G37" s="32">
        <v>45327</v>
      </c>
      <c r="H37" s="51">
        <v>90.96469879</v>
      </c>
      <c r="I37" s="51">
        <v>57.50279999</v>
      </c>
    </row>
    <row r="38" spans="1:9" x14ac:dyDescent="0.3">
      <c r="A38" s="32">
        <f t="shared" si="0"/>
        <v>44963</v>
      </c>
      <c r="B38" s="32">
        <f t="shared" si="0"/>
        <v>45328</v>
      </c>
      <c r="C38" s="51">
        <f>AVERAGEIFS(Sheet!I:I,Sheet!C:C,NORTE!A38,Sheet!A:A,"N")</f>
        <v>90.957199099999997</v>
      </c>
      <c r="D38" s="51">
        <f>IFERROR(AVERAGEIFS(Sheet!I:I,Sheet!C:C,NORTE!B38,Sheet!A:A,"N"),"")</f>
        <v>58.396598820000001</v>
      </c>
      <c r="F38" s="32">
        <v>44963</v>
      </c>
      <c r="G38" s="32">
        <v>45328</v>
      </c>
      <c r="H38" s="51">
        <v>90.957199099999997</v>
      </c>
      <c r="I38" s="51">
        <v>58.396598820000001</v>
      </c>
    </row>
    <row r="39" spans="1:9" x14ac:dyDescent="0.3">
      <c r="A39" s="32">
        <f t="shared" si="0"/>
        <v>44964</v>
      </c>
      <c r="B39" s="32">
        <f t="shared" si="0"/>
        <v>45329</v>
      </c>
      <c r="C39" s="51">
        <f>AVERAGEIFS(Sheet!I:I,Sheet!C:C,NORTE!A39,Sheet!A:A,"N")</f>
        <v>91.146301269999995</v>
      </c>
      <c r="D39" s="51">
        <f>IFERROR(AVERAGEIFS(Sheet!I:I,Sheet!C:C,NORTE!B39,Sheet!A:A,"N"),"")</f>
        <v>59.020401</v>
      </c>
      <c r="F39" s="32">
        <v>44964</v>
      </c>
      <c r="G39" s="32">
        <v>45329</v>
      </c>
      <c r="H39" s="51">
        <v>91.146301269999995</v>
      </c>
      <c r="I39" s="51">
        <v>59.020401</v>
      </c>
    </row>
    <row r="40" spans="1:9" x14ac:dyDescent="0.3">
      <c r="A40" s="32">
        <f t="shared" si="0"/>
        <v>44965</v>
      </c>
      <c r="B40" s="32">
        <f t="shared" si="0"/>
        <v>45330</v>
      </c>
      <c r="C40" s="51">
        <f>AVERAGEIFS(Sheet!I:I,Sheet!C:C,NORTE!A40,Sheet!A:A,"N")</f>
        <v>91.338996890000004</v>
      </c>
      <c r="D40" s="51">
        <f>IFERROR(AVERAGEIFS(Sheet!I:I,Sheet!C:C,NORTE!B40,Sheet!A:A,"N"),"")</f>
        <v>59.183700559999998</v>
      </c>
      <c r="F40" s="32">
        <v>44965</v>
      </c>
      <c r="G40" s="32">
        <v>45330</v>
      </c>
      <c r="H40" s="51">
        <v>91.338996890000004</v>
      </c>
      <c r="I40" s="51">
        <v>59.183700559999998</v>
      </c>
    </row>
    <row r="41" spans="1:9" x14ac:dyDescent="0.3">
      <c r="A41" s="32">
        <f t="shared" si="0"/>
        <v>44966</v>
      </c>
      <c r="B41" s="32">
        <f t="shared" si="0"/>
        <v>45331</v>
      </c>
      <c r="C41" s="51">
        <f>AVERAGEIFS(Sheet!I:I,Sheet!C:C,NORTE!A41,Sheet!A:A,"N")</f>
        <v>91.570297240000002</v>
      </c>
      <c r="D41" s="51">
        <f>IFERROR(AVERAGEIFS(Sheet!I:I,Sheet!C:C,NORTE!B41,Sheet!A:A,"N"),"")</f>
        <v>59.219600679999999</v>
      </c>
      <c r="F41" s="32">
        <v>44966</v>
      </c>
      <c r="G41" s="32">
        <v>45331</v>
      </c>
      <c r="H41" s="51">
        <v>91.570297240000002</v>
      </c>
      <c r="I41" s="51">
        <v>59.219600679999999</v>
      </c>
    </row>
    <row r="42" spans="1:9" x14ac:dyDescent="0.3">
      <c r="A42" s="32">
        <f t="shared" si="0"/>
        <v>44967</v>
      </c>
      <c r="B42" s="32">
        <f t="shared" si="0"/>
        <v>45332</v>
      </c>
      <c r="C42" s="51">
        <f>AVERAGEIFS(Sheet!I:I,Sheet!C:C,NORTE!A42,Sheet!A:A,"N")</f>
        <v>91.785202029999994</v>
      </c>
      <c r="D42" s="51">
        <f>IFERROR(AVERAGEIFS(Sheet!I:I,Sheet!C:C,NORTE!B42,Sheet!A:A,"N"),"")</f>
        <v>59.700401309999997</v>
      </c>
      <c r="F42" s="32">
        <v>44967</v>
      </c>
      <c r="G42" s="32">
        <v>45332</v>
      </c>
      <c r="H42" s="51">
        <v>91.785202029999994</v>
      </c>
      <c r="I42" s="51">
        <v>59.700401309999997</v>
      </c>
    </row>
    <row r="43" spans="1:9" x14ac:dyDescent="0.3">
      <c r="A43" s="32">
        <f t="shared" si="0"/>
        <v>44968</v>
      </c>
      <c r="B43" s="32">
        <f t="shared" si="0"/>
        <v>45333</v>
      </c>
      <c r="C43" s="51">
        <f>AVERAGEIFS(Sheet!I:I,Sheet!C:C,NORTE!A43,Sheet!A:A,"N")</f>
        <v>92.083297729999998</v>
      </c>
      <c r="D43" s="51">
        <f>IFERROR(AVERAGEIFS(Sheet!I:I,Sheet!C:C,NORTE!B43,Sheet!A:A,"N"),"")</f>
        <v>60.49739838</v>
      </c>
      <c r="F43" s="32">
        <v>44968</v>
      </c>
      <c r="G43" s="32">
        <v>45333</v>
      </c>
      <c r="H43" s="51">
        <v>92.083297729999998</v>
      </c>
      <c r="I43" s="51">
        <v>60.49739838</v>
      </c>
    </row>
    <row r="44" spans="1:9" x14ac:dyDescent="0.3">
      <c r="A44" s="32">
        <f t="shared" si="0"/>
        <v>44969</v>
      </c>
      <c r="B44" s="32">
        <f t="shared" si="0"/>
        <v>45334</v>
      </c>
      <c r="C44" s="51">
        <f>AVERAGEIFS(Sheet!I:I,Sheet!C:C,NORTE!A44,Sheet!A:A,"N")</f>
        <v>92.397201539999998</v>
      </c>
      <c r="D44" s="51">
        <f>IFERROR(AVERAGEIFS(Sheet!I:I,Sheet!C:C,NORTE!B44,Sheet!A:A,"N"),"")</f>
        <v>61.59249878</v>
      </c>
      <c r="F44" s="32">
        <v>44969</v>
      </c>
      <c r="G44" s="32">
        <v>45334</v>
      </c>
      <c r="H44" s="51">
        <v>92.397201539999998</v>
      </c>
      <c r="I44" s="51">
        <v>61.59249878</v>
      </c>
    </row>
    <row r="45" spans="1:9" x14ac:dyDescent="0.3">
      <c r="A45" s="32">
        <f t="shared" si="0"/>
        <v>44970</v>
      </c>
      <c r="B45" s="32">
        <f t="shared" si="0"/>
        <v>45335</v>
      </c>
      <c r="C45" s="51">
        <f>AVERAGEIFS(Sheet!I:I,Sheet!C:C,NORTE!A45,Sheet!A:A,"N")</f>
        <v>92.713096620000002</v>
      </c>
      <c r="D45" s="51">
        <f>IFERROR(AVERAGEIFS(Sheet!I:I,Sheet!C:C,NORTE!B45,Sheet!A:A,"N"),"")</f>
        <v>62.166000369999999</v>
      </c>
      <c r="F45" s="32">
        <v>44970</v>
      </c>
      <c r="G45" s="32">
        <v>45335</v>
      </c>
      <c r="H45" s="51">
        <v>92.713096620000002</v>
      </c>
      <c r="I45" s="51">
        <v>62.166000369999999</v>
      </c>
    </row>
    <row r="46" spans="1:9" x14ac:dyDescent="0.3">
      <c r="A46" s="32">
        <f t="shared" si="0"/>
        <v>44971</v>
      </c>
      <c r="B46" s="32">
        <f t="shared" si="0"/>
        <v>45336</v>
      </c>
      <c r="C46" s="51">
        <f>AVERAGEIFS(Sheet!I:I,Sheet!C:C,NORTE!A46,Sheet!A:A,"N")</f>
        <v>92.833198550000006</v>
      </c>
      <c r="D46" s="51">
        <f>IFERROR(AVERAGEIFS(Sheet!I:I,Sheet!C:C,NORTE!B46,Sheet!A:A,"N"),"")</f>
        <v>62.507598880000003</v>
      </c>
      <c r="F46" s="32">
        <v>44971</v>
      </c>
      <c r="G46" s="32">
        <v>45336</v>
      </c>
      <c r="H46" s="51">
        <v>92.833198550000006</v>
      </c>
      <c r="I46" s="51">
        <v>62.507598880000003</v>
      </c>
    </row>
    <row r="47" spans="1:9" x14ac:dyDescent="0.3">
      <c r="A47" s="32">
        <f t="shared" si="0"/>
        <v>44972</v>
      </c>
      <c r="B47" s="32">
        <f t="shared" si="0"/>
        <v>45337</v>
      </c>
      <c r="C47" s="51">
        <f>AVERAGEIFS(Sheet!I:I,Sheet!C:C,NORTE!A47,Sheet!A:A,"N")</f>
        <v>92.698196409999994</v>
      </c>
      <c r="D47" s="51">
        <f>IFERROR(AVERAGEIFS(Sheet!I:I,Sheet!C:C,NORTE!B47,Sheet!A:A,"N"),"")</f>
        <v>62.920799260000003</v>
      </c>
      <c r="F47" s="32">
        <v>44972</v>
      </c>
      <c r="G47" s="32">
        <v>45337</v>
      </c>
      <c r="H47" s="51">
        <v>92.698196409999994</v>
      </c>
      <c r="I47" s="51">
        <v>62.920799260000003</v>
      </c>
    </row>
    <row r="48" spans="1:9" x14ac:dyDescent="0.3">
      <c r="A48" s="32">
        <f t="shared" si="0"/>
        <v>44973</v>
      </c>
      <c r="B48" s="32">
        <f t="shared" si="0"/>
        <v>45338</v>
      </c>
      <c r="C48" s="51">
        <f>AVERAGEIFS(Sheet!I:I,Sheet!C:C,NORTE!A48,Sheet!A:A,"N")</f>
        <v>92.325996399999994</v>
      </c>
      <c r="D48" s="51">
        <f>IFERROR(AVERAGEIFS(Sheet!I:I,Sheet!C:C,NORTE!B48,Sheet!A:A,"N"),"")</f>
        <v>63.460300449999998</v>
      </c>
      <c r="F48" s="32">
        <v>44973</v>
      </c>
      <c r="G48" s="32">
        <v>45338</v>
      </c>
      <c r="H48" s="51">
        <v>92.325996399999994</v>
      </c>
      <c r="I48" s="51">
        <v>63.460300449999998</v>
      </c>
    </row>
    <row r="49" spans="1:9" x14ac:dyDescent="0.3">
      <c r="A49" s="32">
        <f t="shared" si="0"/>
        <v>44974</v>
      </c>
      <c r="B49" s="32">
        <f t="shared" si="0"/>
        <v>45339</v>
      </c>
      <c r="C49" s="51">
        <f>AVERAGEIFS(Sheet!I:I,Sheet!C:C,NORTE!A49,Sheet!A:A,"N")</f>
        <v>92.021301269999995</v>
      </c>
      <c r="D49" s="51">
        <f>IFERROR(AVERAGEIFS(Sheet!I:I,Sheet!C:C,NORTE!B49,Sheet!A:A,"N"),"")</f>
        <v>64.109001160000005</v>
      </c>
      <c r="F49" s="32">
        <v>44974</v>
      </c>
      <c r="G49" s="32">
        <v>45339</v>
      </c>
      <c r="H49" s="51">
        <v>92.021301269999995</v>
      </c>
      <c r="I49" s="51">
        <v>64.109001160000005</v>
      </c>
    </row>
    <row r="50" spans="1:9" x14ac:dyDescent="0.3">
      <c r="A50" s="32">
        <f t="shared" si="0"/>
        <v>44975</v>
      </c>
      <c r="B50" s="32">
        <f t="shared" si="0"/>
        <v>45340</v>
      </c>
      <c r="C50" s="51">
        <f>AVERAGEIFS(Sheet!I:I,Sheet!C:C,NORTE!A50,Sheet!A:A,"N")</f>
        <v>92.090202329999997</v>
      </c>
      <c r="D50" s="51">
        <f>IFERROR(AVERAGEIFS(Sheet!I:I,Sheet!C:C,NORTE!B50,Sheet!A:A,"N"),"")</f>
        <v>64.689498900000004</v>
      </c>
      <c r="F50" s="32">
        <v>44975</v>
      </c>
      <c r="G50" s="32">
        <v>45340</v>
      </c>
      <c r="H50" s="51">
        <v>92.090202329999997</v>
      </c>
      <c r="I50" s="51">
        <v>64.689498900000004</v>
      </c>
    </row>
    <row r="51" spans="1:9" x14ac:dyDescent="0.3">
      <c r="A51" s="32">
        <f t="shared" si="0"/>
        <v>44976</v>
      </c>
      <c r="B51" s="32">
        <f t="shared" si="0"/>
        <v>45341</v>
      </c>
      <c r="C51" s="51">
        <f>AVERAGEIFS(Sheet!I:I,Sheet!C:C,NORTE!A51,Sheet!A:A,"N")</f>
        <v>92.591499330000005</v>
      </c>
      <c r="D51" s="51">
        <f>IFERROR(AVERAGEIFS(Sheet!I:I,Sheet!C:C,NORTE!B51,Sheet!A:A,"N"),"")</f>
        <v>65.328002929999997</v>
      </c>
      <c r="F51" s="32">
        <v>44976</v>
      </c>
      <c r="G51" s="32">
        <v>45341</v>
      </c>
      <c r="H51" s="51">
        <v>92.591499330000005</v>
      </c>
      <c r="I51" s="51">
        <v>65.328002929999997</v>
      </c>
    </row>
    <row r="52" spans="1:9" x14ac:dyDescent="0.3">
      <c r="A52" s="32">
        <f t="shared" si="0"/>
        <v>44977</v>
      </c>
      <c r="B52" s="32">
        <f t="shared" si="0"/>
        <v>45342</v>
      </c>
      <c r="C52" s="51">
        <f>AVERAGEIFS(Sheet!I:I,Sheet!C:C,NORTE!A52,Sheet!A:A,"N")</f>
        <v>93.081100460000002</v>
      </c>
      <c r="D52" s="51">
        <f>IFERROR(AVERAGEIFS(Sheet!I:I,Sheet!C:C,NORTE!B52,Sheet!A:A,"N"),"")</f>
        <v>66.232902530000004</v>
      </c>
      <c r="F52" s="32">
        <v>44977</v>
      </c>
      <c r="G52" s="32">
        <v>45342</v>
      </c>
      <c r="H52" s="51">
        <v>93.081100460000002</v>
      </c>
      <c r="I52" s="51">
        <v>66.232902530000004</v>
      </c>
    </row>
    <row r="53" spans="1:9" x14ac:dyDescent="0.3">
      <c r="A53" s="32">
        <f t="shared" si="0"/>
        <v>44978</v>
      </c>
      <c r="B53" s="32">
        <f t="shared" si="0"/>
        <v>45343</v>
      </c>
      <c r="C53" s="51">
        <f>AVERAGEIFS(Sheet!I:I,Sheet!C:C,NORTE!A53,Sheet!A:A,"N")</f>
        <v>93.822700499999996</v>
      </c>
      <c r="D53" s="51">
        <f>IFERROR(AVERAGEIFS(Sheet!I:I,Sheet!C:C,NORTE!B53,Sheet!A:A,"N"),"")</f>
        <v>67.304801940000004</v>
      </c>
      <c r="F53" s="32">
        <v>44978</v>
      </c>
      <c r="G53" s="32">
        <v>45343</v>
      </c>
      <c r="H53" s="51">
        <v>93.822700499999996</v>
      </c>
      <c r="I53" s="51">
        <v>67.304801940000004</v>
      </c>
    </row>
    <row r="54" spans="1:9" x14ac:dyDescent="0.3">
      <c r="A54" s="32">
        <f t="shared" si="0"/>
        <v>44979</v>
      </c>
      <c r="B54" s="32">
        <f t="shared" si="0"/>
        <v>45344</v>
      </c>
      <c r="C54" s="51">
        <f>AVERAGEIFS(Sheet!I:I,Sheet!C:C,NORTE!A54,Sheet!A:A,"N")</f>
        <v>94.345100400000007</v>
      </c>
      <c r="D54" s="51">
        <f>IFERROR(AVERAGEIFS(Sheet!I:I,Sheet!C:C,NORTE!B54,Sheet!A:A,"N"),"")</f>
        <v>68.426002499999996</v>
      </c>
      <c r="F54" s="32">
        <v>44979</v>
      </c>
      <c r="G54" s="32">
        <v>45344</v>
      </c>
      <c r="H54" s="51">
        <v>94.345100400000007</v>
      </c>
      <c r="I54" s="51">
        <v>68.426002499999996</v>
      </c>
    </row>
    <row r="55" spans="1:9" x14ac:dyDescent="0.3">
      <c r="A55" s="32">
        <f t="shared" si="0"/>
        <v>44980</v>
      </c>
      <c r="B55" s="32">
        <f t="shared" si="0"/>
        <v>45345</v>
      </c>
      <c r="C55" s="51">
        <f>AVERAGEIFS(Sheet!I:I,Sheet!C:C,NORTE!A55,Sheet!A:A,"N")</f>
        <v>94.892601010000007</v>
      </c>
      <c r="D55" s="51">
        <f>IFERROR(AVERAGEIFS(Sheet!I:I,Sheet!C:C,NORTE!B55,Sheet!A:A,"N"),"")</f>
        <v>69.300498959999999</v>
      </c>
      <c r="F55" s="32">
        <v>44980</v>
      </c>
      <c r="G55" s="32">
        <v>45345</v>
      </c>
      <c r="H55" s="51">
        <v>94.892601010000007</v>
      </c>
      <c r="I55" s="51">
        <v>69.300498959999999</v>
      </c>
    </row>
    <row r="56" spans="1:9" x14ac:dyDescent="0.3">
      <c r="A56" s="32">
        <f t="shared" si="0"/>
        <v>44981</v>
      </c>
      <c r="B56" s="32">
        <f t="shared" si="0"/>
        <v>45346</v>
      </c>
      <c r="C56" s="51">
        <f>AVERAGEIFS(Sheet!I:I,Sheet!C:C,NORTE!A56,Sheet!A:A,"N")</f>
        <v>95.100799559999999</v>
      </c>
      <c r="D56" s="51">
        <f>IFERROR(AVERAGEIFS(Sheet!I:I,Sheet!C:C,NORTE!B56,Sheet!A:A,"N"),"")</f>
        <v>70.582901000000007</v>
      </c>
      <c r="F56" s="32">
        <v>44981</v>
      </c>
      <c r="G56" s="32">
        <v>45346</v>
      </c>
      <c r="H56" s="51">
        <v>95.100799559999999</v>
      </c>
      <c r="I56" s="51">
        <v>70.582901000000007</v>
      </c>
    </row>
    <row r="57" spans="1:9" x14ac:dyDescent="0.3">
      <c r="A57" s="32">
        <f t="shared" si="0"/>
        <v>44982</v>
      </c>
      <c r="B57" s="32">
        <f t="shared" si="0"/>
        <v>45347</v>
      </c>
      <c r="C57" s="51">
        <f>AVERAGEIFS(Sheet!I:I,Sheet!C:C,NORTE!A57,Sheet!A:A,"N")</f>
        <v>95.387603760000005</v>
      </c>
      <c r="D57" s="51">
        <f>IFERROR(AVERAGEIFS(Sheet!I:I,Sheet!C:C,NORTE!B57,Sheet!A:A,"N"),"")</f>
        <v>71.783096310000005</v>
      </c>
      <c r="F57" s="32">
        <v>44982</v>
      </c>
      <c r="G57" s="32">
        <v>45347</v>
      </c>
      <c r="H57" s="51">
        <v>95.387603760000005</v>
      </c>
      <c r="I57" s="51">
        <v>71.783096310000005</v>
      </c>
    </row>
    <row r="58" spans="1:9" x14ac:dyDescent="0.3">
      <c r="A58" s="32">
        <f t="shared" si="0"/>
        <v>44983</v>
      </c>
      <c r="B58" s="32">
        <f t="shared" si="0"/>
        <v>45348</v>
      </c>
      <c r="C58" s="51">
        <f>AVERAGEIFS(Sheet!I:I,Sheet!C:C,NORTE!A58,Sheet!A:A,"N")</f>
        <v>95.814201350000005</v>
      </c>
      <c r="D58" s="51">
        <f>IFERROR(AVERAGEIFS(Sheet!I:I,Sheet!C:C,NORTE!B58,Sheet!A:A,"N"),"")</f>
        <v>73.1875</v>
      </c>
      <c r="F58" s="32">
        <v>44983</v>
      </c>
      <c r="G58" s="32">
        <v>45348</v>
      </c>
      <c r="H58" s="51">
        <v>95.814201350000005</v>
      </c>
      <c r="I58" s="51">
        <v>73.1875</v>
      </c>
    </row>
    <row r="59" spans="1:9" x14ac:dyDescent="0.3">
      <c r="A59" s="32">
        <f t="shared" si="0"/>
        <v>44984</v>
      </c>
      <c r="B59" s="32">
        <f t="shared" si="0"/>
        <v>45349</v>
      </c>
      <c r="C59" s="51">
        <f>AVERAGEIFS(Sheet!I:I,Sheet!C:C,NORTE!A59,Sheet!A:A,"N")</f>
        <v>96.257003780000005</v>
      </c>
      <c r="D59" s="51">
        <f>IFERROR(AVERAGEIFS(Sheet!I:I,Sheet!C:C,NORTE!B59,Sheet!A:A,"N"),"")</f>
        <v>74.341499330000005</v>
      </c>
      <c r="F59" s="32">
        <v>44984</v>
      </c>
      <c r="G59" s="32">
        <v>45349</v>
      </c>
      <c r="H59" s="51">
        <v>96.257003780000005</v>
      </c>
      <c r="I59" s="51">
        <v>73.1875</v>
      </c>
    </row>
    <row r="60" spans="1:9" x14ac:dyDescent="0.3">
      <c r="A60" s="32">
        <f t="shared" si="0"/>
        <v>44985</v>
      </c>
      <c r="B60" s="32">
        <f t="shared" si="0"/>
        <v>45350</v>
      </c>
      <c r="C60" s="51">
        <f>AVERAGEIFS(Sheet!I:I,Sheet!C:C,NORTE!A60,Sheet!A:A,"N")</f>
        <v>96.812400819999993</v>
      </c>
      <c r="D60" s="51">
        <f>IFERROR(AVERAGEIFS(Sheet!I:I,Sheet!C:C,NORTE!B60,Sheet!A:A,"N"),"")</f>
        <v>75.794197080000004</v>
      </c>
      <c r="F60" s="32">
        <v>44985</v>
      </c>
      <c r="G60" s="32">
        <v>45350</v>
      </c>
      <c r="H60" s="51">
        <v>96.812400819999993</v>
      </c>
      <c r="I60" s="51">
        <v>73.1875</v>
      </c>
    </row>
    <row r="61" spans="1:9" x14ac:dyDescent="0.3">
      <c r="A61" s="32">
        <f t="shared" si="0"/>
        <v>44986</v>
      </c>
      <c r="B61" s="32">
        <f t="shared" si="0"/>
        <v>45351</v>
      </c>
      <c r="C61" s="51">
        <f>AVERAGEIFS(Sheet!I:I,Sheet!C:C,NORTE!A61,Sheet!A:A,"N")</f>
        <v>97.700798030000001</v>
      </c>
      <c r="D61" s="51">
        <f>IFERROR(AVERAGEIFS(Sheet!I:I,Sheet!C:C,NORTE!B61,Sheet!A:A,"N"),"")</f>
        <v>77.280097960000006</v>
      </c>
      <c r="F61" s="32">
        <v>44986</v>
      </c>
      <c r="G61" s="32">
        <v>45351</v>
      </c>
      <c r="H61" s="51">
        <v>97.700798030000001</v>
      </c>
      <c r="I61" s="51">
        <v>73.1875</v>
      </c>
    </row>
    <row r="62" spans="1:9" x14ac:dyDescent="0.3">
      <c r="A62" s="32">
        <f t="shared" si="0"/>
        <v>44987</v>
      </c>
      <c r="B62" s="32">
        <f t="shared" si="0"/>
        <v>45352</v>
      </c>
      <c r="C62" s="51">
        <f>AVERAGEIFS(Sheet!I:I,Sheet!C:C,NORTE!A62,Sheet!A:A,"N")</f>
        <v>98.061599729999998</v>
      </c>
      <c r="D62" s="51">
        <f>IFERROR(AVERAGEIFS(Sheet!I:I,Sheet!C:C,NORTE!B62,Sheet!A:A,"N"),"")</f>
        <v>78.747703549999997</v>
      </c>
      <c r="F62" s="32">
        <v>44987</v>
      </c>
      <c r="G62" s="32">
        <v>45352</v>
      </c>
      <c r="H62" s="51">
        <v>98.061599729999998</v>
      </c>
      <c r="I62" s="51">
        <v>73.1875</v>
      </c>
    </row>
    <row r="63" spans="1:9" x14ac:dyDescent="0.3">
      <c r="A63" s="32">
        <f t="shared" si="0"/>
        <v>44988</v>
      </c>
      <c r="B63" s="32">
        <f t="shared" si="0"/>
        <v>45353</v>
      </c>
      <c r="C63" s="51">
        <f>AVERAGEIFS(Sheet!I:I,Sheet!C:C,NORTE!A63,Sheet!A:A,"N")</f>
        <v>98.04060364</v>
      </c>
      <c r="D63" s="51">
        <f>IFERROR(AVERAGEIFS(Sheet!I:I,Sheet!C:C,NORTE!B63,Sheet!A:A,"N"),"")</f>
        <v>80.202003480000002</v>
      </c>
      <c r="F63" s="32">
        <v>44988</v>
      </c>
      <c r="G63" s="32">
        <v>45353</v>
      </c>
      <c r="H63" s="51">
        <v>98.04060364</v>
      </c>
      <c r="I63" s="51">
        <v>73.1875</v>
      </c>
    </row>
    <row r="64" spans="1:9" x14ac:dyDescent="0.3">
      <c r="A64" s="32">
        <f t="shared" si="0"/>
        <v>44989</v>
      </c>
      <c r="B64" s="32">
        <f t="shared" si="0"/>
        <v>45354</v>
      </c>
      <c r="C64" s="51">
        <f>AVERAGEIFS(Sheet!I:I,Sheet!C:C,NORTE!A64,Sheet!A:A,"N")</f>
        <v>98.356399539999998</v>
      </c>
      <c r="D64" s="51">
        <f>IFERROR(AVERAGEIFS(Sheet!I:I,Sheet!C:C,NORTE!B64,Sheet!A:A,"N"),"")</f>
        <v>81.759902949999997</v>
      </c>
      <c r="F64" s="32">
        <v>44989</v>
      </c>
      <c r="G64" s="32">
        <v>45354</v>
      </c>
      <c r="H64" s="51">
        <v>98.356399539999998</v>
      </c>
      <c r="I64" s="51">
        <v>73.1875</v>
      </c>
    </row>
    <row r="65" spans="1:9" x14ac:dyDescent="0.3">
      <c r="A65" s="32">
        <f t="shared" si="0"/>
        <v>44990</v>
      </c>
      <c r="B65" s="32">
        <f t="shared" si="0"/>
        <v>45355</v>
      </c>
      <c r="C65" s="51">
        <f>AVERAGEIFS(Sheet!I:I,Sheet!C:C,NORTE!A65,Sheet!A:A,"N")</f>
        <v>98.296203610000006</v>
      </c>
      <c r="D65" s="51">
        <f>IFERROR(AVERAGEIFS(Sheet!I:I,Sheet!C:C,NORTE!B65,Sheet!A:A,"N"),"")</f>
        <v>82.970497129999998</v>
      </c>
      <c r="F65" s="32">
        <v>44990</v>
      </c>
      <c r="G65" s="32">
        <v>45355</v>
      </c>
      <c r="H65" s="51">
        <v>98.296203610000006</v>
      </c>
      <c r="I65" s="51">
        <v>73.1875</v>
      </c>
    </row>
    <row r="66" spans="1:9" x14ac:dyDescent="0.3">
      <c r="A66" s="32">
        <f t="shared" si="0"/>
        <v>44991</v>
      </c>
      <c r="B66" s="32">
        <f t="shared" si="0"/>
        <v>45356</v>
      </c>
      <c r="C66" s="51">
        <f>AVERAGEIFS(Sheet!I:I,Sheet!C:C,NORTE!A66,Sheet!A:A,"N")</f>
        <v>98.292800900000003</v>
      </c>
      <c r="D66" s="51">
        <f>IFERROR(AVERAGEIFS(Sheet!I:I,Sheet!C:C,NORTE!B66,Sheet!A:A,"N"),"")</f>
        <v>83.858100890000003</v>
      </c>
      <c r="F66" s="32">
        <v>44991</v>
      </c>
      <c r="G66" s="32">
        <v>45356</v>
      </c>
      <c r="H66" s="51">
        <v>98.292800900000003</v>
      </c>
      <c r="I66" s="51"/>
    </row>
    <row r="67" spans="1:9" x14ac:dyDescent="0.3">
      <c r="A67" s="32">
        <f t="shared" si="0"/>
        <v>44992</v>
      </c>
      <c r="B67" s="32">
        <f t="shared" si="0"/>
        <v>45357</v>
      </c>
      <c r="C67" s="51">
        <f>AVERAGEIFS(Sheet!I:I,Sheet!C:C,NORTE!A67,Sheet!A:A,"N")</f>
        <v>98.457000730000004</v>
      </c>
      <c r="D67" s="51">
        <f>IFERROR(AVERAGEIFS(Sheet!I:I,Sheet!C:C,NORTE!B67,Sheet!A:A,"N"),"")</f>
        <v>84.884803770000005</v>
      </c>
      <c r="F67" s="32">
        <v>44992</v>
      </c>
      <c r="G67" s="32">
        <v>45357</v>
      </c>
      <c r="H67" s="51">
        <v>98.457000730000004</v>
      </c>
      <c r="I67" s="51"/>
    </row>
    <row r="68" spans="1:9" x14ac:dyDescent="0.3">
      <c r="A68" s="32">
        <f t="shared" ref="A68:B131" si="1">A67+1</f>
        <v>44993</v>
      </c>
      <c r="B68" s="32">
        <f t="shared" si="1"/>
        <v>45358</v>
      </c>
      <c r="C68" s="51">
        <f>AVERAGEIFS(Sheet!I:I,Sheet!C:C,NORTE!A68,Sheet!A:A,"N")</f>
        <v>98.139396669999996</v>
      </c>
      <c r="D68" s="51">
        <f>IFERROR(AVERAGEIFS(Sheet!I:I,Sheet!C:C,NORTE!B68,Sheet!A:A,"N"),"")</f>
        <v>85.882003780000005</v>
      </c>
      <c r="F68" s="32">
        <v>44993</v>
      </c>
      <c r="G68" s="32">
        <v>45358</v>
      </c>
      <c r="H68" s="51">
        <v>98.139396669999996</v>
      </c>
      <c r="I68" s="51"/>
    </row>
    <row r="69" spans="1:9" x14ac:dyDescent="0.3">
      <c r="A69" s="32">
        <f t="shared" si="1"/>
        <v>44994</v>
      </c>
      <c r="B69" s="32">
        <f t="shared" si="1"/>
        <v>45359</v>
      </c>
      <c r="C69" s="51">
        <f>AVERAGEIFS(Sheet!I:I,Sheet!C:C,NORTE!A69,Sheet!A:A,"N")</f>
        <v>97.730102540000004</v>
      </c>
      <c r="D69" s="51">
        <f>IFERROR(AVERAGEIFS(Sheet!I:I,Sheet!C:C,NORTE!B69,Sheet!A:A,"N"),"")</f>
        <v>87.099296570000007</v>
      </c>
      <c r="F69" s="32">
        <v>44994</v>
      </c>
      <c r="G69" s="32">
        <v>45359</v>
      </c>
      <c r="H69" s="51">
        <v>97.730102540000004</v>
      </c>
      <c r="I69" s="51"/>
    </row>
    <row r="70" spans="1:9" x14ac:dyDescent="0.3">
      <c r="A70" s="32">
        <f t="shared" si="1"/>
        <v>44995</v>
      </c>
      <c r="B70" s="32">
        <f t="shared" si="1"/>
        <v>45360</v>
      </c>
      <c r="C70" s="51">
        <f>AVERAGEIFS(Sheet!I:I,Sheet!C:C,NORTE!A70,Sheet!A:A,"N")</f>
        <v>97.474998470000003</v>
      </c>
      <c r="D70" s="51">
        <f>IFERROR(AVERAGEIFS(Sheet!I:I,Sheet!C:C,NORTE!B70,Sheet!A:A,"N"),"")</f>
        <v>88.071296689999997</v>
      </c>
      <c r="F70" s="32">
        <v>44995</v>
      </c>
      <c r="G70" s="32">
        <v>45360</v>
      </c>
      <c r="H70" s="51">
        <v>97.474998470000003</v>
      </c>
      <c r="I70" s="51"/>
    </row>
    <row r="71" spans="1:9" x14ac:dyDescent="0.3">
      <c r="A71" s="32">
        <f t="shared" si="1"/>
        <v>44996</v>
      </c>
      <c r="B71" s="32">
        <f t="shared" si="1"/>
        <v>45361</v>
      </c>
      <c r="C71" s="51">
        <f>AVERAGEIFS(Sheet!I:I,Sheet!C:C,NORTE!A71,Sheet!A:A,"N")</f>
        <v>97.586402890000002</v>
      </c>
      <c r="D71" s="51">
        <f>IFERROR(AVERAGEIFS(Sheet!I:I,Sheet!C:C,NORTE!B71,Sheet!A:A,"N"),"")</f>
        <v>88.865798949999999</v>
      </c>
      <c r="F71" s="32">
        <v>44996</v>
      </c>
      <c r="G71" s="32">
        <v>45361</v>
      </c>
      <c r="H71" s="51">
        <v>97.586402890000002</v>
      </c>
      <c r="I71" s="51"/>
    </row>
    <row r="72" spans="1:9" x14ac:dyDescent="0.3">
      <c r="A72" s="32">
        <f t="shared" si="1"/>
        <v>44997</v>
      </c>
      <c r="B72" s="32">
        <f t="shared" si="1"/>
        <v>45362</v>
      </c>
      <c r="C72" s="51">
        <f>AVERAGEIFS(Sheet!I:I,Sheet!C:C,NORTE!A72,Sheet!A:A,"N")</f>
        <v>98.042396550000007</v>
      </c>
      <c r="D72" s="51">
        <f>IFERROR(AVERAGEIFS(Sheet!I:I,Sheet!C:C,NORTE!B72,Sheet!A:A,"N"),"")</f>
        <v>89.676101680000002</v>
      </c>
      <c r="F72" s="32">
        <v>44997</v>
      </c>
      <c r="G72" s="32">
        <v>45362</v>
      </c>
      <c r="H72" s="51">
        <v>98.042396550000007</v>
      </c>
      <c r="I72" s="51"/>
    </row>
    <row r="73" spans="1:9" x14ac:dyDescent="0.3">
      <c r="A73" s="32">
        <f t="shared" si="1"/>
        <v>44998</v>
      </c>
      <c r="B73" s="32">
        <f t="shared" si="1"/>
        <v>45363</v>
      </c>
      <c r="C73" s="51">
        <f>AVERAGEIFS(Sheet!I:I,Sheet!C:C,NORTE!A73,Sheet!A:A,"N")</f>
        <v>98.4375</v>
      </c>
      <c r="D73" s="51">
        <f>IFERROR(AVERAGEIFS(Sheet!I:I,Sheet!C:C,NORTE!B73,Sheet!A:A,"N"),"")</f>
        <v>90.322402949999997</v>
      </c>
      <c r="F73" s="32">
        <v>44998</v>
      </c>
      <c r="G73" s="32">
        <v>45363</v>
      </c>
      <c r="H73" s="51">
        <v>98.4375</v>
      </c>
      <c r="I73" s="51"/>
    </row>
    <row r="74" spans="1:9" x14ac:dyDescent="0.3">
      <c r="A74" s="32">
        <f t="shared" si="1"/>
        <v>44999</v>
      </c>
      <c r="B74" s="32">
        <f t="shared" si="1"/>
        <v>45364</v>
      </c>
      <c r="C74" s="51">
        <f>AVERAGEIFS(Sheet!I:I,Sheet!C:C,NORTE!A74,Sheet!A:A,"N")</f>
        <v>98.286201480000003</v>
      </c>
      <c r="D74" s="51">
        <f>IFERROR(AVERAGEIFS(Sheet!I:I,Sheet!C:C,NORTE!B74,Sheet!A:A,"N"),"")</f>
        <v>90.954101559999998</v>
      </c>
      <c r="F74" s="32">
        <v>44999</v>
      </c>
      <c r="G74" s="32">
        <v>45364</v>
      </c>
      <c r="H74" s="51">
        <v>98.286201480000003</v>
      </c>
      <c r="I74" s="51"/>
    </row>
    <row r="75" spans="1:9" x14ac:dyDescent="0.3">
      <c r="A75" s="32">
        <f t="shared" si="1"/>
        <v>45000</v>
      </c>
      <c r="B75" s="32">
        <f t="shared" si="1"/>
        <v>45365</v>
      </c>
      <c r="C75" s="51">
        <f>AVERAGEIFS(Sheet!I:I,Sheet!C:C,NORTE!A75,Sheet!A:A,"N")</f>
        <v>98.312698359999999</v>
      </c>
      <c r="D75" s="51">
        <f>IFERROR(AVERAGEIFS(Sheet!I:I,Sheet!C:C,NORTE!B75,Sheet!A:A,"N"),"")</f>
        <v>91.597000120000004</v>
      </c>
      <c r="F75" s="32">
        <v>45000</v>
      </c>
      <c r="G75" s="32">
        <v>45365</v>
      </c>
      <c r="H75" s="51">
        <v>98.312698359999999</v>
      </c>
      <c r="I75" s="51"/>
    </row>
    <row r="76" spans="1:9" x14ac:dyDescent="0.3">
      <c r="A76" s="32">
        <f t="shared" si="1"/>
        <v>45001</v>
      </c>
      <c r="B76" s="32">
        <f t="shared" si="1"/>
        <v>45366</v>
      </c>
      <c r="C76" s="51">
        <f>AVERAGEIFS(Sheet!I:I,Sheet!C:C,NORTE!A76,Sheet!A:A,"N")</f>
        <v>98.149803160000005</v>
      </c>
      <c r="D76" s="51">
        <f>IFERROR(AVERAGEIFS(Sheet!I:I,Sheet!C:C,NORTE!B76,Sheet!A:A,"N"),"")</f>
        <v>92.336799619999994</v>
      </c>
      <c r="F76" s="32">
        <v>45001</v>
      </c>
      <c r="G76" s="32">
        <v>45366</v>
      </c>
      <c r="H76" s="51">
        <v>98.149803160000005</v>
      </c>
      <c r="I76" s="51"/>
    </row>
    <row r="77" spans="1:9" x14ac:dyDescent="0.3">
      <c r="A77" s="32">
        <f t="shared" si="1"/>
        <v>45002</v>
      </c>
      <c r="B77" s="32">
        <f t="shared" si="1"/>
        <v>45367</v>
      </c>
      <c r="C77" s="51">
        <f>AVERAGEIFS(Sheet!I:I,Sheet!C:C,NORTE!A77,Sheet!A:A,"N")</f>
        <v>98.533599850000002</v>
      </c>
      <c r="D77" s="51">
        <f>IFERROR(AVERAGEIFS(Sheet!I:I,Sheet!C:C,NORTE!B77,Sheet!A:A,"N"),"")</f>
        <v>93.023696900000004</v>
      </c>
      <c r="F77" s="32">
        <v>45002</v>
      </c>
      <c r="G77" s="32">
        <v>45367</v>
      </c>
      <c r="H77" s="51">
        <v>98.533599850000002</v>
      </c>
      <c r="I77" s="51"/>
    </row>
    <row r="78" spans="1:9" x14ac:dyDescent="0.3">
      <c r="A78" s="32">
        <f t="shared" si="1"/>
        <v>45003</v>
      </c>
      <c r="B78" s="32">
        <f t="shared" si="1"/>
        <v>45368</v>
      </c>
      <c r="C78" s="51">
        <f>AVERAGEIFS(Sheet!I:I,Sheet!C:C,NORTE!A78,Sheet!A:A,"N")</f>
        <v>98.213996890000004</v>
      </c>
      <c r="D78" s="51">
        <f>IFERROR(AVERAGEIFS(Sheet!I:I,Sheet!C:C,NORTE!B78,Sheet!A:A,"N"),"")</f>
        <v>93.464500430000001</v>
      </c>
      <c r="F78" s="32">
        <v>45003</v>
      </c>
      <c r="G78" s="32">
        <v>45368</v>
      </c>
      <c r="H78" s="51">
        <v>98.213996890000004</v>
      </c>
      <c r="I78" s="51"/>
    </row>
    <row r="79" spans="1:9" x14ac:dyDescent="0.3">
      <c r="A79" s="32">
        <f t="shared" si="1"/>
        <v>45004</v>
      </c>
      <c r="B79" s="32">
        <f t="shared" si="1"/>
        <v>45369</v>
      </c>
      <c r="C79" s="51">
        <f>AVERAGEIFS(Sheet!I:I,Sheet!C:C,NORTE!A79,Sheet!A:A,"N")</f>
        <v>98.585296630000002</v>
      </c>
      <c r="D79" s="51">
        <f>IFERROR(AVERAGEIFS(Sheet!I:I,Sheet!C:C,NORTE!B79,Sheet!A:A,"N"),"")</f>
        <v>93.811698910000004</v>
      </c>
      <c r="F79" s="32">
        <v>45004</v>
      </c>
      <c r="G79" s="32">
        <v>45369</v>
      </c>
      <c r="H79" s="51">
        <v>98.585296630000002</v>
      </c>
      <c r="I79" s="51"/>
    </row>
    <row r="80" spans="1:9" x14ac:dyDescent="0.3">
      <c r="A80" s="32">
        <f t="shared" si="1"/>
        <v>45005</v>
      </c>
      <c r="B80" s="32">
        <f t="shared" si="1"/>
        <v>45370</v>
      </c>
      <c r="C80" s="51">
        <f>AVERAGEIFS(Sheet!I:I,Sheet!C:C,NORTE!A80,Sheet!A:A,"N")</f>
        <v>98.606300349999998</v>
      </c>
      <c r="D80" s="51">
        <f>IFERROR(AVERAGEIFS(Sheet!I:I,Sheet!C:C,NORTE!B80,Sheet!A:A,"N"),"")</f>
        <v>94.416397090000004</v>
      </c>
      <c r="F80" s="32">
        <v>45005</v>
      </c>
      <c r="G80" s="32">
        <v>45370</v>
      </c>
      <c r="H80" s="51">
        <v>98.606300349999998</v>
      </c>
      <c r="I80" s="51"/>
    </row>
    <row r="81" spans="1:9" x14ac:dyDescent="0.3">
      <c r="A81" s="32">
        <f t="shared" si="1"/>
        <v>45006</v>
      </c>
      <c r="B81" s="32">
        <f t="shared" si="1"/>
        <v>45371</v>
      </c>
      <c r="C81" s="51">
        <f>AVERAGEIFS(Sheet!I:I,Sheet!C:C,NORTE!A81,Sheet!A:A,"N")</f>
        <v>98.611999510000004</v>
      </c>
      <c r="D81" s="51">
        <f>IFERROR(AVERAGEIFS(Sheet!I:I,Sheet!C:C,NORTE!B81,Sheet!A:A,"N"),"")</f>
        <v>94.769599909999997</v>
      </c>
      <c r="F81" s="32">
        <v>45006</v>
      </c>
      <c r="G81" s="32">
        <v>45371</v>
      </c>
      <c r="H81" s="51">
        <v>98.611999510000004</v>
      </c>
      <c r="I81" s="51"/>
    </row>
    <row r="82" spans="1:9" x14ac:dyDescent="0.3">
      <c r="A82" s="32">
        <f t="shared" si="1"/>
        <v>45007</v>
      </c>
      <c r="B82" s="32">
        <f t="shared" si="1"/>
        <v>45372</v>
      </c>
      <c r="C82" s="51">
        <f>AVERAGEIFS(Sheet!I:I,Sheet!C:C,NORTE!A82,Sheet!A:A,"N")</f>
        <v>98.390296939999999</v>
      </c>
      <c r="D82" s="51">
        <f>IFERROR(AVERAGEIFS(Sheet!I:I,Sheet!C:C,NORTE!B82,Sheet!A:A,"N"),"")</f>
        <v>94.791297909999997</v>
      </c>
      <c r="F82" s="32">
        <v>45007</v>
      </c>
      <c r="G82" s="32">
        <v>45372</v>
      </c>
      <c r="H82" s="51">
        <v>98.390296939999999</v>
      </c>
      <c r="I82" s="51"/>
    </row>
    <row r="83" spans="1:9" x14ac:dyDescent="0.3">
      <c r="A83" s="32">
        <f t="shared" si="1"/>
        <v>45008</v>
      </c>
      <c r="B83" s="32">
        <f t="shared" si="1"/>
        <v>45373</v>
      </c>
      <c r="C83" s="51">
        <f>AVERAGEIFS(Sheet!I:I,Sheet!C:C,NORTE!A83,Sheet!A:A,"N")</f>
        <v>98.344100949999998</v>
      </c>
      <c r="D83" s="51">
        <f>IFERROR(AVERAGEIFS(Sheet!I:I,Sheet!C:C,NORTE!B83,Sheet!A:A,"N"),"")</f>
        <v>94.848503109999996</v>
      </c>
      <c r="F83" s="32">
        <v>45008</v>
      </c>
      <c r="G83" s="32">
        <v>45373</v>
      </c>
      <c r="H83" s="51">
        <v>98.344100949999998</v>
      </c>
      <c r="I83" s="51"/>
    </row>
    <row r="84" spans="1:9" x14ac:dyDescent="0.3">
      <c r="A84" s="32">
        <f t="shared" si="1"/>
        <v>45009</v>
      </c>
      <c r="B84" s="32">
        <f t="shared" si="1"/>
        <v>45374</v>
      </c>
      <c r="C84" s="51">
        <f>AVERAGEIFS(Sheet!I:I,Sheet!C:C,NORTE!A84,Sheet!A:A,"N")</f>
        <v>98.054199220000001</v>
      </c>
      <c r="D84" s="51">
        <f>IFERROR(AVERAGEIFS(Sheet!I:I,Sheet!C:C,NORTE!B84,Sheet!A:A,"N"),"")</f>
        <v>94.626098630000001</v>
      </c>
      <c r="F84" s="32">
        <v>45009</v>
      </c>
      <c r="G84" s="32">
        <v>45374</v>
      </c>
      <c r="H84" s="51">
        <v>98.054199220000001</v>
      </c>
      <c r="I84" s="51"/>
    </row>
    <row r="85" spans="1:9" x14ac:dyDescent="0.3">
      <c r="A85" s="32">
        <f t="shared" si="1"/>
        <v>45010</v>
      </c>
      <c r="B85" s="32">
        <f t="shared" si="1"/>
        <v>45375</v>
      </c>
      <c r="C85" s="51">
        <f>AVERAGEIFS(Sheet!I:I,Sheet!C:C,NORTE!A85,Sheet!A:A,"N")</f>
        <v>97.938102720000003</v>
      </c>
      <c r="D85" s="51">
        <f>IFERROR(AVERAGEIFS(Sheet!I:I,Sheet!C:C,NORTE!B85,Sheet!A:A,"N"),"")</f>
        <v>94.652702329999997</v>
      </c>
      <c r="F85" s="32">
        <v>45010</v>
      </c>
      <c r="G85" s="32">
        <v>45375</v>
      </c>
      <c r="H85" s="51">
        <v>97.938102720000003</v>
      </c>
      <c r="I85" s="51"/>
    </row>
    <row r="86" spans="1:9" x14ac:dyDescent="0.3">
      <c r="A86" s="32">
        <f t="shared" si="1"/>
        <v>45011</v>
      </c>
      <c r="B86" s="32">
        <f t="shared" si="1"/>
        <v>45376</v>
      </c>
      <c r="C86" s="51">
        <f>AVERAGEIFS(Sheet!I:I,Sheet!C:C,NORTE!A86,Sheet!A:A,"N")</f>
        <v>97.918197629999995</v>
      </c>
      <c r="D86" s="51">
        <f>IFERROR(AVERAGEIFS(Sheet!I:I,Sheet!C:C,NORTE!B86,Sheet!A:A,"N"),"")</f>
        <v>94.622802730000004</v>
      </c>
      <c r="F86" s="32">
        <v>45011</v>
      </c>
      <c r="G86" s="32">
        <v>45376</v>
      </c>
      <c r="H86" s="51">
        <v>97.918197629999995</v>
      </c>
      <c r="I86" s="51"/>
    </row>
    <row r="87" spans="1:9" x14ac:dyDescent="0.3">
      <c r="A87" s="32">
        <f t="shared" si="1"/>
        <v>45012</v>
      </c>
      <c r="B87" s="32">
        <f t="shared" si="1"/>
        <v>45377</v>
      </c>
      <c r="C87" s="51">
        <f>AVERAGEIFS(Sheet!I:I,Sheet!C:C,NORTE!A87,Sheet!A:A,"N")</f>
        <v>97.683296200000001</v>
      </c>
      <c r="D87" s="51">
        <f>IFERROR(AVERAGEIFS(Sheet!I:I,Sheet!C:C,NORTE!B87,Sheet!A:A,"N"),"")</f>
        <v>94.298698430000002</v>
      </c>
      <c r="F87" s="32">
        <v>45012</v>
      </c>
      <c r="G87" s="32">
        <v>45377</v>
      </c>
      <c r="H87" s="51">
        <v>97.683296200000001</v>
      </c>
      <c r="I87" s="51"/>
    </row>
    <row r="88" spans="1:9" x14ac:dyDescent="0.3">
      <c r="A88" s="32">
        <f t="shared" si="1"/>
        <v>45013</v>
      </c>
      <c r="B88" s="32">
        <f t="shared" si="1"/>
        <v>45378</v>
      </c>
      <c r="C88" s="51">
        <f>AVERAGEIFS(Sheet!I:I,Sheet!C:C,NORTE!A88,Sheet!A:A,"N")</f>
        <v>97.696197510000005</v>
      </c>
      <c r="D88" s="51">
        <f>IFERROR(AVERAGEIFS(Sheet!I:I,Sheet!C:C,NORTE!B88,Sheet!A:A,"N"),"")</f>
        <v>94.125801089999996</v>
      </c>
      <c r="F88" s="32">
        <v>45013</v>
      </c>
      <c r="G88" s="32">
        <v>45378</v>
      </c>
      <c r="H88" s="51">
        <v>97.696197510000005</v>
      </c>
      <c r="I88" s="51"/>
    </row>
    <row r="89" spans="1:9" x14ac:dyDescent="0.3">
      <c r="A89" s="32">
        <f t="shared" si="1"/>
        <v>45014</v>
      </c>
      <c r="B89" s="32">
        <f t="shared" si="1"/>
        <v>45379</v>
      </c>
      <c r="C89" s="51">
        <f>AVERAGEIFS(Sheet!I:I,Sheet!C:C,NORTE!A89,Sheet!A:A,"N")</f>
        <v>97.586303709999996</v>
      </c>
      <c r="D89" s="51">
        <f>IFERROR(AVERAGEIFS(Sheet!I:I,Sheet!C:C,NORTE!B89,Sheet!A:A,"N"),"")</f>
        <v>94.362701419999993</v>
      </c>
      <c r="F89" s="32">
        <v>45014</v>
      </c>
      <c r="G89" s="32">
        <v>45379</v>
      </c>
      <c r="H89" s="51">
        <v>97.586303709999996</v>
      </c>
      <c r="I89" s="51"/>
    </row>
    <row r="90" spans="1:9" x14ac:dyDescent="0.3">
      <c r="A90" s="32">
        <f t="shared" si="1"/>
        <v>45015</v>
      </c>
      <c r="B90" s="32">
        <f t="shared" si="1"/>
        <v>45380</v>
      </c>
      <c r="C90" s="51">
        <f>AVERAGEIFS(Sheet!I:I,Sheet!C:C,NORTE!A90,Sheet!A:A,"N")</f>
        <v>97.631103519999996</v>
      </c>
      <c r="D90" s="51">
        <f>IFERROR(AVERAGEIFS(Sheet!I:I,Sheet!C:C,NORTE!B90,Sheet!A:A,"N"),"")</f>
        <v>94.846702579999999</v>
      </c>
      <c r="F90" s="32">
        <v>45015</v>
      </c>
      <c r="G90" s="32">
        <v>45380</v>
      </c>
      <c r="H90" s="51">
        <v>97.631103519999996</v>
      </c>
      <c r="I90" s="51"/>
    </row>
    <row r="91" spans="1:9" x14ac:dyDescent="0.3">
      <c r="A91" s="32">
        <f t="shared" si="1"/>
        <v>45016</v>
      </c>
      <c r="B91" s="32">
        <f t="shared" si="1"/>
        <v>45381</v>
      </c>
      <c r="C91" s="51">
        <f>AVERAGEIFS(Sheet!I:I,Sheet!C:C,NORTE!A91,Sheet!A:A,"N")</f>
        <v>97.702400209999993</v>
      </c>
      <c r="D91" s="51">
        <f>IFERROR(AVERAGEIFS(Sheet!I:I,Sheet!C:C,NORTE!B91,Sheet!A:A,"N"),"")</f>
        <v>94.803802489999995</v>
      </c>
      <c r="F91" s="32">
        <v>45016</v>
      </c>
      <c r="G91" s="32">
        <v>45381</v>
      </c>
      <c r="H91" s="51">
        <v>97.702400209999993</v>
      </c>
      <c r="I91" s="51"/>
    </row>
    <row r="92" spans="1:9" x14ac:dyDescent="0.3">
      <c r="A92" s="32">
        <f t="shared" si="1"/>
        <v>45017</v>
      </c>
      <c r="B92" s="32">
        <f t="shared" si="1"/>
        <v>45382</v>
      </c>
      <c r="C92" s="51">
        <f>AVERAGEIFS(Sheet!I:I,Sheet!C:C,NORTE!A92,Sheet!A:A,"N")</f>
        <v>97.75939941</v>
      </c>
      <c r="D92" s="51">
        <f>IFERROR(AVERAGEIFS(Sheet!I:I,Sheet!C:C,NORTE!B92,Sheet!A:A,"N"),"")</f>
        <v>94.597000120000004</v>
      </c>
      <c r="F92" s="32">
        <v>45017</v>
      </c>
      <c r="G92" s="32">
        <v>45382</v>
      </c>
      <c r="H92" s="51">
        <v>97.75939941</v>
      </c>
      <c r="I92" s="51"/>
    </row>
    <row r="93" spans="1:9" x14ac:dyDescent="0.3">
      <c r="A93" s="32">
        <f t="shared" si="1"/>
        <v>45018</v>
      </c>
      <c r="B93" s="32">
        <f t="shared" si="1"/>
        <v>45383</v>
      </c>
      <c r="C93" s="51">
        <f>AVERAGEIFS(Sheet!I:I,Sheet!C:C,NORTE!A93,Sheet!A:A,"N")</f>
        <v>97.718803410000007</v>
      </c>
      <c r="D93" s="51">
        <f>IFERROR(AVERAGEIFS(Sheet!I:I,Sheet!C:C,NORTE!B93,Sheet!A:A,"N"),"")</f>
        <v>94.41439819</v>
      </c>
      <c r="F93" s="32">
        <v>45018</v>
      </c>
      <c r="G93" s="32">
        <v>45383</v>
      </c>
      <c r="H93" s="51">
        <v>97.718803410000007</v>
      </c>
      <c r="I93" s="51"/>
    </row>
    <row r="94" spans="1:9" x14ac:dyDescent="0.3">
      <c r="A94" s="32">
        <f t="shared" si="1"/>
        <v>45019</v>
      </c>
      <c r="B94" s="32">
        <f t="shared" si="1"/>
        <v>45384</v>
      </c>
      <c r="C94" s="51">
        <f>AVERAGEIFS(Sheet!I:I,Sheet!C:C,NORTE!A94,Sheet!A:A,"N")</f>
        <v>97.395797729999998</v>
      </c>
      <c r="D94" s="51">
        <f>IFERROR(AVERAGEIFS(Sheet!I:I,Sheet!C:C,NORTE!B94,Sheet!A:A,"N"),"")</f>
        <v>94.409202579999999</v>
      </c>
      <c r="F94" s="32">
        <v>45019</v>
      </c>
      <c r="G94" s="32">
        <v>45384</v>
      </c>
      <c r="H94" s="51">
        <v>97.395797729999998</v>
      </c>
      <c r="I94" s="51"/>
    </row>
    <row r="95" spans="1:9" x14ac:dyDescent="0.3">
      <c r="A95" s="32">
        <f t="shared" si="1"/>
        <v>45020</v>
      </c>
      <c r="B95" s="32">
        <f t="shared" si="1"/>
        <v>45385</v>
      </c>
      <c r="C95" s="51">
        <f>AVERAGEIFS(Sheet!I:I,Sheet!C:C,NORTE!A95,Sheet!A:A,"N")</f>
        <v>97.543197629999995</v>
      </c>
      <c r="D95" s="51">
        <f>IFERROR(AVERAGEIFS(Sheet!I:I,Sheet!C:C,NORTE!B95,Sheet!A:A,"N"),"")</f>
        <v>94.391197199999993</v>
      </c>
      <c r="F95" s="32">
        <v>45020</v>
      </c>
      <c r="G95" s="32">
        <v>45385</v>
      </c>
      <c r="H95" s="51">
        <v>97.543197629999995</v>
      </c>
      <c r="I95" s="51"/>
    </row>
    <row r="96" spans="1:9" x14ac:dyDescent="0.3">
      <c r="A96" s="32">
        <f t="shared" si="1"/>
        <v>45021</v>
      </c>
      <c r="B96" s="32">
        <f t="shared" si="1"/>
        <v>45386</v>
      </c>
      <c r="C96" s="51">
        <f>AVERAGEIFS(Sheet!I:I,Sheet!C:C,NORTE!A96,Sheet!A:A,"N")</f>
        <v>97.777603150000004</v>
      </c>
      <c r="D96" s="51">
        <f>IFERROR(AVERAGEIFS(Sheet!I:I,Sheet!C:C,NORTE!B96,Sheet!A:A,"N"),"")</f>
        <v>94.290100100000004</v>
      </c>
      <c r="F96" s="32">
        <v>45021</v>
      </c>
      <c r="G96" s="32">
        <v>45386</v>
      </c>
      <c r="H96" s="51">
        <v>97.777603150000004</v>
      </c>
      <c r="I96" s="51"/>
    </row>
    <row r="97" spans="1:9" x14ac:dyDescent="0.3">
      <c r="A97" s="32">
        <f t="shared" si="1"/>
        <v>45022</v>
      </c>
      <c r="B97" s="32">
        <f t="shared" si="1"/>
        <v>45387</v>
      </c>
      <c r="C97" s="51">
        <f>AVERAGEIFS(Sheet!I:I,Sheet!C:C,NORTE!A97,Sheet!A:A,"N")</f>
        <v>97.887298580000007</v>
      </c>
      <c r="D97" s="51">
        <f>IFERROR(AVERAGEIFS(Sheet!I:I,Sheet!C:C,NORTE!B97,Sheet!A:A,"N"),"")</f>
        <v>94.463897709999998</v>
      </c>
      <c r="F97" s="32">
        <v>45022</v>
      </c>
      <c r="G97" s="32">
        <v>45387</v>
      </c>
      <c r="H97" s="51">
        <v>97.887298580000007</v>
      </c>
      <c r="I97" s="51"/>
    </row>
    <row r="98" spans="1:9" x14ac:dyDescent="0.3">
      <c r="A98" s="32">
        <f t="shared" si="1"/>
        <v>45023</v>
      </c>
      <c r="B98" s="32">
        <f t="shared" si="1"/>
        <v>45388</v>
      </c>
      <c r="C98" s="51">
        <f>AVERAGEIFS(Sheet!I:I,Sheet!C:C,NORTE!A98,Sheet!A:A,"N")</f>
        <v>98.334503170000005</v>
      </c>
      <c r="D98" s="51">
        <f>IFERROR(AVERAGEIFS(Sheet!I:I,Sheet!C:C,NORTE!B98,Sheet!A:A,"N"),"")</f>
        <v>94.829803470000002</v>
      </c>
      <c r="F98" s="32">
        <v>45023</v>
      </c>
      <c r="G98" s="32">
        <v>45388</v>
      </c>
      <c r="H98" s="51">
        <v>98.334503170000005</v>
      </c>
      <c r="I98" s="51"/>
    </row>
    <row r="99" spans="1:9" x14ac:dyDescent="0.3">
      <c r="A99" s="32">
        <f t="shared" si="1"/>
        <v>45024</v>
      </c>
      <c r="B99" s="32">
        <f t="shared" si="1"/>
        <v>45389</v>
      </c>
      <c r="C99" s="51">
        <f>AVERAGEIFS(Sheet!I:I,Sheet!C:C,NORTE!A99,Sheet!A:A,"N")</f>
        <v>98.329200740000005</v>
      </c>
      <c r="D99" s="51">
        <f>IFERROR(AVERAGEIFS(Sheet!I:I,Sheet!C:C,NORTE!B99,Sheet!A:A,"N"),"")</f>
        <v>95.123298649999995</v>
      </c>
      <c r="F99" s="32">
        <v>45024</v>
      </c>
      <c r="G99" s="32">
        <v>45389</v>
      </c>
      <c r="H99" s="51">
        <v>98.329200740000005</v>
      </c>
      <c r="I99" s="51"/>
    </row>
    <row r="100" spans="1:9" x14ac:dyDescent="0.3">
      <c r="A100" s="32">
        <f t="shared" si="1"/>
        <v>45025</v>
      </c>
      <c r="B100" s="32">
        <f t="shared" si="1"/>
        <v>45390</v>
      </c>
      <c r="C100" s="51">
        <f>AVERAGEIFS(Sheet!I:I,Sheet!C:C,NORTE!A100,Sheet!A:A,"N")</f>
        <v>98.448402400000006</v>
      </c>
      <c r="D100" s="51">
        <f>IFERROR(AVERAGEIFS(Sheet!I:I,Sheet!C:C,NORTE!B100,Sheet!A:A,"N"),"")</f>
        <v>95.183502200000007</v>
      </c>
      <c r="F100" s="32">
        <v>45025</v>
      </c>
      <c r="G100" s="32">
        <v>45390</v>
      </c>
      <c r="H100" s="51">
        <v>98.448402400000006</v>
      </c>
      <c r="I100" s="51"/>
    </row>
    <row r="101" spans="1:9" x14ac:dyDescent="0.3">
      <c r="A101" s="32">
        <f t="shared" si="1"/>
        <v>45026</v>
      </c>
      <c r="B101" s="32">
        <f t="shared" si="1"/>
        <v>45391</v>
      </c>
      <c r="C101" s="51">
        <f>AVERAGEIFS(Sheet!I:I,Sheet!C:C,NORTE!A101,Sheet!A:A,"N")</f>
        <v>98.26779938</v>
      </c>
      <c r="D101" s="51">
        <f>IFERROR(AVERAGEIFS(Sheet!I:I,Sheet!C:C,NORTE!B101,Sheet!A:A,"N"),"")</f>
        <v>95.247398380000007</v>
      </c>
      <c r="F101" s="32">
        <v>45026</v>
      </c>
      <c r="G101" s="32">
        <v>45391</v>
      </c>
      <c r="H101" s="51">
        <v>98.26779938</v>
      </c>
      <c r="I101" s="51"/>
    </row>
    <row r="102" spans="1:9" x14ac:dyDescent="0.3">
      <c r="A102" s="32">
        <f t="shared" si="1"/>
        <v>45027</v>
      </c>
      <c r="B102" s="32">
        <f t="shared" si="1"/>
        <v>45392</v>
      </c>
      <c r="C102" s="51">
        <f>AVERAGEIFS(Sheet!I:I,Sheet!C:C,NORTE!A102,Sheet!A:A,"N")</f>
        <v>98.055099490000003</v>
      </c>
      <c r="D102" s="51">
        <f>IFERROR(AVERAGEIFS(Sheet!I:I,Sheet!C:C,NORTE!B102,Sheet!A:A,"N"),"")</f>
        <v>94.874900819999993</v>
      </c>
      <c r="F102" s="32">
        <v>45027</v>
      </c>
      <c r="G102" s="32">
        <v>45392</v>
      </c>
      <c r="H102" s="51">
        <v>98.055099490000003</v>
      </c>
      <c r="I102" s="51"/>
    </row>
    <row r="103" spans="1:9" x14ac:dyDescent="0.3">
      <c r="A103" s="32">
        <f t="shared" si="1"/>
        <v>45028</v>
      </c>
      <c r="B103" s="32">
        <f t="shared" si="1"/>
        <v>45393</v>
      </c>
      <c r="C103" s="51">
        <f>AVERAGEIFS(Sheet!I:I,Sheet!C:C,NORTE!A103,Sheet!A:A,"N")</f>
        <v>97.875801089999996</v>
      </c>
      <c r="D103" s="51">
        <f>IFERROR(AVERAGEIFS(Sheet!I:I,Sheet!C:C,NORTE!B103,Sheet!A:A,"N"),"")</f>
        <v>94.540901180000006</v>
      </c>
      <c r="F103" s="32">
        <v>45028</v>
      </c>
      <c r="G103" s="32">
        <v>45393</v>
      </c>
      <c r="H103" s="51">
        <v>97.875801089999996</v>
      </c>
      <c r="I103" s="51"/>
    </row>
    <row r="104" spans="1:9" x14ac:dyDescent="0.3">
      <c r="A104" s="32">
        <f t="shared" si="1"/>
        <v>45029</v>
      </c>
      <c r="B104" s="32">
        <f t="shared" si="1"/>
        <v>45394</v>
      </c>
      <c r="C104" s="51">
        <f>AVERAGEIFS(Sheet!I:I,Sheet!C:C,NORTE!A104,Sheet!A:A,"N")</f>
        <v>98.026702880000002</v>
      </c>
      <c r="D104" s="51">
        <f>IFERROR(AVERAGEIFS(Sheet!I:I,Sheet!C:C,NORTE!B104,Sheet!A:A,"N"),"")</f>
        <v>94.349296570000007</v>
      </c>
      <c r="F104" s="32">
        <v>45029</v>
      </c>
      <c r="G104" s="32">
        <v>45394</v>
      </c>
      <c r="H104" s="51">
        <v>98.026702880000002</v>
      </c>
      <c r="I104" s="51"/>
    </row>
    <row r="105" spans="1:9" x14ac:dyDescent="0.3">
      <c r="A105" s="32">
        <f t="shared" si="1"/>
        <v>45030</v>
      </c>
      <c r="B105" s="32">
        <f t="shared" si="1"/>
        <v>45395</v>
      </c>
      <c r="C105" s="51">
        <f>AVERAGEIFS(Sheet!I:I,Sheet!C:C,NORTE!A105,Sheet!A:A,"N")</f>
        <v>98.060699459999995</v>
      </c>
      <c r="D105" s="51">
        <f>IFERROR(AVERAGEIFS(Sheet!I:I,Sheet!C:C,NORTE!B105,Sheet!A:A,"N"),"")</f>
        <v>94.573097230000002</v>
      </c>
      <c r="F105" s="32">
        <v>45030</v>
      </c>
      <c r="G105" s="32">
        <v>45395</v>
      </c>
      <c r="H105" s="51">
        <v>98.060699459999995</v>
      </c>
      <c r="I105" s="51"/>
    </row>
    <row r="106" spans="1:9" x14ac:dyDescent="0.3">
      <c r="A106" s="32">
        <f t="shared" si="1"/>
        <v>45031</v>
      </c>
      <c r="B106" s="32">
        <f t="shared" si="1"/>
        <v>45396</v>
      </c>
      <c r="C106" s="51">
        <f>AVERAGEIFS(Sheet!I:I,Sheet!C:C,NORTE!A106,Sheet!A:A,"N")</f>
        <v>98.203796389999994</v>
      </c>
      <c r="D106" s="51">
        <f>IFERROR(AVERAGEIFS(Sheet!I:I,Sheet!C:C,NORTE!B106,Sheet!A:A,"N"),"")</f>
        <v>94.812896730000006</v>
      </c>
      <c r="F106" s="32">
        <v>45031</v>
      </c>
      <c r="G106" s="32">
        <v>45396</v>
      </c>
      <c r="H106" s="51">
        <v>98.203796389999994</v>
      </c>
      <c r="I106" s="51"/>
    </row>
    <row r="107" spans="1:9" x14ac:dyDescent="0.3">
      <c r="A107" s="32">
        <f t="shared" si="1"/>
        <v>45032</v>
      </c>
      <c r="B107" s="32">
        <f t="shared" si="1"/>
        <v>45397</v>
      </c>
      <c r="C107" s="51">
        <f>AVERAGEIFS(Sheet!I:I,Sheet!C:C,NORTE!A107,Sheet!A:A,"N")</f>
        <v>98.318603519999996</v>
      </c>
      <c r="D107" s="51">
        <f>IFERROR(AVERAGEIFS(Sheet!I:I,Sheet!C:C,NORTE!B107,Sheet!A:A,"N"),"")</f>
        <v>94.99720001</v>
      </c>
      <c r="F107" s="32">
        <v>45032</v>
      </c>
      <c r="G107" s="32">
        <v>45397</v>
      </c>
      <c r="H107" s="51">
        <v>98.318603519999996</v>
      </c>
      <c r="I107" s="51"/>
    </row>
    <row r="108" spans="1:9" x14ac:dyDescent="0.3">
      <c r="A108" s="32">
        <f t="shared" si="1"/>
        <v>45033</v>
      </c>
      <c r="B108" s="32">
        <f t="shared" si="1"/>
        <v>45398</v>
      </c>
      <c r="C108" s="51">
        <f>AVERAGEIFS(Sheet!I:I,Sheet!C:C,NORTE!A108,Sheet!A:A,"N")</f>
        <v>98.345802309999996</v>
      </c>
      <c r="D108" s="51">
        <f>IFERROR(AVERAGEIFS(Sheet!I:I,Sheet!C:C,NORTE!B108,Sheet!A:A,"N"),"")</f>
        <v>94.853797909999997</v>
      </c>
      <c r="F108" s="32">
        <v>45033</v>
      </c>
      <c r="G108" s="32">
        <v>45398</v>
      </c>
      <c r="H108" s="51">
        <v>98.345802309999996</v>
      </c>
      <c r="I108" s="51"/>
    </row>
    <row r="109" spans="1:9" x14ac:dyDescent="0.3">
      <c r="A109" s="32">
        <f t="shared" si="1"/>
        <v>45034</v>
      </c>
      <c r="B109" s="32">
        <f t="shared" si="1"/>
        <v>45399</v>
      </c>
      <c r="C109" s="51">
        <f>AVERAGEIFS(Sheet!I:I,Sheet!C:C,NORTE!A109,Sheet!A:A,"N")</f>
        <v>98.181800839999994</v>
      </c>
      <c r="D109" s="51">
        <f>IFERROR(AVERAGEIFS(Sheet!I:I,Sheet!C:C,NORTE!B109,Sheet!A:A,"N"),"")</f>
        <v>94.905197139999999</v>
      </c>
      <c r="F109" s="32">
        <v>45034</v>
      </c>
      <c r="G109" s="32">
        <v>45399</v>
      </c>
      <c r="H109" s="51">
        <v>98.181800839999994</v>
      </c>
      <c r="I109" s="51"/>
    </row>
    <row r="110" spans="1:9" x14ac:dyDescent="0.3">
      <c r="A110" s="32">
        <f t="shared" si="1"/>
        <v>45035</v>
      </c>
      <c r="B110" s="32">
        <f t="shared" si="1"/>
        <v>45400</v>
      </c>
      <c r="C110" s="51">
        <f>AVERAGEIFS(Sheet!I:I,Sheet!C:C,NORTE!A110,Sheet!A:A,"N")</f>
        <v>98.202301030000001</v>
      </c>
      <c r="D110" s="51">
        <f>IFERROR(AVERAGEIFS(Sheet!I:I,Sheet!C:C,NORTE!B110,Sheet!A:A,"N"),"")</f>
        <v>95.003097530000005</v>
      </c>
      <c r="F110" s="32">
        <v>45035</v>
      </c>
      <c r="G110" s="32">
        <v>45400</v>
      </c>
      <c r="H110" s="51">
        <v>98.202301030000001</v>
      </c>
      <c r="I110" s="51"/>
    </row>
    <row r="111" spans="1:9" x14ac:dyDescent="0.3">
      <c r="A111" s="32">
        <f t="shared" si="1"/>
        <v>45036</v>
      </c>
      <c r="B111" s="32">
        <f t="shared" si="1"/>
        <v>45401</v>
      </c>
      <c r="C111" s="51">
        <f>AVERAGEIFS(Sheet!I:I,Sheet!C:C,NORTE!A111,Sheet!A:A,"N")</f>
        <v>98.105598450000002</v>
      </c>
      <c r="D111" s="51">
        <f>IFERROR(AVERAGEIFS(Sheet!I:I,Sheet!C:C,NORTE!B111,Sheet!A:A,"N"),"")</f>
        <v>94.823699950000005</v>
      </c>
      <c r="F111" s="32">
        <v>45036</v>
      </c>
      <c r="G111" s="32">
        <v>45401</v>
      </c>
      <c r="H111" s="51">
        <v>98.105598450000002</v>
      </c>
      <c r="I111" s="51"/>
    </row>
    <row r="112" spans="1:9" x14ac:dyDescent="0.3">
      <c r="A112" s="32">
        <f t="shared" si="1"/>
        <v>45037</v>
      </c>
      <c r="B112" s="32">
        <f t="shared" si="1"/>
        <v>45402</v>
      </c>
      <c r="C112" s="51">
        <f>AVERAGEIFS(Sheet!I:I,Sheet!C:C,NORTE!A112,Sheet!A:A,"N")</f>
        <v>98.195396419999994</v>
      </c>
      <c r="D112" s="51">
        <f>IFERROR(AVERAGEIFS(Sheet!I:I,Sheet!C:C,NORTE!B112,Sheet!A:A,"N"),"")</f>
        <v>95.146400450000002</v>
      </c>
      <c r="F112" s="32">
        <v>45037</v>
      </c>
      <c r="G112" s="32">
        <v>45402</v>
      </c>
      <c r="H112" s="51">
        <v>98.195396419999994</v>
      </c>
      <c r="I112" s="51"/>
    </row>
    <row r="113" spans="1:9" x14ac:dyDescent="0.3">
      <c r="A113" s="32">
        <f t="shared" si="1"/>
        <v>45038</v>
      </c>
      <c r="B113" s="32">
        <f t="shared" si="1"/>
        <v>45403</v>
      </c>
      <c r="C113" s="51">
        <f>AVERAGEIFS(Sheet!I:I,Sheet!C:C,NORTE!A113,Sheet!A:A,"N")</f>
        <v>98.291496280000004</v>
      </c>
      <c r="D113" s="51">
        <f>IFERROR(AVERAGEIFS(Sheet!I:I,Sheet!C:C,NORTE!B113,Sheet!A:A,"N"),"")</f>
        <v>95.241699220000001</v>
      </c>
      <c r="F113" s="32">
        <v>45038</v>
      </c>
      <c r="G113" s="32">
        <v>45403</v>
      </c>
      <c r="H113" s="51">
        <v>98.291496280000004</v>
      </c>
      <c r="I113" s="51"/>
    </row>
    <row r="114" spans="1:9" x14ac:dyDescent="0.3">
      <c r="A114" s="32">
        <f t="shared" si="1"/>
        <v>45039</v>
      </c>
      <c r="B114" s="32">
        <f t="shared" si="1"/>
        <v>45404</v>
      </c>
      <c r="C114" s="51">
        <f>AVERAGEIFS(Sheet!I:I,Sheet!C:C,NORTE!A114,Sheet!A:A,"N")</f>
        <v>98.534301760000005</v>
      </c>
      <c r="D114" s="51">
        <f>IFERROR(AVERAGEIFS(Sheet!I:I,Sheet!C:C,NORTE!B114,Sheet!A:A,"N"),"")</f>
        <v>95.272499080000003</v>
      </c>
      <c r="F114" s="32">
        <v>45039</v>
      </c>
      <c r="G114" s="32">
        <v>45404</v>
      </c>
      <c r="H114" s="51">
        <v>98.534301760000005</v>
      </c>
      <c r="I114" s="51"/>
    </row>
    <row r="115" spans="1:9" x14ac:dyDescent="0.3">
      <c r="A115" s="32">
        <f t="shared" si="1"/>
        <v>45040</v>
      </c>
      <c r="B115" s="32">
        <f t="shared" si="1"/>
        <v>45405</v>
      </c>
      <c r="C115" s="51">
        <f>AVERAGEIFS(Sheet!I:I,Sheet!C:C,NORTE!A115,Sheet!A:A,"N")</f>
        <v>98.347198489999997</v>
      </c>
      <c r="D115" s="51">
        <f>IFERROR(AVERAGEIFS(Sheet!I:I,Sheet!C:C,NORTE!B115,Sheet!A:A,"N"),"")</f>
        <v>95.176300049999995</v>
      </c>
      <c r="F115" s="32">
        <v>45040</v>
      </c>
      <c r="G115" s="32">
        <v>45405</v>
      </c>
      <c r="H115" s="51">
        <v>98.347198489999997</v>
      </c>
      <c r="I115" s="51"/>
    </row>
    <row r="116" spans="1:9" x14ac:dyDescent="0.3">
      <c r="A116" s="32">
        <f t="shared" si="1"/>
        <v>45041</v>
      </c>
      <c r="B116" s="32">
        <f t="shared" si="1"/>
        <v>45406</v>
      </c>
      <c r="C116" s="51">
        <f>AVERAGEIFS(Sheet!I:I,Sheet!C:C,NORTE!A116,Sheet!A:A,"N")</f>
        <v>98.106697080000004</v>
      </c>
      <c r="D116" s="51">
        <f>IFERROR(AVERAGEIFS(Sheet!I:I,Sheet!C:C,NORTE!B116,Sheet!A:A,"N"),"")</f>
        <v>95.450401310000004</v>
      </c>
      <c r="F116" s="32">
        <v>45041</v>
      </c>
      <c r="G116" s="32">
        <v>45406</v>
      </c>
      <c r="H116" s="51">
        <v>98.106697080000004</v>
      </c>
      <c r="I116" s="51"/>
    </row>
    <row r="117" spans="1:9" x14ac:dyDescent="0.3">
      <c r="A117" s="32">
        <f t="shared" si="1"/>
        <v>45042</v>
      </c>
      <c r="B117" s="32">
        <f t="shared" si="1"/>
        <v>45407</v>
      </c>
      <c r="C117" s="51">
        <f>AVERAGEIFS(Sheet!I:I,Sheet!C:C,NORTE!A117,Sheet!A:A,"N")</f>
        <v>97.915199279999996</v>
      </c>
      <c r="D117" s="51">
        <f>IFERROR(AVERAGEIFS(Sheet!I:I,Sheet!C:C,NORTE!B117,Sheet!A:A,"N"),"")</f>
        <v>95.468299869999996</v>
      </c>
      <c r="F117" s="32">
        <v>45042</v>
      </c>
      <c r="G117" s="32">
        <v>45407</v>
      </c>
      <c r="H117" s="51">
        <v>97.915199279999996</v>
      </c>
      <c r="I117" s="51"/>
    </row>
    <row r="118" spans="1:9" x14ac:dyDescent="0.3">
      <c r="A118" s="32">
        <f t="shared" si="1"/>
        <v>45043</v>
      </c>
      <c r="B118" s="32">
        <f t="shared" si="1"/>
        <v>45408</v>
      </c>
      <c r="C118" s="51">
        <f>AVERAGEIFS(Sheet!I:I,Sheet!C:C,NORTE!A118,Sheet!A:A,"N")</f>
        <v>97.812202450000001</v>
      </c>
      <c r="D118" s="51">
        <f>IFERROR(AVERAGEIFS(Sheet!I:I,Sheet!C:C,NORTE!B118,Sheet!A:A,"N"),"")</f>
        <v>95.348396300000005</v>
      </c>
      <c r="F118" s="32">
        <v>45043</v>
      </c>
      <c r="G118" s="32">
        <v>45408</v>
      </c>
      <c r="H118" s="51">
        <v>97.812202450000001</v>
      </c>
      <c r="I118" s="51"/>
    </row>
    <row r="119" spans="1:9" x14ac:dyDescent="0.3">
      <c r="A119" s="32">
        <f t="shared" si="1"/>
        <v>45044</v>
      </c>
      <c r="B119" s="32">
        <f t="shared" si="1"/>
        <v>45409</v>
      </c>
      <c r="C119" s="51">
        <f>AVERAGEIFS(Sheet!I:I,Sheet!C:C,NORTE!A119,Sheet!A:A,"N")</f>
        <v>97.785797119999998</v>
      </c>
      <c r="D119" s="51">
        <f>IFERROR(AVERAGEIFS(Sheet!I:I,Sheet!C:C,NORTE!B119,Sheet!A:A,"N"),"")</f>
        <v>94.857696529999998</v>
      </c>
      <c r="F119" s="32">
        <v>45044</v>
      </c>
      <c r="G119" s="32">
        <v>45409</v>
      </c>
      <c r="H119" s="51">
        <v>97.785797119999998</v>
      </c>
      <c r="I119" s="51"/>
    </row>
    <row r="120" spans="1:9" x14ac:dyDescent="0.3">
      <c r="A120" s="32">
        <f t="shared" si="1"/>
        <v>45045</v>
      </c>
      <c r="B120" s="32">
        <f t="shared" si="1"/>
        <v>45410</v>
      </c>
      <c r="C120" s="51">
        <f>AVERAGEIFS(Sheet!I:I,Sheet!C:C,NORTE!A120,Sheet!A:A,"N")</f>
        <v>97.977302550000005</v>
      </c>
      <c r="D120" s="51">
        <f>IFERROR(AVERAGEIFS(Sheet!I:I,Sheet!C:C,NORTE!B120,Sheet!A:A,"N"),"")</f>
        <v>94.677597050000003</v>
      </c>
      <c r="F120" s="32">
        <v>45045</v>
      </c>
      <c r="G120" s="32">
        <v>45410</v>
      </c>
      <c r="H120" s="51">
        <v>97.977302550000005</v>
      </c>
      <c r="I120" s="51"/>
    </row>
    <row r="121" spans="1:9" x14ac:dyDescent="0.3">
      <c r="A121" s="32">
        <f t="shared" si="1"/>
        <v>45046</v>
      </c>
      <c r="B121" s="32">
        <f t="shared" si="1"/>
        <v>45411</v>
      </c>
      <c r="C121" s="51">
        <f>AVERAGEIFS(Sheet!I:I,Sheet!C:C,NORTE!A121,Sheet!A:A,"N")</f>
        <v>98.424400329999997</v>
      </c>
      <c r="D121" s="51">
        <f>IFERROR(AVERAGEIFS(Sheet!I:I,Sheet!C:C,NORTE!B121,Sheet!A:A,"N"),"")</f>
        <v>94.730598450000002</v>
      </c>
      <c r="F121" s="32">
        <v>45046</v>
      </c>
      <c r="G121" s="32">
        <v>45411</v>
      </c>
      <c r="H121" s="51">
        <v>98.424400329999997</v>
      </c>
      <c r="I121" s="51"/>
    </row>
    <row r="122" spans="1:9" x14ac:dyDescent="0.3">
      <c r="A122" s="32">
        <f t="shared" si="1"/>
        <v>45047</v>
      </c>
      <c r="B122" s="32">
        <f t="shared" si="1"/>
        <v>45412</v>
      </c>
      <c r="C122" s="51">
        <f>AVERAGEIFS(Sheet!I:I,Sheet!C:C,NORTE!A122,Sheet!A:A,"N")</f>
        <v>98.686996460000003</v>
      </c>
      <c r="D122" s="51">
        <f>IFERROR(AVERAGEIFS(Sheet!I:I,Sheet!C:C,NORTE!B122,Sheet!A:A,"N"),"")</f>
        <v>95.190399170000006</v>
      </c>
      <c r="F122" s="32">
        <v>45047</v>
      </c>
      <c r="G122" s="32">
        <v>45412</v>
      </c>
      <c r="H122" s="51">
        <v>98.686996460000003</v>
      </c>
      <c r="I122" s="51"/>
    </row>
    <row r="123" spans="1:9" x14ac:dyDescent="0.3">
      <c r="A123" s="32">
        <f t="shared" si="1"/>
        <v>45048</v>
      </c>
      <c r="B123" s="32">
        <f t="shared" si="1"/>
        <v>45413</v>
      </c>
      <c r="C123" s="51">
        <f>AVERAGEIFS(Sheet!I:I,Sheet!C:C,NORTE!A123,Sheet!A:A,"N")</f>
        <v>98.375801089999996</v>
      </c>
      <c r="D123" s="51">
        <f>IFERROR(AVERAGEIFS(Sheet!I:I,Sheet!C:C,NORTE!B123,Sheet!A:A,"N"),"")</f>
        <v>95.54340363</v>
      </c>
      <c r="F123" s="32">
        <v>45048</v>
      </c>
      <c r="G123" s="32">
        <v>45413</v>
      </c>
      <c r="H123" s="51">
        <v>98.375801089999996</v>
      </c>
      <c r="I123" s="51"/>
    </row>
    <row r="124" spans="1:9" x14ac:dyDescent="0.3">
      <c r="A124" s="32">
        <f t="shared" si="1"/>
        <v>45049</v>
      </c>
      <c r="B124" s="32">
        <f t="shared" si="1"/>
        <v>45414</v>
      </c>
      <c r="C124" s="51">
        <f>AVERAGEIFS(Sheet!I:I,Sheet!C:C,NORTE!A124,Sheet!A:A,"N")</f>
        <v>98.383300779999999</v>
      </c>
      <c r="D124" s="51">
        <f>IFERROR(AVERAGEIFS(Sheet!I:I,Sheet!C:C,NORTE!B124,Sheet!A:A,"N"),"")</f>
        <v>95.797302250000001</v>
      </c>
      <c r="F124" s="32">
        <v>45049</v>
      </c>
      <c r="G124" s="32">
        <v>45414</v>
      </c>
      <c r="H124" s="51">
        <v>98.383300779999999</v>
      </c>
      <c r="I124" s="51"/>
    </row>
    <row r="125" spans="1:9" x14ac:dyDescent="0.3">
      <c r="A125" s="32">
        <f t="shared" si="1"/>
        <v>45050</v>
      </c>
      <c r="B125" s="32">
        <f t="shared" si="1"/>
        <v>45415</v>
      </c>
      <c r="C125" s="51">
        <f>AVERAGEIFS(Sheet!I:I,Sheet!C:C,NORTE!A125,Sheet!A:A,"N")</f>
        <v>98.699501040000001</v>
      </c>
      <c r="D125" s="51">
        <f>IFERROR(AVERAGEIFS(Sheet!I:I,Sheet!C:C,NORTE!B125,Sheet!A:A,"N"),"")</f>
        <v>95.966499330000005</v>
      </c>
      <c r="F125" s="32">
        <v>45050</v>
      </c>
      <c r="G125" s="32">
        <v>45415</v>
      </c>
      <c r="H125" s="51">
        <v>98.699501040000001</v>
      </c>
      <c r="I125" s="51"/>
    </row>
    <row r="126" spans="1:9" x14ac:dyDescent="0.3">
      <c r="A126" s="32">
        <f t="shared" si="1"/>
        <v>45051</v>
      </c>
      <c r="B126" s="32">
        <f t="shared" si="1"/>
        <v>45416</v>
      </c>
      <c r="C126" s="51">
        <f>AVERAGEIFS(Sheet!I:I,Sheet!C:C,NORTE!A126,Sheet!A:A,"N")</f>
        <v>98.671401979999999</v>
      </c>
      <c r="D126" s="51">
        <f>IFERROR(AVERAGEIFS(Sheet!I:I,Sheet!C:C,NORTE!B126,Sheet!A:A,"N"),"")</f>
        <v>95.579597469999996</v>
      </c>
      <c r="F126" s="32">
        <v>45051</v>
      </c>
      <c r="G126" s="32">
        <v>45416</v>
      </c>
      <c r="H126" s="51">
        <v>98.671401979999999</v>
      </c>
      <c r="I126" s="51"/>
    </row>
    <row r="127" spans="1:9" x14ac:dyDescent="0.3">
      <c r="A127" s="32">
        <f t="shared" si="1"/>
        <v>45052</v>
      </c>
      <c r="B127" s="32">
        <f t="shared" si="1"/>
        <v>45417</v>
      </c>
      <c r="C127" s="51">
        <f>AVERAGEIFS(Sheet!I:I,Sheet!C:C,NORTE!A127,Sheet!A:A,"N")</f>
        <v>98.799400329999997</v>
      </c>
      <c r="D127" s="51">
        <f>IFERROR(AVERAGEIFS(Sheet!I:I,Sheet!C:C,NORTE!B127,Sheet!A:A,"N"),"")</f>
        <v>95.124099729999998</v>
      </c>
      <c r="F127" s="32">
        <v>45052</v>
      </c>
      <c r="G127" s="32">
        <v>45417</v>
      </c>
      <c r="H127" s="51">
        <v>98.799400329999997</v>
      </c>
      <c r="I127" s="51"/>
    </row>
    <row r="128" spans="1:9" x14ac:dyDescent="0.3">
      <c r="A128" s="32">
        <f t="shared" si="1"/>
        <v>45053</v>
      </c>
      <c r="B128" s="32">
        <f t="shared" si="1"/>
        <v>45418</v>
      </c>
      <c r="C128" s="51">
        <f>AVERAGEIFS(Sheet!I:I,Sheet!C:C,NORTE!A128,Sheet!A:A,"N")</f>
        <v>98.852600100000004</v>
      </c>
      <c r="D128" s="51">
        <f>IFERROR(AVERAGEIFS(Sheet!I:I,Sheet!C:C,NORTE!B128,Sheet!A:A,"N"),"")</f>
        <v>95.140296939999999</v>
      </c>
      <c r="F128" s="32">
        <v>45053</v>
      </c>
      <c r="G128" s="32">
        <v>45418</v>
      </c>
      <c r="H128" s="51">
        <v>98.852600100000004</v>
      </c>
      <c r="I128" s="51"/>
    </row>
    <row r="129" spans="1:9" x14ac:dyDescent="0.3">
      <c r="A129" s="32">
        <f t="shared" si="1"/>
        <v>45054</v>
      </c>
      <c r="B129" s="32">
        <f t="shared" si="1"/>
        <v>45419</v>
      </c>
      <c r="C129" s="51">
        <f>AVERAGEIFS(Sheet!I:I,Sheet!C:C,NORTE!A129,Sheet!A:A,"N")</f>
        <v>98.62090302</v>
      </c>
      <c r="D129" s="51"/>
      <c r="F129" s="32">
        <v>45054</v>
      </c>
      <c r="G129" s="32">
        <v>45419</v>
      </c>
      <c r="H129" s="51">
        <v>98.62090302</v>
      </c>
      <c r="I129" s="51"/>
    </row>
    <row r="130" spans="1:9" x14ac:dyDescent="0.3">
      <c r="A130" s="32">
        <f t="shared" si="1"/>
        <v>45055</v>
      </c>
      <c r="B130" s="32">
        <f t="shared" si="1"/>
        <v>45420</v>
      </c>
      <c r="C130" s="51">
        <f>AVERAGEIFS(Sheet!I:I,Sheet!C:C,NORTE!A130,Sheet!A:A,"N")</f>
        <v>98.247299190000007</v>
      </c>
      <c r="D130" s="51"/>
      <c r="F130" s="32">
        <v>45055</v>
      </c>
      <c r="G130" s="32">
        <v>45420</v>
      </c>
      <c r="H130" s="51">
        <v>98.247299190000007</v>
      </c>
      <c r="I130" s="51"/>
    </row>
    <row r="131" spans="1:9" x14ac:dyDescent="0.3">
      <c r="A131" s="32">
        <f t="shared" si="1"/>
        <v>45056</v>
      </c>
      <c r="B131" s="32">
        <f t="shared" si="1"/>
        <v>45421</v>
      </c>
      <c r="C131" s="51">
        <f>AVERAGEIFS(Sheet!I:I,Sheet!C:C,NORTE!A131,Sheet!A:A,"N")</f>
        <v>98.249900819999993</v>
      </c>
      <c r="D131" s="51"/>
      <c r="F131" s="32">
        <v>45056</v>
      </c>
      <c r="G131" s="32">
        <v>45421</v>
      </c>
      <c r="H131" s="51">
        <v>98.249900819999993</v>
      </c>
      <c r="I131" s="51"/>
    </row>
    <row r="132" spans="1:9" x14ac:dyDescent="0.3">
      <c r="A132" s="32">
        <f t="shared" ref="A132:B195" si="2">A131+1</f>
        <v>45057</v>
      </c>
      <c r="B132" s="32">
        <f t="shared" si="2"/>
        <v>45422</v>
      </c>
      <c r="C132" s="51">
        <f>AVERAGEIFS(Sheet!I:I,Sheet!C:C,NORTE!A132,Sheet!A:A,"N")</f>
        <v>98.38030243</v>
      </c>
      <c r="D132" s="51"/>
      <c r="F132" s="32">
        <v>45057</v>
      </c>
      <c r="G132" s="32">
        <v>45422</v>
      </c>
      <c r="H132" s="51">
        <v>98.38030243</v>
      </c>
      <c r="I132" s="51"/>
    </row>
    <row r="133" spans="1:9" x14ac:dyDescent="0.3">
      <c r="A133" s="32">
        <f t="shared" si="2"/>
        <v>45058</v>
      </c>
      <c r="B133" s="32">
        <f t="shared" si="2"/>
        <v>45423</v>
      </c>
      <c r="C133" s="51">
        <f>AVERAGEIFS(Sheet!I:I,Sheet!C:C,NORTE!A133,Sheet!A:A,"N")</f>
        <v>98.341003420000007</v>
      </c>
      <c r="D133" s="51"/>
      <c r="F133" s="32">
        <v>45058</v>
      </c>
      <c r="G133" s="32">
        <v>45423</v>
      </c>
      <c r="H133" s="51">
        <v>98.341003420000007</v>
      </c>
      <c r="I133" s="51"/>
    </row>
    <row r="134" spans="1:9" x14ac:dyDescent="0.3">
      <c r="A134" s="32">
        <f t="shared" si="2"/>
        <v>45059</v>
      </c>
      <c r="B134" s="32">
        <f t="shared" si="2"/>
        <v>45424</v>
      </c>
      <c r="C134" s="51">
        <f>AVERAGEIFS(Sheet!I:I,Sheet!C:C,NORTE!A134,Sheet!A:A,"N")</f>
        <v>98.146102909999996</v>
      </c>
      <c r="D134" s="51"/>
      <c r="F134" s="32">
        <v>45059</v>
      </c>
      <c r="G134" s="32">
        <v>45424</v>
      </c>
      <c r="H134" s="51">
        <v>98.146102909999996</v>
      </c>
      <c r="I134" s="51"/>
    </row>
    <row r="135" spans="1:9" x14ac:dyDescent="0.3">
      <c r="A135" s="32">
        <f t="shared" si="2"/>
        <v>45060</v>
      </c>
      <c r="B135" s="32">
        <f t="shared" si="2"/>
        <v>45425</v>
      </c>
      <c r="C135" s="51">
        <f>AVERAGEIFS(Sheet!I:I,Sheet!C:C,NORTE!A135,Sheet!A:A,"N")</f>
        <v>98.469596859999996</v>
      </c>
      <c r="D135" s="51"/>
      <c r="F135" s="32">
        <v>45060</v>
      </c>
      <c r="G135" s="32">
        <v>45425</v>
      </c>
      <c r="H135" s="51">
        <v>98.469596859999996</v>
      </c>
      <c r="I135" s="51"/>
    </row>
    <row r="136" spans="1:9" x14ac:dyDescent="0.3">
      <c r="A136" s="32">
        <f t="shared" si="2"/>
        <v>45061</v>
      </c>
      <c r="B136" s="32">
        <f t="shared" si="2"/>
        <v>45426</v>
      </c>
      <c r="C136" s="51">
        <f>AVERAGEIFS(Sheet!I:I,Sheet!C:C,NORTE!A136,Sheet!A:A,"N")</f>
        <v>98.653999330000005</v>
      </c>
      <c r="D136" s="51"/>
      <c r="F136" s="32">
        <v>45061</v>
      </c>
      <c r="G136" s="32">
        <v>45426</v>
      </c>
      <c r="H136" s="51">
        <v>98.653999330000005</v>
      </c>
      <c r="I136" s="51"/>
    </row>
    <row r="137" spans="1:9" x14ac:dyDescent="0.3">
      <c r="A137" s="32">
        <f t="shared" si="2"/>
        <v>45062</v>
      </c>
      <c r="B137" s="32">
        <f t="shared" si="2"/>
        <v>45427</v>
      </c>
      <c r="C137" s="51">
        <f>AVERAGEIFS(Sheet!I:I,Sheet!C:C,NORTE!A137,Sheet!A:A,"N")</f>
        <v>98.63310242</v>
      </c>
      <c r="D137" s="51"/>
      <c r="F137" s="32">
        <v>45062</v>
      </c>
      <c r="G137" s="32">
        <v>45427</v>
      </c>
      <c r="H137" s="51">
        <v>98.63310242</v>
      </c>
      <c r="I137" s="51"/>
    </row>
    <row r="138" spans="1:9" x14ac:dyDescent="0.3">
      <c r="A138" s="32">
        <f t="shared" si="2"/>
        <v>45063</v>
      </c>
      <c r="B138" s="32">
        <f t="shared" si="2"/>
        <v>45428</v>
      </c>
      <c r="C138" s="51">
        <f>AVERAGEIFS(Sheet!I:I,Sheet!C:C,NORTE!A138,Sheet!A:A,"N")</f>
        <v>98.593200679999995</v>
      </c>
      <c r="D138" s="51"/>
      <c r="F138" s="32">
        <v>45063</v>
      </c>
      <c r="G138" s="32">
        <v>45428</v>
      </c>
      <c r="H138" s="51">
        <v>98.593200679999995</v>
      </c>
      <c r="I138" s="51"/>
    </row>
    <row r="139" spans="1:9" x14ac:dyDescent="0.3">
      <c r="A139" s="32">
        <f t="shared" si="2"/>
        <v>45064</v>
      </c>
      <c r="B139" s="32">
        <f t="shared" si="2"/>
        <v>45429</v>
      </c>
      <c r="C139" s="51">
        <f>AVERAGEIFS(Sheet!I:I,Sheet!C:C,NORTE!A139,Sheet!A:A,"N")</f>
        <v>98.609596249999996</v>
      </c>
      <c r="D139" s="51"/>
      <c r="F139" s="32">
        <v>45064</v>
      </c>
      <c r="G139" s="32">
        <v>45429</v>
      </c>
      <c r="H139" s="51">
        <v>98.609596249999996</v>
      </c>
      <c r="I139" s="51"/>
    </row>
    <row r="140" spans="1:9" x14ac:dyDescent="0.3">
      <c r="A140" s="32">
        <f t="shared" si="2"/>
        <v>45065</v>
      </c>
      <c r="B140" s="32">
        <f t="shared" si="2"/>
        <v>45430</v>
      </c>
      <c r="C140" s="51">
        <f>AVERAGEIFS(Sheet!I:I,Sheet!C:C,NORTE!A140,Sheet!A:A,"N")</f>
        <v>98.605102540000004</v>
      </c>
      <c r="D140" s="51"/>
      <c r="F140" s="32">
        <v>45065</v>
      </c>
      <c r="G140" s="32">
        <v>45430</v>
      </c>
      <c r="H140" s="51">
        <v>98.605102540000004</v>
      </c>
      <c r="I140" s="51"/>
    </row>
    <row r="141" spans="1:9" x14ac:dyDescent="0.3">
      <c r="A141" s="32">
        <f t="shared" si="2"/>
        <v>45066</v>
      </c>
      <c r="B141" s="32">
        <f t="shared" si="2"/>
        <v>45431</v>
      </c>
      <c r="C141" s="51">
        <f>AVERAGEIFS(Sheet!I:I,Sheet!C:C,NORTE!A141,Sheet!A:A,"N")</f>
        <v>98.449401859999995</v>
      </c>
      <c r="D141" s="51"/>
      <c r="F141" s="32">
        <v>45066</v>
      </c>
      <c r="G141" s="32">
        <v>45431</v>
      </c>
      <c r="H141" s="51">
        <v>98.449401859999995</v>
      </c>
      <c r="I141" s="51"/>
    </row>
    <row r="142" spans="1:9" x14ac:dyDescent="0.3">
      <c r="A142" s="32">
        <f t="shared" si="2"/>
        <v>45067</v>
      </c>
      <c r="B142" s="32">
        <f t="shared" si="2"/>
        <v>45432</v>
      </c>
      <c r="C142" s="51">
        <f>AVERAGEIFS(Sheet!I:I,Sheet!C:C,NORTE!A142,Sheet!A:A,"N")</f>
        <v>98.490196229999995</v>
      </c>
      <c r="D142" s="51"/>
      <c r="F142" s="32">
        <v>45067</v>
      </c>
      <c r="G142" s="32">
        <v>45432</v>
      </c>
      <c r="H142" s="51">
        <v>98.490196229999995</v>
      </c>
      <c r="I142" s="51"/>
    </row>
    <row r="143" spans="1:9" x14ac:dyDescent="0.3">
      <c r="A143" s="32">
        <f t="shared" si="2"/>
        <v>45068</v>
      </c>
      <c r="B143" s="32">
        <f t="shared" si="2"/>
        <v>45433</v>
      </c>
      <c r="C143" s="51">
        <f>AVERAGEIFS(Sheet!I:I,Sheet!C:C,NORTE!A143,Sheet!A:A,"N")</f>
        <v>98.284797670000003</v>
      </c>
      <c r="D143" s="51"/>
      <c r="F143" s="32">
        <v>45068</v>
      </c>
      <c r="G143" s="32">
        <v>45433</v>
      </c>
      <c r="H143" s="51">
        <v>98.284797670000003</v>
      </c>
      <c r="I143" s="51"/>
    </row>
    <row r="144" spans="1:9" x14ac:dyDescent="0.3">
      <c r="A144" s="32">
        <f t="shared" si="2"/>
        <v>45069</v>
      </c>
      <c r="B144" s="32">
        <f t="shared" si="2"/>
        <v>45434</v>
      </c>
      <c r="C144" s="51">
        <f>AVERAGEIFS(Sheet!I:I,Sheet!C:C,NORTE!A144,Sheet!A:A,"N")</f>
        <v>98.221496579999993</v>
      </c>
      <c r="D144" s="51"/>
      <c r="F144" s="32">
        <v>45069</v>
      </c>
      <c r="G144" s="32">
        <v>45434</v>
      </c>
      <c r="H144" s="51">
        <v>98.221496579999993</v>
      </c>
      <c r="I144" s="51"/>
    </row>
    <row r="145" spans="1:9" x14ac:dyDescent="0.3">
      <c r="A145" s="32">
        <f t="shared" si="2"/>
        <v>45070</v>
      </c>
      <c r="B145" s="32">
        <f t="shared" si="2"/>
        <v>45435</v>
      </c>
      <c r="C145" s="51">
        <f>AVERAGEIFS(Sheet!I:I,Sheet!C:C,NORTE!A145,Sheet!A:A,"N")</f>
        <v>98.049896239999995</v>
      </c>
      <c r="D145" s="51"/>
      <c r="F145" s="32">
        <v>45070</v>
      </c>
      <c r="G145" s="32">
        <v>45435</v>
      </c>
      <c r="H145" s="51">
        <v>98.049896239999995</v>
      </c>
      <c r="I145" s="51"/>
    </row>
    <row r="146" spans="1:9" x14ac:dyDescent="0.3">
      <c r="A146" s="32">
        <f t="shared" si="2"/>
        <v>45071</v>
      </c>
      <c r="B146" s="32">
        <f t="shared" si="2"/>
        <v>45436</v>
      </c>
      <c r="C146" s="51">
        <f>AVERAGEIFS(Sheet!I:I,Sheet!C:C,NORTE!A146,Sheet!A:A,"N")</f>
        <v>98.069702149999998</v>
      </c>
      <c r="D146" s="51"/>
      <c r="F146" s="32">
        <v>45071</v>
      </c>
      <c r="G146" s="32">
        <v>45436</v>
      </c>
      <c r="H146" s="51">
        <v>98.069702149999998</v>
      </c>
      <c r="I146" s="51"/>
    </row>
    <row r="147" spans="1:9" x14ac:dyDescent="0.3">
      <c r="A147" s="32">
        <f t="shared" si="2"/>
        <v>45072</v>
      </c>
      <c r="B147" s="32">
        <f t="shared" si="2"/>
        <v>45437</v>
      </c>
      <c r="C147" s="51">
        <f>AVERAGEIFS(Sheet!I:I,Sheet!C:C,NORTE!A147,Sheet!A:A,"N")</f>
        <v>98.189796450000003</v>
      </c>
      <c r="D147" s="51"/>
      <c r="F147" s="32">
        <v>45072</v>
      </c>
      <c r="G147" s="32">
        <v>45437</v>
      </c>
      <c r="H147" s="51">
        <v>98.189796450000003</v>
      </c>
      <c r="I147" s="51"/>
    </row>
    <row r="148" spans="1:9" x14ac:dyDescent="0.3">
      <c r="A148" s="32">
        <f t="shared" si="2"/>
        <v>45073</v>
      </c>
      <c r="B148" s="32">
        <f t="shared" si="2"/>
        <v>45438</v>
      </c>
      <c r="C148" s="51">
        <f>AVERAGEIFS(Sheet!I:I,Sheet!C:C,NORTE!A148,Sheet!A:A,"N")</f>
        <v>98.198799129999998</v>
      </c>
      <c r="D148" s="51"/>
      <c r="F148" s="32">
        <v>45073</v>
      </c>
      <c r="G148" s="32">
        <v>45438</v>
      </c>
      <c r="H148" s="51">
        <v>98.198799129999998</v>
      </c>
      <c r="I148" s="51"/>
    </row>
    <row r="149" spans="1:9" x14ac:dyDescent="0.3">
      <c r="A149" s="32">
        <f t="shared" si="2"/>
        <v>45074</v>
      </c>
      <c r="B149" s="32">
        <f t="shared" si="2"/>
        <v>45439</v>
      </c>
      <c r="C149" s="51">
        <f>AVERAGEIFS(Sheet!I:I,Sheet!C:C,NORTE!A149,Sheet!A:A,"N")</f>
        <v>98.216903689999995</v>
      </c>
      <c r="D149" s="51"/>
      <c r="F149" s="32">
        <v>45074</v>
      </c>
      <c r="G149" s="32">
        <v>45439</v>
      </c>
      <c r="H149" s="51">
        <v>98.216903689999995</v>
      </c>
      <c r="I149" s="51"/>
    </row>
    <row r="150" spans="1:9" x14ac:dyDescent="0.3">
      <c r="A150" s="32">
        <f t="shared" si="2"/>
        <v>45075</v>
      </c>
      <c r="B150" s="32">
        <f t="shared" si="2"/>
        <v>45440</v>
      </c>
      <c r="C150" s="51">
        <f>AVERAGEIFS(Sheet!I:I,Sheet!C:C,NORTE!A150,Sheet!A:A,"N")</f>
        <v>98.010002139999997</v>
      </c>
      <c r="D150" s="51"/>
      <c r="F150" s="32">
        <v>45075</v>
      </c>
      <c r="G150" s="32">
        <v>45440</v>
      </c>
      <c r="H150" s="51">
        <v>98.010002139999997</v>
      </c>
      <c r="I150" s="51"/>
    </row>
    <row r="151" spans="1:9" x14ac:dyDescent="0.3">
      <c r="A151" s="32">
        <f t="shared" si="2"/>
        <v>45076</v>
      </c>
      <c r="B151" s="32">
        <f t="shared" si="2"/>
        <v>45441</v>
      </c>
      <c r="C151" s="51">
        <f>AVERAGEIFS(Sheet!I:I,Sheet!C:C,NORTE!A151,Sheet!A:A,"N")</f>
        <v>98.081199650000002</v>
      </c>
      <c r="D151" s="51"/>
      <c r="F151" s="32">
        <v>45076</v>
      </c>
      <c r="G151" s="32">
        <v>45441</v>
      </c>
      <c r="H151" s="51">
        <v>98.081199650000002</v>
      </c>
      <c r="I151" s="51"/>
    </row>
    <row r="152" spans="1:9" x14ac:dyDescent="0.3">
      <c r="A152" s="32">
        <f t="shared" si="2"/>
        <v>45077</v>
      </c>
      <c r="B152" s="32">
        <f t="shared" si="2"/>
        <v>45442</v>
      </c>
      <c r="C152" s="51">
        <f>AVERAGEIFS(Sheet!I:I,Sheet!C:C,NORTE!A152,Sheet!A:A,"N")</f>
        <v>97.827102659999994</v>
      </c>
      <c r="D152" s="51"/>
      <c r="F152" s="32">
        <v>45077</v>
      </c>
      <c r="G152" s="32">
        <v>45442</v>
      </c>
      <c r="H152" s="51">
        <v>97.827102659999994</v>
      </c>
      <c r="I152" s="51"/>
    </row>
    <row r="153" spans="1:9" x14ac:dyDescent="0.3">
      <c r="A153" s="32">
        <f t="shared" si="2"/>
        <v>45078</v>
      </c>
      <c r="B153" s="32">
        <f t="shared" si="2"/>
        <v>45443</v>
      </c>
      <c r="C153" s="51">
        <f>AVERAGEIFS(Sheet!I:I,Sheet!C:C,NORTE!A153,Sheet!A:A,"N")</f>
        <v>97.724800110000004</v>
      </c>
      <c r="D153" s="51"/>
      <c r="F153" s="32">
        <v>45078</v>
      </c>
      <c r="G153" s="32">
        <v>45443</v>
      </c>
      <c r="H153" s="51">
        <v>97.724800110000004</v>
      </c>
      <c r="I153" s="51"/>
    </row>
    <row r="154" spans="1:9" x14ac:dyDescent="0.3">
      <c r="A154" s="32">
        <f t="shared" si="2"/>
        <v>45079</v>
      </c>
      <c r="B154" s="32">
        <f t="shared" si="2"/>
        <v>45444</v>
      </c>
      <c r="C154" s="51">
        <f>AVERAGEIFS(Sheet!I:I,Sheet!C:C,NORTE!A154,Sheet!A:A,"N")</f>
        <v>97.745002749999998</v>
      </c>
      <c r="D154" s="51"/>
      <c r="F154" s="32">
        <v>45079</v>
      </c>
      <c r="G154" s="32">
        <v>45444</v>
      </c>
      <c r="H154" s="51">
        <v>97.745002749999998</v>
      </c>
      <c r="I154" s="51"/>
    </row>
    <row r="155" spans="1:9" x14ac:dyDescent="0.3">
      <c r="A155" s="32">
        <f t="shared" si="2"/>
        <v>45080</v>
      </c>
      <c r="B155" s="32">
        <f t="shared" si="2"/>
        <v>45445</v>
      </c>
      <c r="C155" s="51">
        <f>AVERAGEIFS(Sheet!I:I,Sheet!C:C,NORTE!A155,Sheet!A:A,"N")</f>
        <v>98.025703429999993</v>
      </c>
      <c r="D155" s="51"/>
      <c r="F155" s="32">
        <v>45080</v>
      </c>
      <c r="G155" s="32">
        <v>45445</v>
      </c>
      <c r="H155" s="51">
        <v>98.025703429999993</v>
      </c>
      <c r="I155" s="51"/>
    </row>
    <row r="156" spans="1:9" x14ac:dyDescent="0.3">
      <c r="A156" s="32">
        <f t="shared" si="2"/>
        <v>45081</v>
      </c>
      <c r="B156" s="32">
        <f t="shared" si="2"/>
        <v>45446</v>
      </c>
      <c r="C156" s="51">
        <f>AVERAGEIFS(Sheet!I:I,Sheet!C:C,NORTE!A156,Sheet!A:A,"N")</f>
        <v>98.299301150000005</v>
      </c>
      <c r="D156" s="51"/>
      <c r="F156" s="32">
        <v>45081</v>
      </c>
      <c r="G156" s="32">
        <v>45446</v>
      </c>
      <c r="H156" s="51">
        <v>98.299301150000005</v>
      </c>
      <c r="I156" s="51"/>
    </row>
    <row r="157" spans="1:9" x14ac:dyDescent="0.3">
      <c r="A157" s="32">
        <f t="shared" si="2"/>
        <v>45082</v>
      </c>
      <c r="B157" s="32">
        <f t="shared" si="2"/>
        <v>45447</v>
      </c>
      <c r="C157" s="51">
        <f>AVERAGEIFS(Sheet!I:I,Sheet!C:C,NORTE!A157,Sheet!A:A,"N")</f>
        <v>98.342697139999999</v>
      </c>
      <c r="D157" s="51"/>
      <c r="F157" s="32">
        <v>45082</v>
      </c>
      <c r="G157" s="32">
        <v>45447</v>
      </c>
      <c r="H157" s="51">
        <v>98.342697139999999</v>
      </c>
      <c r="I157" s="51"/>
    </row>
    <row r="158" spans="1:9" x14ac:dyDescent="0.3">
      <c r="A158" s="32">
        <f t="shared" si="2"/>
        <v>45083</v>
      </c>
      <c r="B158" s="32">
        <f t="shared" si="2"/>
        <v>45448</v>
      </c>
      <c r="C158" s="51">
        <f>AVERAGEIFS(Sheet!I:I,Sheet!C:C,NORTE!A158,Sheet!A:A,"N")</f>
        <v>98.328498839999995</v>
      </c>
      <c r="D158" s="51"/>
      <c r="F158" s="32">
        <v>45083</v>
      </c>
      <c r="G158" s="32">
        <v>45448</v>
      </c>
      <c r="H158" s="51">
        <v>98.328498839999995</v>
      </c>
      <c r="I158" s="51"/>
    </row>
    <row r="159" spans="1:9" x14ac:dyDescent="0.3">
      <c r="A159" s="32">
        <f t="shared" si="2"/>
        <v>45084</v>
      </c>
      <c r="B159" s="32">
        <f t="shared" si="2"/>
        <v>45449</v>
      </c>
      <c r="C159" s="51">
        <f>AVERAGEIFS(Sheet!I:I,Sheet!C:C,NORTE!A159,Sheet!A:A,"N")</f>
        <v>98.491500849999994</v>
      </c>
      <c r="D159" s="51"/>
      <c r="F159" s="32">
        <v>45084</v>
      </c>
      <c r="G159" s="32">
        <v>45449</v>
      </c>
      <c r="H159" s="51">
        <v>98.491500849999994</v>
      </c>
      <c r="I159" s="51"/>
    </row>
    <row r="160" spans="1:9" x14ac:dyDescent="0.3">
      <c r="A160" s="32">
        <f t="shared" si="2"/>
        <v>45085</v>
      </c>
      <c r="B160" s="32">
        <f t="shared" si="2"/>
        <v>45450</v>
      </c>
      <c r="C160" s="51">
        <f>AVERAGEIFS(Sheet!I:I,Sheet!C:C,NORTE!A160,Sheet!A:A,"N")</f>
        <v>98.678802489999995</v>
      </c>
      <c r="D160" s="51"/>
      <c r="F160" s="32">
        <v>45085</v>
      </c>
      <c r="G160" s="32">
        <v>45450</v>
      </c>
      <c r="H160" s="51">
        <v>98.678802489999995</v>
      </c>
      <c r="I160" s="51"/>
    </row>
    <row r="161" spans="1:9" x14ac:dyDescent="0.3">
      <c r="A161" s="32">
        <f t="shared" si="2"/>
        <v>45086</v>
      </c>
      <c r="B161" s="32">
        <f t="shared" si="2"/>
        <v>45451</v>
      </c>
      <c r="C161" s="51">
        <f>AVERAGEIFS(Sheet!I:I,Sheet!C:C,NORTE!A161,Sheet!A:A,"N")</f>
        <v>98.776000980000006</v>
      </c>
      <c r="D161" s="51"/>
      <c r="F161" s="32">
        <v>45086</v>
      </c>
      <c r="G161" s="32">
        <v>45451</v>
      </c>
      <c r="H161" s="51">
        <v>98.776000980000006</v>
      </c>
      <c r="I161" s="51"/>
    </row>
    <row r="162" spans="1:9" x14ac:dyDescent="0.3">
      <c r="A162" s="32">
        <f t="shared" si="2"/>
        <v>45087</v>
      </c>
      <c r="B162" s="32">
        <f t="shared" si="2"/>
        <v>45452</v>
      </c>
      <c r="C162" s="51">
        <f>AVERAGEIFS(Sheet!I:I,Sheet!C:C,NORTE!A162,Sheet!A:A,"N")</f>
        <v>98.910697940000006</v>
      </c>
      <c r="D162" s="51"/>
      <c r="F162" s="32">
        <v>45087</v>
      </c>
      <c r="G162" s="32">
        <v>45452</v>
      </c>
      <c r="H162" s="51">
        <v>98.910697940000006</v>
      </c>
      <c r="I162" s="51"/>
    </row>
    <row r="163" spans="1:9" x14ac:dyDescent="0.3">
      <c r="A163" s="32">
        <f t="shared" si="2"/>
        <v>45088</v>
      </c>
      <c r="B163" s="32">
        <f t="shared" si="2"/>
        <v>45453</v>
      </c>
      <c r="C163" s="51">
        <f>AVERAGEIFS(Sheet!I:I,Sheet!C:C,NORTE!A163,Sheet!A:A,"N")</f>
        <v>98.944900509999997</v>
      </c>
      <c r="D163" s="51"/>
      <c r="F163" s="32">
        <v>45088</v>
      </c>
      <c r="G163" s="32">
        <v>45453</v>
      </c>
      <c r="H163" s="51">
        <v>98.944900509999997</v>
      </c>
      <c r="I163" s="51"/>
    </row>
    <row r="164" spans="1:9" x14ac:dyDescent="0.3">
      <c r="A164" s="32">
        <f t="shared" si="2"/>
        <v>45089</v>
      </c>
      <c r="B164" s="32">
        <f t="shared" si="2"/>
        <v>45454</v>
      </c>
      <c r="C164" s="51">
        <f>AVERAGEIFS(Sheet!I:I,Sheet!C:C,NORTE!A164,Sheet!A:A,"N")</f>
        <v>98.876899719999997</v>
      </c>
      <c r="D164" s="51"/>
      <c r="F164" s="32">
        <v>45089</v>
      </c>
      <c r="G164" s="32">
        <v>45454</v>
      </c>
      <c r="H164" s="51">
        <v>98.876899719999997</v>
      </c>
      <c r="I164" s="51"/>
    </row>
    <row r="165" spans="1:9" x14ac:dyDescent="0.3">
      <c r="A165" s="32">
        <f t="shared" si="2"/>
        <v>45090</v>
      </c>
      <c r="B165" s="32">
        <f t="shared" si="2"/>
        <v>45455</v>
      </c>
      <c r="C165" s="51">
        <f>AVERAGEIFS(Sheet!I:I,Sheet!C:C,NORTE!A165,Sheet!A:A,"N")</f>
        <v>98.815696720000005</v>
      </c>
      <c r="D165" s="51"/>
      <c r="F165" s="32">
        <v>45090</v>
      </c>
      <c r="G165" s="32">
        <v>45455</v>
      </c>
      <c r="H165" s="51">
        <v>98.815696720000005</v>
      </c>
      <c r="I165" s="51"/>
    </row>
    <row r="166" spans="1:9" x14ac:dyDescent="0.3">
      <c r="A166" s="32">
        <f t="shared" si="2"/>
        <v>45091</v>
      </c>
      <c r="B166" s="32">
        <f t="shared" si="2"/>
        <v>45456</v>
      </c>
      <c r="C166" s="51">
        <f>AVERAGEIFS(Sheet!I:I,Sheet!C:C,NORTE!A166,Sheet!A:A,"N")</f>
        <v>98.825202939999997</v>
      </c>
      <c r="D166" s="51"/>
      <c r="F166" s="32">
        <v>45091</v>
      </c>
      <c r="G166" s="32">
        <v>45456</v>
      </c>
      <c r="H166" s="51">
        <v>98.825202939999997</v>
      </c>
      <c r="I166" s="51"/>
    </row>
    <row r="167" spans="1:9" x14ac:dyDescent="0.3">
      <c r="A167" s="32">
        <f t="shared" si="2"/>
        <v>45092</v>
      </c>
      <c r="B167" s="32">
        <f t="shared" si="2"/>
        <v>45457</v>
      </c>
      <c r="C167" s="51">
        <f>AVERAGEIFS(Sheet!I:I,Sheet!C:C,NORTE!A167,Sheet!A:A,"N")</f>
        <v>98.860397340000006</v>
      </c>
      <c r="D167" s="51"/>
      <c r="F167" s="32">
        <v>45092</v>
      </c>
      <c r="G167" s="32">
        <v>45457</v>
      </c>
      <c r="H167" s="51">
        <v>98.860397340000006</v>
      </c>
      <c r="I167" s="51"/>
    </row>
    <row r="168" spans="1:9" x14ac:dyDescent="0.3">
      <c r="A168" s="32">
        <f t="shared" si="2"/>
        <v>45093</v>
      </c>
      <c r="B168" s="32">
        <f t="shared" si="2"/>
        <v>45458</v>
      </c>
      <c r="C168" s="51">
        <f>AVERAGEIFS(Sheet!I:I,Sheet!C:C,NORTE!A168,Sheet!A:A,"N")</f>
        <v>98.88580322</v>
      </c>
      <c r="D168" s="51"/>
      <c r="F168" s="32">
        <v>45093</v>
      </c>
      <c r="G168" s="32">
        <v>45458</v>
      </c>
      <c r="H168" s="51">
        <v>98.88580322</v>
      </c>
      <c r="I168" s="51"/>
    </row>
    <row r="169" spans="1:9" x14ac:dyDescent="0.3">
      <c r="A169" s="32">
        <f t="shared" si="2"/>
        <v>45094</v>
      </c>
      <c r="B169" s="32">
        <f t="shared" si="2"/>
        <v>45459</v>
      </c>
      <c r="C169" s="51">
        <f>AVERAGEIFS(Sheet!I:I,Sheet!C:C,NORTE!A169,Sheet!A:A,"N")</f>
        <v>98.965301510000003</v>
      </c>
      <c r="D169" s="51"/>
      <c r="F169" s="32">
        <v>45094</v>
      </c>
      <c r="G169" s="32">
        <v>45459</v>
      </c>
      <c r="H169" s="51">
        <v>98.965301510000003</v>
      </c>
      <c r="I169" s="51"/>
    </row>
    <row r="170" spans="1:9" x14ac:dyDescent="0.3">
      <c r="A170" s="32">
        <f t="shared" si="2"/>
        <v>45095</v>
      </c>
      <c r="B170" s="32">
        <f t="shared" si="2"/>
        <v>45460</v>
      </c>
      <c r="C170" s="51">
        <f>AVERAGEIFS(Sheet!I:I,Sheet!C:C,NORTE!A170,Sheet!A:A,"N")</f>
        <v>99.081398010000001</v>
      </c>
      <c r="D170" s="51"/>
      <c r="F170" s="32">
        <v>45095</v>
      </c>
      <c r="G170" s="32">
        <v>45460</v>
      </c>
      <c r="H170" s="51">
        <v>99.081398010000001</v>
      </c>
      <c r="I170" s="51"/>
    </row>
    <row r="171" spans="1:9" x14ac:dyDescent="0.3">
      <c r="A171" s="32">
        <f t="shared" si="2"/>
        <v>45096</v>
      </c>
      <c r="B171" s="32">
        <f t="shared" si="2"/>
        <v>45461</v>
      </c>
      <c r="C171" s="51">
        <f>AVERAGEIFS(Sheet!I:I,Sheet!C:C,NORTE!A171,Sheet!A:A,"N")</f>
        <v>99.186698910000004</v>
      </c>
      <c r="D171" s="51"/>
      <c r="F171" s="32">
        <v>45096</v>
      </c>
      <c r="G171" s="32">
        <v>45461</v>
      </c>
      <c r="H171" s="51">
        <v>99.186698910000004</v>
      </c>
      <c r="I171" s="51"/>
    </row>
    <row r="172" spans="1:9" x14ac:dyDescent="0.3">
      <c r="A172" s="32">
        <f t="shared" si="2"/>
        <v>45097</v>
      </c>
      <c r="B172" s="32">
        <f t="shared" si="2"/>
        <v>45462</v>
      </c>
      <c r="C172" s="51">
        <f>AVERAGEIFS(Sheet!I:I,Sheet!C:C,NORTE!A172,Sheet!A:A,"N")</f>
        <v>99.224403379999998</v>
      </c>
      <c r="D172" s="51"/>
      <c r="F172" s="32">
        <v>45097</v>
      </c>
      <c r="G172" s="32">
        <v>45462</v>
      </c>
      <c r="H172" s="51">
        <v>99.224403379999998</v>
      </c>
      <c r="I172" s="51"/>
    </row>
    <row r="173" spans="1:9" x14ac:dyDescent="0.3">
      <c r="A173" s="32">
        <f t="shared" si="2"/>
        <v>45098</v>
      </c>
      <c r="B173" s="32">
        <f t="shared" si="2"/>
        <v>45463</v>
      </c>
      <c r="C173" s="51">
        <f>AVERAGEIFS(Sheet!I:I,Sheet!C:C,NORTE!A173,Sheet!A:A,"N")</f>
        <v>99.254600519999997</v>
      </c>
      <c r="D173" s="51"/>
      <c r="F173" s="32">
        <v>45098</v>
      </c>
      <c r="G173" s="32">
        <v>45463</v>
      </c>
      <c r="H173" s="51">
        <v>99.254600519999997</v>
      </c>
      <c r="I173" s="51"/>
    </row>
    <row r="174" spans="1:9" x14ac:dyDescent="0.3">
      <c r="A174" s="32">
        <f t="shared" si="2"/>
        <v>45099</v>
      </c>
      <c r="B174" s="32">
        <f t="shared" si="2"/>
        <v>45464</v>
      </c>
      <c r="C174" s="51">
        <f>AVERAGEIFS(Sheet!I:I,Sheet!C:C,NORTE!A174,Sheet!A:A,"N")</f>
        <v>99.244598389999993</v>
      </c>
      <c r="D174" s="51"/>
      <c r="F174" s="32">
        <v>45099</v>
      </c>
      <c r="G174" s="32">
        <v>45464</v>
      </c>
      <c r="H174" s="51">
        <v>99.244598389999993</v>
      </c>
      <c r="I174" s="51"/>
    </row>
    <row r="175" spans="1:9" x14ac:dyDescent="0.3">
      <c r="A175" s="32">
        <f t="shared" si="2"/>
        <v>45100</v>
      </c>
      <c r="B175" s="32">
        <f t="shared" si="2"/>
        <v>45465</v>
      </c>
      <c r="C175" s="51">
        <f>AVERAGEIFS(Sheet!I:I,Sheet!C:C,NORTE!A175,Sheet!A:A,"N")</f>
        <v>99.187896730000006</v>
      </c>
      <c r="D175" s="51"/>
      <c r="F175" s="32">
        <v>45100</v>
      </c>
      <c r="G175" s="32">
        <v>45465</v>
      </c>
      <c r="H175" s="51">
        <v>99.187896730000006</v>
      </c>
      <c r="I175" s="51"/>
    </row>
    <row r="176" spans="1:9" x14ac:dyDescent="0.3">
      <c r="A176" s="32">
        <f t="shared" si="2"/>
        <v>45101</v>
      </c>
      <c r="B176" s="32">
        <f t="shared" si="2"/>
        <v>45466</v>
      </c>
      <c r="C176" s="51">
        <f>AVERAGEIFS(Sheet!I:I,Sheet!C:C,NORTE!A176,Sheet!A:A,"N")</f>
        <v>99.195396419999994</v>
      </c>
      <c r="D176" s="51"/>
      <c r="F176" s="32">
        <v>45101</v>
      </c>
      <c r="G176" s="32">
        <v>45466</v>
      </c>
      <c r="H176" s="51">
        <v>99.195396419999994</v>
      </c>
      <c r="I176" s="51"/>
    </row>
    <row r="177" spans="1:9" x14ac:dyDescent="0.3">
      <c r="A177" s="32">
        <f t="shared" si="2"/>
        <v>45102</v>
      </c>
      <c r="B177" s="32">
        <f t="shared" si="2"/>
        <v>45467</v>
      </c>
      <c r="C177" s="51">
        <f>AVERAGEIFS(Sheet!I:I,Sheet!C:C,NORTE!A177,Sheet!A:A,"N")</f>
        <v>99.146598819999994</v>
      </c>
      <c r="D177" s="51"/>
      <c r="F177" s="32">
        <v>45102</v>
      </c>
      <c r="G177" s="32">
        <v>45467</v>
      </c>
      <c r="H177" s="51">
        <v>99.146598819999994</v>
      </c>
      <c r="I177" s="51"/>
    </row>
    <row r="178" spans="1:9" x14ac:dyDescent="0.3">
      <c r="A178" s="32">
        <f t="shared" si="2"/>
        <v>45103</v>
      </c>
      <c r="B178" s="32">
        <f t="shared" si="2"/>
        <v>45468</v>
      </c>
      <c r="C178" s="51">
        <f>AVERAGEIFS(Sheet!I:I,Sheet!C:C,NORTE!A178,Sheet!A:A,"N")</f>
        <v>98.920303340000004</v>
      </c>
      <c r="D178" s="51"/>
      <c r="F178" s="32">
        <v>45103</v>
      </c>
      <c r="G178" s="32">
        <v>45468</v>
      </c>
      <c r="H178" s="51">
        <v>98.920303340000004</v>
      </c>
      <c r="I178" s="51"/>
    </row>
    <row r="179" spans="1:9" x14ac:dyDescent="0.3">
      <c r="A179" s="32">
        <f t="shared" si="2"/>
        <v>45104</v>
      </c>
      <c r="B179" s="32">
        <f t="shared" si="2"/>
        <v>45469</v>
      </c>
      <c r="C179" s="51">
        <f>AVERAGEIFS(Sheet!I:I,Sheet!C:C,NORTE!A179,Sheet!A:A,"N")</f>
        <v>98.703002929999997</v>
      </c>
      <c r="D179" s="51"/>
      <c r="F179" s="32">
        <v>45104</v>
      </c>
      <c r="G179" s="32">
        <v>45469</v>
      </c>
      <c r="H179" s="51">
        <v>98.703002929999997</v>
      </c>
      <c r="I179" s="51"/>
    </row>
    <row r="180" spans="1:9" x14ac:dyDescent="0.3">
      <c r="A180" s="32">
        <f t="shared" si="2"/>
        <v>45105</v>
      </c>
      <c r="B180" s="32">
        <f t="shared" si="2"/>
        <v>45470</v>
      </c>
      <c r="C180" s="51">
        <f>AVERAGEIFS(Sheet!I:I,Sheet!C:C,NORTE!A180,Sheet!A:A,"N")</f>
        <v>98.483200069999995</v>
      </c>
      <c r="D180" s="51"/>
      <c r="F180" s="32">
        <v>45105</v>
      </c>
      <c r="G180" s="32">
        <v>45470</v>
      </c>
      <c r="H180" s="51">
        <v>98.483200069999995</v>
      </c>
      <c r="I180" s="51"/>
    </row>
    <row r="181" spans="1:9" x14ac:dyDescent="0.3">
      <c r="A181" s="32">
        <f t="shared" si="2"/>
        <v>45106</v>
      </c>
      <c r="B181" s="32">
        <f t="shared" si="2"/>
        <v>45471</v>
      </c>
      <c r="C181" s="51">
        <f>AVERAGEIFS(Sheet!I:I,Sheet!C:C,NORTE!A181,Sheet!A:A,"N")</f>
        <v>98.302299500000004</v>
      </c>
      <c r="D181" s="51"/>
      <c r="F181" s="32">
        <v>45106</v>
      </c>
      <c r="G181" s="32">
        <v>45471</v>
      </c>
      <c r="H181" s="51">
        <v>98.302299500000004</v>
      </c>
      <c r="I181" s="51"/>
    </row>
    <row r="182" spans="1:9" x14ac:dyDescent="0.3">
      <c r="A182" s="32">
        <f t="shared" si="2"/>
        <v>45107</v>
      </c>
      <c r="B182" s="32">
        <f t="shared" si="2"/>
        <v>45472</v>
      </c>
      <c r="C182" s="51">
        <f>AVERAGEIFS(Sheet!I:I,Sheet!C:C,NORTE!A182,Sheet!A:A,"N")</f>
        <v>98.087501529999997</v>
      </c>
      <c r="D182" s="51"/>
      <c r="F182" s="32">
        <v>45107</v>
      </c>
      <c r="G182" s="32">
        <v>45472</v>
      </c>
      <c r="H182" s="51">
        <v>98.087501529999997</v>
      </c>
      <c r="I182" s="51"/>
    </row>
    <row r="183" spans="1:9" x14ac:dyDescent="0.3">
      <c r="A183" s="32">
        <f t="shared" si="2"/>
        <v>45108</v>
      </c>
      <c r="B183" s="32">
        <f t="shared" si="2"/>
        <v>45473</v>
      </c>
      <c r="C183" s="51">
        <f>AVERAGEIFS(Sheet!I:I,Sheet!C:C,NORTE!A183,Sheet!A:A,"N")</f>
        <v>97.840202329999997</v>
      </c>
      <c r="D183" s="51"/>
      <c r="F183" s="32">
        <v>45108</v>
      </c>
      <c r="G183" s="32">
        <v>45473</v>
      </c>
      <c r="H183" s="51">
        <v>97.840202329999997</v>
      </c>
      <c r="I183" s="51"/>
    </row>
    <row r="184" spans="1:9" x14ac:dyDescent="0.3">
      <c r="A184" s="32">
        <f t="shared" si="2"/>
        <v>45109</v>
      </c>
      <c r="B184" s="32">
        <f t="shared" si="2"/>
        <v>45474</v>
      </c>
      <c r="C184" s="51">
        <f>AVERAGEIFS(Sheet!I:I,Sheet!C:C,NORTE!A184,Sheet!A:A,"N")</f>
        <v>97.548400880000003</v>
      </c>
      <c r="D184" s="51"/>
      <c r="F184" s="32">
        <v>45109</v>
      </c>
      <c r="G184" s="32">
        <v>45474</v>
      </c>
      <c r="H184" s="51">
        <v>97.548400880000003</v>
      </c>
      <c r="I184" s="51"/>
    </row>
    <row r="185" spans="1:9" x14ac:dyDescent="0.3">
      <c r="A185" s="32">
        <f t="shared" si="2"/>
        <v>45110</v>
      </c>
      <c r="B185" s="32">
        <f t="shared" si="2"/>
        <v>45475</v>
      </c>
      <c r="C185" s="51">
        <f>AVERAGEIFS(Sheet!I:I,Sheet!C:C,NORTE!A185,Sheet!A:A,"N")</f>
        <v>97.292396550000007</v>
      </c>
      <c r="D185" s="51"/>
      <c r="F185" s="32">
        <v>45110</v>
      </c>
      <c r="G185" s="32">
        <v>45475</v>
      </c>
      <c r="H185" s="51">
        <v>97.292396550000007</v>
      </c>
      <c r="I185" s="51"/>
    </row>
    <row r="186" spans="1:9" x14ac:dyDescent="0.3">
      <c r="A186" s="32">
        <f t="shared" si="2"/>
        <v>45111</v>
      </c>
      <c r="B186" s="32">
        <f t="shared" si="2"/>
        <v>45476</v>
      </c>
      <c r="C186" s="51">
        <f>AVERAGEIFS(Sheet!I:I,Sheet!C:C,NORTE!A186,Sheet!A:A,"N")</f>
        <v>97.16439819</v>
      </c>
      <c r="D186" s="51"/>
      <c r="F186" s="32">
        <v>45111</v>
      </c>
      <c r="G186" s="32">
        <v>45476</v>
      </c>
      <c r="H186" s="51">
        <v>97.16439819</v>
      </c>
      <c r="I186" s="51"/>
    </row>
    <row r="187" spans="1:9" x14ac:dyDescent="0.3">
      <c r="A187" s="32">
        <f t="shared" si="2"/>
        <v>45112</v>
      </c>
      <c r="B187" s="32">
        <f t="shared" si="2"/>
        <v>45477</v>
      </c>
      <c r="C187" s="51">
        <f>AVERAGEIFS(Sheet!I:I,Sheet!C:C,NORTE!A187,Sheet!A:A,"N")</f>
        <v>97.034400939999998</v>
      </c>
      <c r="D187" s="51"/>
      <c r="F187" s="32">
        <v>45112</v>
      </c>
      <c r="G187" s="32">
        <v>45477</v>
      </c>
      <c r="H187" s="51">
        <v>97.034400939999998</v>
      </c>
      <c r="I187" s="51"/>
    </row>
    <row r="188" spans="1:9" x14ac:dyDescent="0.3">
      <c r="A188" s="32">
        <f t="shared" si="2"/>
        <v>45113</v>
      </c>
      <c r="B188" s="32">
        <f t="shared" si="2"/>
        <v>45478</v>
      </c>
      <c r="C188" s="51">
        <f>AVERAGEIFS(Sheet!I:I,Sheet!C:C,NORTE!A188,Sheet!A:A,"N")</f>
        <v>96.91449738</v>
      </c>
      <c r="D188" s="51"/>
      <c r="F188" s="32">
        <v>45113</v>
      </c>
      <c r="G188" s="32">
        <v>45478</v>
      </c>
      <c r="H188" s="51">
        <v>96.91449738</v>
      </c>
      <c r="I188" s="51"/>
    </row>
    <row r="189" spans="1:9" x14ac:dyDescent="0.3">
      <c r="A189" s="32">
        <f t="shared" si="2"/>
        <v>45114</v>
      </c>
      <c r="B189" s="32">
        <f t="shared" si="2"/>
        <v>45479</v>
      </c>
      <c r="C189" s="51">
        <f>AVERAGEIFS(Sheet!I:I,Sheet!C:C,NORTE!A189,Sheet!A:A,"N")</f>
        <v>96.598197940000006</v>
      </c>
      <c r="D189" s="51"/>
      <c r="F189" s="32">
        <v>45114</v>
      </c>
      <c r="G189" s="32">
        <v>45479</v>
      </c>
      <c r="H189" s="51">
        <v>96.598197940000006</v>
      </c>
      <c r="I189" s="51"/>
    </row>
    <row r="190" spans="1:9" x14ac:dyDescent="0.3">
      <c r="A190" s="32">
        <f t="shared" si="2"/>
        <v>45115</v>
      </c>
      <c r="B190" s="32">
        <f t="shared" si="2"/>
        <v>45480</v>
      </c>
      <c r="C190" s="51">
        <f>AVERAGEIFS(Sheet!I:I,Sheet!C:C,NORTE!A190,Sheet!A:A,"N")</f>
        <v>96.400901790000006</v>
      </c>
      <c r="D190" s="51"/>
      <c r="F190" s="32">
        <v>45115</v>
      </c>
      <c r="G190" s="32">
        <v>45480</v>
      </c>
      <c r="H190" s="51">
        <v>96.400901790000006</v>
      </c>
      <c r="I190" s="51"/>
    </row>
    <row r="191" spans="1:9" x14ac:dyDescent="0.3">
      <c r="A191" s="32">
        <f t="shared" si="2"/>
        <v>45116</v>
      </c>
      <c r="B191" s="32">
        <f t="shared" si="2"/>
        <v>45481</v>
      </c>
      <c r="C191" s="51">
        <f>AVERAGEIFS(Sheet!I:I,Sheet!C:C,NORTE!A191,Sheet!A:A,"N")</f>
        <v>96.213203429999993</v>
      </c>
      <c r="D191" s="51"/>
      <c r="F191" s="32">
        <v>45116</v>
      </c>
      <c r="G191" s="32">
        <v>45481</v>
      </c>
      <c r="H191" s="51">
        <v>96.213203429999993</v>
      </c>
      <c r="I191" s="51"/>
    </row>
    <row r="192" spans="1:9" x14ac:dyDescent="0.3">
      <c r="A192" s="32">
        <f t="shared" si="2"/>
        <v>45117</v>
      </c>
      <c r="B192" s="32">
        <f t="shared" si="2"/>
        <v>45482</v>
      </c>
      <c r="C192" s="51">
        <f>AVERAGEIFS(Sheet!I:I,Sheet!C:C,NORTE!A192,Sheet!A:A,"N")</f>
        <v>96.007598880000003</v>
      </c>
      <c r="D192" s="51"/>
      <c r="F192" s="32">
        <v>45117</v>
      </c>
      <c r="G192" s="32">
        <v>45482</v>
      </c>
      <c r="H192" s="51">
        <v>96.007598880000003</v>
      </c>
      <c r="I192" s="51"/>
    </row>
    <row r="193" spans="1:9" x14ac:dyDescent="0.3">
      <c r="A193" s="32">
        <f t="shared" si="2"/>
        <v>45118</v>
      </c>
      <c r="B193" s="32">
        <f t="shared" si="2"/>
        <v>45483</v>
      </c>
      <c r="C193" s="51">
        <f>AVERAGEIFS(Sheet!I:I,Sheet!C:C,NORTE!A193,Sheet!A:A,"N")</f>
        <v>95.802497860000003</v>
      </c>
      <c r="D193" s="51"/>
      <c r="F193" s="32">
        <v>45118</v>
      </c>
      <c r="G193" s="32">
        <v>45483</v>
      </c>
      <c r="H193" s="51">
        <v>95.802497860000003</v>
      </c>
      <c r="I193" s="51"/>
    </row>
    <row r="194" spans="1:9" x14ac:dyDescent="0.3">
      <c r="A194" s="32">
        <f t="shared" si="2"/>
        <v>45119</v>
      </c>
      <c r="B194" s="32">
        <f t="shared" si="2"/>
        <v>45484</v>
      </c>
      <c r="C194" s="51">
        <f>AVERAGEIFS(Sheet!I:I,Sheet!C:C,NORTE!A194,Sheet!A:A,"N")</f>
        <v>95.604598999999993</v>
      </c>
      <c r="D194" s="51"/>
      <c r="F194" s="32">
        <v>45119</v>
      </c>
      <c r="G194" s="32">
        <v>45484</v>
      </c>
      <c r="H194" s="51">
        <v>95.604598999999993</v>
      </c>
      <c r="I194" s="51"/>
    </row>
    <row r="195" spans="1:9" x14ac:dyDescent="0.3">
      <c r="A195" s="32">
        <f t="shared" si="2"/>
        <v>45120</v>
      </c>
      <c r="B195" s="32">
        <f t="shared" si="2"/>
        <v>45485</v>
      </c>
      <c r="C195" s="51">
        <f>AVERAGEIFS(Sheet!I:I,Sheet!C:C,NORTE!A195,Sheet!A:A,"N")</f>
        <v>95.278800959999998</v>
      </c>
      <c r="D195" s="51"/>
      <c r="F195" s="32">
        <v>45120</v>
      </c>
      <c r="G195" s="32">
        <v>45485</v>
      </c>
      <c r="H195" s="51">
        <v>95.278800959999998</v>
      </c>
      <c r="I195" s="51"/>
    </row>
    <row r="196" spans="1:9" x14ac:dyDescent="0.3">
      <c r="A196" s="32">
        <f t="shared" ref="A196:B259" si="3">A195+1</f>
        <v>45121</v>
      </c>
      <c r="B196" s="32">
        <f t="shared" si="3"/>
        <v>45486</v>
      </c>
      <c r="C196" s="51">
        <f>AVERAGEIFS(Sheet!I:I,Sheet!C:C,NORTE!A196,Sheet!A:A,"N")</f>
        <v>95.073997500000004</v>
      </c>
      <c r="D196" s="51"/>
      <c r="F196" s="32">
        <v>45121</v>
      </c>
      <c r="G196" s="32">
        <v>45486</v>
      </c>
      <c r="H196" s="51">
        <v>95.073997500000004</v>
      </c>
      <c r="I196" s="51"/>
    </row>
    <row r="197" spans="1:9" x14ac:dyDescent="0.3">
      <c r="A197" s="32">
        <f t="shared" si="3"/>
        <v>45122</v>
      </c>
      <c r="B197" s="32">
        <f t="shared" si="3"/>
        <v>45487</v>
      </c>
      <c r="C197" s="51">
        <f>AVERAGEIFS(Sheet!I:I,Sheet!C:C,NORTE!A197,Sheet!A:A,"N")</f>
        <v>95.01750183</v>
      </c>
      <c r="D197" s="51"/>
      <c r="F197" s="32">
        <v>45122</v>
      </c>
      <c r="G197" s="32">
        <v>45487</v>
      </c>
      <c r="H197" s="51">
        <v>95.01750183</v>
      </c>
      <c r="I197" s="51"/>
    </row>
    <row r="198" spans="1:9" x14ac:dyDescent="0.3">
      <c r="A198" s="32">
        <f t="shared" si="3"/>
        <v>45123</v>
      </c>
      <c r="B198" s="32">
        <f t="shared" si="3"/>
        <v>45488</v>
      </c>
      <c r="C198" s="51">
        <f>AVERAGEIFS(Sheet!I:I,Sheet!C:C,NORTE!A198,Sheet!A:A,"N")</f>
        <v>94.924400329999997</v>
      </c>
      <c r="D198" s="51"/>
      <c r="F198" s="32">
        <v>45123</v>
      </c>
      <c r="G198" s="32">
        <v>45488</v>
      </c>
      <c r="H198" s="51">
        <v>94.924400329999997</v>
      </c>
      <c r="I198" s="51"/>
    </row>
    <row r="199" spans="1:9" x14ac:dyDescent="0.3">
      <c r="A199" s="32">
        <f t="shared" si="3"/>
        <v>45124</v>
      </c>
      <c r="B199" s="32">
        <f t="shared" si="3"/>
        <v>45489</v>
      </c>
      <c r="C199" s="51">
        <f>AVERAGEIFS(Sheet!I:I,Sheet!C:C,NORTE!A199,Sheet!A:A,"N")</f>
        <v>94.732398989999993</v>
      </c>
      <c r="D199" s="51"/>
      <c r="F199" s="32">
        <v>45124</v>
      </c>
      <c r="G199" s="32">
        <v>45489</v>
      </c>
      <c r="H199" s="51">
        <v>94.732398989999993</v>
      </c>
      <c r="I199" s="51"/>
    </row>
    <row r="200" spans="1:9" x14ac:dyDescent="0.3">
      <c r="A200" s="32">
        <f t="shared" si="3"/>
        <v>45125</v>
      </c>
      <c r="B200" s="32">
        <f t="shared" si="3"/>
        <v>45490</v>
      </c>
      <c r="C200" s="51">
        <f>AVERAGEIFS(Sheet!I:I,Sheet!C:C,NORTE!A200,Sheet!A:A,"N")</f>
        <v>94.451698300000004</v>
      </c>
      <c r="D200" s="51"/>
      <c r="F200" s="32">
        <v>45125</v>
      </c>
      <c r="G200" s="32">
        <v>45490</v>
      </c>
      <c r="H200" s="51">
        <v>94.451698300000004</v>
      </c>
      <c r="I200" s="51"/>
    </row>
    <row r="201" spans="1:9" x14ac:dyDescent="0.3">
      <c r="A201" s="32">
        <f t="shared" si="3"/>
        <v>45126</v>
      </c>
      <c r="B201" s="32">
        <f t="shared" si="3"/>
        <v>45491</v>
      </c>
      <c r="C201" s="51">
        <f>AVERAGEIFS(Sheet!I:I,Sheet!C:C,NORTE!A201,Sheet!A:A,"N")</f>
        <v>94.270202639999994</v>
      </c>
      <c r="D201" s="51"/>
      <c r="F201" s="32">
        <v>45126</v>
      </c>
      <c r="G201" s="32">
        <v>45491</v>
      </c>
      <c r="H201" s="51">
        <v>94.270202639999994</v>
      </c>
      <c r="I201" s="51"/>
    </row>
    <row r="202" spans="1:9" x14ac:dyDescent="0.3">
      <c r="A202" s="32">
        <f t="shared" si="3"/>
        <v>45127</v>
      </c>
      <c r="B202" s="32">
        <f t="shared" si="3"/>
        <v>45492</v>
      </c>
      <c r="C202" s="51">
        <f>AVERAGEIFS(Sheet!I:I,Sheet!C:C,NORTE!A202,Sheet!A:A,"N")</f>
        <v>94.168502810000007</v>
      </c>
      <c r="D202" s="51"/>
      <c r="F202" s="32">
        <v>45127</v>
      </c>
      <c r="G202" s="32">
        <v>45492</v>
      </c>
      <c r="H202" s="51">
        <v>94.168502810000007</v>
      </c>
      <c r="I202" s="51"/>
    </row>
    <row r="203" spans="1:9" x14ac:dyDescent="0.3">
      <c r="A203" s="32">
        <f t="shared" si="3"/>
        <v>45128</v>
      </c>
      <c r="B203" s="32">
        <f t="shared" si="3"/>
        <v>45493</v>
      </c>
      <c r="C203" s="51">
        <f>AVERAGEIFS(Sheet!I:I,Sheet!C:C,NORTE!A203,Sheet!A:A,"N")</f>
        <v>94.0503006</v>
      </c>
      <c r="D203" s="51"/>
      <c r="F203" s="32">
        <v>45128</v>
      </c>
      <c r="G203" s="32">
        <v>45493</v>
      </c>
      <c r="H203" s="51">
        <v>94.0503006</v>
      </c>
      <c r="I203" s="51"/>
    </row>
    <row r="204" spans="1:9" x14ac:dyDescent="0.3">
      <c r="A204" s="32">
        <f t="shared" si="3"/>
        <v>45129</v>
      </c>
      <c r="B204" s="32">
        <f t="shared" si="3"/>
        <v>45494</v>
      </c>
      <c r="C204" s="51">
        <f>AVERAGEIFS(Sheet!I:I,Sheet!C:C,NORTE!A204,Sheet!A:A,"N")</f>
        <v>93.888999940000005</v>
      </c>
      <c r="D204" s="51"/>
      <c r="F204" s="32">
        <v>45129</v>
      </c>
      <c r="G204" s="32">
        <v>45494</v>
      </c>
      <c r="H204" s="51">
        <v>93.888999940000005</v>
      </c>
      <c r="I204" s="51"/>
    </row>
    <row r="205" spans="1:9" x14ac:dyDescent="0.3">
      <c r="A205" s="32">
        <f t="shared" si="3"/>
        <v>45130</v>
      </c>
      <c r="B205" s="32">
        <f t="shared" si="3"/>
        <v>45495</v>
      </c>
      <c r="C205" s="51">
        <f>AVERAGEIFS(Sheet!I:I,Sheet!C:C,NORTE!A205,Sheet!A:A,"N")</f>
        <v>93.787300110000004</v>
      </c>
      <c r="D205" s="51"/>
      <c r="F205" s="32">
        <v>45130</v>
      </c>
      <c r="G205" s="32">
        <v>45495</v>
      </c>
      <c r="H205" s="51">
        <v>93.787300110000004</v>
      </c>
      <c r="I205" s="51"/>
    </row>
    <row r="206" spans="1:9" x14ac:dyDescent="0.3">
      <c r="A206" s="32">
        <f t="shared" si="3"/>
        <v>45131</v>
      </c>
      <c r="B206" s="32">
        <f t="shared" si="3"/>
        <v>45496</v>
      </c>
      <c r="C206" s="51">
        <f>AVERAGEIFS(Sheet!I:I,Sheet!C:C,NORTE!A206,Sheet!A:A,"N")</f>
        <v>93.611701969999999</v>
      </c>
      <c r="D206" s="51"/>
      <c r="F206" s="32">
        <v>45131</v>
      </c>
      <c r="G206" s="32">
        <v>45496</v>
      </c>
      <c r="H206" s="51">
        <v>93.611701969999999</v>
      </c>
      <c r="I206" s="51"/>
    </row>
    <row r="207" spans="1:9" x14ac:dyDescent="0.3">
      <c r="A207" s="32">
        <f t="shared" si="3"/>
        <v>45132</v>
      </c>
      <c r="B207" s="32">
        <f t="shared" si="3"/>
        <v>45497</v>
      </c>
      <c r="C207" s="51">
        <f>AVERAGEIFS(Sheet!I:I,Sheet!C:C,NORTE!A207,Sheet!A:A,"N")</f>
        <v>93.450202939999997</v>
      </c>
      <c r="D207" s="51"/>
      <c r="F207" s="32">
        <v>45132</v>
      </c>
      <c r="G207" s="32">
        <v>45497</v>
      </c>
      <c r="H207" s="51">
        <v>93.450202939999997</v>
      </c>
      <c r="I207" s="51"/>
    </row>
    <row r="208" spans="1:9" x14ac:dyDescent="0.3">
      <c r="A208" s="32">
        <f t="shared" si="3"/>
        <v>45133</v>
      </c>
      <c r="B208" s="32">
        <f t="shared" si="3"/>
        <v>45498</v>
      </c>
      <c r="C208" s="51">
        <f>AVERAGEIFS(Sheet!I:I,Sheet!C:C,NORTE!A208,Sheet!A:A,"N")</f>
        <v>93.232101439999994</v>
      </c>
      <c r="D208" s="51"/>
      <c r="F208" s="32">
        <v>45133</v>
      </c>
      <c r="G208" s="32">
        <v>45498</v>
      </c>
      <c r="H208" s="51">
        <v>93.232101439999994</v>
      </c>
      <c r="I208" s="51"/>
    </row>
    <row r="209" spans="1:9" x14ac:dyDescent="0.3">
      <c r="A209" s="32">
        <f t="shared" si="3"/>
        <v>45134</v>
      </c>
      <c r="B209" s="32">
        <f t="shared" si="3"/>
        <v>45499</v>
      </c>
      <c r="C209" s="51">
        <f>AVERAGEIFS(Sheet!I:I,Sheet!C:C,NORTE!A209,Sheet!A:A,"N")</f>
        <v>92.894996640000002</v>
      </c>
      <c r="D209" s="51"/>
      <c r="F209" s="32">
        <v>45134</v>
      </c>
      <c r="G209" s="32">
        <v>45499</v>
      </c>
      <c r="H209" s="51">
        <v>92.894996640000002</v>
      </c>
      <c r="I209" s="51"/>
    </row>
    <row r="210" spans="1:9" x14ac:dyDescent="0.3">
      <c r="A210" s="32">
        <f t="shared" si="3"/>
        <v>45135</v>
      </c>
      <c r="B210" s="32">
        <f t="shared" si="3"/>
        <v>45500</v>
      </c>
      <c r="C210" s="51">
        <f>AVERAGEIFS(Sheet!I:I,Sheet!C:C,NORTE!A210,Sheet!A:A,"N")</f>
        <v>92.488502499999996</v>
      </c>
      <c r="D210" s="51"/>
      <c r="F210" s="32">
        <v>45135</v>
      </c>
      <c r="G210" s="32">
        <v>45500</v>
      </c>
      <c r="H210" s="51">
        <v>92.488502499999996</v>
      </c>
      <c r="I210" s="51"/>
    </row>
    <row r="211" spans="1:9" x14ac:dyDescent="0.3">
      <c r="A211" s="32">
        <f t="shared" si="3"/>
        <v>45136</v>
      </c>
      <c r="B211" s="32">
        <f t="shared" si="3"/>
        <v>45501</v>
      </c>
      <c r="C211" s="51">
        <f>AVERAGEIFS(Sheet!I:I,Sheet!C:C,NORTE!A211,Sheet!A:A,"N")</f>
        <v>92.152603150000004</v>
      </c>
      <c r="D211" s="51"/>
      <c r="F211" s="32">
        <v>45136</v>
      </c>
      <c r="G211" s="32">
        <v>45501</v>
      </c>
      <c r="H211" s="51">
        <v>92.152603150000004</v>
      </c>
      <c r="I211" s="51"/>
    </row>
    <row r="212" spans="1:9" x14ac:dyDescent="0.3">
      <c r="A212" s="32">
        <f t="shared" si="3"/>
        <v>45137</v>
      </c>
      <c r="B212" s="32">
        <f t="shared" si="3"/>
        <v>45502</v>
      </c>
      <c r="C212" s="51">
        <f>AVERAGEIFS(Sheet!I:I,Sheet!C:C,NORTE!A212,Sheet!A:A,"N")</f>
        <v>91.947799680000003</v>
      </c>
      <c r="D212" s="51"/>
      <c r="F212" s="32">
        <v>45137</v>
      </c>
      <c r="G212" s="32">
        <v>45502</v>
      </c>
      <c r="H212" s="51">
        <v>91.947799680000003</v>
      </c>
      <c r="I212" s="51"/>
    </row>
    <row r="213" spans="1:9" x14ac:dyDescent="0.3">
      <c r="A213" s="32">
        <f t="shared" si="3"/>
        <v>45138</v>
      </c>
      <c r="B213" s="32">
        <f t="shared" si="3"/>
        <v>45503</v>
      </c>
      <c r="C213" s="51">
        <f>AVERAGEIFS(Sheet!I:I,Sheet!C:C,NORTE!A213,Sheet!A:A,"N")</f>
        <v>91.623802190000006</v>
      </c>
      <c r="D213" s="51"/>
      <c r="F213" s="32">
        <v>45138</v>
      </c>
      <c r="G213" s="32">
        <v>45503</v>
      </c>
      <c r="H213" s="51">
        <v>91.623802190000006</v>
      </c>
      <c r="I213" s="51"/>
    </row>
    <row r="214" spans="1:9" x14ac:dyDescent="0.3">
      <c r="A214" s="32">
        <f t="shared" si="3"/>
        <v>45139</v>
      </c>
      <c r="B214" s="32">
        <f t="shared" si="3"/>
        <v>45504</v>
      </c>
      <c r="C214" s="51">
        <f>AVERAGEIFS(Sheet!I:I,Sheet!C:C,NORTE!A214,Sheet!A:A,"N")</f>
        <v>91.175498959999999</v>
      </c>
      <c r="D214" s="51"/>
      <c r="F214" s="32">
        <v>45139</v>
      </c>
      <c r="G214" s="32">
        <v>45504</v>
      </c>
      <c r="H214" s="51">
        <v>91.175498959999999</v>
      </c>
      <c r="I214" s="51"/>
    </row>
    <row r="215" spans="1:9" x14ac:dyDescent="0.3">
      <c r="A215" s="32">
        <f t="shared" si="3"/>
        <v>45140</v>
      </c>
      <c r="B215" s="32">
        <f t="shared" si="3"/>
        <v>45505</v>
      </c>
      <c r="C215" s="51">
        <f>AVERAGEIFS(Sheet!I:I,Sheet!C:C,NORTE!A215,Sheet!A:A,"N")</f>
        <v>90.940002440000001</v>
      </c>
      <c r="D215" s="51"/>
      <c r="F215" s="32">
        <v>45140</v>
      </c>
      <c r="G215" s="32">
        <v>45505</v>
      </c>
      <c r="H215" s="51">
        <v>90.940002440000001</v>
      </c>
      <c r="I215" s="51"/>
    </row>
    <row r="216" spans="1:9" x14ac:dyDescent="0.3">
      <c r="A216" s="32">
        <f t="shared" si="3"/>
        <v>45141</v>
      </c>
      <c r="B216" s="32">
        <f t="shared" si="3"/>
        <v>45506</v>
      </c>
      <c r="C216" s="51">
        <f>AVERAGEIFS(Sheet!I:I,Sheet!C:C,NORTE!A216,Sheet!A:A,"N")</f>
        <v>90.690498349999999</v>
      </c>
      <c r="D216" s="51"/>
      <c r="F216" s="32">
        <v>45141</v>
      </c>
      <c r="G216" s="32">
        <v>45506</v>
      </c>
      <c r="H216" s="51">
        <v>90.690498349999999</v>
      </c>
      <c r="I216" s="51"/>
    </row>
    <row r="217" spans="1:9" x14ac:dyDescent="0.3">
      <c r="A217" s="32">
        <f t="shared" si="3"/>
        <v>45142</v>
      </c>
      <c r="B217" s="32">
        <f t="shared" si="3"/>
        <v>45507</v>
      </c>
      <c r="C217" s="51">
        <f>AVERAGEIFS(Sheet!I:I,Sheet!C:C,NORTE!A217,Sheet!A:A,"N")</f>
        <v>90.474098209999994</v>
      </c>
      <c r="D217" s="51"/>
      <c r="F217" s="32">
        <v>45142</v>
      </c>
      <c r="G217" s="32">
        <v>45507</v>
      </c>
      <c r="H217" s="51">
        <v>90.474098209999994</v>
      </c>
      <c r="I217" s="51"/>
    </row>
    <row r="218" spans="1:9" x14ac:dyDescent="0.3">
      <c r="A218" s="32">
        <f t="shared" si="3"/>
        <v>45143</v>
      </c>
      <c r="B218" s="32">
        <f t="shared" si="3"/>
        <v>45508</v>
      </c>
      <c r="C218" s="51">
        <f>AVERAGEIFS(Sheet!I:I,Sheet!C:C,NORTE!A218,Sheet!A:A,"N")</f>
        <v>90.251098630000001</v>
      </c>
      <c r="D218" s="51"/>
      <c r="F218" s="32">
        <v>45143</v>
      </c>
      <c r="G218" s="32">
        <v>45508</v>
      </c>
      <c r="H218" s="51">
        <v>90.251098630000001</v>
      </c>
      <c r="I218" s="51"/>
    </row>
    <row r="219" spans="1:9" x14ac:dyDescent="0.3">
      <c r="A219" s="32">
        <f t="shared" si="3"/>
        <v>45144</v>
      </c>
      <c r="B219" s="32">
        <f t="shared" si="3"/>
        <v>45509</v>
      </c>
      <c r="C219" s="51">
        <f>AVERAGEIFS(Sheet!I:I,Sheet!C:C,NORTE!A219,Sheet!A:A,"N")</f>
        <v>90.166999820000001</v>
      </c>
      <c r="D219" s="51"/>
      <c r="F219" s="32">
        <v>45144</v>
      </c>
      <c r="G219" s="32">
        <v>45509</v>
      </c>
      <c r="H219" s="51">
        <v>90.166999820000001</v>
      </c>
      <c r="I219" s="51"/>
    </row>
    <row r="220" spans="1:9" x14ac:dyDescent="0.3">
      <c r="A220" s="32">
        <f t="shared" si="3"/>
        <v>45145</v>
      </c>
      <c r="B220" s="32">
        <f t="shared" si="3"/>
        <v>45510</v>
      </c>
      <c r="C220" s="51">
        <f>AVERAGEIFS(Sheet!I:I,Sheet!C:C,NORTE!A220,Sheet!A:A,"N")</f>
        <v>89.951400759999999</v>
      </c>
      <c r="D220" s="51"/>
      <c r="F220" s="32">
        <v>45145</v>
      </c>
      <c r="G220" s="32">
        <v>45510</v>
      </c>
      <c r="H220" s="51">
        <v>89.951400759999999</v>
      </c>
      <c r="I220" s="51"/>
    </row>
    <row r="221" spans="1:9" x14ac:dyDescent="0.3">
      <c r="A221" s="32">
        <f t="shared" si="3"/>
        <v>45146</v>
      </c>
      <c r="B221" s="32">
        <f t="shared" si="3"/>
        <v>45511</v>
      </c>
      <c r="C221" s="51">
        <f>AVERAGEIFS(Sheet!I:I,Sheet!C:C,NORTE!A221,Sheet!A:A,"N")</f>
        <v>89.593101500000003</v>
      </c>
      <c r="D221" s="51"/>
      <c r="F221" s="32">
        <v>45146</v>
      </c>
      <c r="G221" s="32">
        <v>45511</v>
      </c>
      <c r="H221" s="51">
        <v>89.593101500000003</v>
      </c>
      <c r="I221" s="51"/>
    </row>
    <row r="222" spans="1:9" x14ac:dyDescent="0.3">
      <c r="A222" s="32">
        <f t="shared" si="3"/>
        <v>45147</v>
      </c>
      <c r="B222" s="32">
        <f t="shared" si="3"/>
        <v>45512</v>
      </c>
      <c r="C222" s="51">
        <f>AVERAGEIFS(Sheet!I:I,Sheet!C:C,NORTE!A222,Sheet!A:A,"N")</f>
        <v>89.229598999999993</v>
      </c>
      <c r="D222" s="51"/>
      <c r="F222" s="32">
        <v>45147</v>
      </c>
      <c r="G222" s="32">
        <v>45512</v>
      </c>
      <c r="H222" s="51">
        <v>89.229598999999993</v>
      </c>
      <c r="I222" s="51"/>
    </row>
    <row r="223" spans="1:9" x14ac:dyDescent="0.3">
      <c r="A223" s="32">
        <f t="shared" si="3"/>
        <v>45148</v>
      </c>
      <c r="B223" s="32">
        <f t="shared" si="3"/>
        <v>45513</v>
      </c>
      <c r="C223" s="51">
        <f>AVERAGEIFS(Sheet!I:I,Sheet!C:C,NORTE!A223,Sheet!A:A,"N")</f>
        <v>88.847702029999994</v>
      </c>
      <c r="D223" s="51"/>
      <c r="F223" s="32">
        <v>45148</v>
      </c>
      <c r="G223" s="32">
        <v>45513</v>
      </c>
      <c r="H223" s="51">
        <v>88.847702029999994</v>
      </c>
      <c r="I223" s="51"/>
    </row>
    <row r="224" spans="1:9" x14ac:dyDescent="0.3">
      <c r="A224" s="32">
        <f t="shared" si="3"/>
        <v>45149</v>
      </c>
      <c r="B224" s="32">
        <f t="shared" si="3"/>
        <v>45514</v>
      </c>
      <c r="C224" s="51">
        <f>AVERAGEIFS(Sheet!I:I,Sheet!C:C,NORTE!A224,Sheet!A:A,"N")</f>
        <v>88.582000730000004</v>
      </c>
      <c r="D224" s="51"/>
      <c r="F224" s="32">
        <v>45149</v>
      </c>
      <c r="G224" s="32">
        <v>45514</v>
      </c>
      <c r="H224" s="51">
        <v>88.582000730000004</v>
      </c>
      <c r="I224" s="51"/>
    </row>
    <row r="225" spans="1:9" x14ac:dyDescent="0.3">
      <c r="A225" s="32">
        <f t="shared" si="3"/>
        <v>45150</v>
      </c>
      <c r="B225" s="32">
        <f t="shared" si="3"/>
        <v>45515</v>
      </c>
      <c r="C225" s="51">
        <f>AVERAGEIFS(Sheet!I:I,Sheet!C:C,NORTE!A225,Sheet!A:A,"N")</f>
        <v>88.330398560000006</v>
      </c>
      <c r="D225" s="51"/>
      <c r="F225" s="32">
        <v>45150</v>
      </c>
      <c r="G225" s="32">
        <v>45515</v>
      </c>
      <c r="H225" s="51">
        <v>88.330398560000006</v>
      </c>
      <c r="I225" s="51"/>
    </row>
    <row r="226" spans="1:9" x14ac:dyDescent="0.3">
      <c r="A226" s="32">
        <f t="shared" si="3"/>
        <v>45151</v>
      </c>
      <c r="B226" s="32">
        <f t="shared" si="3"/>
        <v>45516</v>
      </c>
      <c r="C226" s="51">
        <f>AVERAGEIFS(Sheet!I:I,Sheet!C:C,NORTE!A226,Sheet!A:A,"N")</f>
        <v>88.22810364</v>
      </c>
      <c r="D226" s="51"/>
      <c r="F226" s="32">
        <v>45151</v>
      </c>
      <c r="G226" s="32">
        <v>45516</v>
      </c>
      <c r="H226" s="51">
        <v>88.22810364</v>
      </c>
      <c r="I226" s="51"/>
    </row>
    <row r="227" spans="1:9" x14ac:dyDescent="0.3">
      <c r="A227" s="32">
        <f t="shared" si="3"/>
        <v>45152</v>
      </c>
      <c r="B227" s="32">
        <f t="shared" si="3"/>
        <v>45517</v>
      </c>
      <c r="C227" s="51">
        <f>AVERAGEIFS(Sheet!I:I,Sheet!C:C,NORTE!A227,Sheet!A:A,"N")</f>
        <v>88.063003539999997</v>
      </c>
      <c r="D227" s="51"/>
      <c r="F227" s="32">
        <v>45152</v>
      </c>
      <c r="G227" s="32">
        <v>45517</v>
      </c>
      <c r="H227" s="51">
        <v>88.063003539999997</v>
      </c>
      <c r="I227" s="51"/>
    </row>
    <row r="228" spans="1:9" x14ac:dyDescent="0.3">
      <c r="A228" s="32">
        <f t="shared" si="3"/>
        <v>45153</v>
      </c>
      <c r="B228" s="32">
        <f t="shared" si="3"/>
        <v>45518</v>
      </c>
      <c r="C228" s="51">
        <f>AVERAGEIFS(Sheet!I:I,Sheet!C:C,NORTE!A228,Sheet!A:A,"N")</f>
        <v>87.744300839999994</v>
      </c>
      <c r="D228" s="51"/>
      <c r="F228" s="32">
        <v>45153</v>
      </c>
      <c r="G228" s="32">
        <v>45518</v>
      </c>
      <c r="H228" s="51">
        <v>87.744300839999994</v>
      </c>
      <c r="I228" s="51"/>
    </row>
    <row r="229" spans="1:9" x14ac:dyDescent="0.3">
      <c r="A229" s="32">
        <f t="shared" si="3"/>
        <v>45154</v>
      </c>
      <c r="B229" s="32">
        <f t="shared" si="3"/>
        <v>45519</v>
      </c>
      <c r="C229" s="51">
        <f>AVERAGEIFS(Sheet!I:I,Sheet!C:C,NORTE!A229,Sheet!A:A,"N")</f>
        <v>87.338798519999997</v>
      </c>
      <c r="D229" s="51"/>
      <c r="F229" s="32">
        <v>45154</v>
      </c>
      <c r="G229" s="32">
        <v>45519</v>
      </c>
      <c r="H229" s="51">
        <v>87.338798519999997</v>
      </c>
      <c r="I229" s="51"/>
    </row>
    <row r="230" spans="1:9" x14ac:dyDescent="0.3">
      <c r="A230" s="32">
        <f t="shared" si="3"/>
        <v>45155</v>
      </c>
      <c r="B230" s="32">
        <f t="shared" si="3"/>
        <v>45520</v>
      </c>
      <c r="C230" s="51">
        <f>AVERAGEIFS(Sheet!I:I,Sheet!C:C,NORTE!A230,Sheet!A:A,"N")</f>
        <v>86.910896300000005</v>
      </c>
      <c r="D230" s="51"/>
      <c r="F230" s="32">
        <v>45155</v>
      </c>
      <c r="G230" s="32">
        <v>45520</v>
      </c>
      <c r="H230" s="51">
        <v>86.910896300000005</v>
      </c>
      <c r="I230" s="51"/>
    </row>
    <row r="231" spans="1:9" x14ac:dyDescent="0.3">
      <c r="A231" s="32">
        <f t="shared" si="3"/>
        <v>45156</v>
      </c>
      <c r="B231" s="32">
        <f t="shared" si="3"/>
        <v>45521</v>
      </c>
      <c r="C231" s="51">
        <f>AVERAGEIFS(Sheet!I:I,Sheet!C:C,NORTE!A231,Sheet!A:A,"N")</f>
        <v>86.500701899999996</v>
      </c>
      <c r="D231" s="51"/>
      <c r="F231" s="32">
        <v>45156</v>
      </c>
      <c r="G231" s="32">
        <v>45521</v>
      </c>
      <c r="H231" s="51">
        <v>86.500701899999996</v>
      </c>
      <c r="I231" s="51"/>
    </row>
    <row r="232" spans="1:9" x14ac:dyDescent="0.3">
      <c r="A232" s="32">
        <f t="shared" si="3"/>
        <v>45157</v>
      </c>
      <c r="B232" s="32">
        <f t="shared" si="3"/>
        <v>45522</v>
      </c>
      <c r="C232" s="51">
        <f>AVERAGEIFS(Sheet!I:I,Sheet!C:C,NORTE!A232,Sheet!A:A,"N")</f>
        <v>86.030601500000003</v>
      </c>
      <c r="D232" s="51"/>
      <c r="F232" s="32">
        <v>45157</v>
      </c>
      <c r="G232" s="32">
        <v>45522</v>
      </c>
      <c r="H232" s="51">
        <v>86.030601500000003</v>
      </c>
      <c r="I232" s="51"/>
    </row>
    <row r="233" spans="1:9" x14ac:dyDescent="0.3">
      <c r="A233" s="32">
        <f t="shared" si="3"/>
        <v>45158</v>
      </c>
      <c r="B233" s="32">
        <f t="shared" si="3"/>
        <v>45523</v>
      </c>
      <c r="C233" s="51">
        <f>AVERAGEIFS(Sheet!I:I,Sheet!C:C,NORTE!A233,Sheet!A:A,"N")</f>
        <v>85.645797729999998</v>
      </c>
      <c r="D233" s="51"/>
      <c r="F233" s="32">
        <v>45158</v>
      </c>
      <c r="G233" s="32">
        <v>45523</v>
      </c>
      <c r="H233" s="51">
        <v>85.645797729999998</v>
      </c>
      <c r="I233" s="51"/>
    </row>
    <row r="234" spans="1:9" x14ac:dyDescent="0.3">
      <c r="A234" s="32">
        <f t="shared" si="3"/>
        <v>45159</v>
      </c>
      <c r="B234" s="32">
        <f t="shared" si="3"/>
        <v>45524</v>
      </c>
      <c r="C234" s="51">
        <f>AVERAGEIFS(Sheet!I:I,Sheet!C:C,NORTE!A234,Sheet!A:A,"N")</f>
        <v>85.193603519999996</v>
      </c>
      <c r="D234" s="51"/>
      <c r="F234" s="32">
        <v>45159</v>
      </c>
      <c r="G234" s="32">
        <v>45524</v>
      </c>
      <c r="H234" s="51">
        <v>85.193603519999996</v>
      </c>
      <c r="I234" s="51"/>
    </row>
    <row r="235" spans="1:9" x14ac:dyDescent="0.3">
      <c r="A235" s="32">
        <f t="shared" si="3"/>
        <v>45160</v>
      </c>
      <c r="B235" s="32">
        <f t="shared" si="3"/>
        <v>45525</v>
      </c>
      <c r="C235" s="51">
        <f>AVERAGEIFS(Sheet!I:I,Sheet!C:C,NORTE!A235,Sheet!A:A,"N")</f>
        <v>84.755798339999998</v>
      </c>
      <c r="D235" s="51"/>
      <c r="F235" s="32">
        <v>45160</v>
      </c>
      <c r="G235" s="32">
        <v>45525</v>
      </c>
      <c r="H235" s="51">
        <v>84.755798339999998</v>
      </c>
      <c r="I235" s="51"/>
    </row>
    <row r="236" spans="1:9" x14ac:dyDescent="0.3">
      <c r="A236" s="32">
        <f t="shared" si="3"/>
        <v>45161</v>
      </c>
      <c r="B236" s="32">
        <f t="shared" si="3"/>
        <v>45526</v>
      </c>
      <c r="C236" s="51">
        <f>AVERAGEIFS(Sheet!I:I,Sheet!C:C,NORTE!A236,Sheet!A:A,"N")</f>
        <v>84.273902890000002</v>
      </c>
      <c r="D236" s="51"/>
      <c r="F236" s="32">
        <v>45161</v>
      </c>
      <c r="G236" s="32">
        <v>45526</v>
      </c>
      <c r="H236" s="51">
        <v>84.273902890000002</v>
      </c>
      <c r="I236" s="51"/>
    </row>
    <row r="237" spans="1:9" x14ac:dyDescent="0.3">
      <c r="A237" s="32">
        <f t="shared" si="3"/>
        <v>45162</v>
      </c>
      <c r="B237" s="32">
        <f t="shared" si="3"/>
        <v>45527</v>
      </c>
      <c r="C237" s="51">
        <f>AVERAGEIFS(Sheet!I:I,Sheet!C:C,NORTE!A237,Sheet!A:A,"N")</f>
        <v>83.841796880000004</v>
      </c>
      <c r="D237" s="51"/>
      <c r="F237" s="32">
        <v>45162</v>
      </c>
      <c r="G237" s="32">
        <v>45527</v>
      </c>
      <c r="H237" s="51">
        <v>83.841796880000004</v>
      </c>
      <c r="I237" s="51"/>
    </row>
    <row r="238" spans="1:9" x14ac:dyDescent="0.3">
      <c r="A238" s="32">
        <f t="shared" si="3"/>
        <v>45163</v>
      </c>
      <c r="B238" s="32">
        <f t="shared" si="3"/>
        <v>45528</v>
      </c>
      <c r="C238" s="51">
        <f>AVERAGEIFS(Sheet!I:I,Sheet!C:C,NORTE!A238,Sheet!A:A,"N")</f>
        <v>83.431396480000004</v>
      </c>
      <c r="D238" s="51"/>
      <c r="F238" s="32">
        <v>45163</v>
      </c>
      <c r="G238" s="32">
        <v>45528</v>
      </c>
      <c r="H238" s="51">
        <v>83.431396480000004</v>
      </c>
      <c r="I238" s="51"/>
    </row>
    <row r="239" spans="1:9" x14ac:dyDescent="0.3">
      <c r="A239" s="32">
        <f t="shared" si="3"/>
        <v>45164</v>
      </c>
      <c r="B239" s="32">
        <f t="shared" si="3"/>
        <v>45529</v>
      </c>
      <c r="C239" s="51">
        <f>AVERAGEIFS(Sheet!I:I,Sheet!C:C,NORTE!A239,Sheet!A:A,"N")</f>
        <v>83.02310181</v>
      </c>
      <c r="D239" s="51"/>
      <c r="F239" s="32">
        <v>45164</v>
      </c>
      <c r="G239" s="32">
        <v>45529</v>
      </c>
      <c r="H239" s="51">
        <v>83.02310181</v>
      </c>
      <c r="I239" s="51"/>
    </row>
    <row r="240" spans="1:9" x14ac:dyDescent="0.3">
      <c r="A240" s="32">
        <f t="shared" si="3"/>
        <v>45165</v>
      </c>
      <c r="B240" s="32">
        <f t="shared" si="3"/>
        <v>45530</v>
      </c>
      <c r="C240" s="51">
        <f>AVERAGEIFS(Sheet!I:I,Sheet!C:C,NORTE!A240,Sheet!A:A,"N")</f>
        <v>82.675498959999999</v>
      </c>
      <c r="D240" s="51"/>
      <c r="F240" s="32">
        <v>45165</v>
      </c>
      <c r="G240" s="32">
        <v>45530</v>
      </c>
      <c r="H240" s="51">
        <v>82.675498959999999</v>
      </c>
      <c r="I240" s="51"/>
    </row>
    <row r="241" spans="1:9" x14ac:dyDescent="0.3">
      <c r="A241" s="32">
        <f t="shared" si="3"/>
        <v>45166</v>
      </c>
      <c r="B241" s="32">
        <f t="shared" si="3"/>
        <v>45531</v>
      </c>
      <c r="C241" s="51">
        <f>AVERAGEIFS(Sheet!I:I,Sheet!C:C,NORTE!A241,Sheet!A:A,"N")</f>
        <v>82.343803410000007</v>
      </c>
      <c r="D241" s="51"/>
      <c r="F241" s="32">
        <v>45166</v>
      </c>
      <c r="G241" s="32">
        <v>45531</v>
      </c>
      <c r="H241" s="51">
        <v>82.343803410000007</v>
      </c>
      <c r="I241" s="51"/>
    </row>
    <row r="242" spans="1:9" x14ac:dyDescent="0.3">
      <c r="A242" s="32">
        <f t="shared" si="3"/>
        <v>45167</v>
      </c>
      <c r="B242" s="32">
        <f t="shared" si="3"/>
        <v>45532</v>
      </c>
      <c r="C242" s="51">
        <f>AVERAGEIFS(Sheet!I:I,Sheet!C:C,NORTE!A242,Sheet!A:A,"N")</f>
        <v>82.050399780000006</v>
      </c>
      <c r="D242" s="51"/>
      <c r="F242" s="32">
        <v>45167</v>
      </c>
      <c r="G242" s="32">
        <v>45532</v>
      </c>
      <c r="H242" s="51">
        <v>82.050399780000006</v>
      </c>
      <c r="I242" s="51"/>
    </row>
    <row r="243" spans="1:9" x14ac:dyDescent="0.3">
      <c r="A243" s="32">
        <f t="shared" si="3"/>
        <v>45168</v>
      </c>
      <c r="B243" s="32">
        <f t="shared" si="3"/>
        <v>45533</v>
      </c>
      <c r="C243" s="51">
        <f>AVERAGEIFS(Sheet!I:I,Sheet!C:C,NORTE!A243,Sheet!A:A,"N")</f>
        <v>81.740303040000001</v>
      </c>
      <c r="D243" s="51"/>
      <c r="F243" s="32">
        <v>45168</v>
      </c>
      <c r="G243" s="32">
        <v>45533</v>
      </c>
      <c r="H243" s="51">
        <v>81.740303040000001</v>
      </c>
      <c r="I243" s="51"/>
    </row>
    <row r="244" spans="1:9" x14ac:dyDescent="0.3">
      <c r="A244" s="32">
        <f t="shared" si="3"/>
        <v>45169</v>
      </c>
      <c r="B244" s="32">
        <f t="shared" si="3"/>
        <v>45534</v>
      </c>
      <c r="C244" s="51">
        <f>AVERAGEIFS(Sheet!I:I,Sheet!C:C,NORTE!A244,Sheet!A:A,"N")</f>
        <v>81.535797119999998</v>
      </c>
      <c r="D244" s="51"/>
      <c r="F244" s="32">
        <v>45169</v>
      </c>
      <c r="G244" s="32">
        <v>45534</v>
      </c>
      <c r="H244" s="51">
        <v>81.535797119999998</v>
      </c>
      <c r="I244" s="51"/>
    </row>
    <row r="245" spans="1:9" x14ac:dyDescent="0.3">
      <c r="A245" s="32">
        <f t="shared" si="3"/>
        <v>45170</v>
      </c>
      <c r="B245" s="32">
        <f t="shared" si="3"/>
        <v>45535</v>
      </c>
      <c r="C245" s="51">
        <f>AVERAGEIFS(Sheet!I:I,Sheet!C:C,NORTE!A245,Sheet!A:A,"N")</f>
        <v>81.258598329999998</v>
      </c>
      <c r="D245" s="51"/>
      <c r="F245" s="32">
        <v>45170</v>
      </c>
      <c r="G245" s="32">
        <v>45535</v>
      </c>
      <c r="H245" s="51">
        <v>81.258598329999998</v>
      </c>
      <c r="I245" s="51"/>
    </row>
    <row r="246" spans="1:9" x14ac:dyDescent="0.3">
      <c r="A246" s="32">
        <f t="shared" si="3"/>
        <v>45171</v>
      </c>
      <c r="B246" s="32">
        <f t="shared" si="3"/>
        <v>45536</v>
      </c>
      <c r="C246" s="51">
        <f>AVERAGEIFS(Sheet!I:I,Sheet!C:C,NORTE!A246,Sheet!A:A,"N")</f>
        <v>81.037002560000005</v>
      </c>
      <c r="D246" s="51"/>
      <c r="F246" s="32">
        <v>45171</v>
      </c>
      <c r="G246" s="32">
        <v>45536</v>
      </c>
      <c r="H246" s="51">
        <v>81.037002560000005</v>
      </c>
      <c r="I246" s="51"/>
    </row>
    <row r="247" spans="1:9" x14ac:dyDescent="0.3">
      <c r="A247" s="32">
        <f t="shared" si="3"/>
        <v>45172</v>
      </c>
      <c r="B247" s="32">
        <f t="shared" si="3"/>
        <v>45537</v>
      </c>
      <c r="C247" s="51">
        <f>AVERAGEIFS(Sheet!I:I,Sheet!C:C,NORTE!A247,Sheet!A:A,"N")</f>
        <v>80.786796570000007</v>
      </c>
      <c r="D247" s="51"/>
      <c r="F247" s="32">
        <v>45172</v>
      </c>
      <c r="G247" s="32">
        <v>45537</v>
      </c>
      <c r="H247" s="51">
        <v>80.786796570000007</v>
      </c>
      <c r="I247" s="51"/>
    </row>
    <row r="248" spans="1:9" x14ac:dyDescent="0.3">
      <c r="A248" s="32">
        <f t="shared" si="3"/>
        <v>45173</v>
      </c>
      <c r="B248" s="32">
        <f t="shared" si="3"/>
        <v>45538</v>
      </c>
      <c r="C248" s="51">
        <f>AVERAGEIFS(Sheet!I:I,Sheet!C:C,NORTE!A248,Sheet!A:A,"N")</f>
        <v>80.50810242</v>
      </c>
      <c r="D248" s="51"/>
      <c r="F248" s="32">
        <v>45173</v>
      </c>
      <c r="G248" s="32">
        <v>45538</v>
      </c>
      <c r="H248" s="51">
        <v>80.50810242</v>
      </c>
      <c r="I248" s="51"/>
    </row>
    <row r="249" spans="1:9" x14ac:dyDescent="0.3">
      <c r="A249" s="32">
        <f t="shared" si="3"/>
        <v>45174</v>
      </c>
      <c r="B249" s="32">
        <f t="shared" si="3"/>
        <v>45539</v>
      </c>
      <c r="C249" s="51">
        <f>AVERAGEIFS(Sheet!I:I,Sheet!C:C,NORTE!A249,Sheet!A:A,"N")</f>
        <v>80.248199459999995</v>
      </c>
      <c r="D249" s="51"/>
      <c r="F249" s="32">
        <v>45174</v>
      </c>
      <c r="G249" s="32">
        <v>45539</v>
      </c>
      <c r="H249" s="51">
        <v>80.248199459999995</v>
      </c>
      <c r="I249" s="51"/>
    </row>
    <row r="250" spans="1:9" x14ac:dyDescent="0.3">
      <c r="A250" s="32">
        <f t="shared" si="3"/>
        <v>45175</v>
      </c>
      <c r="B250" s="32">
        <f t="shared" si="3"/>
        <v>45540</v>
      </c>
      <c r="C250" s="51">
        <f>AVERAGEIFS(Sheet!I:I,Sheet!C:C,NORTE!A250,Sheet!A:A,"N")</f>
        <v>79.969703670000001</v>
      </c>
      <c r="D250" s="51"/>
      <c r="F250" s="32">
        <v>45175</v>
      </c>
      <c r="G250" s="32">
        <v>45540</v>
      </c>
      <c r="H250" s="51">
        <v>79.969703670000001</v>
      </c>
      <c r="I250" s="51"/>
    </row>
    <row r="251" spans="1:9" x14ac:dyDescent="0.3">
      <c r="A251" s="32">
        <f t="shared" si="3"/>
        <v>45176</v>
      </c>
      <c r="B251" s="32">
        <f t="shared" si="3"/>
        <v>45541</v>
      </c>
      <c r="C251" s="51">
        <f>AVERAGEIFS(Sheet!I:I,Sheet!C:C,NORTE!A251,Sheet!A:A,"N")</f>
        <v>79.86810303</v>
      </c>
      <c r="D251" s="51"/>
      <c r="F251" s="32">
        <v>45176</v>
      </c>
      <c r="G251" s="32">
        <v>45541</v>
      </c>
      <c r="H251" s="51">
        <v>79.86810303</v>
      </c>
      <c r="I251" s="51"/>
    </row>
    <row r="252" spans="1:9" x14ac:dyDescent="0.3">
      <c r="A252" s="32">
        <f t="shared" si="3"/>
        <v>45177</v>
      </c>
      <c r="B252" s="32">
        <f t="shared" si="3"/>
        <v>45542</v>
      </c>
      <c r="C252" s="51">
        <f>AVERAGEIFS(Sheet!I:I,Sheet!C:C,NORTE!A252,Sheet!A:A,"N")</f>
        <v>79.782600400000007</v>
      </c>
      <c r="D252" s="51"/>
      <c r="F252" s="32">
        <v>45177</v>
      </c>
      <c r="G252" s="32">
        <v>45542</v>
      </c>
      <c r="H252" s="51">
        <v>79.782600400000007</v>
      </c>
      <c r="I252" s="51"/>
    </row>
    <row r="253" spans="1:9" x14ac:dyDescent="0.3">
      <c r="A253" s="32">
        <f t="shared" si="3"/>
        <v>45178</v>
      </c>
      <c r="B253" s="32">
        <f t="shared" si="3"/>
        <v>45543</v>
      </c>
      <c r="C253" s="51">
        <f>AVERAGEIFS(Sheet!I:I,Sheet!C:C,NORTE!A253,Sheet!A:A,"N")</f>
        <v>79.670303340000004</v>
      </c>
      <c r="D253" s="51"/>
      <c r="F253" s="32">
        <v>45178</v>
      </c>
      <c r="G253" s="32">
        <v>45543</v>
      </c>
      <c r="H253" s="51">
        <v>79.670303340000004</v>
      </c>
      <c r="I253" s="51"/>
    </row>
    <row r="254" spans="1:9" x14ac:dyDescent="0.3">
      <c r="A254" s="32">
        <f t="shared" si="3"/>
        <v>45179</v>
      </c>
      <c r="B254" s="32">
        <f t="shared" si="3"/>
        <v>45544</v>
      </c>
      <c r="C254" s="51">
        <f>AVERAGEIFS(Sheet!I:I,Sheet!C:C,NORTE!A254,Sheet!A:A,"N")</f>
        <v>79.548896790000001</v>
      </c>
      <c r="D254" s="51"/>
      <c r="F254" s="32">
        <v>45179</v>
      </c>
      <c r="G254" s="32">
        <v>45544</v>
      </c>
      <c r="H254" s="51">
        <v>79.548896790000001</v>
      </c>
      <c r="I254" s="51"/>
    </row>
    <row r="255" spans="1:9" x14ac:dyDescent="0.3">
      <c r="A255" s="32">
        <f t="shared" si="3"/>
        <v>45180</v>
      </c>
      <c r="B255" s="32">
        <f t="shared" si="3"/>
        <v>45545</v>
      </c>
      <c r="C255" s="51">
        <f>AVERAGEIFS(Sheet!I:I,Sheet!C:C,NORTE!A255,Sheet!A:A,"N")</f>
        <v>79.307098389999993</v>
      </c>
      <c r="D255" s="51"/>
      <c r="F255" s="32">
        <v>45180</v>
      </c>
      <c r="G255" s="32">
        <v>45545</v>
      </c>
      <c r="H255" s="51">
        <v>79.307098389999993</v>
      </c>
      <c r="I255" s="51"/>
    </row>
    <row r="256" spans="1:9" x14ac:dyDescent="0.3">
      <c r="A256" s="32">
        <f t="shared" si="3"/>
        <v>45181</v>
      </c>
      <c r="B256" s="32">
        <f t="shared" si="3"/>
        <v>45546</v>
      </c>
      <c r="C256" s="51">
        <f>AVERAGEIFS(Sheet!I:I,Sheet!C:C,NORTE!A256,Sheet!A:A,"N")</f>
        <v>79.063903809999999</v>
      </c>
      <c r="D256" s="51"/>
      <c r="F256" s="32">
        <v>45181</v>
      </c>
      <c r="G256" s="32">
        <v>45546</v>
      </c>
      <c r="H256" s="51">
        <v>79.063903809999999</v>
      </c>
      <c r="I256" s="51"/>
    </row>
    <row r="257" spans="1:9" x14ac:dyDescent="0.3">
      <c r="A257" s="32">
        <f t="shared" si="3"/>
        <v>45182</v>
      </c>
      <c r="B257" s="32">
        <f t="shared" si="3"/>
        <v>45547</v>
      </c>
      <c r="C257" s="51">
        <f>AVERAGEIFS(Sheet!I:I,Sheet!C:C,NORTE!A257,Sheet!A:A,"N")</f>
        <v>78.893600460000002</v>
      </c>
      <c r="D257" s="51"/>
      <c r="F257" s="32">
        <v>45182</v>
      </c>
      <c r="G257" s="32">
        <v>45547</v>
      </c>
      <c r="H257" s="51">
        <v>78.893600460000002</v>
      </c>
      <c r="I257" s="51"/>
    </row>
    <row r="258" spans="1:9" x14ac:dyDescent="0.3">
      <c r="A258" s="32">
        <f t="shared" si="3"/>
        <v>45183</v>
      </c>
      <c r="B258" s="32">
        <f t="shared" si="3"/>
        <v>45548</v>
      </c>
      <c r="C258" s="51">
        <f>AVERAGEIFS(Sheet!I:I,Sheet!C:C,NORTE!A258,Sheet!A:A,"N")</f>
        <v>78.711502080000002</v>
      </c>
      <c r="D258" s="51"/>
      <c r="F258" s="32">
        <v>45183</v>
      </c>
      <c r="G258" s="32">
        <v>45548</v>
      </c>
      <c r="H258" s="51">
        <v>78.711502080000002</v>
      </c>
      <c r="I258" s="51"/>
    </row>
    <row r="259" spans="1:9" x14ac:dyDescent="0.3">
      <c r="A259" s="32">
        <f t="shared" si="3"/>
        <v>45184</v>
      </c>
      <c r="B259" s="32">
        <f t="shared" si="3"/>
        <v>45549</v>
      </c>
      <c r="C259" s="51">
        <f>AVERAGEIFS(Sheet!I:I,Sheet!C:C,NORTE!A259,Sheet!A:A,"N")</f>
        <v>78.61699677</v>
      </c>
      <c r="D259" s="51"/>
      <c r="F259" s="32">
        <v>45184</v>
      </c>
      <c r="G259" s="32">
        <v>45549</v>
      </c>
      <c r="H259" s="51">
        <v>78.61699677</v>
      </c>
      <c r="I259" s="51"/>
    </row>
    <row r="260" spans="1:9" x14ac:dyDescent="0.3">
      <c r="A260" s="32">
        <f t="shared" ref="A260:B323" si="4">A259+1</f>
        <v>45185</v>
      </c>
      <c r="B260" s="32">
        <f t="shared" si="4"/>
        <v>45550</v>
      </c>
      <c r="C260" s="51">
        <f>AVERAGEIFS(Sheet!I:I,Sheet!C:C,NORTE!A260,Sheet!A:A,"N")</f>
        <v>78.476501459999994</v>
      </c>
      <c r="D260" s="51"/>
      <c r="F260" s="32">
        <v>45185</v>
      </c>
      <c r="G260" s="32">
        <v>45550</v>
      </c>
      <c r="H260" s="51">
        <v>78.476501459999994</v>
      </c>
      <c r="I260" s="51"/>
    </row>
    <row r="261" spans="1:9" x14ac:dyDescent="0.3">
      <c r="A261" s="32">
        <f t="shared" si="4"/>
        <v>45186</v>
      </c>
      <c r="B261" s="32">
        <f t="shared" si="4"/>
        <v>45551</v>
      </c>
      <c r="C261" s="51">
        <f>AVERAGEIFS(Sheet!I:I,Sheet!C:C,NORTE!A261,Sheet!A:A,"N")</f>
        <v>78.349800110000004</v>
      </c>
      <c r="D261" s="51"/>
      <c r="F261" s="32">
        <v>45186</v>
      </c>
      <c r="G261" s="32">
        <v>45551</v>
      </c>
      <c r="H261" s="51">
        <v>78.349800110000004</v>
      </c>
      <c r="I261" s="51"/>
    </row>
    <row r="262" spans="1:9" x14ac:dyDescent="0.3">
      <c r="A262" s="32">
        <f t="shared" si="4"/>
        <v>45187</v>
      </c>
      <c r="B262" s="32">
        <f t="shared" si="4"/>
        <v>45552</v>
      </c>
      <c r="C262" s="51">
        <f>AVERAGEIFS(Sheet!I:I,Sheet!C:C,NORTE!A262,Sheet!A:A,"N")</f>
        <v>78.090301510000003</v>
      </c>
      <c r="D262" s="51"/>
      <c r="F262" s="32">
        <v>45187</v>
      </c>
      <c r="G262" s="32">
        <v>45552</v>
      </c>
      <c r="H262" s="51">
        <v>78.090301510000003</v>
      </c>
      <c r="I262" s="51"/>
    </row>
    <row r="263" spans="1:9" x14ac:dyDescent="0.3">
      <c r="A263" s="32">
        <f t="shared" si="4"/>
        <v>45188</v>
      </c>
      <c r="B263" s="32">
        <f t="shared" si="4"/>
        <v>45553</v>
      </c>
      <c r="C263" s="51">
        <f>AVERAGEIFS(Sheet!I:I,Sheet!C:C,NORTE!A263,Sheet!A:A,"N")</f>
        <v>77.746803279999995</v>
      </c>
      <c r="D263" s="51"/>
      <c r="F263" s="32">
        <v>45188</v>
      </c>
      <c r="G263" s="32">
        <v>45553</v>
      </c>
      <c r="H263" s="51">
        <v>77.746803279999995</v>
      </c>
      <c r="I263" s="51"/>
    </row>
    <row r="264" spans="1:9" x14ac:dyDescent="0.3">
      <c r="A264" s="32">
        <f t="shared" si="4"/>
        <v>45189</v>
      </c>
      <c r="B264" s="32">
        <f t="shared" si="4"/>
        <v>45554</v>
      </c>
      <c r="C264" s="51">
        <f>AVERAGEIFS(Sheet!I:I,Sheet!C:C,NORTE!A264,Sheet!A:A,"N")</f>
        <v>77.379898069999996</v>
      </c>
      <c r="D264" s="51"/>
      <c r="F264" s="32">
        <v>45189</v>
      </c>
      <c r="G264" s="32">
        <v>45554</v>
      </c>
      <c r="H264" s="51">
        <v>77.379898069999996</v>
      </c>
      <c r="I264" s="51"/>
    </row>
    <row r="265" spans="1:9" x14ac:dyDescent="0.3">
      <c r="A265" s="32">
        <f t="shared" si="4"/>
        <v>45190</v>
      </c>
      <c r="B265" s="32">
        <f t="shared" si="4"/>
        <v>45555</v>
      </c>
      <c r="C265" s="51">
        <f>AVERAGEIFS(Sheet!I:I,Sheet!C:C,NORTE!A265,Sheet!A:A,"N")</f>
        <v>77.031097410000001</v>
      </c>
      <c r="D265" s="51"/>
      <c r="F265" s="32">
        <v>45190</v>
      </c>
      <c r="G265" s="32">
        <v>45555</v>
      </c>
      <c r="H265" s="51">
        <v>77.031097410000001</v>
      </c>
      <c r="I265" s="51"/>
    </row>
    <row r="266" spans="1:9" x14ac:dyDescent="0.3">
      <c r="A266" s="32">
        <f t="shared" si="4"/>
        <v>45191</v>
      </c>
      <c r="B266" s="32">
        <f t="shared" si="4"/>
        <v>45556</v>
      </c>
      <c r="C266" s="51">
        <f>AVERAGEIFS(Sheet!I:I,Sheet!C:C,NORTE!A266,Sheet!A:A,"N")</f>
        <v>76.599502560000005</v>
      </c>
      <c r="D266" s="51"/>
      <c r="F266" s="32">
        <v>45191</v>
      </c>
      <c r="G266" s="32">
        <v>45556</v>
      </c>
      <c r="H266" s="51">
        <v>76.599502560000005</v>
      </c>
      <c r="I266" s="51"/>
    </row>
    <row r="267" spans="1:9" x14ac:dyDescent="0.3">
      <c r="A267" s="32">
        <f t="shared" si="4"/>
        <v>45192</v>
      </c>
      <c r="B267" s="32">
        <f t="shared" si="4"/>
        <v>45557</v>
      </c>
      <c r="C267" s="51">
        <f>AVERAGEIFS(Sheet!I:I,Sheet!C:C,NORTE!A267,Sheet!A:A,"N")</f>
        <v>76.233901979999999</v>
      </c>
      <c r="D267" s="51"/>
      <c r="F267" s="32">
        <v>45192</v>
      </c>
      <c r="G267" s="32">
        <v>45557</v>
      </c>
      <c r="H267" s="51">
        <v>76.233901979999999</v>
      </c>
      <c r="I267" s="51"/>
    </row>
    <row r="268" spans="1:9" x14ac:dyDescent="0.3">
      <c r="A268" s="32">
        <f t="shared" si="4"/>
        <v>45193</v>
      </c>
      <c r="B268" s="32">
        <f t="shared" si="4"/>
        <v>45558</v>
      </c>
      <c r="C268" s="51">
        <f>AVERAGEIFS(Sheet!I:I,Sheet!C:C,NORTE!A268,Sheet!A:A,"N")</f>
        <v>75.967796329999999</v>
      </c>
      <c r="D268" s="51"/>
      <c r="F268" s="32">
        <v>45193</v>
      </c>
      <c r="G268" s="32">
        <v>45558</v>
      </c>
      <c r="H268" s="51">
        <v>75.967796329999999</v>
      </c>
      <c r="I268" s="51"/>
    </row>
    <row r="269" spans="1:9" x14ac:dyDescent="0.3">
      <c r="A269" s="32">
        <f t="shared" si="4"/>
        <v>45194</v>
      </c>
      <c r="B269" s="32">
        <f t="shared" si="4"/>
        <v>45559</v>
      </c>
      <c r="C269" s="51">
        <f>AVERAGEIFS(Sheet!I:I,Sheet!C:C,NORTE!A269,Sheet!A:A,"N")</f>
        <v>75.215202329999997</v>
      </c>
      <c r="D269" s="51"/>
      <c r="F269" s="32">
        <v>45194</v>
      </c>
      <c r="G269" s="32">
        <v>45559</v>
      </c>
      <c r="H269" s="51">
        <v>75.215202329999997</v>
      </c>
      <c r="I269" s="51"/>
    </row>
    <row r="270" spans="1:9" x14ac:dyDescent="0.3">
      <c r="A270" s="32">
        <f t="shared" si="4"/>
        <v>45195</v>
      </c>
      <c r="B270" s="32">
        <f t="shared" si="4"/>
        <v>45560</v>
      </c>
      <c r="C270" s="51">
        <f>AVERAGEIFS(Sheet!I:I,Sheet!C:C,NORTE!A270,Sheet!A:A,"N")</f>
        <v>74.383499150000006</v>
      </c>
      <c r="D270" s="51"/>
      <c r="F270" s="32">
        <v>45195</v>
      </c>
      <c r="G270" s="32">
        <v>45560</v>
      </c>
      <c r="H270" s="51">
        <v>74.383499150000006</v>
      </c>
      <c r="I270" s="51"/>
    </row>
    <row r="271" spans="1:9" x14ac:dyDescent="0.3">
      <c r="A271" s="32">
        <f t="shared" si="4"/>
        <v>45196</v>
      </c>
      <c r="B271" s="32">
        <f t="shared" si="4"/>
        <v>45561</v>
      </c>
      <c r="C271" s="51">
        <f>AVERAGEIFS(Sheet!I:I,Sheet!C:C,NORTE!A271,Sheet!A:A,"N")</f>
        <v>73.449096679999997</v>
      </c>
      <c r="D271" s="51"/>
      <c r="F271" s="32">
        <v>45196</v>
      </c>
      <c r="G271" s="32">
        <v>45561</v>
      </c>
      <c r="H271" s="51">
        <v>73.449096679999997</v>
      </c>
      <c r="I271" s="51"/>
    </row>
    <row r="272" spans="1:9" x14ac:dyDescent="0.3">
      <c r="A272" s="32">
        <f t="shared" si="4"/>
        <v>45197</v>
      </c>
      <c r="B272" s="32">
        <f t="shared" si="4"/>
        <v>45562</v>
      </c>
      <c r="C272" s="51">
        <f>AVERAGEIFS(Sheet!I:I,Sheet!C:C,NORTE!A272,Sheet!A:A,"N")</f>
        <v>72.651702880000002</v>
      </c>
      <c r="D272" s="51"/>
      <c r="F272" s="32">
        <v>45197</v>
      </c>
      <c r="G272" s="32">
        <v>45562</v>
      </c>
      <c r="H272" s="51">
        <v>72.651702880000002</v>
      </c>
      <c r="I272" s="51"/>
    </row>
    <row r="273" spans="1:9" x14ac:dyDescent="0.3">
      <c r="A273" s="32">
        <f t="shared" si="4"/>
        <v>45198</v>
      </c>
      <c r="B273" s="32">
        <f t="shared" si="4"/>
        <v>45563</v>
      </c>
      <c r="C273" s="51">
        <f>AVERAGEIFS(Sheet!I:I,Sheet!C:C,NORTE!A273,Sheet!A:A,"N")</f>
        <v>72.314002990000006</v>
      </c>
      <c r="D273" s="51"/>
      <c r="F273" s="32">
        <v>45198</v>
      </c>
      <c r="G273" s="32">
        <v>45563</v>
      </c>
      <c r="H273" s="51">
        <v>72.314002990000006</v>
      </c>
      <c r="I273" s="51"/>
    </row>
    <row r="274" spans="1:9" x14ac:dyDescent="0.3">
      <c r="A274" s="32">
        <f t="shared" si="4"/>
        <v>45199</v>
      </c>
      <c r="B274" s="32">
        <f t="shared" si="4"/>
        <v>45564</v>
      </c>
      <c r="C274" s="51">
        <f>AVERAGEIFS(Sheet!I:I,Sheet!C:C,NORTE!A274,Sheet!A:A,"N")</f>
        <v>72.298599240000001</v>
      </c>
      <c r="D274" s="51"/>
      <c r="F274" s="32">
        <v>45199</v>
      </c>
      <c r="G274" s="32">
        <v>45564</v>
      </c>
      <c r="H274" s="51">
        <v>72.298599240000001</v>
      </c>
      <c r="I274" s="51"/>
    </row>
    <row r="275" spans="1:9" x14ac:dyDescent="0.3">
      <c r="A275" s="32">
        <f t="shared" si="4"/>
        <v>45200</v>
      </c>
      <c r="B275" s="32">
        <f t="shared" si="4"/>
        <v>45565</v>
      </c>
      <c r="C275" s="51">
        <f>AVERAGEIFS(Sheet!I:I,Sheet!C:C,NORTE!A275,Sheet!A:A,"N")</f>
        <v>72.124900819999993</v>
      </c>
      <c r="D275" s="51"/>
      <c r="F275" s="32">
        <v>45200</v>
      </c>
      <c r="G275" s="32">
        <v>45565</v>
      </c>
      <c r="H275" s="51">
        <v>72.124900819999993</v>
      </c>
      <c r="I275" s="51"/>
    </row>
    <row r="276" spans="1:9" x14ac:dyDescent="0.3">
      <c r="A276" s="32">
        <f t="shared" si="4"/>
        <v>45201</v>
      </c>
      <c r="B276" s="32">
        <f t="shared" si="4"/>
        <v>45566</v>
      </c>
      <c r="C276" s="51">
        <f>AVERAGEIFS(Sheet!I:I,Sheet!C:C,NORTE!A276,Sheet!A:A,"N")</f>
        <v>71.687797549999999</v>
      </c>
      <c r="D276" s="51"/>
      <c r="F276" s="32">
        <v>45201</v>
      </c>
      <c r="G276" s="32">
        <v>45566</v>
      </c>
      <c r="H276" s="51">
        <v>71.687797549999999</v>
      </c>
      <c r="I276" s="51"/>
    </row>
    <row r="277" spans="1:9" x14ac:dyDescent="0.3">
      <c r="A277" s="32">
        <f t="shared" si="4"/>
        <v>45202</v>
      </c>
      <c r="B277" s="32">
        <f t="shared" si="4"/>
        <v>45567</v>
      </c>
      <c r="C277" s="51">
        <f>AVERAGEIFS(Sheet!I:I,Sheet!C:C,NORTE!A277,Sheet!A:A,"N")</f>
        <v>71.162300110000004</v>
      </c>
      <c r="D277" s="51"/>
      <c r="F277" s="32">
        <v>45202</v>
      </c>
      <c r="G277" s="32">
        <v>45567</v>
      </c>
      <c r="H277" s="51">
        <v>71.162300110000004</v>
      </c>
      <c r="I277" s="51"/>
    </row>
    <row r="278" spans="1:9" x14ac:dyDescent="0.3">
      <c r="A278" s="32">
        <f t="shared" si="4"/>
        <v>45203</v>
      </c>
      <c r="B278" s="32">
        <f t="shared" si="4"/>
        <v>45568</v>
      </c>
      <c r="C278" s="51">
        <f>AVERAGEIFS(Sheet!I:I,Sheet!C:C,NORTE!A278,Sheet!A:A,"N")</f>
        <v>70.67669678</v>
      </c>
      <c r="D278" s="51"/>
      <c r="F278" s="32">
        <v>45203</v>
      </c>
      <c r="G278" s="32">
        <v>45568</v>
      </c>
      <c r="H278" s="51">
        <v>70.67669678</v>
      </c>
      <c r="I278" s="51"/>
    </row>
    <row r="279" spans="1:9" x14ac:dyDescent="0.3">
      <c r="A279" s="32">
        <f t="shared" si="4"/>
        <v>45204</v>
      </c>
      <c r="B279" s="32">
        <f t="shared" si="4"/>
        <v>45569</v>
      </c>
      <c r="C279" s="51">
        <f>AVERAGEIFS(Sheet!I:I,Sheet!C:C,NORTE!A279,Sheet!A:A,"N")</f>
        <v>70.2118988</v>
      </c>
      <c r="D279" s="51"/>
      <c r="F279" s="32">
        <v>45204</v>
      </c>
      <c r="G279" s="32">
        <v>45569</v>
      </c>
      <c r="H279" s="51">
        <v>70.2118988</v>
      </c>
      <c r="I279" s="51"/>
    </row>
    <row r="280" spans="1:9" x14ac:dyDescent="0.3">
      <c r="A280" s="32">
        <f t="shared" si="4"/>
        <v>45205</v>
      </c>
      <c r="B280" s="32">
        <f t="shared" si="4"/>
        <v>45570</v>
      </c>
      <c r="C280" s="51">
        <f>AVERAGEIFS(Sheet!I:I,Sheet!C:C,NORTE!A280,Sheet!A:A,"N")</f>
        <v>69.818801879999995</v>
      </c>
      <c r="D280" s="51"/>
      <c r="F280" s="32">
        <v>45205</v>
      </c>
      <c r="G280" s="32">
        <v>45570</v>
      </c>
      <c r="H280" s="51">
        <v>69.818801879999995</v>
      </c>
      <c r="I280" s="51"/>
    </row>
    <row r="281" spans="1:9" x14ac:dyDescent="0.3">
      <c r="A281" s="32">
        <f t="shared" si="4"/>
        <v>45206</v>
      </c>
      <c r="B281" s="32">
        <f t="shared" si="4"/>
        <v>45571</v>
      </c>
      <c r="C281" s="51">
        <f>AVERAGEIFS(Sheet!I:I,Sheet!C:C,NORTE!A281,Sheet!A:A,"N")</f>
        <v>69.219703670000001</v>
      </c>
      <c r="D281" s="51"/>
      <c r="F281" s="32">
        <v>45206</v>
      </c>
      <c r="G281" s="32">
        <v>45571</v>
      </c>
      <c r="H281" s="51">
        <v>69.219703670000001</v>
      </c>
      <c r="I281" s="51"/>
    </row>
    <row r="282" spans="1:9" x14ac:dyDescent="0.3">
      <c r="A282" s="32">
        <f t="shared" si="4"/>
        <v>45207</v>
      </c>
      <c r="B282" s="32">
        <f t="shared" si="4"/>
        <v>45572</v>
      </c>
      <c r="C282" s="51">
        <f>AVERAGEIFS(Sheet!I:I,Sheet!C:C,NORTE!A282,Sheet!A:A,"N")</f>
        <v>68.92939758</v>
      </c>
      <c r="D282" s="51"/>
      <c r="F282" s="32">
        <v>45207</v>
      </c>
      <c r="G282" s="32">
        <v>45572</v>
      </c>
      <c r="H282" s="51">
        <v>68.92939758</v>
      </c>
      <c r="I282" s="51"/>
    </row>
    <row r="283" spans="1:9" x14ac:dyDescent="0.3">
      <c r="A283" s="32">
        <f t="shared" si="4"/>
        <v>45208</v>
      </c>
      <c r="B283" s="32">
        <f t="shared" si="4"/>
        <v>45573</v>
      </c>
      <c r="C283" s="51">
        <f>AVERAGEIFS(Sheet!I:I,Sheet!C:C,NORTE!A283,Sheet!A:A,"N")</f>
        <v>68.451499940000005</v>
      </c>
      <c r="D283" s="51"/>
      <c r="F283" s="32">
        <v>45208</v>
      </c>
      <c r="G283" s="32">
        <v>45573</v>
      </c>
      <c r="H283" s="51">
        <v>68.451499940000005</v>
      </c>
      <c r="I283" s="51"/>
    </row>
    <row r="284" spans="1:9" x14ac:dyDescent="0.3">
      <c r="A284" s="32">
        <f t="shared" si="4"/>
        <v>45209</v>
      </c>
      <c r="B284" s="32">
        <f t="shared" si="4"/>
        <v>45574</v>
      </c>
      <c r="C284" s="51">
        <f>AVERAGEIFS(Sheet!I:I,Sheet!C:C,NORTE!A284,Sheet!A:A,"N")</f>
        <v>68.063301089999996</v>
      </c>
      <c r="D284" s="51"/>
      <c r="F284" s="32">
        <v>45209</v>
      </c>
      <c r="G284" s="32">
        <v>45574</v>
      </c>
      <c r="H284" s="51">
        <v>68.063301089999996</v>
      </c>
      <c r="I284" s="51"/>
    </row>
    <row r="285" spans="1:9" x14ac:dyDescent="0.3">
      <c r="A285" s="32">
        <f t="shared" si="4"/>
        <v>45210</v>
      </c>
      <c r="B285" s="32">
        <f t="shared" si="4"/>
        <v>45575</v>
      </c>
      <c r="C285" s="51">
        <f>AVERAGEIFS(Sheet!I:I,Sheet!C:C,NORTE!A285,Sheet!A:A,"N")</f>
        <v>67.623001099999996</v>
      </c>
      <c r="D285" s="51"/>
      <c r="F285" s="32">
        <v>45210</v>
      </c>
      <c r="G285" s="32">
        <v>45575</v>
      </c>
      <c r="H285" s="51">
        <v>67.623001099999996</v>
      </c>
      <c r="I285" s="51"/>
    </row>
    <row r="286" spans="1:9" x14ac:dyDescent="0.3">
      <c r="A286" s="32">
        <f t="shared" si="4"/>
        <v>45211</v>
      </c>
      <c r="B286" s="32">
        <f t="shared" si="4"/>
        <v>45576</v>
      </c>
      <c r="C286" s="51">
        <f>AVERAGEIFS(Sheet!I:I,Sheet!C:C,NORTE!A286,Sheet!A:A,"N")</f>
        <v>67.324600219999994</v>
      </c>
      <c r="D286" s="51"/>
      <c r="F286" s="32">
        <v>45211</v>
      </c>
      <c r="G286" s="32">
        <v>45576</v>
      </c>
      <c r="H286" s="51">
        <v>67.324600219999994</v>
      </c>
      <c r="I286" s="51"/>
    </row>
    <row r="287" spans="1:9" x14ac:dyDescent="0.3">
      <c r="A287" s="32">
        <f t="shared" si="4"/>
        <v>45212</v>
      </c>
      <c r="B287" s="32">
        <f t="shared" si="4"/>
        <v>45577</v>
      </c>
      <c r="C287" s="51">
        <f>AVERAGEIFS(Sheet!I:I,Sheet!C:C,NORTE!A287,Sheet!A:A,"N")</f>
        <v>66.866203310000003</v>
      </c>
      <c r="D287" s="51"/>
      <c r="F287" s="32">
        <v>45212</v>
      </c>
      <c r="G287" s="32">
        <v>45577</v>
      </c>
      <c r="H287" s="51">
        <v>66.866203310000003</v>
      </c>
      <c r="I287" s="51"/>
    </row>
    <row r="288" spans="1:9" x14ac:dyDescent="0.3">
      <c r="A288" s="32">
        <f t="shared" si="4"/>
        <v>45213</v>
      </c>
      <c r="B288" s="32">
        <f t="shared" si="4"/>
        <v>45578</v>
      </c>
      <c r="C288" s="51">
        <f>AVERAGEIFS(Sheet!I:I,Sheet!C:C,NORTE!A288,Sheet!A:A,"N")</f>
        <v>66.537300110000004</v>
      </c>
      <c r="D288" s="51"/>
      <c r="F288" s="32">
        <v>45213</v>
      </c>
      <c r="G288" s="32">
        <v>45578</v>
      </c>
      <c r="H288" s="51">
        <v>66.537300110000004</v>
      </c>
      <c r="I288" s="51"/>
    </row>
    <row r="289" spans="1:9" x14ac:dyDescent="0.3">
      <c r="A289" s="32">
        <f t="shared" si="4"/>
        <v>45214</v>
      </c>
      <c r="B289" s="32">
        <f t="shared" si="4"/>
        <v>45579</v>
      </c>
      <c r="C289" s="51">
        <f>AVERAGEIFS(Sheet!I:I,Sheet!C:C,NORTE!A289,Sheet!A:A,"N")</f>
        <v>66.40499878</v>
      </c>
      <c r="D289" s="51"/>
      <c r="F289" s="32">
        <v>45214</v>
      </c>
      <c r="G289" s="32">
        <v>45579</v>
      </c>
      <c r="H289" s="51">
        <v>66.40499878</v>
      </c>
      <c r="I289" s="51"/>
    </row>
    <row r="290" spans="1:9" x14ac:dyDescent="0.3">
      <c r="A290" s="32">
        <f t="shared" si="4"/>
        <v>45215</v>
      </c>
      <c r="B290" s="32">
        <f t="shared" si="4"/>
        <v>45580</v>
      </c>
      <c r="C290" s="51">
        <f>AVERAGEIFS(Sheet!I:I,Sheet!C:C,NORTE!A290,Sheet!A:A,"N")</f>
        <v>65.88310242</v>
      </c>
      <c r="D290" s="51"/>
      <c r="F290" s="32">
        <v>45215</v>
      </c>
      <c r="G290" s="32">
        <v>45580</v>
      </c>
      <c r="H290" s="51">
        <v>65.88310242</v>
      </c>
      <c r="I290" s="51"/>
    </row>
    <row r="291" spans="1:9" x14ac:dyDescent="0.3">
      <c r="A291" s="32">
        <f t="shared" si="4"/>
        <v>45216</v>
      </c>
      <c r="B291" s="32">
        <f t="shared" si="4"/>
        <v>45581</v>
      </c>
      <c r="C291" s="51">
        <f>AVERAGEIFS(Sheet!I:I,Sheet!C:C,NORTE!A291,Sheet!A:A,"N")</f>
        <v>65.346702579999999</v>
      </c>
      <c r="D291" s="51"/>
      <c r="F291" s="32">
        <v>45216</v>
      </c>
      <c r="G291" s="32">
        <v>45581</v>
      </c>
      <c r="H291" s="51">
        <v>65.346702579999999</v>
      </c>
      <c r="I291" s="51"/>
    </row>
    <row r="292" spans="1:9" x14ac:dyDescent="0.3">
      <c r="A292" s="32">
        <f t="shared" si="4"/>
        <v>45217</v>
      </c>
      <c r="B292" s="32">
        <f t="shared" si="4"/>
        <v>45582</v>
      </c>
      <c r="C292" s="51">
        <f>AVERAGEIFS(Sheet!I:I,Sheet!C:C,NORTE!A292,Sheet!A:A,"N")</f>
        <v>64.658096310000005</v>
      </c>
      <c r="D292" s="51"/>
      <c r="F292" s="32">
        <v>45217</v>
      </c>
      <c r="G292" s="32">
        <v>45582</v>
      </c>
      <c r="H292" s="51">
        <v>64.658096310000005</v>
      </c>
      <c r="I292" s="51"/>
    </row>
    <row r="293" spans="1:9" x14ac:dyDescent="0.3">
      <c r="A293" s="32">
        <f t="shared" si="4"/>
        <v>45218</v>
      </c>
      <c r="B293" s="32">
        <f t="shared" si="4"/>
        <v>45583</v>
      </c>
      <c r="C293" s="51">
        <f>AVERAGEIFS(Sheet!I:I,Sheet!C:C,NORTE!A293,Sheet!A:A,"N")</f>
        <v>64.030097960000006</v>
      </c>
      <c r="D293" s="51"/>
      <c r="F293" s="32">
        <v>45218</v>
      </c>
      <c r="G293" s="32">
        <v>45583</v>
      </c>
      <c r="H293" s="51">
        <v>64.030097960000006</v>
      </c>
      <c r="I293" s="51"/>
    </row>
    <row r="294" spans="1:9" x14ac:dyDescent="0.3">
      <c r="A294" s="32">
        <f t="shared" si="4"/>
        <v>45219</v>
      </c>
      <c r="B294" s="32">
        <f t="shared" si="4"/>
        <v>45584</v>
      </c>
      <c r="C294" s="51">
        <f>AVERAGEIFS(Sheet!I:I,Sheet!C:C,NORTE!A294,Sheet!A:A,"N")</f>
        <v>63.687099459999999</v>
      </c>
      <c r="D294" s="51"/>
      <c r="F294" s="32">
        <v>45219</v>
      </c>
      <c r="G294" s="32">
        <v>45584</v>
      </c>
      <c r="H294" s="51">
        <v>63.687099459999999</v>
      </c>
      <c r="I294" s="51"/>
    </row>
    <row r="295" spans="1:9" x14ac:dyDescent="0.3">
      <c r="A295" s="32">
        <f t="shared" si="4"/>
        <v>45220</v>
      </c>
      <c r="B295" s="32">
        <f t="shared" si="4"/>
        <v>45585</v>
      </c>
      <c r="C295" s="51">
        <f>AVERAGEIFS(Sheet!I:I,Sheet!C:C,NORTE!A295,Sheet!A:A,"N")</f>
        <v>63.472999569999999</v>
      </c>
      <c r="D295" s="51"/>
      <c r="F295" s="32">
        <v>45220</v>
      </c>
      <c r="G295" s="32">
        <v>45585</v>
      </c>
      <c r="H295" s="51">
        <v>63.472999569999999</v>
      </c>
      <c r="I295" s="51"/>
    </row>
    <row r="296" spans="1:9" x14ac:dyDescent="0.3">
      <c r="A296" s="32">
        <f t="shared" si="4"/>
        <v>45221</v>
      </c>
      <c r="B296" s="32">
        <f t="shared" si="4"/>
        <v>45586</v>
      </c>
      <c r="C296" s="51">
        <f>AVERAGEIFS(Sheet!I:I,Sheet!C:C,NORTE!A296,Sheet!A:A,"N")</f>
        <v>63.144901279999999</v>
      </c>
      <c r="D296" s="51"/>
      <c r="F296" s="32">
        <v>45221</v>
      </c>
      <c r="G296" s="32">
        <v>45586</v>
      </c>
      <c r="H296" s="51">
        <v>63.144901279999999</v>
      </c>
      <c r="I296" s="51"/>
    </row>
    <row r="297" spans="1:9" x14ac:dyDescent="0.3">
      <c r="A297" s="32">
        <f t="shared" si="4"/>
        <v>45222</v>
      </c>
      <c r="B297" s="32">
        <f t="shared" si="4"/>
        <v>45587</v>
      </c>
      <c r="C297" s="51">
        <f>AVERAGEIFS(Sheet!I:I,Sheet!C:C,NORTE!A297,Sheet!A:A,"N")</f>
        <v>62.706100460000002</v>
      </c>
      <c r="D297" s="51"/>
      <c r="F297" s="32">
        <v>45222</v>
      </c>
      <c r="G297" s="32">
        <v>45587</v>
      </c>
      <c r="H297" s="51">
        <v>62.706100460000002</v>
      </c>
      <c r="I297" s="51"/>
    </row>
    <row r="298" spans="1:9" x14ac:dyDescent="0.3">
      <c r="A298" s="32">
        <f t="shared" si="4"/>
        <v>45223</v>
      </c>
      <c r="B298" s="32">
        <f t="shared" si="4"/>
        <v>45588</v>
      </c>
      <c r="C298" s="51">
        <f>AVERAGEIFS(Sheet!I:I,Sheet!C:C,NORTE!A298,Sheet!A:A,"N")</f>
        <v>62.137599950000002</v>
      </c>
      <c r="D298" s="51"/>
      <c r="F298" s="32">
        <v>45223</v>
      </c>
      <c r="G298" s="32">
        <v>45588</v>
      </c>
      <c r="H298" s="51">
        <v>62.137599950000002</v>
      </c>
      <c r="I298" s="51"/>
    </row>
    <row r="299" spans="1:9" x14ac:dyDescent="0.3">
      <c r="A299" s="32">
        <f t="shared" si="4"/>
        <v>45224</v>
      </c>
      <c r="B299" s="32">
        <f t="shared" si="4"/>
        <v>45589</v>
      </c>
      <c r="C299" s="51">
        <f>AVERAGEIFS(Sheet!I:I,Sheet!C:C,NORTE!A299,Sheet!A:A,"N")</f>
        <v>61.262401580000002</v>
      </c>
      <c r="D299" s="51"/>
      <c r="F299" s="32">
        <v>45224</v>
      </c>
      <c r="G299" s="32">
        <v>45589</v>
      </c>
      <c r="H299" s="51">
        <v>61.262401580000002</v>
      </c>
      <c r="I299" s="51"/>
    </row>
    <row r="300" spans="1:9" x14ac:dyDescent="0.3">
      <c r="A300" s="32">
        <f t="shared" si="4"/>
        <v>45225</v>
      </c>
      <c r="B300" s="32">
        <f t="shared" si="4"/>
        <v>45590</v>
      </c>
      <c r="C300" s="51">
        <f>AVERAGEIFS(Sheet!I:I,Sheet!C:C,NORTE!A300,Sheet!A:A,"N")</f>
        <v>60.363399510000001</v>
      </c>
      <c r="D300" s="51"/>
      <c r="F300" s="32">
        <v>45225</v>
      </c>
      <c r="G300" s="32">
        <v>45590</v>
      </c>
      <c r="H300" s="51">
        <v>60.363399510000001</v>
      </c>
      <c r="I300" s="51"/>
    </row>
    <row r="301" spans="1:9" x14ac:dyDescent="0.3">
      <c r="A301" s="32">
        <f t="shared" si="4"/>
        <v>45226</v>
      </c>
      <c r="B301" s="32">
        <f t="shared" si="4"/>
        <v>45591</v>
      </c>
      <c r="C301" s="51">
        <f>AVERAGEIFS(Sheet!I:I,Sheet!C:C,NORTE!A301,Sheet!A:A,"N")</f>
        <v>59.692401889999999</v>
      </c>
      <c r="D301" s="51"/>
      <c r="F301" s="32">
        <v>45226</v>
      </c>
      <c r="G301" s="32">
        <v>45591</v>
      </c>
      <c r="H301" s="51">
        <v>59.692401889999999</v>
      </c>
      <c r="I301" s="51"/>
    </row>
    <row r="302" spans="1:9" x14ac:dyDescent="0.3">
      <c r="A302" s="32">
        <f t="shared" si="4"/>
        <v>45227</v>
      </c>
      <c r="B302" s="32">
        <f t="shared" si="4"/>
        <v>45592</v>
      </c>
      <c r="C302" s="51">
        <f>AVERAGEIFS(Sheet!I:I,Sheet!C:C,NORTE!A302,Sheet!A:A,"N")</f>
        <v>59.3423996</v>
      </c>
      <c r="D302" s="51"/>
      <c r="F302" s="32">
        <v>45227</v>
      </c>
      <c r="G302" s="32">
        <v>45592</v>
      </c>
      <c r="H302" s="51">
        <v>59.3423996</v>
      </c>
      <c r="I302" s="51"/>
    </row>
    <row r="303" spans="1:9" x14ac:dyDescent="0.3">
      <c r="A303" s="32">
        <f t="shared" si="4"/>
        <v>45228</v>
      </c>
      <c r="B303" s="32">
        <f t="shared" si="4"/>
        <v>45593</v>
      </c>
      <c r="C303" s="51">
        <f>AVERAGEIFS(Sheet!I:I,Sheet!C:C,NORTE!A303,Sheet!A:A,"N")</f>
        <v>59.120899199999997</v>
      </c>
      <c r="D303" s="51"/>
      <c r="F303" s="32">
        <v>45228</v>
      </c>
      <c r="G303" s="32">
        <v>45593</v>
      </c>
      <c r="H303" s="51">
        <v>59.120899199999997</v>
      </c>
      <c r="I303" s="51"/>
    </row>
    <row r="304" spans="1:9" x14ac:dyDescent="0.3">
      <c r="A304" s="32">
        <f t="shared" si="4"/>
        <v>45229</v>
      </c>
      <c r="B304" s="32">
        <f t="shared" si="4"/>
        <v>45594</v>
      </c>
      <c r="C304" s="51">
        <f>AVERAGEIFS(Sheet!I:I,Sheet!C:C,NORTE!A304,Sheet!A:A,"N")</f>
        <v>58.617198940000002</v>
      </c>
      <c r="D304" s="51"/>
      <c r="F304" s="32">
        <v>45229</v>
      </c>
      <c r="G304" s="32">
        <v>45594</v>
      </c>
      <c r="H304" s="51">
        <v>58.617198940000002</v>
      </c>
      <c r="I304" s="51"/>
    </row>
    <row r="305" spans="1:9" x14ac:dyDescent="0.3">
      <c r="A305" s="32">
        <f t="shared" si="4"/>
        <v>45230</v>
      </c>
      <c r="B305" s="32">
        <f t="shared" si="4"/>
        <v>45595</v>
      </c>
      <c r="C305" s="51">
        <f>AVERAGEIFS(Sheet!I:I,Sheet!C:C,NORTE!A305,Sheet!A:A,"N")</f>
        <v>57.9856987</v>
      </c>
      <c r="D305" s="51"/>
      <c r="F305" s="32">
        <v>45230</v>
      </c>
      <c r="G305" s="32">
        <v>45595</v>
      </c>
      <c r="H305" s="51">
        <v>57.9856987</v>
      </c>
      <c r="I305" s="51"/>
    </row>
    <row r="306" spans="1:9" x14ac:dyDescent="0.3">
      <c r="A306" s="32">
        <f t="shared" si="4"/>
        <v>45231</v>
      </c>
      <c r="B306" s="32">
        <f t="shared" si="4"/>
        <v>45596</v>
      </c>
      <c r="C306" s="51">
        <f>AVERAGEIFS(Sheet!I:I,Sheet!C:C,NORTE!A306,Sheet!A:A,"N")</f>
        <v>57.372501370000002</v>
      </c>
      <c r="D306" s="51"/>
      <c r="F306" s="32">
        <v>45231</v>
      </c>
      <c r="G306" s="32">
        <v>45596</v>
      </c>
      <c r="H306" s="51">
        <v>57.372501370000002</v>
      </c>
      <c r="I306" s="51"/>
    </row>
    <row r="307" spans="1:9" x14ac:dyDescent="0.3">
      <c r="A307" s="32">
        <f t="shared" si="4"/>
        <v>45232</v>
      </c>
      <c r="B307" s="32">
        <f t="shared" si="4"/>
        <v>45597</v>
      </c>
      <c r="C307" s="51">
        <f>AVERAGEIFS(Sheet!I:I,Sheet!C:C,NORTE!A307,Sheet!A:A,"N")</f>
        <v>56.790798189999997</v>
      </c>
      <c r="D307" s="51"/>
      <c r="F307" s="32">
        <v>45232</v>
      </c>
      <c r="G307" s="32">
        <v>45597</v>
      </c>
      <c r="H307" s="51">
        <v>56.790798189999997</v>
      </c>
      <c r="I307" s="51"/>
    </row>
    <row r="308" spans="1:9" x14ac:dyDescent="0.3">
      <c r="A308" s="32">
        <f t="shared" si="4"/>
        <v>45233</v>
      </c>
      <c r="B308" s="32">
        <f t="shared" si="4"/>
        <v>45598</v>
      </c>
      <c r="C308" s="51">
        <f>AVERAGEIFS(Sheet!I:I,Sheet!C:C,NORTE!A308,Sheet!A:A,"N")</f>
        <v>56.370998380000003</v>
      </c>
      <c r="D308" s="51"/>
      <c r="F308" s="32">
        <v>45233</v>
      </c>
      <c r="G308" s="32">
        <v>45598</v>
      </c>
      <c r="H308" s="51">
        <v>56.370998380000003</v>
      </c>
      <c r="I308" s="51"/>
    </row>
    <row r="309" spans="1:9" x14ac:dyDescent="0.3">
      <c r="A309" s="32">
        <f t="shared" si="4"/>
        <v>45234</v>
      </c>
      <c r="B309" s="32">
        <f t="shared" si="4"/>
        <v>45599</v>
      </c>
      <c r="C309" s="51">
        <f>AVERAGEIFS(Sheet!I:I,Sheet!C:C,NORTE!A309,Sheet!A:A,"N")</f>
        <v>55.861801149999998</v>
      </c>
      <c r="D309" s="51"/>
      <c r="F309" s="32">
        <v>45234</v>
      </c>
      <c r="G309" s="32">
        <v>45599</v>
      </c>
      <c r="H309" s="51">
        <v>55.861801149999998</v>
      </c>
      <c r="I309" s="51"/>
    </row>
    <row r="310" spans="1:9" x14ac:dyDescent="0.3">
      <c r="A310" s="32">
        <f t="shared" si="4"/>
        <v>45235</v>
      </c>
      <c r="B310" s="32">
        <f t="shared" si="4"/>
        <v>45600</v>
      </c>
      <c r="C310" s="51">
        <f>AVERAGEIFS(Sheet!I:I,Sheet!C:C,NORTE!A310,Sheet!A:A,"N")</f>
        <v>55.393199920000001</v>
      </c>
      <c r="D310" s="51"/>
      <c r="F310" s="32">
        <v>45235</v>
      </c>
      <c r="G310" s="32">
        <v>45600</v>
      </c>
      <c r="H310" s="51">
        <v>55.393199920000001</v>
      </c>
      <c r="I310" s="51"/>
    </row>
    <row r="311" spans="1:9" x14ac:dyDescent="0.3">
      <c r="A311" s="32">
        <f t="shared" si="4"/>
        <v>45236</v>
      </c>
      <c r="B311" s="32">
        <f t="shared" si="4"/>
        <v>45601</v>
      </c>
      <c r="C311" s="51">
        <f>AVERAGEIFS(Sheet!I:I,Sheet!C:C,NORTE!A311,Sheet!A:A,"N")</f>
        <v>54.985500340000002</v>
      </c>
      <c r="D311" s="51"/>
      <c r="F311" s="32">
        <v>45236</v>
      </c>
      <c r="G311" s="32">
        <v>45601</v>
      </c>
      <c r="H311" s="51">
        <v>54.985500340000002</v>
      </c>
      <c r="I311" s="51"/>
    </row>
    <row r="312" spans="1:9" x14ac:dyDescent="0.3">
      <c r="A312" s="32">
        <f t="shared" si="4"/>
        <v>45237</v>
      </c>
      <c r="B312" s="32">
        <f t="shared" si="4"/>
        <v>45602</v>
      </c>
      <c r="C312" s="51">
        <f>AVERAGEIFS(Sheet!I:I,Sheet!C:C,NORTE!A312,Sheet!A:A,"N")</f>
        <v>54.611999509999997</v>
      </c>
      <c r="D312" s="51"/>
      <c r="F312" s="32">
        <v>45237</v>
      </c>
      <c r="G312" s="32">
        <v>45602</v>
      </c>
      <c r="H312" s="51">
        <v>54.611999509999997</v>
      </c>
      <c r="I312" s="51"/>
    </row>
    <row r="313" spans="1:9" x14ac:dyDescent="0.3">
      <c r="A313" s="32">
        <f t="shared" si="4"/>
        <v>45238</v>
      </c>
      <c r="B313" s="32">
        <f t="shared" si="4"/>
        <v>45603</v>
      </c>
      <c r="C313" s="51">
        <f>AVERAGEIFS(Sheet!I:I,Sheet!C:C,NORTE!A313,Sheet!A:A,"N")</f>
        <v>54.24670029</v>
      </c>
      <c r="D313" s="51"/>
      <c r="F313" s="32">
        <v>45238</v>
      </c>
      <c r="G313" s="32">
        <v>45603</v>
      </c>
      <c r="H313" s="51">
        <v>54.24670029</v>
      </c>
      <c r="I313" s="51"/>
    </row>
    <row r="314" spans="1:9" x14ac:dyDescent="0.3">
      <c r="A314" s="32">
        <f t="shared" si="4"/>
        <v>45239</v>
      </c>
      <c r="B314" s="32">
        <f t="shared" si="4"/>
        <v>45604</v>
      </c>
      <c r="C314" s="51">
        <f>AVERAGEIFS(Sheet!I:I,Sheet!C:C,NORTE!A314,Sheet!A:A,"N")</f>
        <v>53.837100980000002</v>
      </c>
      <c r="D314" s="51"/>
      <c r="F314" s="32">
        <v>45239</v>
      </c>
      <c r="G314" s="32">
        <v>45604</v>
      </c>
      <c r="H314" s="51">
        <v>53.837100980000002</v>
      </c>
      <c r="I314" s="51"/>
    </row>
    <row r="315" spans="1:9" x14ac:dyDescent="0.3">
      <c r="A315" s="32">
        <f t="shared" si="4"/>
        <v>45240</v>
      </c>
      <c r="B315" s="32">
        <f t="shared" si="4"/>
        <v>45605</v>
      </c>
      <c r="C315" s="51">
        <f>AVERAGEIFS(Sheet!I:I,Sheet!C:C,NORTE!A315,Sheet!A:A,"N")</f>
        <v>53.456100460000002</v>
      </c>
      <c r="D315" s="51"/>
      <c r="F315" s="32">
        <v>45240</v>
      </c>
      <c r="G315" s="32">
        <v>45605</v>
      </c>
      <c r="H315" s="51">
        <v>53.456100460000002</v>
      </c>
      <c r="I315" s="51"/>
    </row>
    <row r="316" spans="1:9" x14ac:dyDescent="0.3">
      <c r="A316" s="32">
        <f t="shared" si="4"/>
        <v>45241</v>
      </c>
      <c r="B316" s="32">
        <f t="shared" si="4"/>
        <v>45606</v>
      </c>
      <c r="C316" s="51">
        <f>AVERAGEIFS(Sheet!I:I,Sheet!C:C,NORTE!A316,Sheet!A:A,"N")</f>
        <v>53.135398860000002</v>
      </c>
      <c r="D316" s="51"/>
      <c r="F316" s="32">
        <v>45241</v>
      </c>
      <c r="G316" s="32">
        <v>45606</v>
      </c>
      <c r="H316" s="51">
        <v>53.135398860000002</v>
      </c>
      <c r="I316" s="51"/>
    </row>
    <row r="317" spans="1:9" x14ac:dyDescent="0.3">
      <c r="A317" s="32">
        <f t="shared" si="4"/>
        <v>45242</v>
      </c>
      <c r="B317" s="32">
        <f t="shared" si="4"/>
        <v>45607</v>
      </c>
      <c r="C317" s="51">
        <f>AVERAGEIFS(Sheet!I:I,Sheet!C:C,NORTE!A317,Sheet!A:A,"N")</f>
        <v>52.726699830000001</v>
      </c>
      <c r="D317" s="51"/>
      <c r="F317" s="32">
        <v>45242</v>
      </c>
      <c r="G317" s="32">
        <v>45607</v>
      </c>
      <c r="H317" s="51">
        <v>52.726699830000001</v>
      </c>
      <c r="I317" s="51"/>
    </row>
    <row r="318" spans="1:9" x14ac:dyDescent="0.3">
      <c r="A318" s="32">
        <f t="shared" si="4"/>
        <v>45243</v>
      </c>
      <c r="B318" s="32">
        <f t="shared" si="4"/>
        <v>45608</v>
      </c>
      <c r="C318" s="51">
        <f>AVERAGEIFS(Sheet!I:I,Sheet!C:C,NORTE!A318,Sheet!A:A,"N")</f>
        <v>52.204399109999997</v>
      </c>
      <c r="D318" s="51"/>
      <c r="F318" s="32">
        <v>45243</v>
      </c>
      <c r="G318" s="32">
        <v>45608</v>
      </c>
      <c r="H318" s="51">
        <v>52.204399109999997</v>
      </c>
      <c r="I318" s="51"/>
    </row>
    <row r="319" spans="1:9" x14ac:dyDescent="0.3">
      <c r="A319" s="32">
        <f t="shared" si="4"/>
        <v>45244</v>
      </c>
      <c r="B319" s="32">
        <f t="shared" si="4"/>
        <v>45609</v>
      </c>
      <c r="C319" s="51">
        <f>AVERAGEIFS(Sheet!I:I,Sheet!C:C,NORTE!A319,Sheet!A:A,"N")</f>
        <v>51.73849869</v>
      </c>
      <c r="D319" s="51"/>
      <c r="F319" s="32">
        <v>45244</v>
      </c>
      <c r="G319" s="32">
        <v>45609</v>
      </c>
      <c r="H319" s="51">
        <v>51.73849869</v>
      </c>
      <c r="I319" s="51"/>
    </row>
    <row r="320" spans="1:9" x14ac:dyDescent="0.3">
      <c r="A320" s="32">
        <f t="shared" si="4"/>
        <v>45245</v>
      </c>
      <c r="B320" s="32">
        <f t="shared" si="4"/>
        <v>45610</v>
      </c>
      <c r="C320" s="51">
        <f>AVERAGEIFS(Sheet!I:I,Sheet!C:C,NORTE!A320,Sheet!A:A,"N")</f>
        <v>51.426498410000001</v>
      </c>
      <c r="D320" s="51"/>
      <c r="F320" s="32">
        <v>45245</v>
      </c>
      <c r="G320" s="32">
        <v>45610</v>
      </c>
      <c r="H320" s="51">
        <v>51.426498410000001</v>
      </c>
      <c r="I320" s="51"/>
    </row>
    <row r="321" spans="1:9" x14ac:dyDescent="0.3">
      <c r="A321" s="32">
        <f t="shared" si="4"/>
        <v>45246</v>
      </c>
      <c r="B321" s="32">
        <f t="shared" si="4"/>
        <v>45611</v>
      </c>
      <c r="C321" s="51">
        <f>AVERAGEIFS(Sheet!I:I,Sheet!C:C,NORTE!A321,Sheet!A:A,"N")</f>
        <v>51.069301609999997</v>
      </c>
      <c r="D321" s="51"/>
      <c r="F321" s="32">
        <v>45246</v>
      </c>
      <c r="G321" s="32">
        <v>45611</v>
      </c>
      <c r="H321" s="51">
        <v>51.069301609999997</v>
      </c>
      <c r="I321" s="51"/>
    </row>
    <row r="322" spans="1:9" x14ac:dyDescent="0.3">
      <c r="A322" s="32">
        <f t="shared" si="4"/>
        <v>45247</v>
      </c>
      <c r="B322" s="32">
        <f t="shared" si="4"/>
        <v>45612</v>
      </c>
      <c r="C322" s="51">
        <f>AVERAGEIFS(Sheet!I:I,Sheet!C:C,NORTE!A322,Sheet!A:A,"N")</f>
        <v>50.646999360000002</v>
      </c>
      <c r="D322" s="51"/>
      <c r="F322" s="32">
        <v>45247</v>
      </c>
      <c r="G322" s="32">
        <v>45612</v>
      </c>
      <c r="H322" s="51">
        <v>50.646999360000002</v>
      </c>
      <c r="I322" s="51"/>
    </row>
    <row r="323" spans="1:9" x14ac:dyDescent="0.3">
      <c r="A323" s="32">
        <f t="shared" si="4"/>
        <v>45248</v>
      </c>
      <c r="B323" s="32">
        <f t="shared" si="4"/>
        <v>45613</v>
      </c>
      <c r="C323" s="51">
        <f>AVERAGEIFS(Sheet!I:I,Sheet!C:C,NORTE!A323,Sheet!A:A,"N")</f>
        <v>50.437900540000001</v>
      </c>
      <c r="D323" s="51"/>
      <c r="F323" s="32">
        <v>45248</v>
      </c>
      <c r="G323" s="32">
        <v>45613</v>
      </c>
      <c r="H323" s="51">
        <v>50.437900540000001</v>
      </c>
      <c r="I323" s="51"/>
    </row>
    <row r="324" spans="1:9" x14ac:dyDescent="0.3">
      <c r="A324" s="32">
        <f t="shared" ref="A324:B366" si="5">A323+1</f>
        <v>45249</v>
      </c>
      <c r="B324" s="32">
        <f t="shared" si="5"/>
        <v>45614</v>
      </c>
      <c r="C324" s="51">
        <f>AVERAGEIFS(Sheet!I:I,Sheet!C:C,NORTE!A324,Sheet!A:A,"N")</f>
        <v>50.298801419999997</v>
      </c>
      <c r="D324" s="51"/>
      <c r="F324" s="32">
        <v>45249</v>
      </c>
      <c r="G324" s="32">
        <v>45614</v>
      </c>
      <c r="H324" s="51">
        <v>50.298801419999997</v>
      </c>
      <c r="I324" s="51"/>
    </row>
    <row r="325" spans="1:9" x14ac:dyDescent="0.3">
      <c r="A325" s="32">
        <f t="shared" si="5"/>
        <v>45250</v>
      </c>
      <c r="B325" s="32">
        <f t="shared" si="5"/>
        <v>45615</v>
      </c>
      <c r="C325" s="51">
        <f>AVERAGEIFS(Sheet!I:I,Sheet!C:C,NORTE!A325,Sheet!A:A,"N")</f>
        <v>50.234001159999998</v>
      </c>
      <c r="D325" s="51"/>
      <c r="F325" s="32">
        <v>45250</v>
      </c>
      <c r="G325" s="32">
        <v>45615</v>
      </c>
      <c r="H325" s="51">
        <v>50.234001159999998</v>
      </c>
      <c r="I325" s="51"/>
    </row>
    <row r="326" spans="1:9" x14ac:dyDescent="0.3">
      <c r="A326" s="32">
        <f t="shared" si="5"/>
        <v>45251</v>
      </c>
      <c r="B326" s="32">
        <f t="shared" si="5"/>
        <v>45616</v>
      </c>
      <c r="C326" s="51">
        <f>AVERAGEIFS(Sheet!I:I,Sheet!C:C,NORTE!A326,Sheet!A:A,"N")</f>
        <v>50.118499759999999</v>
      </c>
      <c r="D326" s="51"/>
      <c r="F326" s="32">
        <v>45251</v>
      </c>
      <c r="G326" s="32">
        <v>45616</v>
      </c>
      <c r="H326" s="51">
        <v>50.118499759999999</v>
      </c>
      <c r="I326" s="51"/>
    </row>
    <row r="327" spans="1:9" x14ac:dyDescent="0.3">
      <c r="A327" s="32">
        <f t="shared" si="5"/>
        <v>45252</v>
      </c>
      <c r="B327" s="32">
        <f t="shared" si="5"/>
        <v>45617</v>
      </c>
      <c r="C327" s="51">
        <f>AVERAGEIFS(Sheet!I:I,Sheet!C:C,NORTE!A327,Sheet!A:A,"N")</f>
        <v>49.899200440000001</v>
      </c>
      <c r="D327" s="51"/>
      <c r="F327" s="32">
        <v>45252</v>
      </c>
      <c r="G327" s="32">
        <v>45617</v>
      </c>
      <c r="H327" s="51">
        <v>49.899200440000001</v>
      </c>
      <c r="I327" s="51"/>
    </row>
    <row r="328" spans="1:9" x14ac:dyDescent="0.3">
      <c r="A328" s="32">
        <f t="shared" si="5"/>
        <v>45253</v>
      </c>
      <c r="B328" s="32">
        <f t="shared" si="5"/>
        <v>45618</v>
      </c>
      <c r="C328" s="51">
        <f>AVERAGEIFS(Sheet!I:I,Sheet!C:C,NORTE!A328,Sheet!A:A,"N")</f>
        <v>49.80369949</v>
      </c>
      <c r="D328" s="51"/>
      <c r="F328" s="32">
        <v>45253</v>
      </c>
      <c r="G328" s="32">
        <v>45618</v>
      </c>
      <c r="H328" s="51">
        <v>49.80369949</v>
      </c>
      <c r="I328" s="51"/>
    </row>
    <row r="329" spans="1:9" x14ac:dyDescent="0.3">
      <c r="A329" s="32">
        <f t="shared" si="5"/>
        <v>45254</v>
      </c>
      <c r="B329" s="32">
        <f t="shared" si="5"/>
        <v>45619</v>
      </c>
      <c r="C329" s="51">
        <f>AVERAGEIFS(Sheet!I:I,Sheet!C:C,NORTE!A329,Sheet!A:A,"N")</f>
        <v>49.636001589999999</v>
      </c>
      <c r="D329" s="51"/>
      <c r="F329" s="32">
        <v>45254</v>
      </c>
      <c r="G329" s="32">
        <v>45619</v>
      </c>
      <c r="H329" s="51">
        <v>49.636001589999999</v>
      </c>
      <c r="I329" s="51"/>
    </row>
    <row r="330" spans="1:9" x14ac:dyDescent="0.3">
      <c r="A330" s="32">
        <f t="shared" si="5"/>
        <v>45255</v>
      </c>
      <c r="B330" s="32">
        <f t="shared" si="5"/>
        <v>45620</v>
      </c>
      <c r="C330" s="51">
        <f>AVERAGEIFS(Sheet!I:I,Sheet!C:C,NORTE!A330,Sheet!A:A,"N")</f>
        <v>49.54410172</v>
      </c>
      <c r="D330" s="51"/>
      <c r="F330" s="32">
        <v>45255</v>
      </c>
      <c r="G330" s="32">
        <v>45620</v>
      </c>
      <c r="H330" s="51">
        <v>49.54410172</v>
      </c>
      <c r="I330" s="51"/>
    </row>
    <row r="331" spans="1:9" x14ac:dyDescent="0.3">
      <c r="A331" s="32">
        <f t="shared" si="5"/>
        <v>45256</v>
      </c>
      <c r="B331" s="32">
        <f t="shared" si="5"/>
        <v>45621</v>
      </c>
      <c r="C331" s="51">
        <f>AVERAGEIFS(Sheet!I:I,Sheet!C:C,NORTE!A331,Sheet!A:A,"N")</f>
        <v>49.478698729999998</v>
      </c>
      <c r="D331" s="51"/>
      <c r="F331" s="32">
        <v>45256</v>
      </c>
      <c r="G331" s="32">
        <v>45621</v>
      </c>
      <c r="H331" s="51">
        <v>49.478698729999998</v>
      </c>
      <c r="I331" s="51"/>
    </row>
    <row r="332" spans="1:9" x14ac:dyDescent="0.3">
      <c r="A332" s="32">
        <f t="shared" si="5"/>
        <v>45257</v>
      </c>
      <c r="B332" s="32">
        <f t="shared" si="5"/>
        <v>45622</v>
      </c>
      <c r="C332" s="51">
        <f>AVERAGEIFS(Sheet!I:I,Sheet!C:C,NORTE!A332,Sheet!A:A,"N")</f>
        <v>49.352500919999997</v>
      </c>
      <c r="D332" s="51"/>
      <c r="F332" s="32">
        <v>45257</v>
      </c>
      <c r="G332" s="32">
        <v>45622</v>
      </c>
      <c r="H332" s="51">
        <v>49.352500919999997</v>
      </c>
      <c r="I332" s="51"/>
    </row>
    <row r="333" spans="1:9" x14ac:dyDescent="0.3">
      <c r="A333" s="32">
        <f t="shared" si="5"/>
        <v>45258</v>
      </c>
      <c r="B333" s="32">
        <f t="shared" si="5"/>
        <v>45623</v>
      </c>
      <c r="C333" s="51">
        <f>AVERAGEIFS(Sheet!I:I,Sheet!C:C,NORTE!A333,Sheet!A:A,"N")</f>
        <v>49.2112999</v>
      </c>
      <c r="D333" s="51"/>
      <c r="F333" s="32">
        <v>45258</v>
      </c>
      <c r="G333" s="32">
        <v>45623</v>
      </c>
      <c r="H333" s="51">
        <v>49.2112999</v>
      </c>
      <c r="I333" s="51"/>
    </row>
    <row r="334" spans="1:9" x14ac:dyDescent="0.3">
      <c r="A334" s="32">
        <f t="shared" si="5"/>
        <v>45259</v>
      </c>
      <c r="B334" s="32">
        <f t="shared" si="5"/>
        <v>45624</v>
      </c>
      <c r="C334" s="51">
        <f>AVERAGEIFS(Sheet!I:I,Sheet!C:C,NORTE!A334,Sheet!A:A,"N")</f>
        <v>49.049499509999997</v>
      </c>
      <c r="D334" s="51"/>
      <c r="F334" s="32">
        <v>45259</v>
      </c>
      <c r="G334" s="32">
        <v>45624</v>
      </c>
      <c r="H334" s="51">
        <v>49.049499509999997</v>
      </c>
      <c r="I334" s="51"/>
    </row>
    <row r="335" spans="1:9" x14ac:dyDescent="0.3">
      <c r="A335" s="32">
        <f t="shared" si="5"/>
        <v>45260</v>
      </c>
      <c r="B335" s="32">
        <f t="shared" si="5"/>
        <v>45625</v>
      </c>
      <c r="C335" s="51">
        <f>AVERAGEIFS(Sheet!I:I,Sheet!C:C,NORTE!A335,Sheet!A:A,"N")</f>
        <v>48.903598789999997</v>
      </c>
      <c r="D335" s="51"/>
      <c r="F335" s="32">
        <v>45260</v>
      </c>
      <c r="G335" s="32">
        <v>45625</v>
      </c>
      <c r="H335" s="51">
        <v>48.903598789999997</v>
      </c>
      <c r="I335" s="51"/>
    </row>
    <row r="336" spans="1:9" x14ac:dyDescent="0.3">
      <c r="A336" s="32">
        <f t="shared" si="5"/>
        <v>45261</v>
      </c>
      <c r="B336" s="32">
        <f t="shared" si="5"/>
        <v>45626</v>
      </c>
      <c r="C336" s="51">
        <f>AVERAGEIFS(Sheet!I:I,Sheet!C:C,NORTE!A336,Sheet!A:A,"N")</f>
        <v>48.778598789999997</v>
      </c>
      <c r="D336" s="51"/>
      <c r="F336" s="32">
        <v>45261</v>
      </c>
      <c r="G336" s="32">
        <v>45626</v>
      </c>
      <c r="H336" s="51">
        <v>48.778598789999997</v>
      </c>
      <c r="I336" s="51"/>
    </row>
    <row r="337" spans="1:9" x14ac:dyDescent="0.3">
      <c r="A337" s="32">
        <f t="shared" si="5"/>
        <v>45262</v>
      </c>
      <c r="B337" s="32">
        <f t="shared" si="5"/>
        <v>45627</v>
      </c>
      <c r="C337" s="51">
        <f>AVERAGEIFS(Sheet!I:I,Sheet!C:C,NORTE!A337,Sheet!A:A,"N")</f>
        <v>48.606201169999999</v>
      </c>
      <c r="D337" s="51"/>
      <c r="F337" s="32">
        <v>45262</v>
      </c>
      <c r="G337" s="32">
        <v>45627</v>
      </c>
      <c r="H337" s="51">
        <v>48.606201169999999</v>
      </c>
      <c r="I337" s="51"/>
    </row>
    <row r="338" spans="1:9" x14ac:dyDescent="0.3">
      <c r="A338" s="32">
        <f t="shared" si="5"/>
        <v>45263</v>
      </c>
      <c r="B338" s="32">
        <f t="shared" si="5"/>
        <v>45628</v>
      </c>
      <c r="C338" s="51">
        <f>AVERAGEIFS(Sheet!I:I,Sheet!C:C,NORTE!A338,Sheet!A:A,"N")</f>
        <v>48.494300840000001</v>
      </c>
      <c r="D338" s="51"/>
      <c r="F338" s="32">
        <v>45263</v>
      </c>
      <c r="G338" s="32">
        <v>45628</v>
      </c>
      <c r="H338" s="51">
        <v>48.494300840000001</v>
      </c>
      <c r="I338" s="51"/>
    </row>
    <row r="339" spans="1:9" x14ac:dyDescent="0.3">
      <c r="A339" s="32">
        <f t="shared" si="5"/>
        <v>45264</v>
      </c>
      <c r="B339" s="32">
        <f t="shared" si="5"/>
        <v>45629</v>
      </c>
      <c r="C339" s="51">
        <f>AVERAGEIFS(Sheet!I:I,Sheet!C:C,NORTE!A339,Sheet!A:A,"N")</f>
        <v>48.153099060000002</v>
      </c>
      <c r="D339" s="51"/>
      <c r="F339" s="32">
        <v>45264</v>
      </c>
      <c r="G339" s="32">
        <v>45629</v>
      </c>
      <c r="H339" s="51">
        <v>48.153099060000002</v>
      </c>
      <c r="I339" s="51"/>
    </row>
    <row r="340" spans="1:9" x14ac:dyDescent="0.3">
      <c r="A340" s="32">
        <f t="shared" si="5"/>
        <v>45265</v>
      </c>
      <c r="B340" s="32">
        <f t="shared" si="5"/>
        <v>45630</v>
      </c>
      <c r="C340" s="51">
        <f>AVERAGEIFS(Sheet!I:I,Sheet!C:C,NORTE!A340,Sheet!A:A,"N")</f>
        <v>48.002399439999998</v>
      </c>
      <c r="D340" s="51"/>
      <c r="F340" s="32">
        <v>45265</v>
      </c>
      <c r="G340" s="32">
        <v>45630</v>
      </c>
      <c r="H340" s="51">
        <v>48.002399439999998</v>
      </c>
      <c r="I340" s="51"/>
    </row>
    <row r="341" spans="1:9" x14ac:dyDescent="0.3">
      <c r="A341" s="32">
        <f t="shared" si="5"/>
        <v>45266</v>
      </c>
      <c r="B341" s="32">
        <f t="shared" si="5"/>
        <v>45631</v>
      </c>
      <c r="C341" s="51">
        <f>AVERAGEIFS(Sheet!I:I,Sheet!C:C,NORTE!A341,Sheet!A:A,"N")</f>
        <v>47.939899439999998</v>
      </c>
      <c r="D341" s="51"/>
      <c r="F341" s="32">
        <v>45266</v>
      </c>
      <c r="G341" s="32">
        <v>45631</v>
      </c>
      <c r="H341" s="51">
        <v>47.939899439999998</v>
      </c>
      <c r="I341" s="51"/>
    </row>
    <row r="342" spans="1:9" x14ac:dyDescent="0.3">
      <c r="A342" s="32">
        <f t="shared" si="5"/>
        <v>45267</v>
      </c>
      <c r="B342" s="32">
        <f t="shared" si="5"/>
        <v>45632</v>
      </c>
      <c r="C342" s="51">
        <f>AVERAGEIFS(Sheet!I:I,Sheet!C:C,NORTE!A342,Sheet!A:A,"N")</f>
        <v>47.892101289999999</v>
      </c>
      <c r="D342" s="51"/>
      <c r="F342" s="32">
        <v>45267</v>
      </c>
      <c r="G342" s="32">
        <v>45632</v>
      </c>
      <c r="H342" s="51">
        <v>47.892101289999999</v>
      </c>
      <c r="I342" s="51"/>
    </row>
    <row r="343" spans="1:9" x14ac:dyDescent="0.3">
      <c r="A343" s="32">
        <f t="shared" si="5"/>
        <v>45268</v>
      </c>
      <c r="B343" s="32">
        <f t="shared" si="5"/>
        <v>45633</v>
      </c>
      <c r="C343" s="51">
        <f>AVERAGEIFS(Sheet!I:I,Sheet!C:C,NORTE!A343,Sheet!A:A,"N")</f>
        <v>47.79410172</v>
      </c>
      <c r="D343" s="51"/>
      <c r="F343" s="32">
        <v>45268</v>
      </c>
      <c r="G343" s="32">
        <v>45633</v>
      </c>
      <c r="H343" s="51">
        <v>47.79410172</v>
      </c>
      <c r="I343" s="51"/>
    </row>
    <row r="344" spans="1:9" x14ac:dyDescent="0.3">
      <c r="A344" s="32">
        <f t="shared" si="5"/>
        <v>45269</v>
      </c>
      <c r="B344" s="32">
        <f t="shared" si="5"/>
        <v>45634</v>
      </c>
      <c r="C344" s="51">
        <f>AVERAGEIFS(Sheet!I:I,Sheet!C:C,NORTE!A344,Sheet!A:A,"N")</f>
        <v>47.812900540000001</v>
      </c>
      <c r="D344" s="51"/>
      <c r="F344" s="32">
        <v>45269</v>
      </c>
      <c r="G344" s="32">
        <v>45634</v>
      </c>
      <c r="H344" s="51">
        <v>47.812900540000001</v>
      </c>
      <c r="I344" s="51"/>
    </row>
    <row r="345" spans="1:9" x14ac:dyDescent="0.3">
      <c r="A345" s="32">
        <f t="shared" si="5"/>
        <v>45270</v>
      </c>
      <c r="B345" s="32">
        <f t="shared" si="5"/>
        <v>45635</v>
      </c>
      <c r="C345" s="51">
        <f>AVERAGEIFS(Sheet!I:I,Sheet!C:C,NORTE!A345,Sheet!A:A,"N")</f>
        <v>47.874698639999998</v>
      </c>
      <c r="D345" s="51"/>
      <c r="F345" s="32">
        <v>45270</v>
      </c>
      <c r="G345" s="32">
        <v>45635</v>
      </c>
      <c r="H345" s="51">
        <v>47.874698639999998</v>
      </c>
      <c r="I345" s="51"/>
    </row>
    <row r="346" spans="1:9" x14ac:dyDescent="0.3">
      <c r="A346" s="32">
        <f t="shared" si="5"/>
        <v>45271</v>
      </c>
      <c r="B346" s="32">
        <f t="shared" si="5"/>
        <v>45636</v>
      </c>
      <c r="C346" s="51">
        <f>AVERAGEIFS(Sheet!I:I,Sheet!C:C,NORTE!A346,Sheet!A:A,"N")</f>
        <v>47.911499020000001</v>
      </c>
      <c r="D346" s="51"/>
      <c r="F346" s="32">
        <v>45271</v>
      </c>
      <c r="G346" s="32">
        <v>45636</v>
      </c>
      <c r="H346" s="51">
        <v>47.911499020000001</v>
      </c>
      <c r="I346" s="51"/>
    </row>
    <row r="347" spans="1:9" x14ac:dyDescent="0.3">
      <c r="A347" s="32">
        <f t="shared" si="5"/>
        <v>45272</v>
      </c>
      <c r="B347" s="32">
        <f t="shared" si="5"/>
        <v>45637</v>
      </c>
      <c r="C347" s="51">
        <f>AVERAGEIFS(Sheet!I:I,Sheet!C:C,NORTE!A347,Sheet!A:A,"N")</f>
        <v>47.826099399999997</v>
      </c>
      <c r="D347" s="51"/>
      <c r="F347" s="32">
        <v>45272</v>
      </c>
      <c r="G347" s="32">
        <v>45637</v>
      </c>
      <c r="H347" s="51">
        <v>47.826099399999997</v>
      </c>
      <c r="I347" s="51"/>
    </row>
    <row r="348" spans="1:9" x14ac:dyDescent="0.3">
      <c r="A348" s="32">
        <f t="shared" si="5"/>
        <v>45273</v>
      </c>
      <c r="B348" s="32">
        <f t="shared" si="5"/>
        <v>45638</v>
      </c>
      <c r="C348" s="51">
        <f>AVERAGEIFS(Sheet!I:I,Sheet!C:C,NORTE!A348,Sheet!A:A,"N")</f>
        <v>47.77030182</v>
      </c>
      <c r="D348" s="51"/>
      <c r="F348" s="32">
        <v>45273</v>
      </c>
      <c r="G348" s="32">
        <v>45638</v>
      </c>
      <c r="H348" s="51">
        <v>47.77030182</v>
      </c>
      <c r="I348" s="51"/>
    </row>
    <row r="349" spans="1:9" x14ac:dyDescent="0.3">
      <c r="A349" s="32">
        <f t="shared" si="5"/>
        <v>45274</v>
      </c>
      <c r="B349" s="32">
        <f t="shared" si="5"/>
        <v>45639</v>
      </c>
      <c r="C349" s="51">
        <f>AVERAGEIFS(Sheet!I:I,Sheet!C:C,NORTE!A349,Sheet!A:A,"N")</f>
        <v>47.671199799999997</v>
      </c>
      <c r="D349" s="51"/>
      <c r="F349" s="32">
        <v>45274</v>
      </c>
      <c r="G349" s="32">
        <v>45639</v>
      </c>
      <c r="H349" s="51">
        <v>47.671199799999997</v>
      </c>
      <c r="I349" s="51"/>
    </row>
    <row r="350" spans="1:9" x14ac:dyDescent="0.3">
      <c r="A350" s="32">
        <f t="shared" si="5"/>
        <v>45275</v>
      </c>
      <c r="B350" s="32">
        <f t="shared" si="5"/>
        <v>45640</v>
      </c>
      <c r="C350" s="51">
        <f>AVERAGEIFS(Sheet!I:I,Sheet!C:C,NORTE!A350,Sheet!A:A,"N")</f>
        <v>47.511901860000002</v>
      </c>
      <c r="D350" s="51"/>
      <c r="F350" s="32">
        <v>45275</v>
      </c>
      <c r="G350" s="32">
        <v>45640</v>
      </c>
      <c r="H350" s="51">
        <v>47.511901860000002</v>
      </c>
      <c r="I350" s="51"/>
    </row>
    <row r="351" spans="1:9" x14ac:dyDescent="0.3">
      <c r="A351" s="32">
        <f t="shared" si="5"/>
        <v>45276</v>
      </c>
      <c r="B351" s="32">
        <f t="shared" si="5"/>
        <v>45641</v>
      </c>
      <c r="C351" s="51">
        <f>AVERAGEIFS(Sheet!I:I,Sheet!C:C,NORTE!A351,Sheet!A:A,"N")</f>
        <v>47.3368988</v>
      </c>
      <c r="D351" s="51"/>
      <c r="F351" s="32">
        <v>45276</v>
      </c>
      <c r="G351" s="32">
        <v>45641</v>
      </c>
      <c r="H351" s="51">
        <v>47.3368988</v>
      </c>
      <c r="I351" s="51"/>
    </row>
    <row r="352" spans="1:9" x14ac:dyDescent="0.3">
      <c r="A352" s="32">
        <f t="shared" si="5"/>
        <v>45277</v>
      </c>
      <c r="B352" s="32">
        <f t="shared" si="5"/>
        <v>45642</v>
      </c>
      <c r="C352" s="51">
        <f>AVERAGEIFS(Sheet!I:I,Sheet!C:C,NORTE!A352,Sheet!A:A,"N")</f>
        <v>47.261600489999999</v>
      </c>
      <c r="D352" s="51"/>
      <c r="F352" s="32">
        <v>45277</v>
      </c>
      <c r="G352" s="32">
        <v>45642</v>
      </c>
      <c r="H352" s="51">
        <v>47.261600489999999</v>
      </c>
      <c r="I352" s="51"/>
    </row>
    <row r="353" spans="1:9" x14ac:dyDescent="0.3">
      <c r="A353" s="32">
        <f t="shared" si="5"/>
        <v>45278</v>
      </c>
      <c r="B353" s="32">
        <f t="shared" si="5"/>
        <v>45643</v>
      </c>
      <c r="C353" s="51">
        <f>AVERAGEIFS(Sheet!I:I,Sheet!C:C,NORTE!A353,Sheet!A:A,"N")</f>
        <v>47.130699159999999</v>
      </c>
      <c r="D353" s="51"/>
      <c r="F353" s="32">
        <v>45278</v>
      </c>
      <c r="G353" s="32">
        <v>45643</v>
      </c>
      <c r="H353" s="51">
        <v>47.130699159999999</v>
      </c>
      <c r="I353" s="51"/>
    </row>
    <row r="354" spans="1:9" x14ac:dyDescent="0.3">
      <c r="A354" s="32">
        <f t="shared" si="5"/>
        <v>45279</v>
      </c>
      <c r="B354" s="32">
        <f t="shared" si="5"/>
        <v>45644</v>
      </c>
      <c r="C354" s="51">
        <f>AVERAGEIFS(Sheet!I:I,Sheet!C:C,NORTE!A354,Sheet!A:A,"N")</f>
        <v>47.037601469999998</v>
      </c>
      <c r="D354" s="51"/>
      <c r="F354" s="32">
        <v>45279</v>
      </c>
      <c r="G354" s="32">
        <v>45644</v>
      </c>
      <c r="H354" s="51">
        <v>47.037601469999998</v>
      </c>
      <c r="I354" s="51"/>
    </row>
    <row r="355" spans="1:9" x14ac:dyDescent="0.3">
      <c r="A355" s="32">
        <f t="shared" si="5"/>
        <v>45280</v>
      </c>
      <c r="B355" s="32">
        <f t="shared" si="5"/>
        <v>45645</v>
      </c>
      <c r="C355" s="51">
        <f>AVERAGEIFS(Sheet!I:I,Sheet!C:C,NORTE!A355,Sheet!A:A,"N")</f>
        <v>47.070301059999998</v>
      </c>
      <c r="D355" s="51"/>
      <c r="F355" s="32">
        <v>45280</v>
      </c>
      <c r="G355" s="32">
        <v>45645</v>
      </c>
      <c r="H355" s="51">
        <v>47.070301059999998</v>
      </c>
      <c r="I355" s="51"/>
    </row>
    <row r="356" spans="1:9" x14ac:dyDescent="0.3">
      <c r="A356" s="32">
        <f t="shared" si="5"/>
        <v>45281</v>
      </c>
      <c r="B356" s="32">
        <f t="shared" si="5"/>
        <v>45646</v>
      </c>
      <c r="C356" s="51">
        <f>AVERAGEIFS(Sheet!I:I,Sheet!C:C,NORTE!A356,Sheet!A:A,"N")</f>
        <v>46.918498990000003</v>
      </c>
      <c r="D356" s="51"/>
      <c r="F356" s="32">
        <v>45281</v>
      </c>
      <c r="G356" s="32">
        <v>45646</v>
      </c>
      <c r="H356" s="51">
        <v>46.918498990000003</v>
      </c>
      <c r="I356" s="51"/>
    </row>
    <row r="357" spans="1:9" x14ac:dyDescent="0.3">
      <c r="A357" s="32">
        <f t="shared" si="5"/>
        <v>45282</v>
      </c>
      <c r="B357" s="32">
        <f t="shared" si="5"/>
        <v>45647</v>
      </c>
      <c r="C357" s="51">
        <f>AVERAGEIFS(Sheet!I:I,Sheet!C:C,NORTE!A357,Sheet!A:A,"N")</f>
        <v>46.858600619999997</v>
      </c>
      <c r="D357" s="51"/>
      <c r="F357" s="32">
        <v>45282</v>
      </c>
      <c r="G357" s="32">
        <v>45647</v>
      </c>
      <c r="H357" s="51">
        <v>46.858600619999997</v>
      </c>
      <c r="I357" s="51"/>
    </row>
    <row r="358" spans="1:9" x14ac:dyDescent="0.3">
      <c r="A358" s="32">
        <f t="shared" si="5"/>
        <v>45283</v>
      </c>
      <c r="B358" s="32">
        <f t="shared" si="5"/>
        <v>45648</v>
      </c>
      <c r="C358" s="51">
        <f>AVERAGEIFS(Sheet!I:I,Sheet!C:C,NORTE!A358,Sheet!A:A,"N")</f>
        <v>46.744899750000002</v>
      </c>
      <c r="D358" s="51"/>
      <c r="F358" s="32">
        <v>45283</v>
      </c>
      <c r="G358" s="32">
        <v>45648</v>
      </c>
      <c r="H358" s="51">
        <v>46.744899750000002</v>
      </c>
      <c r="I358" s="51"/>
    </row>
    <row r="359" spans="1:9" x14ac:dyDescent="0.3">
      <c r="A359" s="32">
        <f t="shared" si="5"/>
        <v>45284</v>
      </c>
      <c r="B359" s="32">
        <f t="shared" si="5"/>
        <v>45649</v>
      </c>
      <c r="C359" s="51">
        <f>AVERAGEIFS(Sheet!I:I,Sheet!C:C,NORTE!A359,Sheet!A:A,"N")</f>
        <v>46.751701349999998</v>
      </c>
      <c r="D359" s="51"/>
      <c r="F359" s="32">
        <v>45284</v>
      </c>
      <c r="G359" s="32">
        <v>45649</v>
      </c>
      <c r="H359" s="51">
        <v>46.751701349999998</v>
      </c>
      <c r="I359" s="51"/>
    </row>
    <row r="360" spans="1:9" x14ac:dyDescent="0.3">
      <c r="A360" s="32">
        <f t="shared" si="5"/>
        <v>45285</v>
      </c>
      <c r="B360" s="32">
        <f t="shared" si="5"/>
        <v>45650</v>
      </c>
      <c r="C360" s="51">
        <f>AVERAGEIFS(Sheet!I:I,Sheet!C:C,NORTE!A360,Sheet!A:A,"N")</f>
        <v>46.796100619999997</v>
      </c>
      <c r="D360" s="51"/>
      <c r="F360" s="32">
        <v>45285</v>
      </c>
      <c r="G360" s="32">
        <v>45650</v>
      </c>
      <c r="H360" s="51">
        <v>46.796100619999997</v>
      </c>
      <c r="I360" s="51"/>
    </row>
    <row r="361" spans="1:9" x14ac:dyDescent="0.3">
      <c r="A361" s="32">
        <f t="shared" si="5"/>
        <v>45286</v>
      </c>
      <c r="B361" s="32">
        <f t="shared" si="5"/>
        <v>45651</v>
      </c>
      <c r="C361" s="51">
        <f>AVERAGEIFS(Sheet!I:I,Sheet!C:C,NORTE!A361,Sheet!A:A,"N")</f>
        <v>46.604900360000002</v>
      </c>
      <c r="D361" s="51"/>
      <c r="F361" s="32">
        <v>45286</v>
      </c>
      <c r="G361" s="32">
        <v>45651</v>
      </c>
      <c r="H361" s="51">
        <v>46.604900360000002</v>
      </c>
      <c r="I361" s="51"/>
    </row>
    <row r="362" spans="1:9" x14ac:dyDescent="0.3">
      <c r="A362" s="32">
        <f t="shared" si="5"/>
        <v>45287</v>
      </c>
      <c r="B362" s="32">
        <f t="shared" si="5"/>
        <v>45652</v>
      </c>
      <c r="C362" s="51">
        <f>AVERAGEIFS(Sheet!I:I,Sheet!C:C,NORTE!A362,Sheet!A:A,"N")</f>
        <v>46.4435997</v>
      </c>
      <c r="D362" s="51"/>
      <c r="F362" s="32">
        <v>45287</v>
      </c>
      <c r="G362" s="32">
        <v>45652</v>
      </c>
      <c r="H362" s="51">
        <v>46.4435997</v>
      </c>
      <c r="I362" s="51"/>
    </row>
    <row r="363" spans="1:9" x14ac:dyDescent="0.3">
      <c r="A363" s="32">
        <f t="shared" si="5"/>
        <v>45288</v>
      </c>
      <c r="B363" s="32">
        <f t="shared" si="5"/>
        <v>45653</v>
      </c>
      <c r="C363" s="51">
        <f>AVERAGEIFS(Sheet!I:I,Sheet!C:C,NORTE!A363,Sheet!A:A,"N")</f>
        <v>46.337501529999997</v>
      </c>
      <c r="D363" s="51"/>
      <c r="F363" s="32">
        <v>45288</v>
      </c>
      <c r="G363" s="32">
        <v>45653</v>
      </c>
      <c r="H363" s="51">
        <v>46.337501529999997</v>
      </c>
      <c r="I363" s="51"/>
    </row>
    <row r="364" spans="1:9" x14ac:dyDescent="0.3">
      <c r="A364" s="32">
        <f t="shared" si="5"/>
        <v>45289</v>
      </c>
      <c r="B364" s="32">
        <f t="shared" si="5"/>
        <v>45654</v>
      </c>
      <c r="C364" s="51">
        <f>AVERAGEIFS(Sheet!I:I,Sheet!C:C,NORTE!A364,Sheet!A:A,"N")</f>
        <v>46.203701019999997</v>
      </c>
      <c r="D364" s="51"/>
      <c r="F364" s="32">
        <v>45289</v>
      </c>
      <c r="G364" s="32">
        <v>45654</v>
      </c>
      <c r="H364" s="51">
        <v>46.203701019999997</v>
      </c>
      <c r="I364" s="51"/>
    </row>
    <row r="365" spans="1:9" x14ac:dyDescent="0.3">
      <c r="A365" s="32">
        <f t="shared" si="5"/>
        <v>45290</v>
      </c>
      <c r="B365" s="32">
        <f t="shared" si="5"/>
        <v>45655</v>
      </c>
      <c r="C365" s="51">
        <f>AVERAGEIFS(Sheet!I:I,Sheet!C:C,NORTE!A365,Sheet!A:A,"N")</f>
        <v>46.035800930000001</v>
      </c>
      <c r="D365" s="51"/>
      <c r="F365" s="32">
        <v>45290</v>
      </c>
      <c r="G365" s="32">
        <v>45655</v>
      </c>
      <c r="H365" s="51">
        <v>46.035800930000001</v>
      </c>
      <c r="I365" s="51"/>
    </row>
    <row r="366" spans="1:9" x14ac:dyDescent="0.3">
      <c r="A366" s="32">
        <f t="shared" si="5"/>
        <v>45291</v>
      </c>
      <c r="B366" s="32">
        <f t="shared" si="5"/>
        <v>45656</v>
      </c>
      <c r="C366" s="51">
        <f>AVERAGEIFS(Sheet!I:I,Sheet!C:C,NORTE!A366,Sheet!A:A,"N")</f>
        <v>45.877899169999999</v>
      </c>
      <c r="D366" s="51"/>
      <c r="F366" s="32">
        <v>45291</v>
      </c>
      <c r="G366" s="32">
        <v>45656</v>
      </c>
      <c r="H366" s="51">
        <v>45.877899169999999</v>
      </c>
      <c r="I366" s="51"/>
    </row>
    <row r="367" spans="1:9" x14ac:dyDescent="0.3">
      <c r="A367" s="32"/>
      <c r="B367" s="32"/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E3698-D4B5-40FB-A611-1FD28F161FD7}">
  <dimension ref="A1:F366"/>
  <sheetViews>
    <sheetView topLeftCell="G16" zoomScale="175" zoomScaleNormal="175" workbookViewId="0">
      <selection activeCell="F120" sqref="F120:F128"/>
    </sheetView>
  </sheetViews>
  <sheetFormatPr defaultRowHeight="14.4" x14ac:dyDescent="0.3"/>
  <cols>
    <col min="1" max="2" width="11" bestFit="1" customWidth="1"/>
    <col min="3" max="4" width="10.33203125" bestFit="1" customWidth="1"/>
    <col min="5" max="6" width="8.109375" bestFit="1" customWidth="1"/>
  </cols>
  <sheetData>
    <row r="1" spans="1:6" x14ac:dyDescent="0.3">
      <c r="A1" t="s">
        <v>28</v>
      </c>
      <c r="B1">
        <v>292068</v>
      </c>
      <c r="C1" t="s">
        <v>37</v>
      </c>
      <c r="D1" t="s">
        <v>38</v>
      </c>
      <c r="E1" s="34" t="s">
        <v>40</v>
      </c>
      <c r="F1" s="34" t="s">
        <v>39</v>
      </c>
    </row>
    <row r="2" spans="1:6" x14ac:dyDescent="0.3">
      <c r="A2" s="32">
        <v>44927</v>
      </c>
      <c r="B2" s="32">
        <v>45292</v>
      </c>
      <c r="C2" s="4">
        <f>SUMIFS(Sheet!H:H,Sheet!C:C,A2)</f>
        <v>171302.64257813001</v>
      </c>
      <c r="D2" s="4">
        <f>SUMIFS(Sheet!H:H,Sheet!C:C,B2)</f>
        <v>175141.14208985001</v>
      </c>
      <c r="E2" s="33">
        <f>C2/$B$1</f>
        <v>0.58651629955397377</v>
      </c>
      <c r="F2" s="33">
        <f>D2/$B$1</f>
        <v>0.59965878524812721</v>
      </c>
    </row>
    <row r="3" spans="1:6" x14ac:dyDescent="0.3">
      <c r="A3" s="32">
        <f>A2+1</f>
        <v>44928</v>
      </c>
      <c r="B3" s="32">
        <f>B2+1</f>
        <v>45293</v>
      </c>
      <c r="C3" s="4">
        <f>SUMIFS(Sheet!H:H,Sheet!C:C,A3)</f>
        <v>172873.33691407001</v>
      </c>
      <c r="D3" s="4">
        <f>SUMIFS(Sheet!H:H,Sheet!C:C,B3)</f>
        <v>174761.21142579001</v>
      </c>
      <c r="E3" s="33">
        <f t="shared" ref="E3:E66" si="0">C3/$B$1</f>
        <v>0.59189413737235852</v>
      </c>
      <c r="F3" s="33">
        <f t="shared" ref="F3:F64" si="1">D3/$B$1</f>
        <v>0.59835795576985495</v>
      </c>
    </row>
    <row r="4" spans="1:6" x14ac:dyDescent="0.3">
      <c r="A4" s="32">
        <f t="shared" ref="A4:B67" si="2">A3+1</f>
        <v>44929</v>
      </c>
      <c r="B4" s="32">
        <f t="shared" si="2"/>
        <v>45294</v>
      </c>
      <c r="C4" s="4">
        <f>SUMIFS(Sheet!H:H,Sheet!C:C,A4)</f>
        <v>174421.83886719</v>
      </c>
      <c r="D4" s="4">
        <f>SUMIFS(Sheet!H:H,Sheet!C:C,B4)</f>
        <v>174372.20019532001</v>
      </c>
      <c r="E4" s="33">
        <f t="shared" si="0"/>
        <v>0.59719599157453063</v>
      </c>
      <c r="F4" s="33">
        <f t="shared" si="1"/>
        <v>0.59702603570168589</v>
      </c>
    </row>
    <row r="5" spans="1:6" x14ac:dyDescent="0.3">
      <c r="A5" s="32">
        <f t="shared" si="2"/>
        <v>44930</v>
      </c>
      <c r="B5" s="32">
        <f t="shared" si="2"/>
        <v>45295</v>
      </c>
      <c r="C5" s="4">
        <f>SUMIFS(Sheet!H:H,Sheet!C:C,A5)</f>
        <v>176114.21972656</v>
      </c>
      <c r="D5" s="4">
        <f>SUMIFS(Sheet!H:H,Sheet!C:C,B5)</f>
        <v>174534.82763672</v>
      </c>
      <c r="E5" s="33">
        <f t="shared" si="0"/>
        <v>0.60299046703699133</v>
      </c>
      <c r="F5" s="33">
        <f t="shared" si="1"/>
        <v>0.59758284932522565</v>
      </c>
    </row>
    <row r="6" spans="1:6" x14ac:dyDescent="0.3">
      <c r="A6" s="32">
        <f t="shared" si="2"/>
        <v>44931</v>
      </c>
      <c r="B6" s="32">
        <f t="shared" si="2"/>
        <v>45296</v>
      </c>
      <c r="C6" s="4">
        <f>SUMIFS(Sheet!H:H,Sheet!C:C,A6)</f>
        <v>177845.93359376001</v>
      </c>
      <c r="D6" s="4">
        <f>SUMIFS(Sheet!H:H,Sheet!C:C,B6)</f>
        <v>174667.66845704001</v>
      </c>
      <c r="E6" s="33">
        <f t="shared" si="0"/>
        <v>0.60891961321938726</v>
      </c>
      <c r="F6" s="33">
        <f t="shared" si="1"/>
        <v>0.5980376777224482</v>
      </c>
    </row>
    <row r="7" spans="1:6" x14ac:dyDescent="0.3">
      <c r="A7" s="32">
        <f t="shared" si="2"/>
        <v>44932</v>
      </c>
      <c r="B7" s="32">
        <f t="shared" si="2"/>
        <v>45297</v>
      </c>
      <c r="C7" s="4">
        <f>SUMIFS(Sheet!H:H,Sheet!C:C,A7)</f>
        <v>180180.02539063001</v>
      </c>
      <c r="D7" s="4">
        <f>SUMIFS(Sheet!H:H,Sheet!C:C,B7)</f>
        <v>174963.58691407001</v>
      </c>
      <c r="E7" s="33">
        <f t="shared" si="0"/>
        <v>0.61691121721869568</v>
      </c>
      <c r="F7" s="33">
        <f t="shared" si="1"/>
        <v>0.59905086114901329</v>
      </c>
    </row>
    <row r="8" spans="1:6" x14ac:dyDescent="0.3">
      <c r="A8" s="32">
        <f t="shared" si="2"/>
        <v>44933</v>
      </c>
      <c r="B8" s="32">
        <f t="shared" si="2"/>
        <v>45298</v>
      </c>
      <c r="C8" s="4">
        <f>SUMIFS(Sheet!H:H,Sheet!C:C,A8)</f>
        <v>182717.234375</v>
      </c>
      <c r="D8" s="4">
        <f>SUMIFS(Sheet!H:H,Sheet!C:C,B8)</f>
        <v>175059.32861329001</v>
      </c>
      <c r="E8" s="33">
        <f t="shared" si="0"/>
        <v>0.62559826607159974</v>
      </c>
      <c r="F8" s="33">
        <f t="shared" si="1"/>
        <v>0.59937866734216005</v>
      </c>
    </row>
    <row r="9" spans="1:6" x14ac:dyDescent="0.3">
      <c r="A9" s="32">
        <f t="shared" si="2"/>
        <v>44934</v>
      </c>
      <c r="B9" s="32">
        <f t="shared" si="2"/>
        <v>45299</v>
      </c>
      <c r="C9" s="4">
        <f>SUMIFS(Sheet!H:H,Sheet!C:C,A9)</f>
        <v>185470.38769532001</v>
      </c>
      <c r="D9" s="4">
        <f>SUMIFS(Sheet!H:H,Sheet!C:C,B9)</f>
        <v>174454.03173829001</v>
      </c>
      <c r="E9" s="33">
        <f t="shared" si="0"/>
        <v>0.63502467814111785</v>
      </c>
      <c r="F9" s="33">
        <f t="shared" si="1"/>
        <v>0.59730621546451512</v>
      </c>
    </row>
    <row r="10" spans="1:6" x14ac:dyDescent="0.3">
      <c r="A10" s="32">
        <f t="shared" si="2"/>
        <v>44935</v>
      </c>
      <c r="B10" s="32">
        <f t="shared" si="2"/>
        <v>45300</v>
      </c>
      <c r="C10" s="4">
        <f>SUMIFS(Sheet!H:H,Sheet!C:C,A10)</f>
        <v>187829.14648438001</v>
      </c>
      <c r="D10" s="4">
        <f>SUMIFS(Sheet!H:H,Sheet!C:C,B10)</f>
        <v>174053.87988282001</v>
      </c>
      <c r="E10" s="33">
        <f t="shared" si="0"/>
        <v>0.64310073847316385</v>
      </c>
      <c r="F10" s="33">
        <f t="shared" si="1"/>
        <v>0.5959361514538396</v>
      </c>
    </row>
    <row r="11" spans="1:6" x14ac:dyDescent="0.3">
      <c r="A11" s="32">
        <f t="shared" si="2"/>
        <v>44936</v>
      </c>
      <c r="B11" s="32">
        <f t="shared" si="2"/>
        <v>45301</v>
      </c>
      <c r="C11" s="4">
        <f>SUMIFS(Sheet!H:H,Sheet!C:C,A11)</f>
        <v>190066.16308594</v>
      </c>
      <c r="D11" s="4">
        <f>SUMIFS(Sheet!H:H,Sheet!C:C,B11)</f>
        <v>173864.31591797</v>
      </c>
      <c r="E11" s="33">
        <f t="shared" si="0"/>
        <v>0.65075997057514001</v>
      </c>
      <c r="F11" s="33">
        <f t="shared" si="1"/>
        <v>0.59528711093981534</v>
      </c>
    </row>
    <row r="12" spans="1:6" x14ac:dyDescent="0.3">
      <c r="A12" s="32">
        <f t="shared" si="2"/>
        <v>44937</v>
      </c>
      <c r="B12" s="32">
        <f t="shared" si="2"/>
        <v>45302</v>
      </c>
      <c r="C12" s="4">
        <f>SUMIFS(Sheet!H:H,Sheet!C:C,A12)</f>
        <v>191936.38476563001</v>
      </c>
      <c r="D12" s="4">
        <f>SUMIFS(Sheet!H:H,Sheet!C:C,B12)</f>
        <v>173601.23388672</v>
      </c>
      <c r="E12" s="33">
        <f t="shared" si="0"/>
        <v>0.65716334814368571</v>
      </c>
      <c r="F12" s="33">
        <f t="shared" si="1"/>
        <v>0.59438635484448832</v>
      </c>
    </row>
    <row r="13" spans="1:6" x14ac:dyDescent="0.3">
      <c r="A13" s="32">
        <f t="shared" si="2"/>
        <v>44938</v>
      </c>
      <c r="B13" s="32">
        <f t="shared" si="2"/>
        <v>45303</v>
      </c>
      <c r="C13" s="4">
        <f>SUMIFS(Sheet!H:H,Sheet!C:C,A13)</f>
        <v>193887.83886719</v>
      </c>
      <c r="D13" s="4">
        <f>SUMIFS(Sheet!H:H,Sheet!C:C,B13)</f>
        <v>173314.61376954001</v>
      </c>
      <c r="E13" s="33">
        <f t="shared" si="0"/>
        <v>0.66384485416817318</v>
      </c>
      <c r="F13" s="33">
        <f t="shared" si="1"/>
        <v>0.59340500763363335</v>
      </c>
    </row>
    <row r="14" spans="1:6" x14ac:dyDescent="0.3">
      <c r="A14" s="32">
        <f t="shared" si="2"/>
        <v>44939</v>
      </c>
      <c r="B14" s="32">
        <f t="shared" si="2"/>
        <v>45304</v>
      </c>
      <c r="C14" s="4">
        <f>SUMIFS(Sheet!H:H,Sheet!C:C,A14)</f>
        <v>195723.79980469</v>
      </c>
      <c r="D14" s="4">
        <f>SUMIFS(Sheet!H:H,Sheet!C:C,B14)</f>
        <v>173521.93164063001</v>
      </c>
      <c r="E14" s="33">
        <f t="shared" si="0"/>
        <v>0.67013092774521688</v>
      </c>
      <c r="F14" s="33">
        <f t="shared" si="1"/>
        <v>0.59411483504057272</v>
      </c>
    </row>
    <row r="15" spans="1:6" x14ac:dyDescent="0.3">
      <c r="A15" s="32">
        <f t="shared" si="2"/>
        <v>44940</v>
      </c>
      <c r="B15" s="32">
        <f t="shared" si="2"/>
        <v>45305</v>
      </c>
      <c r="C15" s="4">
        <f>SUMIFS(Sheet!H:H,Sheet!C:C,A15)</f>
        <v>197511.1875</v>
      </c>
      <c r="D15" s="4">
        <f>SUMIFS(Sheet!H:H,Sheet!C:C,B15)</f>
        <v>174002.78613282001</v>
      </c>
      <c r="E15" s="33">
        <f t="shared" si="0"/>
        <v>0.67625069333168986</v>
      </c>
      <c r="F15" s="33">
        <f t="shared" si="1"/>
        <v>0.59576121359690215</v>
      </c>
    </row>
    <row r="16" spans="1:6" x14ac:dyDescent="0.3">
      <c r="A16" s="32">
        <f t="shared" si="2"/>
        <v>44941</v>
      </c>
      <c r="B16" s="32">
        <f t="shared" si="2"/>
        <v>45306</v>
      </c>
      <c r="C16" s="4">
        <f>SUMIFS(Sheet!H:H,Sheet!C:C,A16)</f>
        <v>199161.67480469</v>
      </c>
      <c r="D16" s="4">
        <f>SUMIFS(Sheet!H:H,Sheet!C:C,B16)</f>
        <v>173888.43896485001</v>
      </c>
      <c r="E16" s="33">
        <f t="shared" si="0"/>
        <v>0.68190173111977348</v>
      </c>
      <c r="F16" s="33">
        <f t="shared" si="1"/>
        <v>0.59536970487985674</v>
      </c>
    </row>
    <row r="17" spans="1:6" x14ac:dyDescent="0.3">
      <c r="A17" s="32">
        <f t="shared" si="2"/>
        <v>44942</v>
      </c>
      <c r="B17" s="32">
        <f t="shared" si="2"/>
        <v>45307</v>
      </c>
      <c r="C17" s="4">
        <f>SUMIFS(Sheet!H:H,Sheet!C:C,A17)</f>
        <v>200359.2109375</v>
      </c>
      <c r="D17" s="4">
        <f>SUMIFS(Sheet!H:H,Sheet!C:C,B17)</f>
        <v>173850.48583984998</v>
      </c>
      <c r="E17" s="33">
        <f t="shared" si="0"/>
        <v>0.68600192741929966</v>
      </c>
      <c r="F17" s="33">
        <f t="shared" si="1"/>
        <v>0.59523975868581969</v>
      </c>
    </row>
    <row r="18" spans="1:6" x14ac:dyDescent="0.3">
      <c r="A18" s="32">
        <f t="shared" si="2"/>
        <v>44943</v>
      </c>
      <c r="B18" s="32">
        <f t="shared" si="2"/>
        <v>45308</v>
      </c>
      <c r="C18" s="4">
        <f>SUMIFS(Sheet!H:H,Sheet!C:C,A18)</f>
        <v>201250.60449219</v>
      </c>
      <c r="D18" s="4">
        <f>SUMIFS(Sheet!H:H,Sheet!C:C,B18)</f>
        <v>173754.56152344</v>
      </c>
      <c r="E18" s="33">
        <f t="shared" si="0"/>
        <v>0.68905393433101192</v>
      </c>
      <c r="F18" s="33">
        <f t="shared" si="1"/>
        <v>0.59491132723694484</v>
      </c>
    </row>
    <row r="19" spans="1:6" x14ac:dyDescent="0.3">
      <c r="A19" s="32">
        <f t="shared" si="2"/>
        <v>44944</v>
      </c>
      <c r="B19" s="32">
        <f t="shared" si="2"/>
        <v>45309</v>
      </c>
      <c r="C19" s="4">
        <f>SUMIFS(Sheet!H:H,Sheet!C:C,A19)</f>
        <v>201953.54296876001</v>
      </c>
      <c r="D19" s="4">
        <f>SUMIFS(Sheet!H:H,Sheet!C:C,B19)</f>
        <v>174143.17089844</v>
      </c>
      <c r="E19" s="33">
        <f t="shared" si="0"/>
        <v>0.69146069740183802</v>
      </c>
      <c r="F19" s="33">
        <f t="shared" si="1"/>
        <v>0.5962418714081652</v>
      </c>
    </row>
    <row r="20" spans="1:6" x14ac:dyDescent="0.3">
      <c r="A20" s="32">
        <f t="shared" si="2"/>
        <v>44945</v>
      </c>
      <c r="B20" s="32">
        <f t="shared" si="2"/>
        <v>45310</v>
      </c>
      <c r="C20" s="4">
        <f>SUMIFS(Sheet!H:H,Sheet!C:C,A20)</f>
        <v>202500.515625</v>
      </c>
      <c r="D20" s="4">
        <f>SUMIFS(Sheet!H:H,Sheet!C:C,B20)</f>
        <v>174451.43212891999</v>
      </c>
      <c r="E20" s="33">
        <f t="shared" si="0"/>
        <v>0.69333345530835289</v>
      </c>
      <c r="F20" s="33">
        <f t="shared" si="1"/>
        <v>0.59729731476546555</v>
      </c>
    </row>
    <row r="21" spans="1:6" x14ac:dyDescent="0.3">
      <c r="A21" s="32">
        <f t="shared" si="2"/>
        <v>44946</v>
      </c>
      <c r="B21" s="32">
        <f t="shared" si="2"/>
        <v>45311</v>
      </c>
      <c r="C21" s="4">
        <f>SUMIFS(Sheet!H:H,Sheet!C:C,A21)</f>
        <v>203407.99609375</v>
      </c>
      <c r="D21" s="4">
        <f>SUMIFS(Sheet!H:H,Sheet!C:C,B21)</f>
        <v>174747.37304689002</v>
      </c>
      <c r="E21" s="33">
        <f t="shared" si="0"/>
        <v>0.69644054156480684</v>
      </c>
      <c r="F21" s="33">
        <f t="shared" si="1"/>
        <v>0.59831057509514918</v>
      </c>
    </row>
    <row r="22" spans="1:6" x14ac:dyDescent="0.3">
      <c r="A22" s="32">
        <f t="shared" si="2"/>
        <v>44947</v>
      </c>
      <c r="B22" s="32">
        <f t="shared" si="2"/>
        <v>45312</v>
      </c>
      <c r="C22" s="4">
        <f>SUMIFS(Sheet!H:H,Sheet!C:C,A22)</f>
        <v>204312.93066407001</v>
      </c>
      <c r="D22" s="4">
        <f>SUMIFS(Sheet!H:H,Sheet!C:C,B22)</f>
        <v>175231.13134766</v>
      </c>
      <c r="E22" s="33">
        <f t="shared" si="0"/>
        <v>0.69953891102096089</v>
      </c>
      <c r="F22" s="33">
        <f t="shared" si="1"/>
        <v>0.59996689588609509</v>
      </c>
    </row>
    <row r="23" spans="1:6" x14ac:dyDescent="0.3">
      <c r="A23" s="32">
        <f t="shared" si="2"/>
        <v>44948</v>
      </c>
      <c r="B23" s="32">
        <f t="shared" si="2"/>
        <v>45313</v>
      </c>
      <c r="C23" s="4">
        <f>SUMIFS(Sheet!H:H,Sheet!C:C,A23)</f>
        <v>205345.21093751001</v>
      </c>
      <c r="D23" s="4">
        <f>SUMIFS(Sheet!H:H,Sheet!C:C,B23)</f>
        <v>175332.99609375</v>
      </c>
      <c r="E23" s="33">
        <f t="shared" si="0"/>
        <v>0.70307329436127897</v>
      </c>
      <c r="F23" s="33">
        <f t="shared" si="1"/>
        <v>0.60031566653570401</v>
      </c>
    </row>
    <row r="24" spans="1:6" x14ac:dyDescent="0.3">
      <c r="A24" s="32">
        <f t="shared" si="2"/>
        <v>44949</v>
      </c>
      <c r="B24" s="32">
        <f t="shared" si="2"/>
        <v>45314</v>
      </c>
      <c r="C24" s="4">
        <f>SUMIFS(Sheet!H:H,Sheet!C:C,A24)</f>
        <v>206195.10742188001</v>
      </c>
      <c r="D24" s="4">
        <f>SUMIFS(Sheet!H:H,Sheet!C:C,B24)</f>
        <v>175744.54589845001</v>
      </c>
      <c r="E24" s="33">
        <f t="shared" si="0"/>
        <v>0.70598322110563294</v>
      </c>
      <c r="F24" s="33">
        <f t="shared" si="1"/>
        <v>0.60172475553107496</v>
      </c>
    </row>
    <row r="25" spans="1:6" x14ac:dyDescent="0.3">
      <c r="A25" s="32">
        <f t="shared" si="2"/>
        <v>44950</v>
      </c>
      <c r="B25" s="32">
        <f t="shared" si="2"/>
        <v>45315</v>
      </c>
      <c r="C25" s="4">
        <f>SUMIFS(Sheet!H:H,Sheet!C:C,A25)</f>
        <v>207209.01269531</v>
      </c>
      <c r="D25" s="4">
        <f>SUMIFS(Sheet!H:H,Sheet!C:C,B25)</f>
        <v>176252.87402345001</v>
      </c>
      <c r="E25" s="33">
        <f t="shared" si="0"/>
        <v>0.70945469101479797</v>
      </c>
      <c r="F25" s="33">
        <f t="shared" si="1"/>
        <v>0.60346519996524783</v>
      </c>
    </row>
    <row r="26" spans="1:6" x14ac:dyDescent="0.3">
      <c r="A26" s="32">
        <f t="shared" si="2"/>
        <v>44951</v>
      </c>
      <c r="B26" s="32">
        <f t="shared" si="2"/>
        <v>45316</v>
      </c>
      <c r="C26" s="4">
        <f>SUMIFS(Sheet!H:H,Sheet!C:C,A26)</f>
        <v>208172.35253907001</v>
      </c>
      <c r="D26" s="4">
        <f>SUMIFS(Sheet!H:H,Sheet!C:C,B26)</f>
        <v>176609.56005860001</v>
      </c>
      <c r="E26" s="33">
        <f t="shared" si="0"/>
        <v>0.71275303196197459</v>
      </c>
      <c r="F26" s="33">
        <f t="shared" si="1"/>
        <v>0.60468644308380237</v>
      </c>
    </row>
    <row r="27" spans="1:6" x14ac:dyDescent="0.3">
      <c r="A27" s="32">
        <f t="shared" si="2"/>
        <v>44952</v>
      </c>
      <c r="B27" s="32">
        <f t="shared" si="2"/>
        <v>45317</v>
      </c>
      <c r="C27" s="4">
        <f>SUMIFS(Sheet!H:H,Sheet!C:C,A27)</f>
        <v>208793.40429688001</v>
      </c>
      <c r="D27" s="4">
        <f>SUMIFS(Sheet!H:H,Sheet!C:C,B27)</f>
        <v>177159.24365234</v>
      </c>
      <c r="E27" s="33">
        <f t="shared" si="0"/>
        <v>0.71487942635578017</v>
      </c>
      <c r="F27" s="33">
        <f t="shared" si="1"/>
        <v>0.60656848286131992</v>
      </c>
    </row>
    <row r="28" spans="1:6" x14ac:dyDescent="0.3">
      <c r="A28" s="32">
        <f t="shared" si="2"/>
        <v>44953</v>
      </c>
      <c r="B28" s="32">
        <f t="shared" si="2"/>
        <v>45318</v>
      </c>
      <c r="C28" s="4">
        <f>SUMIFS(Sheet!H:H,Sheet!C:C,A28)</f>
        <v>209481.30273438001</v>
      </c>
      <c r="D28" s="4">
        <f>SUMIFS(Sheet!H:H,Sheet!C:C,B28)</f>
        <v>177836.98925782001</v>
      </c>
      <c r="E28" s="33">
        <f t="shared" si="0"/>
        <v>0.71723469443547394</v>
      </c>
      <c r="F28" s="33">
        <f t="shared" si="1"/>
        <v>0.60888898906357425</v>
      </c>
    </row>
    <row r="29" spans="1:6" x14ac:dyDescent="0.3">
      <c r="A29" s="32">
        <f t="shared" si="2"/>
        <v>44954</v>
      </c>
      <c r="B29" s="32">
        <f t="shared" si="2"/>
        <v>45319</v>
      </c>
      <c r="C29" s="4">
        <f>SUMIFS(Sheet!H:H,Sheet!C:C,A29)</f>
        <v>210408.79394532001</v>
      </c>
      <c r="D29" s="4">
        <f>SUMIFS(Sheet!H:H,Sheet!C:C,B29)</f>
        <v>178509.96337891</v>
      </c>
      <c r="E29" s="33">
        <f t="shared" si="0"/>
        <v>0.72041029467562356</v>
      </c>
      <c r="F29" s="33">
        <f t="shared" si="1"/>
        <v>0.61119315837034527</v>
      </c>
    </row>
    <row r="30" spans="1:6" x14ac:dyDescent="0.3">
      <c r="A30" s="32">
        <f t="shared" si="2"/>
        <v>44955</v>
      </c>
      <c r="B30" s="32">
        <f t="shared" si="2"/>
        <v>45320</v>
      </c>
      <c r="C30" s="4">
        <f>SUMIFS(Sheet!H:H,Sheet!C:C,A30)</f>
        <v>211466.77441407001</v>
      </c>
      <c r="D30" s="4">
        <f>SUMIFS(Sheet!H:H,Sheet!C:C,B30)</f>
        <v>178579.39892578998</v>
      </c>
      <c r="E30" s="33">
        <f t="shared" si="0"/>
        <v>0.72403267189171705</v>
      </c>
      <c r="F30" s="33">
        <f t="shared" si="1"/>
        <v>0.61143089597556044</v>
      </c>
    </row>
    <row r="31" spans="1:6" x14ac:dyDescent="0.3">
      <c r="A31" s="32">
        <f t="shared" si="2"/>
        <v>44956</v>
      </c>
      <c r="B31" s="32">
        <f t="shared" si="2"/>
        <v>45321</v>
      </c>
      <c r="C31" s="4">
        <f>SUMIFS(Sheet!H:H,Sheet!C:C,A31)</f>
        <v>212374.78222656</v>
      </c>
      <c r="D31" s="4">
        <f>SUMIFS(Sheet!H:H,Sheet!C:C,B31)</f>
        <v>178436.10498047</v>
      </c>
      <c r="E31" s="33">
        <f t="shared" si="0"/>
        <v>0.72714156369941241</v>
      </c>
      <c r="F31" s="33">
        <f t="shared" si="1"/>
        <v>0.6109402775397168</v>
      </c>
    </row>
    <row r="32" spans="1:6" x14ac:dyDescent="0.3">
      <c r="A32" s="32">
        <f t="shared" si="2"/>
        <v>44957</v>
      </c>
      <c r="B32" s="32">
        <f t="shared" si="2"/>
        <v>45322</v>
      </c>
      <c r="C32" s="4">
        <f>SUMIFS(Sheet!H:H,Sheet!C:C,A32)</f>
        <v>213384.12402344</v>
      </c>
      <c r="D32" s="4">
        <f>SUMIFS(Sheet!H:H,Sheet!C:C,B32)</f>
        <v>178409.56103516999</v>
      </c>
      <c r="E32" s="33">
        <f t="shared" si="0"/>
        <v>0.73059740890285829</v>
      </c>
      <c r="F32" s="33">
        <f t="shared" si="1"/>
        <v>0.61084939478193434</v>
      </c>
    </row>
    <row r="33" spans="1:6" x14ac:dyDescent="0.3">
      <c r="A33" s="32">
        <f t="shared" si="2"/>
        <v>44958</v>
      </c>
      <c r="B33" s="32">
        <f t="shared" si="2"/>
        <v>45323</v>
      </c>
      <c r="C33" s="4">
        <f>SUMIFS(Sheet!H:H,Sheet!C:C,A33)</f>
        <v>214296.3515625</v>
      </c>
      <c r="D33" s="4">
        <f>SUMIFS(Sheet!H:H,Sheet!C:C,B33)</f>
        <v>178730.08251954001</v>
      </c>
      <c r="E33" s="33">
        <f t="shared" si="0"/>
        <v>0.73372074846439872</v>
      </c>
      <c r="F33" s="33">
        <f t="shared" si="1"/>
        <v>0.61194681553453312</v>
      </c>
    </row>
    <row r="34" spans="1:6" x14ac:dyDescent="0.3">
      <c r="A34" s="32">
        <f t="shared" si="2"/>
        <v>44959</v>
      </c>
      <c r="B34" s="32">
        <f t="shared" si="2"/>
        <v>45324</v>
      </c>
      <c r="C34" s="4">
        <f>SUMIFS(Sheet!H:H,Sheet!C:C,A34)</f>
        <v>215042.90039063001</v>
      </c>
      <c r="D34" s="4">
        <f>SUMIFS(Sheet!H:H,Sheet!C:C,B34)</f>
        <v>179084.43066406</v>
      </c>
      <c r="E34" s="33">
        <f t="shared" si="0"/>
        <v>0.73627682728210553</v>
      </c>
      <c r="F34" s="33">
        <f t="shared" si="1"/>
        <v>0.6131600540424148</v>
      </c>
    </row>
    <row r="35" spans="1:6" x14ac:dyDescent="0.3">
      <c r="A35" s="32">
        <f t="shared" si="2"/>
        <v>44960</v>
      </c>
      <c r="B35" s="32">
        <f t="shared" si="2"/>
        <v>45325</v>
      </c>
      <c r="C35" s="4">
        <f>SUMIFS(Sheet!H:H,Sheet!C:C,A35)</f>
        <v>215871.98242188001</v>
      </c>
      <c r="D35" s="4">
        <f>SUMIFS(Sheet!H:H,Sheet!C:C,B35)</f>
        <v>179575.84082032001</v>
      </c>
      <c r="E35" s="33">
        <f t="shared" si="0"/>
        <v>0.73911548824890094</v>
      </c>
      <c r="F35" s="33">
        <f t="shared" si="1"/>
        <v>0.61484257371680573</v>
      </c>
    </row>
    <row r="36" spans="1:6" x14ac:dyDescent="0.3">
      <c r="A36" s="32">
        <f t="shared" si="2"/>
        <v>44961</v>
      </c>
      <c r="B36" s="32">
        <f t="shared" si="2"/>
        <v>45326</v>
      </c>
      <c r="C36" s="4">
        <f>SUMIFS(Sheet!H:H,Sheet!C:C,A36)</f>
        <v>216945.92968751001</v>
      </c>
      <c r="D36" s="4">
        <f>SUMIFS(Sheet!H:H,Sheet!C:C,B36)</f>
        <v>180241.61328126001</v>
      </c>
      <c r="E36" s="33">
        <f t="shared" si="0"/>
        <v>0.74279253354530461</v>
      </c>
      <c r="F36" s="33">
        <f t="shared" si="1"/>
        <v>0.61712208554603731</v>
      </c>
    </row>
    <row r="37" spans="1:6" x14ac:dyDescent="0.3">
      <c r="A37" s="32">
        <f t="shared" si="2"/>
        <v>44962</v>
      </c>
      <c r="B37" s="32">
        <f t="shared" si="2"/>
        <v>45327</v>
      </c>
      <c r="C37" s="4">
        <f>SUMIFS(Sheet!H:H,Sheet!C:C,A37)</f>
        <v>217918.50390626001</v>
      </c>
      <c r="D37" s="4">
        <f>SUMIFS(Sheet!H:H,Sheet!C:C,B37)</f>
        <v>180447.46679688001</v>
      </c>
      <c r="E37" s="33">
        <f t="shared" si="0"/>
        <v>0.74612249170145317</v>
      </c>
      <c r="F37" s="33">
        <f t="shared" si="1"/>
        <v>0.61782689920456879</v>
      </c>
    </row>
    <row r="38" spans="1:6" x14ac:dyDescent="0.3">
      <c r="A38" s="32">
        <f t="shared" si="2"/>
        <v>44963</v>
      </c>
      <c r="B38" s="32">
        <f t="shared" si="2"/>
        <v>45328</v>
      </c>
      <c r="C38" s="4">
        <f>SUMIFS(Sheet!H:H,Sheet!C:C,A38)</f>
        <v>218561.47949219</v>
      </c>
      <c r="D38" s="4">
        <f>SUMIFS(Sheet!H:H,Sheet!C:C,B38)</f>
        <v>180550.04687501001</v>
      </c>
      <c r="E38" s="33">
        <f t="shared" si="0"/>
        <v>0.74832395021772324</v>
      </c>
      <c r="F38" s="33">
        <f t="shared" si="1"/>
        <v>0.61817811905107722</v>
      </c>
    </row>
    <row r="39" spans="1:6" x14ac:dyDescent="0.3">
      <c r="A39" s="32">
        <f t="shared" si="2"/>
        <v>44964</v>
      </c>
      <c r="B39" s="32">
        <f t="shared" si="2"/>
        <v>45329</v>
      </c>
      <c r="C39" s="4">
        <f>SUMIFS(Sheet!H:H,Sheet!C:C,A39)</f>
        <v>219317.86132813001</v>
      </c>
      <c r="D39" s="4">
        <f>SUMIFS(Sheet!H:H,Sheet!C:C,B39)</f>
        <v>180554.33593751001</v>
      </c>
      <c r="E39" s="33">
        <f t="shared" si="0"/>
        <v>0.75091369587948698</v>
      </c>
      <c r="F39" s="33">
        <f t="shared" si="1"/>
        <v>0.61819280420145317</v>
      </c>
    </row>
    <row r="40" spans="1:6" x14ac:dyDescent="0.3">
      <c r="A40" s="32">
        <f t="shared" si="2"/>
        <v>44965</v>
      </c>
      <c r="B40" s="32">
        <f t="shared" si="2"/>
        <v>45330</v>
      </c>
      <c r="C40" s="4">
        <f>SUMIFS(Sheet!H:H,Sheet!C:C,A40)</f>
        <v>219970.49707031</v>
      </c>
      <c r="D40" s="4">
        <f>SUMIFS(Sheet!H:H,Sheet!C:C,B40)</f>
        <v>180468.12890626001</v>
      </c>
      <c r="E40" s="33">
        <f t="shared" si="0"/>
        <v>0.75314822942023774</v>
      </c>
      <c r="F40" s="33">
        <f t="shared" si="1"/>
        <v>0.61789764337845987</v>
      </c>
    </row>
    <row r="41" spans="1:6" x14ac:dyDescent="0.3">
      <c r="A41" s="32">
        <f t="shared" si="2"/>
        <v>44966</v>
      </c>
      <c r="B41" s="32">
        <f t="shared" si="2"/>
        <v>45331</v>
      </c>
      <c r="C41" s="4">
        <f>SUMIFS(Sheet!H:H,Sheet!C:C,A41)</f>
        <v>220705.67675782001</v>
      </c>
      <c r="D41" s="4">
        <f>SUMIFS(Sheet!H:H,Sheet!C:C,B41)</f>
        <v>180600.55957032001</v>
      </c>
      <c r="E41" s="33">
        <f t="shared" si="0"/>
        <v>0.7556653818899024</v>
      </c>
      <c r="F41" s="33">
        <f t="shared" si="1"/>
        <v>0.61835106745798929</v>
      </c>
    </row>
    <row r="42" spans="1:6" x14ac:dyDescent="0.3">
      <c r="A42" s="32">
        <f t="shared" si="2"/>
        <v>44967</v>
      </c>
      <c r="B42" s="32">
        <f t="shared" si="2"/>
        <v>45332</v>
      </c>
      <c r="C42" s="4">
        <f>SUMIFS(Sheet!H:H,Sheet!C:C,A42)</f>
        <v>221341.79492188001</v>
      </c>
      <c r="D42" s="4">
        <f>SUMIFS(Sheet!H:H,Sheet!C:C,B42)</f>
        <v>181166.23535157001</v>
      </c>
      <c r="E42" s="33">
        <f t="shared" si="0"/>
        <v>0.75784336155237819</v>
      </c>
      <c r="F42" s="33">
        <f t="shared" si="1"/>
        <v>0.62028786224978427</v>
      </c>
    </row>
    <row r="43" spans="1:6" x14ac:dyDescent="0.3">
      <c r="A43" s="32">
        <f t="shared" si="2"/>
        <v>44968</v>
      </c>
      <c r="B43" s="32">
        <f t="shared" si="2"/>
        <v>45333</v>
      </c>
      <c r="C43" s="4">
        <f>SUMIFS(Sheet!H:H,Sheet!C:C,A43)</f>
        <v>222389.86132813001</v>
      </c>
      <c r="D43" s="4">
        <f>SUMIFS(Sheet!H:H,Sheet!C:C,B43)</f>
        <v>181781.57128907001</v>
      </c>
      <c r="E43" s="33">
        <f t="shared" si="0"/>
        <v>0.76143179440448805</v>
      </c>
      <c r="F43" s="33">
        <f t="shared" si="1"/>
        <v>0.62239468647393759</v>
      </c>
    </row>
    <row r="44" spans="1:6" x14ac:dyDescent="0.3">
      <c r="A44" s="32">
        <f t="shared" si="2"/>
        <v>44969</v>
      </c>
      <c r="B44" s="32">
        <f t="shared" si="2"/>
        <v>45334</v>
      </c>
      <c r="C44" s="4">
        <f>SUMIFS(Sheet!H:H,Sheet!C:C,A44)</f>
        <v>223391.36523438001</v>
      </c>
      <c r="D44" s="4">
        <f>SUMIFS(Sheet!H:H,Sheet!C:C,B44)</f>
        <v>182210.35351561999</v>
      </c>
      <c r="E44" s="33">
        <f t="shared" si="0"/>
        <v>0.76486080376617771</v>
      </c>
      <c r="F44" s="33">
        <f t="shared" si="1"/>
        <v>0.62386277687257763</v>
      </c>
    </row>
    <row r="45" spans="1:6" x14ac:dyDescent="0.3">
      <c r="A45" s="32">
        <f t="shared" si="2"/>
        <v>44970</v>
      </c>
      <c r="B45" s="32">
        <f t="shared" si="2"/>
        <v>45335</v>
      </c>
      <c r="C45" s="4">
        <f>SUMIFS(Sheet!H:H,Sheet!C:C,A45)</f>
        <v>224082.59082032001</v>
      </c>
      <c r="D45" s="4">
        <f>SUMIFS(Sheet!H:H,Sheet!C:C,B45)</f>
        <v>182411.37988282001</v>
      </c>
      <c r="E45" s="33">
        <f t="shared" si="0"/>
        <v>0.76722746353698457</v>
      </c>
      <c r="F45" s="33">
        <f t="shared" si="1"/>
        <v>0.62455106304976926</v>
      </c>
    </row>
    <row r="46" spans="1:6" x14ac:dyDescent="0.3">
      <c r="A46" s="32">
        <f t="shared" si="2"/>
        <v>44971</v>
      </c>
      <c r="B46" s="32">
        <f t="shared" si="2"/>
        <v>45336</v>
      </c>
      <c r="C46" s="4">
        <f>SUMIFS(Sheet!H:H,Sheet!C:C,A46)</f>
        <v>224842.06542969</v>
      </c>
      <c r="D46" s="4">
        <f>SUMIFS(Sheet!H:H,Sheet!C:C,B46)</f>
        <v>182427.36230469</v>
      </c>
      <c r="E46" s="33">
        <f t="shared" si="0"/>
        <v>0.76982779842259341</v>
      </c>
      <c r="F46" s="33">
        <f t="shared" si="1"/>
        <v>0.62460578462786065</v>
      </c>
    </row>
    <row r="47" spans="1:6" x14ac:dyDescent="0.3">
      <c r="A47" s="32">
        <f t="shared" si="2"/>
        <v>44972</v>
      </c>
      <c r="B47" s="32">
        <f t="shared" si="2"/>
        <v>45337</v>
      </c>
      <c r="C47" s="4">
        <f>SUMIFS(Sheet!H:H,Sheet!C:C,A47)</f>
        <v>225437.04003907001</v>
      </c>
      <c r="D47" s="4">
        <f>SUMIFS(Sheet!H:H,Sheet!C:C,B47)</f>
        <v>182622.50390625</v>
      </c>
      <c r="E47" s="33">
        <f t="shared" si="0"/>
        <v>0.77186490830583976</v>
      </c>
      <c r="F47" s="33">
        <f t="shared" si="1"/>
        <v>0.62527392219020916</v>
      </c>
    </row>
    <row r="48" spans="1:6" x14ac:dyDescent="0.3">
      <c r="A48" s="32">
        <f t="shared" si="2"/>
        <v>44973</v>
      </c>
      <c r="B48" s="32">
        <f t="shared" si="2"/>
        <v>45338</v>
      </c>
      <c r="C48" s="4">
        <f>SUMIFS(Sheet!H:H,Sheet!C:C,A48)</f>
        <v>225832.33398438001</v>
      </c>
      <c r="D48" s="4">
        <f>SUMIFS(Sheet!H:H,Sheet!C:C,B48)</f>
        <v>182859.10839844</v>
      </c>
      <c r="E48" s="33">
        <f t="shared" si="0"/>
        <v>0.77321833951127816</v>
      </c>
      <c r="F48" s="33">
        <f t="shared" si="1"/>
        <v>0.62608402289343579</v>
      </c>
    </row>
    <row r="49" spans="1:6" x14ac:dyDescent="0.3">
      <c r="A49" s="32">
        <f t="shared" si="2"/>
        <v>44974</v>
      </c>
      <c r="B49" s="32">
        <f t="shared" si="2"/>
        <v>45339</v>
      </c>
      <c r="C49" s="4">
        <f>SUMIFS(Sheet!H:H,Sheet!C:C,A49)</f>
        <v>226504.72070313001</v>
      </c>
      <c r="D49" s="4">
        <f>SUMIFS(Sheet!H:H,Sheet!C:C,B49)</f>
        <v>183229.26367189002</v>
      </c>
      <c r="E49" s="33">
        <f t="shared" si="0"/>
        <v>0.77552049763455777</v>
      </c>
      <c r="F49" s="33">
        <f t="shared" si="1"/>
        <v>0.62735138280088887</v>
      </c>
    </row>
    <row r="50" spans="1:6" x14ac:dyDescent="0.3">
      <c r="A50" s="32">
        <f t="shared" si="2"/>
        <v>44975</v>
      </c>
      <c r="B50" s="32">
        <f t="shared" si="2"/>
        <v>45340</v>
      </c>
      <c r="C50" s="4">
        <f>SUMIFS(Sheet!H:H,Sheet!C:C,A50)</f>
        <v>227472.80078125</v>
      </c>
      <c r="D50" s="4">
        <f>SUMIFS(Sheet!H:H,Sheet!C:C,B50)</f>
        <v>183779.61425782001</v>
      </c>
      <c r="E50" s="33">
        <f t="shared" si="0"/>
        <v>0.77883506848148376</v>
      </c>
      <c r="F50" s="33">
        <f t="shared" si="1"/>
        <v>0.62923570626641745</v>
      </c>
    </row>
    <row r="51" spans="1:6" x14ac:dyDescent="0.3">
      <c r="A51" s="32">
        <f t="shared" si="2"/>
        <v>44976</v>
      </c>
      <c r="B51" s="32">
        <f t="shared" si="2"/>
        <v>45341</v>
      </c>
      <c r="C51" s="4">
        <f>SUMIFS(Sheet!H:H,Sheet!C:C,A51)</f>
        <v>228513.71289063001</v>
      </c>
      <c r="D51" s="4">
        <f>SUMIFS(Sheet!H:H,Sheet!C:C,B51)</f>
        <v>184118.13476563001</v>
      </c>
      <c r="E51" s="33">
        <f t="shared" si="0"/>
        <v>0.7823990060213033</v>
      </c>
      <c r="F51" s="33">
        <f t="shared" si="1"/>
        <v>0.6303947531589561</v>
      </c>
    </row>
    <row r="52" spans="1:6" x14ac:dyDescent="0.3">
      <c r="A52" s="32">
        <f t="shared" si="2"/>
        <v>44977</v>
      </c>
      <c r="B52" s="32">
        <f t="shared" si="2"/>
        <v>45342</v>
      </c>
      <c r="C52" s="4">
        <f>SUMIFS(Sheet!H:H,Sheet!C:C,A52)</f>
        <v>229226.56835938001</v>
      </c>
      <c r="D52" s="4">
        <f>SUMIFS(Sheet!H:H,Sheet!C:C,B52)</f>
        <v>184780.55078126001</v>
      </c>
      <c r="E52" s="33">
        <f t="shared" si="0"/>
        <v>0.78483972348692776</v>
      </c>
      <c r="F52" s="33">
        <f t="shared" si="1"/>
        <v>0.63266277298868756</v>
      </c>
    </row>
    <row r="53" spans="1:6" x14ac:dyDescent="0.3">
      <c r="A53" s="32">
        <f t="shared" si="2"/>
        <v>44978</v>
      </c>
      <c r="B53" s="32">
        <f t="shared" si="2"/>
        <v>45343</v>
      </c>
      <c r="C53" s="4">
        <f>SUMIFS(Sheet!H:H,Sheet!C:C,A53)</f>
        <v>230024.99804688001</v>
      </c>
      <c r="D53" s="4">
        <f>SUMIFS(Sheet!H:H,Sheet!C:C,B53)</f>
        <v>185929.45703126001</v>
      </c>
      <c r="E53" s="33">
        <f t="shared" si="0"/>
        <v>0.78757343511401456</v>
      </c>
      <c r="F53" s="33">
        <f t="shared" si="1"/>
        <v>0.63659646736807873</v>
      </c>
    </row>
    <row r="54" spans="1:6" x14ac:dyDescent="0.3">
      <c r="A54" s="32">
        <f t="shared" si="2"/>
        <v>44979</v>
      </c>
      <c r="B54" s="32">
        <f t="shared" si="2"/>
        <v>45344</v>
      </c>
      <c r="C54" s="4">
        <f>SUMIFS(Sheet!H:H,Sheet!C:C,A54)</f>
        <v>230653.42675782001</v>
      </c>
      <c r="D54" s="4">
        <f>SUMIFS(Sheet!H:H,Sheet!C:C,B54)</f>
        <v>186856.05273438001</v>
      </c>
      <c r="E54" s="33">
        <f t="shared" si="0"/>
        <v>0.78972508716401668</v>
      </c>
      <c r="F54" s="33">
        <f t="shared" si="1"/>
        <v>0.63976900151464733</v>
      </c>
    </row>
    <row r="55" spans="1:6" x14ac:dyDescent="0.3">
      <c r="A55" s="32">
        <f t="shared" si="2"/>
        <v>44980</v>
      </c>
      <c r="B55" s="32">
        <f t="shared" si="2"/>
        <v>45345</v>
      </c>
      <c r="C55" s="4">
        <f>SUMIFS(Sheet!H:H,Sheet!C:C,A55)</f>
        <v>231527.09277344</v>
      </c>
      <c r="D55" s="4">
        <f>SUMIFS(Sheet!H:H,Sheet!C:C,B55)</f>
        <v>187641.30761719</v>
      </c>
      <c r="E55" s="33">
        <f t="shared" si="0"/>
        <v>0.79271639746031752</v>
      </c>
      <c r="F55" s="33">
        <f t="shared" si="1"/>
        <v>0.64245760445235356</v>
      </c>
    </row>
    <row r="56" spans="1:6" x14ac:dyDescent="0.3">
      <c r="A56" s="32">
        <f t="shared" si="2"/>
        <v>44981</v>
      </c>
      <c r="B56" s="32">
        <f t="shared" si="2"/>
        <v>45346</v>
      </c>
      <c r="C56" s="4">
        <f>SUMIFS(Sheet!H:H,Sheet!C:C,A56)</f>
        <v>232461.05957032001</v>
      </c>
      <c r="D56" s="4">
        <f>SUMIFS(Sheet!H:H,Sheet!C:C,B56)</f>
        <v>189008.57324219</v>
      </c>
      <c r="E56" s="33">
        <f t="shared" si="0"/>
        <v>0.79591416920141889</v>
      </c>
      <c r="F56" s="33">
        <f t="shared" si="1"/>
        <v>0.64713893080443596</v>
      </c>
    </row>
    <row r="57" spans="1:6" x14ac:dyDescent="0.3">
      <c r="A57" s="32">
        <f t="shared" si="2"/>
        <v>44982</v>
      </c>
      <c r="B57" s="32">
        <f t="shared" si="2"/>
        <v>45347</v>
      </c>
      <c r="C57" s="4">
        <f>SUMIFS(Sheet!H:H,Sheet!C:C,A57)</f>
        <v>233048.38378906</v>
      </c>
      <c r="D57" s="4">
        <f>SUMIFS(Sheet!H:H,Sheet!C:C,B57)</f>
        <v>190155.21679686999</v>
      </c>
      <c r="E57" s="33">
        <f t="shared" si="0"/>
        <v>0.79792508521666183</v>
      </c>
      <c r="F57" s="33">
        <f t="shared" si="1"/>
        <v>0.65106487803138313</v>
      </c>
    </row>
    <row r="58" spans="1:6" x14ac:dyDescent="0.3">
      <c r="A58" s="32">
        <f t="shared" si="2"/>
        <v>44983</v>
      </c>
      <c r="B58" s="32">
        <f t="shared" si="2"/>
        <v>45348</v>
      </c>
      <c r="C58" s="4">
        <f>SUMIFS(Sheet!H:H,Sheet!C:C,A58)</f>
        <v>233445.65136719</v>
      </c>
      <c r="D58" s="4">
        <f>SUMIFS(Sheet!H:H,Sheet!C:C,B58)</f>
        <v>190937.88378907001</v>
      </c>
      <c r="E58" s="33">
        <f t="shared" si="0"/>
        <v>0.79928527386495607</v>
      </c>
      <c r="F58" s="33">
        <f t="shared" si="1"/>
        <v>0.65374462039343584</v>
      </c>
    </row>
    <row r="59" spans="1:6" x14ac:dyDescent="0.3">
      <c r="A59" s="32">
        <f t="shared" si="2"/>
        <v>44984</v>
      </c>
      <c r="B59" s="32">
        <f t="shared" si="2"/>
        <v>45349</v>
      </c>
      <c r="C59" s="4">
        <f>SUMIFS(Sheet!H:H,Sheet!C:C,A59)</f>
        <v>233627.04296876001</v>
      </c>
      <c r="D59" s="4">
        <f>SUMIFS(Sheet!H:H,Sheet!C:C,B59)</f>
        <v>191293.90625</v>
      </c>
      <c r="E59" s="33">
        <f t="shared" si="0"/>
        <v>0.7999063333496309</v>
      </c>
      <c r="F59" s="33">
        <f t="shared" si="1"/>
        <v>0.65496359152663075</v>
      </c>
    </row>
    <row r="60" spans="1:6" x14ac:dyDescent="0.3">
      <c r="A60" s="32">
        <f t="shared" si="2"/>
        <v>44985</v>
      </c>
      <c r="B60" s="32">
        <f t="shared" si="2"/>
        <v>45350</v>
      </c>
      <c r="C60" s="4">
        <f>SUMIFS(Sheet!H:H,Sheet!C:C,A60)</f>
        <v>233956.17578126001</v>
      </c>
      <c r="D60" s="4">
        <f>SUMIFS(Sheet!H:H,Sheet!C:C,B60)</f>
        <v>191481.95996094</v>
      </c>
      <c r="E60" s="33">
        <f t="shared" si="0"/>
        <v>0.8010332380858568</v>
      </c>
      <c r="F60" s="33">
        <f t="shared" si="1"/>
        <v>0.6556074611424052</v>
      </c>
    </row>
    <row r="61" spans="1:6" x14ac:dyDescent="0.3">
      <c r="A61" s="32">
        <f t="shared" si="2"/>
        <v>44986</v>
      </c>
      <c r="B61" s="32">
        <f t="shared" si="2"/>
        <v>45351</v>
      </c>
      <c r="C61" s="4">
        <f>SUMIFS(Sheet!H:H,Sheet!C:C,A61)</f>
        <v>234398.23535157001</v>
      </c>
      <c r="D61" s="4">
        <f>SUMIFS(Sheet!H:H,Sheet!C:C,B61)</f>
        <v>191558.7109375</v>
      </c>
      <c r="E61" s="33">
        <f t="shared" si="0"/>
        <v>0.80254678825331771</v>
      </c>
      <c r="F61" s="33">
        <f t="shared" si="1"/>
        <v>0.65587024575612529</v>
      </c>
    </row>
    <row r="62" spans="1:6" x14ac:dyDescent="0.3">
      <c r="A62" s="32">
        <f t="shared" si="2"/>
        <v>44987</v>
      </c>
      <c r="B62" s="32">
        <f t="shared" si="2"/>
        <v>45352</v>
      </c>
      <c r="C62" s="4">
        <f>SUMIFS(Sheet!H:H,Sheet!C:C,A62)</f>
        <v>235035.21484375</v>
      </c>
      <c r="D62" s="4">
        <f>SUMIFS(Sheet!H:H,Sheet!C:C,B62)</f>
        <v>191661.02929688001</v>
      </c>
      <c r="E62" s="33">
        <f t="shared" si="0"/>
        <v>0.80472771698286016</v>
      </c>
      <c r="F62" s="33">
        <f t="shared" si="1"/>
        <v>0.6562205695142227</v>
      </c>
    </row>
    <row r="63" spans="1:6" x14ac:dyDescent="0.3">
      <c r="A63" s="32">
        <f t="shared" si="2"/>
        <v>44988</v>
      </c>
      <c r="B63" s="32">
        <f t="shared" si="2"/>
        <v>45353</v>
      </c>
      <c r="C63" s="4">
        <f>SUMIFS(Sheet!H:H,Sheet!C:C,A63)</f>
        <v>235574.9921875</v>
      </c>
      <c r="D63" s="4">
        <f>SUMIFS(Sheet!H:H,Sheet!C:C,B63)</f>
        <v>192071.77929688001</v>
      </c>
      <c r="E63" s="33">
        <f t="shared" si="0"/>
        <v>0.80657583914533604</v>
      </c>
      <c r="F63" s="33">
        <f t="shared" si="1"/>
        <v>0.65762692009011603</v>
      </c>
    </row>
    <row r="64" spans="1:6" x14ac:dyDescent="0.3">
      <c r="A64" s="32">
        <f t="shared" si="2"/>
        <v>44989</v>
      </c>
      <c r="B64" s="32">
        <f t="shared" si="2"/>
        <v>45354</v>
      </c>
      <c r="C64" s="4">
        <f>SUMIFS(Sheet!H:H,Sheet!C:C,A64)</f>
        <v>236467.56445313001</v>
      </c>
      <c r="D64" s="4">
        <f>SUMIFS(Sheet!H:H,Sheet!C:C,B64)</f>
        <v>192750.31738281</v>
      </c>
      <c r="E64" s="33">
        <f t="shared" si="0"/>
        <v>0.80963188179851953</v>
      </c>
      <c r="F64" s="33">
        <f t="shared" si="1"/>
        <v>0.65995013963463989</v>
      </c>
    </row>
    <row r="65" spans="1:6" x14ac:dyDescent="0.3">
      <c r="A65" s="32">
        <f t="shared" si="2"/>
        <v>44990</v>
      </c>
      <c r="B65" s="32">
        <f t="shared" si="2"/>
        <v>45355</v>
      </c>
      <c r="C65" s="4">
        <f>SUMIFS(Sheet!H:H,Sheet!C:C,A65)</f>
        <v>237649.078125</v>
      </c>
      <c r="D65" s="4">
        <f>SUMIFS(Sheet!H:H,Sheet!C:C,B65)</f>
        <v>192949.98730469</v>
      </c>
      <c r="E65" s="33">
        <f t="shared" si="0"/>
        <v>0.81367721943177618</v>
      </c>
      <c r="F65" s="33">
        <f>D65/$B$1</f>
        <v>0.66063378153269103</v>
      </c>
    </row>
    <row r="66" spans="1:6" x14ac:dyDescent="0.3">
      <c r="A66" s="32">
        <f t="shared" si="2"/>
        <v>44991</v>
      </c>
      <c r="B66" s="32">
        <f t="shared" si="2"/>
        <v>45356</v>
      </c>
      <c r="C66" s="4">
        <f>SUMIFS(Sheet!H:H,Sheet!C:C,A66)</f>
        <v>238475.19628906</v>
      </c>
      <c r="D66" s="4">
        <f>SUMIFS(Sheet!H:H,Sheet!C:C,B66)</f>
        <v>193301.97265626001</v>
      </c>
      <c r="E66" s="33">
        <f t="shared" si="0"/>
        <v>0.81650573253167069</v>
      </c>
      <c r="F66" s="33">
        <f t="shared" ref="F66:F128" si="3">D66/$B$1</f>
        <v>0.66183893016783768</v>
      </c>
    </row>
    <row r="67" spans="1:6" x14ac:dyDescent="0.3">
      <c r="A67" s="32">
        <f t="shared" si="2"/>
        <v>44992</v>
      </c>
      <c r="B67" s="32">
        <f t="shared" si="2"/>
        <v>45357</v>
      </c>
      <c r="C67" s="4">
        <f>SUMIFS(Sheet!H:H,Sheet!C:C,A67)</f>
        <v>239325.23242188001</v>
      </c>
      <c r="D67" s="4">
        <f>SUMIFS(Sheet!H:H,Sheet!C:C,B67)</f>
        <v>193866.53222657001</v>
      </c>
      <c r="E67" s="33">
        <f t="shared" ref="E67:E130" si="4">C67/$B$1</f>
        <v>0.81941613741279429</v>
      </c>
      <c r="F67" s="33">
        <f t="shared" si="3"/>
        <v>0.66377190320942381</v>
      </c>
    </row>
    <row r="68" spans="1:6" x14ac:dyDescent="0.3">
      <c r="A68" s="32">
        <f t="shared" ref="A68:B131" si="5">A67+1</f>
        <v>44993</v>
      </c>
      <c r="B68" s="32">
        <f t="shared" si="5"/>
        <v>45358</v>
      </c>
      <c r="C68" s="4">
        <f>SUMIFS(Sheet!H:H,Sheet!C:C,A68)</f>
        <v>240099.34863281</v>
      </c>
      <c r="D68" s="4">
        <f>SUMIFS(Sheet!H:H,Sheet!C:C,B68)</f>
        <v>194473.47851561999</v>
      </c>
      <c r="E68" s="33">
        <f t="shared" si="4"/>
        <v>0.82206660309520385</v>
      </c>
      <c r="F68" s="33">
        <f t="shared" si="3"/>
        <v>0.66585000245018278</v>
      </c>
    </row>
    <row r="69" spans="1:6" x14ac:dyDescent="0.3">
      <c r="A69" s="32">
        <f t="shared" si="5"/>
        <v>44994</v>
      </c>
      <c r="B69" s="32">
        <f t="shared" si="5"/>
        <v>45359</v>
      </c>
      <c r="C69" s="4">
        <f>SUMIFS(Sheet!H:H,Sheet!C:C,A69)</f>
        <v>240950.50878907001</v>
      </c>
      <c r="D69" s="4">
        <f>SUMIFS(Sheet!H:H,Sheet!C:C,B69)</f>
        <v>195205.65039061999</v>
      </c>
      <c r="E69" s="33">
        <f t="shared" si="4"/>
        <v>0.82498085647544406</v>
      </c>
      <c r="F69" s="33">
        <f t="shared" si="3"/>
        <v>0.66835685659031452</v>
      </c>
    </row>
    <row r="70" spans="1:6" x14ac:dyDescent="0.3">
      <c r="A70" s="32">
        <f t="shared" si="5"/>
        <v>44995</v>
      </c>
      <c r="B70" s="32">
        <f t="shared" si="5"/>
        <v>45360</v>
      </c>
      <c r="C70" s="4">
        <f>SUMIFS(Sheet!H:H,Sheet!C:C,A70)</f>
        <v>241680.50097657001</v>
      </c>
      <c r="D70" s="4">
        <f>SUMIFS(Sheet!H:H,Sheet!C:C,B70)</f>
        <v>196216.73730469</v>
      </c>
      <c r="E70" s="33">
        <f t="shared" si="4"/>
        <v>0.82748024767030282</v>
      </c>
      <c r="F70" s="33">
        <f t="shared" si="3"/>
        <v>0.67181867683104624</v>
      </c>
    </row>
    <row r="71" spans="1:6" x14ac:dyDescent="0.3">
      <c r="A71" s="32">
        <f t="shared" si="5"/>
        <v>44996</v>
      </c>
      <c r="B71" s="32">
        <f t="shared" si="5"/>
        <v>45361</v>
      </c>
      <c r="C71" s="4">
        <f>SUMIFS(Sheet!H:H,Sheet!C:C,A71)</f>
        <v>242688.07910157001</v>
      </c>
      <c r="D71" s="4">
        <f>SUMIFS(Sheet!H:H,Sheet!C:C,B71)</f>
        <v>197213.70703125</v>
      </c>
      <c r="E71" s="33">
        <f t="shared" si="4"/>
        <v>0.8309300543077982</v>
      </c>
      <c r="F71" s="33">
        <f t="shared" si="3"/>
        <v>0.6752321617953696</v>
      </c>
    </row>
    <row r="72" spans="1:6" x14ac:dyDescent="0.3">
      <c r="A72" s="32">
        <f t="shared" si="5"/>
        <v>44997</v>
      </c>
      <c r="B72" s="32">
        <f t="shared" si="5"/>
        <v>45362</v>
      </c>
      <c r="C72" s="4">
        <f>SUMIFS(Sheet!H:H,Sheet!C:C,A72)</f>
        <v>243737.87109376001</v>
      </c>
      <c r="D72" s="4">
        <f>SUMIFS(Sheet!H:H,Sheet!C:C,B72)</f>
        <v>197840.63964844</v>
      </c>
      <c r="E72" s="33">
        <f t="shared" si="4"/>
        <v>0.8345243953249244</v>
      </c>
      <c r="F72" s="33">
        <f t="shared" si="3"/>
        <v>0.67737869142953011</v>
      </c>
    </row>
    <row r="73" spans="1:6" x14ac:dyDescent="0.3">
      <c r="A73" s="32">
        <f t="shared" si="5"/>
        <v>44998</v>
      </c>
      <c r="B73" s="32">
        <f t="shared" si="5"/>
        <v>45363</v>
      </c>
      <c r="C73" s="4">
        <f>SUMIFS(Sheet!H:H,Sheet!C:C,A73)</f>
        <v>244280.94824219</v>
      </c>
      <c r="D73" s="4">
        <f>SUMIFS(Sheet!H:H,Sheet!C:C,B73)</f>
        <v>198140.37109376001</v>
      </c>
      <c r="E73" s="33">
        <f t="shared" si="4"/>
        <v>0.83638381555730168</v>
      </c>
      <c r="F73" s="33">
        <f t="shared" si="3"/>
        <v>0.67840492999493274</v>
      </c>
    </row>
    <row r="74" spans="1:6" x14ac:dyDescent="0.3">
      <c r="A74" s="32">
        <f t="shared" si="5"/>
        <v>44999</v>
      </c>
      <c r="B74" s="32">
        <f t="shared" si="5"/>
        <v>45364</v>
      </c>
      <c r="C74" s="4">
        <f>SUMIFS(Sheet!H:H,Sheet!C:C,A74)</f>
        <v>244444.30957032001</v>
      </c>
      <c r="D74" s="4">
        <f>SUMIFS(Sheet!H:H,Sheet!C:C,B74)</f>
        <v>198356.52050782001</v>
      </c>
      <c r="E74" s="33">
        <f t="shared" si="4"/>
        <v>0.8369431419064054</v>
      </c>
      <c r="F74" s="33">
        <f t="shared" si="3"/>
        <v>0.6791449953703248</v>
      </c>
    </row>
    <row r="75" spans="1:6" x14ac:dyDescent="0.3">
      <c r="A75" s="32">
        <f t="shared" si="5"/>
        <v>45000</v>
      </c>
      <c r="B75" s="32">
        <f t="shared" si="5"/>
        <v>45365</v>
      </c>
      <c r="C75" s="4">
        <f>SUMIFS(Sheet!H:H,Sheet!C:C,A75)</f>
        <v>244362.50097657001</v>
      </c>
      <c r="D75" s="4">
        <f>SUMIFS(Sheet!H:H,Sheet!C:C,B75)</f>
        <v>198462.74414061999</v>
      </c>
      <c r="E75" s="33">
        <f t="shared" si="4"/>
        <v>0.83666304071849706</v>
      </c>
      <c r="F75" s="33">
        <f t="shared" si="3"/>
        <v>0.67950869023864302</v>
      </c>
    </row>
    <row r="76" spans="1:6" x14ac:dyDescent="0.3">
      <c r="A76" s="32">
        <f t="shared" si="5"/>
        <v>45001</v>
      </c>
      <c r="B76" s="32">
        <f t="shared" si="5"/>
        <v>45366</v>
      </c>
      <c r="C76" s="4">
        <f>SUMIFS(Sheet!H:H,Sheet!C:C,A76)</f>
        <v>244584.38183594</v>
      </c>
      <c r="D76" s="4">
        <f>SUMIFS(Sheet!H:H,Sheet!C:C,B76)</f>
        <v>198517.21386719</v>
      </c>
      <c r="E76" s="33">
        <f t="shared" si="4"/>
        <v>0.83742272976135701</v>
      </c>
      <c r="F76" s="33">
        <f t="shared" si="3"/>
        <v>0.67969518696738429</v>
      </c>
    </row>
    <row r="77" spans="1:6" x14ac:dyDescent="0.3">
      <c r="A77" s="32">
        <f t="shared" si="5"/>
        <v>45002</v>
      </c>
      <c r="B77" s="32">
        <f t="shared" si="5"/>
        <v>45367</v>
      </c>
      <c r="C77" s="4">
        <f>SUMIFS(Sheet!H:H,Sheet!C:C,A77)</f>
        <v>244907.40234376001</v>
      </c>
      <c r="D77" s="4">
        <f>SUMIFS(Sheet!H:H,Sheet!C:C,B77)</f>
        <v>198636.07617188001</v>
      </c>
      <c r="E77" s="33">
        <f t="shared" si="4"/>
        <v>0.83852870682087732</v>
      </c>
      <c r="F77" s="33">
        <f t="shared" si="3"/>
        <v>0.68010215488132908</v>
      </c>
    </row>
    <row r="78" spans="1:6" x14ac:dyDescent="0.3">
      <c r="A78" s="32">
        <f t="shared" si="5"/>
        <v>45003</v>
      </c>
      <c r="B78" s="32">
        <f t="shared" si="5"/>
        <v>45368</v>
      </c>
      <c r="C78" s="4">
        <f>SUMIFS(Sheet!H:H,Sheet!C:C,A78)</f>
        <v>245229.85839844</v>
      </c>
      <c r="D78" s="4">
        <f>SUMIFS(Sheet!H:H,Sheet!C:C,B78)</f>
        <v>198899.78027344</v>
      </c>
      <c r="E78" s="33">
        <f t="shared" si="4"/>
        <v>0.83963275127175863</v>
      </c>
      <c r="F78" s="33">
        <f t="shared" si="3"/>
        <v>0.68100504085843028</v>
      </c>
    </row>
    <row r="79" spans="1:6" x14ac:dyDescent="0.3">
      <c r="A79" s="32">
        <f t="shared" si="5"/>
        <v>45004</v>
      </c>
      <c r="B79" s="32">
        <f t="shared" si="5"/>
        <v>45369</v>
      </c>
      <c r="C79" s="4">
        <f>SUMIFS(Sheet!H:H,Sheet!C:C,A79)</f>
        <v>245811.42285157001</v>
      </c>
      <c r="D79" s="4">
        <f>SUMIFS(Sheet!H:H,Sheet!C:C,B79)</f>
        <v>198818.76757813001</v>
      </c>
      <c r="E79" s="33">
        <f t="shared" si="4"/>
        <v>0.8416239466547859</v>
      </c>
      <c r="F79" s="33">
        <f t="shared" si="3"/>
        <v>0.68072766471551149</v>
      </c>
    </row>
    <row r="80" spans="1:6" x14ac:dyDescent="0.3">
      <c r="A80" s="32">
        <f t="shared" si="5"/>
        <v>45005</v>
      </c>
      <c r="B80" s="32">
        <f t="shared" si="5"/>
        <v>45370</v>
      </c>
      <c r="C80" s="4">
        <f>SUMIFS(Sheet!H:H,Sheet!C:C,A80)</f>
        <v>245912.62304688001</v>
      </c>
      <c r="D80" s="4">
        <f>SUMIFS(Sheet!H:H,Sheet!C:C,B80)</f>
        <v>198832.265625</v>
      </c>
      <c r="E80" s="33">
        <f t="shared" si="4"/>
        <v>0.84197044197543036</v>
      </c>
      <c r="F80" s="33">
        <f t="shared" si="3"/>
        <v>0.6807738801409261</v>
      </c>
    </row>
    <row r="81" spans="1:6" x14ac:dyDescent="0.3">
      <c r="A81" s="32">
        <f t="shared" si="5"/>
        <v>45006</v>
      </c>
      <c r="B81" s="32">
        <f t="shared" si="5"/>
        <v>45371</v>
      </c>
      <c r="C81" s="4">
        <f>SUMIFS(Sheet!H:H,Sheet!C:C,A81)</f>
        <v>246110.0390625</v>
      </c>
      <c r="D81" s="4">
        <f>SUMIFS(Sheet!H:H,Sheet!C:C,B81)</f>
        <v>198860.18847657001</v>
      </c>
      <c r="E81" s="33">
        <f t="shared" si="4"/>
        <v>0.84264636681355032</v>
      </c>
      <c r="F81" s="33">
        <f t="shared" si="3"/>
        <v>0.68086948408100167</v>
      </c>
    </row>
    <row r="82" spans="1:6" x14ac:dyDescent="0.3">
      <c r="A82" s="32">
        <f t="shared" si="5"/>
        <v>45007</v>
      </c>
      <c r="B82" s="32">
        <f t="shared" si="5"/>
        <v>45372</v>
      </c>
      <c r="C82" s="4">
        <f>SUMIFS(Sheet!H:H,Sheet!C:C,A82)</f>
        <v>246551.91601563001</v>
      </c>
      <c r="D82" s="4">
        <f>SUMIFS(Sheet!H:H,Sheet!C:C,B82)</f>
        <v>198918.37207031</v>
      </c>
      <c r="E82" s="33">
        <f t="shared" si="4"/>
        <v>0.84415929172531745</v>
      </c>
      <c r="F82" s="33">
        <f t="shared" si="3"/>
        <v>0.68106869657172298</v>
      </c>
    </row>
    <row r="83" spans="1:6" x14ac:dyDescent="0.3">
      <c r="A83" s="32">
        <f t="shared" si="5"/>
        <v>45008</v>
      </c>
      <c r="B83" s="32">
        <f t="shared" si="5"/>
        <v>45373</v>
      </c>
      <c r="C83" s="4">
        <f>SUMIFS(Sheet!H:H,Sheet!C:C,A83)</f>
        <v>246946.06640625</v>
      </c>
      <c r="D83" s="4">
        <f>SUMIFS(Sheet!H:H,Sheet!C:C,B83)</f>
        <v>199221.48046875</v>
      </c>
      <c r="E83" s="33">
        <f t="shared" si="4"/>
        <v>0.84550880755936975</v>
      </c>
      <c r="F83" s="33">
        <f t="shared" si="3"/>
        <v>0.68210649735250006</v>
      </c>
    </row>
    <row r="84" spans="1:6" x14ac:dyDescent="0.3">
      <c r="A84" s="32">
        <f t="shared" si="5"/>
        <v>45009</v>
      </c>
      <c r="B84" s="32">
        <f t="shared" si="5"/>
        <v>45374</v>
      </c>
      <c r="C84" s="4">
        <f>SUMIFS(Sheet!H:H,Sheet!C:C,A84)</f>
        <v>247112.70703126001</v>
      </c>
      <c r="D84" s="4">
        <f>SUMIFS(Sheet!H:H,Sheet!C:C,B84)</f>
        <v>199994.07324219</v>
      </c>
      <c r="E84" s="33">
        <f t="shared" si="4"/>
        <v>0.84607936176253484</v>
      </c>
      <c r="F84" s="33">
        <f t="shared" si="3"/>
        <v>0.68475174699792518</v>
      </c>
    </row>
    <row r="85" spans="1:6" x14ac:dyDescent="0.3">
      <c r="A85" s="32">
        <f t="shared" si="5"/>
        <v>45010</v>
      </c>
      <c r="B85" s="32">
        <f t="shared" si="5"/>
        <v>45375</v>
      </c>
      <c r="C85" s="4">
        <f>SUMIFS(Sheet!H:H,Sheet!C:C,A85)</f>
        <v>247406.67871094</v>
      </c>
      <c r="D85" s="4">
        <f>SUMIFS(Sheet!H:H,Sheet!C:C,B85)</f>
        <v>200822.7265625</v>
      </c>
      <c r="E85" s="33">
        <f t="shared" si="4"/>
        <v>0.84708587969561888</v>
      </c>
      <c r="F85" s="33">
        <f t="shared" si="3"/>
        <v>0.68758894011839711</v>
      </c>
    </row>
    <row r="86" spans="1:6" x14ac:dyDescent="0.3">
      <c r="A86" s="32">
        <f t="shared" si="5"/>
        <v>45011</v>
      </c>
      <c r="B86" s="32">
        <f t="shared" si="5"/>
        <v>45376</v>
      </c>
      <c r="C86" s="4">
        <f>SUMIFS(Sheet!H:H,Sheet!C:C,A86)</f>
        <v>247938.26562501001</v>
      </c>
      <c r="D86" s="4">
        <f>SUMIFS(Sheet!H:H,Sheet!C:C,B86)</f>
        <v>201478.15722656</v>
      </c>
      <c r="E86" s="33">
        <f t="shared" si="4"/>
        <v>0.84890595897191756</v>
      </c>
      <c r="F86" s="33">
        <f t="shared" si="3"/>
        <v>0.6898330430809263</v>
      </c>
    </row>
    <row r="87" spans="1:6" x14ac:dyDescent="0.3">
      <c r="A87" s="32">
        <f t="shared" si="5"/>
        <v>45012</v>
      </c>
      <c r="B87" s="32">
        <f t="shared" si="5"/>
        <v>45377</v>
      </c>
      <c r="C87" s="4">
        <f>SUMIFS(Sheet!H:H,Sheet!C:C,A87)</f>
        <v>248049.38671876001</v>
      </c>
      <c r="D87" s="4">
        <f>SUMIFS(Sheet!H:H,Sheet!C:C,B87)</f>
        <v>202084.83007811999</v>
      </c>
      <c r="E87" s="33">
        <f t="shared" si="4"/>
        <v>0.84928642206184868</v>
      </c>
      <c r="F87" s="33">
        <f t="shared" si="3"/>
        <v>0.69191020610994702</v>
      </c>
    </row>
    <row r="88" spans="1:6" x14ac:dyDescent="0.3">
      <c r="A88" s="32">
        <f t="shared" si="5"/>
        <v>45013</v>
      </c>
      <c r="B88" s="32">
        <f t="shared" si="5"/>
        <v>45378</v>
      </c>
      <c r="C88" s="4">
        <f>SUMIFS(Sheet!H:H,Sheet!C:C,A88)</f>
        <v>248250.625</v>
      </c>
      <c r="D88" s="4">
        <f>SUMIFS(Sheet!H:H,Sheet!C:C,B88)</f>
        <v>203029.57519531</v>
      </c>
      <c r="E88" s="33">
        <f t="shared" si="4"/>
        <v>0.84997543380308693</v>
      </c>
      <c r="F88" s="33">
        <f t="shared" si="3"/>
        <v>0.6951448813129476</v>
      </c>
    </row>
    <row r="89" spans="1:6" x14ac:dyDescent="0.3">
      <c r="A89" s="32">
        <f t="shared" si="5"/>
        <v>45014</v>
      </c>
      <c r="B89" s="32">
        <f t="shared" si="5"/>
        <v>45379</v>
      </c>
      <c r="C89" s="4">
        <f>SUMIFS(Sheet!H:H,Sheet!C:C,A89)</f>
        <v>248439.16015625</v>
      </c>
      <c r="D89" s="4">
        <f>SUMIFS(Sheet!H:H,Sheet!C:C,B89)</f>
        <v>204246.92382813001</v>
      </c>
      <c r="E89" s="33">
        <f t="shared" si="4"/>
        <v>0.85062095182029529</v>
      </c>
      <c r="F89" s="33">
        <f t="shared" si="3"/>
        <v>0.69931291284265995</v>
      </c>
    </row>
    <row r="90" spans="1:6" x14ac:dyDescent="0.3">
      <c r="A90" s="32">
        <f t="shared" si="5"/>
        <v>45015</v>
      </c>
      <c r="B90" s="32">
        <f t="shared" si="5"/>
        <v>45380</v>
      </c>
      <c r="C90" s="4">
        <f>SUMIFS(Sheet!H:H,Sheet!C:C,A90)</f>
        <v>248851.39453126001</v>
      </c>
      <c r="D90" s="4">
        <f>SUMIFS(Sheet!H:H,Sheet!C:C,B90)</f>
        <v>205695.72558594</v>
      </c>
      <c r="E90" s="33">
        <f t="shared" si="4"/>
        <v>0.85203238468870268</v>
      </c>
      <c r="F90" s="33">
        <f t="shared" si="3"/>
        <v>0.70427340751448297</v>
      </c>
    </row>
    <row r="91" spans="1:6" x14ac:dyDescent="0.3">
      <c r="A91" s="32">
        <f t="shared" si="5"/>
        <v>45016</v>
      </c>
      <c r="B91" s="32">
        <f t="shared" si="5"/>
        <v>45381</v>
      </c>
      <c r="C91" s="4">
        <f>SUMIFS(Sheet!H:H,Sheet!C:C,A91)</f>
        <v>249201.65527344</v>
      </c>
      <c r="D91" s="4">
        <f>SUMIFS(Sheet!H:H,Sheet!C:C,B91)</f>
        <v>206933.91308594</v>
      </c>
      <c r="E91" s="33">
        <f t="shared" si="4"/>
        <v>0.85323162850240353</v>
      </c>
      <c r="F91" s="33">
        <f t="shared" si="3"/>
        <v>0.7085127884120821</v>
      </c>
    </row>
    <row r="92" spans="1:6" x14ac:dyDescent="0.3">
      <c r="A92" s="32">
        <f t="shared" si="5"/>
        <v>45017</v>
      </c>
      <c r="B92" s="32">
        <f t="shared" si="5"/>
        <v>45382</v>
      </c>
      <c r="C92" s="4">
        <f>SUMIFS(Sheet!H:H,Sheet!C:C,A92)</f>
        <v>249662.22851563001</v>
      </c>
      <c r="D92" s="4">
        <f>SUMIFS(Sheet!H:H,Sheet!C:C,B92)</f>
        <v>207936.06542969</v>
      </c>
      <c r="E92" s="33">
        <f t="shared" si="4"/>
        <v>0.85480856689411377</v>
      </c>
      <c r="F92" s="33">
        <f t="shared" si="3"/>
        <v>0.71194401793311834</v>
      </c>
    </row>
    <row r="93" spans="1:6" x14ac:dyDescent="0.3">
      <c r="A93" s="32">
        <f t="shared" si="5"/>
        <v>45018</v>
      </c>
      <c r="B93" s="32">
        <f t="shared" si="5"/>
        <v>45383</v>
      </c>
      <c r="C93" s="4">
        <f>SUMIFS(Sheet!H:H,Sheet!C:C,A93)</f>
        <v>250056.90917969</v>
      </c>
      <c r="D93" s="4">
        <f>SUMIFS(Sheet!H:H,Sheet!C:C,B93)</f>
        <v>208444.16992188001</v>
      </c>
      <c r="E93" s="33">
        <f t="shared" si="4"/>
        <v>0.85615989831029071</v>
      </c>
      <c r="F93" s="33">
        <f t="shared" si="3"/>
        <v>0.71368369667981435</v>
      </c>
    </row>
    <row r="94" spans="1:6" x14ac:dyDescent="0.3">
      <c r="A94" s="32">
        <f t="shared" si="5"/>
        <v>45019</v>
      </c>
      <c r="B94" s="32">
        <f t="shared" si="5"/>
        <v>45384</v>
      </c>
      <c r="C94" s="4">
        <f>SUMIFS(Sheet!H:H,Sheet!C:C,A94)</f>
        <v>250083.99902344</v>
      </c>
      <c r="D94" s="4">
        <f>SUMIFS(Sheet!H:H,Sheet!C:C,B94)</f>
        <v>208942.39355469</v>
      </c>
      <c r="E94" s="33">
        <f t="shared" si="4"/>
        <v>0.85625265014804774</v>
      </c>
      <c r="F94" s="33">
        <f t="shared" si="3"/>
        <v>0.71538954474536753</v>
      </c>
    </row>
    <row r="95" spans="1:6" x14ac:dyDescent="0.3">
      <c r="A95" s="32">
        <f t="shared" si="5"/>
        <v>45020</v>
      </c>
      <c r="B95" s="32">
        <f t="shared" si="5"/>
        <v>45385</v>
      </c>
      <c r="C95" s="4">
        <f>SUMIFS(Sheet!H:H,Sheet!C:C,A95)</f>
        <v>250340.45117188001</v>
      </c>
      <c r="D95" s="4">
        <f>SUMIFS(Sheet!H:H,Sheet!C:C,B95)</f>
        <v>209325.12890625</v>
      </c>
      <c r="E95" s="33">
        <f t="shared" si="4"/>
        <v>0.85713070645151135</v>
      </c>
      <c r="F95" s="33">
        <f t="shared" si="3"/>
        <v>0.71669997708153577</v>
      </c>
    </row>
    <row r="96" spans="1:6" x14ac:dyDescent="0.3">
      <c r="A96" s="32">
        <f t="shared" si="5"/>
        <v>45021</v>
      </c>
      <c r="B96" s="32">
        <f t="shared" si="5"/>
        <v>45386</v>
      </c>
      <c r="C96" s="4">
        <f>SUMIFS(Sheet!H:H,Sheet!C:C,A96)</f>
        <v>250679.2421875</v>
      </c>
      <c r="D96" s="4">
        <f>SUMIFS(Sheet!H:H,Sheet!C:C,B96)</f>
        <v>209609.15039063001</v>
      </c>
      <c r="E96" s="33">
        <f t="shared" si="4"/>
        <v>0.85829067952497362</v>
      </c>
      <c r="F96" s="33">
        <f t="shared" si="3"/>
        <v>0.71767242693698041</v>
      </c>
    </row>
    <row r="97" spans="1:6" x14ac:dyDescent="0.3">
      <c r="A97" s="32">
        <f t="shared" si="5"/>
        <v>45022</v>
      </c>
      <c r="B97" s="32">
        <f t="shared" si="5"/>
        <v>45387</v>
      </c>
      <c r="C97" s="4">
        <f>SUMIFS(Sheet!H:H,Sheet!C:C,A97)</f>
        <v>251009.17968751001</v>
      </c>
      <c r="D97" s="4">
        <f>SUMIFS(Sheet!H:H,Sheet!C:C,B97)</f>
        <v>209965.47753906</v>
      </c>
      <c r="E97" s="33">
        <f t="shared" si="4"/>
        <v>0.85942033939873597</v>
      </c>
      <c r="F97" s="33">
        <f t="shared" si="3"/>
        <v>0.71889244127757923</v>
      </c>
    </row>
    <row r="98" spans="1:6" x14ac:dyDescent="0.3">
      <c r="A98" s="32">
        <f t="shared" si="5"/>
        <v>45023</v>
      </c>
      <c r="B98" s="32">
        <f t="shared" si="5"/>
        <v>45388</v>
      </c>
      <c r="C98" s="4">
        <f>SUMIFS(Sheet!H:H,Sheet!C:C,A98)</f>
        <v>251856.04687501001</v>
      </c>
      <c r="D98" s="4">
        <f>SUMIFS(Sheet!H:H,Sheet!C:C,B98)</f>
        <v>210656.48535156</v>
      </c>
      <c r="E98" s="33">
        <f t="shared" si="4"/>
        <v>0.86231989425411215</v>
      </c>
      <c r="F98" s="33">
        <f t="shared" si="3"/>
        <v>0.72125835542257277</v>
      </c>
    </row>
    <row r="99" spans="1:6" x14ac:dyDescent="0.3">
      <c r="A99" s="32">
        <f t="shared" si="5"/>
        <v>45024</v>
      </c>
      <c r="B99" s="32">
        <f t="shared" si="5"/>
        <v>45389</v>
      </c>
      <c r="C99" s="4">
        <f>SUMIFS(Sheet!H:H,Sheet!C:C,A99)</f>
        <v>252467.01269531</v>
      </c>
      <c r="D99" s="4">
        <f>SUMIFS(Sheet!H:H,Sheet!C:C,B99)</f>
        <v>211344.72753907001</v>
      </c>
      <c r="E99" s="33">
        <f t="shared" si="4"/>
        <v>0.86441175580792828</v>
      </c>
      <c r="F99" s="33">
        <f t="shared" si="3"/>
        <v>0.72361480045424353</v>
      </c>
    </row>
    <row r="100" spans="1:6" x14ac:dyDescent="0.3">
      <c r="A100" s="32">
        <f t="shared" si="5"/>
        <v>45025</v>
      </c>
      <c r="B100" s="32">
        <f t="shared" si="5"/>
        <v>45390</v>
      </c>
      <c r="C100" s="4">
        <f>SUMIFS(Sheet!H:H,Sheet!C:C,A100)</f>
        <v>253200.92089844</v>
      </c>
      <c r="D100" s="4">
        <f>SUMIFS(Sheet!H:H,Sheet!C:C,B100)</f>
        <v>211843.50683594</v>
      </c>
      <c r="E100" s="33">
        <f t="shared" si="4"/>
        <v>0.86692455489283315</v>
      </c>
      <c r="F100" s="33">
        <f t="shared" si="3"/>
        <v>0.72532255103585463</v>
      </c>
    </row>
    <row r="101" spans="1:6" x14ac:dyDescent="0.3">
      <c r="A101" s="32">
        <f t="shared" si="5"/>
        <v>45026</v>
      </c>
      <c r="B101" s="32">
        <f t="shared" si="5"/>
        <v>45391</v>
      </c>
      <c r="C101" s="4">
        <f>SUMIFS(Sheet!H:H,Sheet!C:C,A101)</f>
        <v>253433.77246094</v>
      </c>
      <c r="D101" s="4">
        <f>SUMIFS(Sheet!H:H,Sheet!C:C,B101)</f>
        <v>211965.38476563001</v>
      </c>
      <c r="E101" s="33">
        <f t="shared" si="4"/>
        <v>0.86772180608947236</v>
      </c>
      <c r="F101" s="33">
        <f t="shared" si="3"/>
        <v>0.72573984402820579</v>
      </c>
    </row>
    <row r="102" spans="1:6" x14ac:dyDescent="0.3">
      <c r="A102" s="32">
        <f t="shared" si="5"/>
        <v>45027</v>
      </c>
      <c r="B102" s="32">
        <f t="shared" si="5"/>
        <v>45392</v>
      </c>
      <c r="C102" s="4">
        <f>SUMIFS(Sheet!H:H,Sheet!C:C,A102)</f>
        <v>253800.87988281</v>
      </c>
      <c r="D102" s="4">
        <f>SUMIFS(Sheet!H:H,Sheet!C:C,B102)</f>
        <v>211990.17871094</v>
      </c>
      <c r="E102" s="33">
        <f t="shared" si="4"/>
        <v>0.86897873057921438</v>
      </c>
      <c r="F102" s="33">
        <f t="shared" si="3"/>
        <v>0.72582473503067779</v>
      </c>
    </row>
    <row r="103" spans="1:6" x14ac:dyDescent="0.3">
      <c r="A103" s="32">
        <f t="shared" si="5"/>
        <v>45028</v>
      </c>
      <c r="B103" s="32">
        <f t="shared" si="5"/>
        <v>45393</v>
      </c>
      <c r="C103" s="4">
        <f>SUMIFS(Sheet!H:H,Sheet!C:C,A103)</f>
        <v>253971.18261719</v>
      </c>
      <c r="D103" s="4">
        <f>SUMIFS(Sheet!H:H,Sheet!C:C,B103)</f>
        <v>211980.296875</v>
      </c>
      <c r="E103" s="33">
        <f t="shared" si="4"/>
        <v>0.86956182333288823</v>
      </c>
      <c r="F103" s="33">
        <f t="shared" si="3"/>
        <v>0.72579090100593013</v>
      </c>
    </row>
    <row r="104" spans="1:6" x14ac:dyDescent="0.3">
      <c r="A104" s="32">
        <f t="shared" si="5"/>
        <v>45029</v>
      </c>
      <c r="B104" s="32">
        <f t="shared" si="5"/>
        <v>45394</v>
      </c>
      <c r="C104" s="4">
        <f>SUMIFS(Sheet!H:H,Sheet!C:C,A104)</f>
        <v>254155.32128907001</v>
      </c>
      <c r="D104" s="4">
        <f>SUMIFS(Sheet!H:H,Sheet!C:C,B104)</f>
        <v>212211.46679688001</v>
      </c>
      <c r="E104" s="33">
        <f t="shared" si="4"/>
        <v>0.87019228840225571</v>
      </c>
      <c r="F104" s="33">
        <f t="shared" si="3"/>
        <v>0.72658239450018491</v>
      </c>
    </row>
    <row r="105" spans="1:6" x14ac:dyDescent="0.3">
      <c r="A105" s="32">
        <f t="shared" si="5"/>
        <v>45030</v>
      </c>
      <c r="B105" s="32">
        <f t="shared" si="5"/>
        <v>45395</v>
      </c>
      <c r="C105" s="4">
        <f>SUMIFS(Sheet!H:H,Sheet!C:C,A105)</f>
        <v>254217.09765626001</v>
      </c>
      <c r="D105" s="4">
        <f>SUMIFS(Sheet!H:H,Sheet!C:C,B105)</f>
        <v>212780.86621094</v>
      </c>
      <c r="E105" s="33">
        <f t="shared" si="4"/>
        <v>0.87040380204698908</v>
      </c>
      <c r="F105" s="33">
        <f t="shared" si="3"/>
        <v>0.72853193849014619</v>
      </c>
    </row>
    <row r="106" spans="1:6" x14ac:dyDescent="0.3">
      <c r="A106" s="32">
        <f t="shared" si="5"/>
        <v>45031</v>
      </c>
      <c r="B106" s="32">
        <f t="shared" si="5"/>
        <v>45396</v>
      </c>
      <c r="C106" s="4">
        <f>SUMIFS(Sheet!H:H,Sheet!C:C,A106)</f>
        <v>254590.1171875</v>
      </c>
      <c r="D106" s="4">
        <f>SUMIFS(Sheet!H:H,Sheet!C:C,B106)</f>
        <v>213456.17675781</v>
      </c>
      <c r="E106" s="33">
        <f t="shared" si="4"/>
        <v>0.87168096877268308</v>
      </c>
      <c r="F106" s="33">
        <f t="shared" si="3"/>
        <v>0.73084410739214845</v>
      </c>
    </row>
    <row r="107" spans="1:6" x14ac:dyDescent="0.3">
      <c r="A107" s="32">
        <f t="shared" si="5"/>
        <v>45032</v>
      </c>
      <c r="B107" s="32">
        <f t="shared" si="5"/>
        <v>45397</v>
      </c>
      <c r="C107" s="4">
        <f>SUMIFS(Sheet!H:H,Sheet!C:C,A107)</f>
        <v>254923.2421875</v>
      </c>
      <c r="D107" s="4">
        <f>SUMIFS(Sheet!H:H,Sheet!C:C,B107)</f>
        <v>213919.49316407001</v>
      </c>
      <c r="E107" s="33">
        <f t="shared" si="4"/>
        <v>0.87282154220078889</v>
      </c>
      <c r="F107" s="33">
        <f t="shared" si="3"/>
        <v>0.73243043799413154</v>
      </c>
    </row>
    <row r="108" spans="1:6" x14ac:dyDescent="0.3">
      <c r="A108" s="32">
        <f t="shared" si="5"/>
        <v>45033</v>
      </c>
      <c r="B108" s="32">
        <f t="shared" si="5"/>
        <v>45398</v>
      </c>
      <c r="C108" s="4">
        <f>SUMIFS(Sheet!H:H,Sheet!C:C,A108)</f>
        <v>255119.58789063001</v>
      </c>
      <c r="D108" s="4">
        <f>SUMIFS(Sheet!H:H,Sheet!C:C,B108)</f>
        <v>214348.46679688001</v>
      </c>
      <c r="E108" s="33">
        <f t="shared" si="4"/>
        <v>0.87349380243857599</v>
      </c>
      <c r="F108" s="33">
        <f t="shared" si="3"/>
        <v>0.73389918374104668</v>
      </c>
    </row>
    <row r="109" spans="1:6" x14ac:dyDescent="0.3">
      <c r="A109" s="32">
        <f t="shared" si="5"/>
        <v>45034</v>
      </c>
      <c r="B109" s="32">
        <f t="shared" si="5"/>
        <v>45399</v>
      </c>
      <c r="C109" s="4">
        <f>SUMIFS(Sheet!H:H,Sheet!C:C,A109)</f>
        <v>255066.08300782001</v>
      </c>
      <c r="D109" s="4">
        <f>SUMIFS(Sheet!H:H,Sheet!C:C,B109)</f>
        <v>215022.11816406</v>
      </c>
      <c r="E109" s="33">
        <f t="shared" si="4"/>
        <v>0.87331060919998083</v>
      </c>
      <c r="F109" s="33">
        <f t="shared" si="3"/>
        <v>0.73620567184374874</v>
      </c>
    </row>
    <row r="110" spans="1:6" x14ac:dyDescent="0.3">
      <c r="A110" s="32">
        <f t="shared" si="5"/>
        <v>45035</v>
      </c>
      <c r="B110" s="32">
        <f t="shared" si="5"/>
        <v>45400</v>
      </c>
      <c r="C110" s="4">
        <f>SUMIFS(Sheet!H:H,Sheet!C:C,A110)</f>
        <v>254800.38964844</v>
      </c>
      <c r="D110" s="4">
        <f>SUMIFS(Sheet!H:H,Sheet!C:C,B110)</f>
        <v>215683.9453125</v>
      </c>
      <c r="E110" s="33">
        <f t="shared" si="4"/>
        <v>0.87240091228220829</v>
      </c>
      <c r="F110" s="33">
        <f t="shared" si="3"/>
        <v>0.73847167547454706</v>
      </c>
    </row>
    <row r="111" spans="1:6" x14ac:dyDescent="0.3">
      <c r="A111" s="32">
        <f t="shared" si="5"/>
        <v>45036</v>
      </c>
      <c r="B111" s="32">
        <f t="shared" si="5"/>
        <v>45401</v>
      </c>
      <c r="C111" s="4">
        <f>SUMIFS(Sheet!H:H,Sheet!C:C,A111)</f>
        <v>254634.12695313001</v>
      </c>
      <c r="D111" s="4">
        <f>SUMIFS(Sheet!H:H,Sheet!C:C,B111)</f>
        <v>216218.24023436999</v>
      </c>
      <c r="E111" s="33">
        <f t="shared" si="4"/>
        <v>0.87183165205750035</v>
      </c>
      <c r="F111" s="33">
        <f t="shared" si="3"/>
        <v>0.74030102659096508</v>
      </c>
    </row>
    <row r="112" spans="1:6" x14ac:dyDescent="0.3">
      <c r="A112" s="32">
        <f t="shared" si="5"/>
        <v>45037</v>
      </c>
      <c r="B112" s="32">
        <f t="shared" si="5"/>
        <v>45402</v>
      </c>
      <c r="C112" s="4">
        <f>SUMIFS(Sheet!H:H,Sheet!C:C,A112)</f>
        <v>255099.10546876001</v>
      </c>
      <c r="D112" s="4">
        <f>SUMIFS(Sheet!H:H,Sheet!C:C,B112)</f>
        <v>216863.55566406</v>
      </c>
      <c r="E112" s="33">
        <f t="shared" si="4"/>
        <v>0.87342367348959837</v>
      </c>
      <c r="F112" s="33">
        <f t="shared" si="3"/>
        <v>0.74251049640515221</v>
      </c>
    </row>
    <row r="113" spans="1:6" x14ac:dyDescent="0.3">
      <c r="A113" s="32">
        <f t="shared" si="5"/>
        <v>45038</v>
      </c>
      <c r="B113" s="32">
        <f t="shared" si="5"/>
        <v>45403</v>
      </c>
      <c r="C113" s="4">
        <f>SUMIFS(Sheet!H:H,Sheet!C:C,A113)</f>
        <v>255314.62792969</v>
      </c>
      <c r="D113" s="4">
        <f>SUMIFS(Sheet!H:H,Sheet!C:C,B113)</f>
        <v>217491.43554688001</v>
      </c>
      <c r="E113" s="33">
        <f t="shared" si="4"/>
        <v>0.87416159226512324</v>
      </c>
      <c r="F113" s="33">
        <f t="shared" si="3"/>
        <v>0.74466026934439922</v>
      </c>
    </row>
    <row r="114" spans="1:6" x14ac:dyDescent="0.3">
      <c r="A114" s="32">
        <f t="shared" si="5"/>
        <v>45039</v>
      </c>
      <c r="B114" s="32">
        <f t="shared" si="5"/>
        <v>45404</v>
      </c>
      <c r="C114" s="4">
        <f>SUMIFS(Sheet!H:H,Sheet!C:C,A114)</f>
        <v>255610.26464844</v>
      </c>
      <c r="D114" s="4">
        <f>SUMIFS(Sheet!H:H,Sheet!C:C,B114)</f>
        <v>217825.35058594</v>
      </c>
      <c r="E114" s="33">
        <f t="shared" si="4"/>
        <v>0.87517381105920544</v>
      </c>
      <c r="F114" s="33">
        <f t="shared" si="3"/>
        <v>0.7458035477557966</v>
      </c>
    </row>
    <row r="115" spans="1:6" x14ac:dyDescent="0.3">
      <c r="A115" s="32">
        <f t="shared" si="5"/>
        <v>45040</v>
      </c>
      <c r="B115" s="32">
        <f t="shared" si="5"/>
        <v>45405</v>
      </c>
      <c r="C115" s="4">
        <f>SUMIFS(Sheet!H:H,Sheet!C:C,A115)</f>
        <v>255652.89257813001</v>
      </c>
      <c r="D115" s="4">
        <f>SUMIFS(Sheet!H:H,Sheet!C:C,B115)</f>
        <v>217912.63867188001</v>
      </c>
      <c r="E115" s="33">
        <f t="shared" si="4"/>
        <v>0.87531976313094895</v>
      </c>
      <c r="F115" s="33">
        <f t="shared" si="3"/>
        <v>0.74610240995891375</v>
      </c>
    </row>
    <row r="116" spans="1:6" x14ac:dyDescent="0.3">
      <c r="A116" s="32">
        <f t="shared" si="5"/>
        <v>45041</v>
      </c>
      <c r="B116" s="32">
        <f t="shared" si="5"/>
        <v>45406</v>
      </c>
      <c r="C116" s="4">
        <f>SUMIFS(Sheet!H:H,Sheet!C:C,A116)</f>
        <v>255838.88964844</v>
      </c>
      <c r="D116" s="4">
        <f>SUMIFS(Sheet!H:H,Sheet!C:C,B116)</f>
        <v>218075.69238281</v>
      </c>
      <c r="E116" s="33">
        <f t="shared" si="4"/>
        <v>0.87595659109673096</v>
      </c>
      <c r="F116" s="33">
        <f t="shared" si="3"/>
        <v>0.74666068306973032</v>
      </c>
    </row>
    <row r="117" spans="1:6" x14ac:dyDescent="0.3">
      <c r="A117" s="32">
        <f t="shared" si="5"/>
        <v>45042</v>
      </c>
      <c r="B117" s="32">
        <f t="shared" si="5"/>
        <v>45407</v>
      </c>
      <c r="C117" s="4">
        <f>SUMIFS(Sheet!H:H,Sheet!C:C,A117)</f>
        <v>255952.53613282001</v>
      </c>
      <c r="D117" s="4">
        <f>SUMIFS(Sheet!H:H,Sheet!C:C,B117)</f>
        <v>218167.4375</v>
      </c>
      <c r="E117" s="33">
        <f t="shared" si="4"/>
        <v>0.87634570077112184</v>
      </c>
      <c r="F117" s="33">
        <f t="shared" si="3"/>
        <v>0.74697480552474083</v>
      </c>
    </row>
    <row r="118" spans="1:6" x14ac:dyDescent="0.3">
      <c r="A118" s="32">
        <f t="shared" si="5"/>
        <v>45043</v>
      </c>
      <c r="B118" s="32">
        <f t="shared" si="5"/>
        <v>45408</v>
      </c>
      <c r="C118" s="4">
        <f>SUMIFS(Sheet!H:H,Sheet!C:C,A118)</f>
        <v>255956.74414063001</v>
      </c>
      <c r="D118" s="4">
        <f>SUMIFS(Sheet!H:H,Sheet!C:C,B118)</f>
        <v>218217.49707031</v>
      </c>
      <c r="E118" s="33">
        <f t="shared" si="4"/>
        <v>0.87636010840157086</v>
      </c>
      <c r="F118" s="33">
        <f t="shared" si="3"/>
        <v>0.74714620249500119</v>
      </c>
    </row>
    <row r="119" spans="1:6" x14ac:dyDescent="0.3">
      <c r="A119" s="32">
        <f t="shared" si="5"/>
        <v>45044</v>
      </c>
      <c r="B119" s="32">
        <f t="shared" si="5"/>
        <v>45409</v>
      </c>
      <c r="C119" s="4">
        <f>SUMIFS(Sheet!H:H,Sheet!C:C,A119)</f>
        <v>255682.71093751001</v>
      </c>
      <c r="D119" s="4">
        <f>SUMIFS(Sheet!H:H,Sheet!C:C,B119)</f>
        <v>218307.98242188001</v>
      </c>
      <c r="E119" s="33">
        <f t="shared" si="4"/>
        <v>0.87542185702476827</v>
      </c>
      <c r="F119" s="33">
        <f t="shared" si="3"/>
        <v>0.74745601168864784</v>
      </c>
    </row>
    <row r="120" spans="1:6" x14ac:dyDescent="0.3">
      <c r="A120" s="32">
        <f t="shared" si="5"/>
        <v>45045</v>
      </c>
      <c r="B120" s="32">
        <f t="shared" si="5"/>
        <v>45410</v>
      </c>
      <c r="C120" s="4">
        <f>SUMIFS(Sheet!H:H,Sheet!C:C,A120)</f>
        <v>255583.44140626001</v>
      </c>
      <c r="D120" s="4">
        <f>SUMIFS(Sheet!H:H,Sheet!C:C,B120)</f>
        <v>218576.35644532001</v>
      </c>
      <c r="E120" s="33">
        <f t="shared" si="4"/>
        <v>0.87508197202795246</v>
      </c>
      <c r="F120" s="33">
        <f t="shared" si="3"/>
        <v>0.74837488682539688</v>
      </c>
    </row>
    <row r="121" spans="1:6" x14ac:dyDescent="0.3">
      <c r="A121" s="32">
        <f t="shared" si="5"/>
        <v>45046</v>
      </c>
      <c r="B121" s="32">
        <f t="shared" si="5"/>
        <v>45411</v>
      </c>
      <c r="C121" s="4">
        <f>SUMIFS(Sheet!H:H,Sheet!C:C,A121)</f>
        <v>255689.92089844</v>
      </c>
      <c r="D121" s="4">
        <f>SUMIFS(Sheet!H:H,Sheet!C:C,B121)</f>
        <v>218757.67285156</v>
      </c>
      <c r="E121" s="33">
        <f t="shared" si="4"/>
        <v>0.87544654292301793</v>
      </c>
      <c r="F121" s="33">
        <f t="shared" si="3"/>
        <v>0.74899568885177426</v>
      </c>
    </row>
    <row r="122" spans="1:6" x14ac:dyDescent="0.3">
      <c r="A122" s="32">
        <f t="shared" si="5"/>
        <v>45047</v>
      </c>
      <c r="B122" s="32">
        <f t="shared" si="5"/>
        <v>45412</v>
      </c>
      <c r="C122" s="4">
        <f>SUMIFS(Sheet!H:H,Sheet!C:C,A122)</f>
        <v>255714.5546875</v>
      </c>
      <c r="D122" s="4">
        <f>SUMIFS(Sheet!H:H,Sheet!C:C,B122)</f>
        <v>218986.5234375</v>
      </c>
      <c r="E122" s="33">
        <f t="shared" si="4"/>
        <v>0.87553088557288028</v>
      </c>
      <c r="F122" s="33">
        <f t="shared" si="3"/>
        <v>0.74977924126402073</v>
      </c>
    </row>
    <row r="123" spans="1:6" x14ac:dyDescent="0.3">
      <c r="A123" s="32">
        <f t="shared" si="5"/>
        <v>45048</v>
      </c>
      <c r="B123" s="32">
        <f t="shared" si="5"/>
        <v>45413</v>
      </c>
      <c r="C123" s="4">
        <f>SUMIFS(Sheet!H:H,Sheet!C:C,A123)</f>
        <v>255400.19140626001</v>
      </c>
      <c r="D123" s="4">
        <f>SUMIFS(Sheet!H:H,Sheet!C:C,B123)</f>
        <v>219476.95605469</v>
      </c>
      <c r="E123" s="33">
        <f t="shared" si="4"/>
        <v>0.87445454964686309</v>
      </c>
      <c r="F123" s="33">
        <f t="shared" si="3"/>
        <v>0.75145841398129887</v>
      </c>
    </row>
    <row r="124" spans="1:6" x14ac:dyDescent="0.3">
      <c r="A124" s="32">
        <f t="shared" si="5"/>
        <v>45049</v>
      </c>
      <c r="B124" s="32">
        <f t="shared" si="5"/>
        <v>45414</v>
      </c>
      <c r="C124" s="4">
        <f>SUMIFS(Sheet!H:H,Sheet!C:C,A124)</f>
        <v>255298.65917969</v>
      </c>
      <c r="D124" s="4">
        <f>SUMIFS(Sheet!H:H,Sheet!C:C,B124)</f>
        <v>220261.171875</v>
      </c>
      <c r="E124" s="33">
        <f t="shared" si="4"/>
        <v>0.87410691749760328</v>
      </c>
      <c r="F124" s="33">
        <f t="shared" si="3"/>
        <v>0.75414345931426929</v>
      </c>
    </row>
    <row r="125" spans="1:6" x14ac:dyDescent="0.3">
      <c r="A125" s="32">
        <f t="shared" si="5"/>
        <v>45050</v>
      </c>
      <c r="B125" s="32">
        <f t="shared" si="5"/>
        <v>45415</v>
      </c>
      <c r="C125" s="4">
        <f>SUMIFS(Sheet!H:H,Sheet!C:C,A125)</f>
        <v>255453.64160156</v>
      </c>
      <c r="D125" s="4">
        <f>SUMIFS(Sheet!H:H,Sheet!C:C,B125)</f>
        <v>220892.91308594</v>
      </c>
      <c r="E125" s="33">
        <f t="shared" si="4"/>
        <v>0.87463755564306944</v>
      </c>
      <c r="F125" s="33">
        <f t="shared" si="3"/>
        <v>0.75630645290117371</v>
      </c>
    </row>
    <row r="126" spans="1:6" x14ac:dyDescent="0.3">
      <c r="A126" s="32">
        <f t="shared" si="5"/>
        <v>45051</v>
      </c>
      <c r="B126" s="32">
        <f t="shared" si="5"/>
        <v>45416</v>
      </c>
      <c r="C126" s="4">
        <f>SUMIFS(Sheet!H:H,Sheet!C:C,A126)</f>
        <v>255633.59863281</v>
      </c>
      <c r="D126" s="4">
        <f>SUMIFS(Sheet!H:H,Sheet!C:C,B126)</f>
        <v>221317.39160157001</v>
      </c>
      <c r="E126" s="33">
        <f t="shared" si="4"/>
        <v>0.8752537033595259</v>
      </c>
      <c r="F126" s="33">
        <f t="shared" si="3"/>
        <v>0.75775980799529563</v>
      </c>
    </row>
    <row r="127" spans="1:6" x14ac:dyDescent="0.3">
      <c r="A127" s="32">
        <f t="shared" si="5"/>
        <v>45052</v>
      </c>
      <c r="B127" s="32">
        <f t="shared" si="5"/>
        <v>45417</v>
      </c>
      <c r="C127" s="4">
        <f>SUMIFS(Sheet!H:H,Sheet!C:C,A127)</f>
        <v>255945.31054688001</v>
      </c>
      <c r="D127" s="4">
        <f>SUMIFS(Sheet!H:H,Sheet!C:C,B127)</f>
        <v>221439.86425781</v>
      </c>
      <c r="E127" s="33">
        <f t="shared" si="4"/>
        <v>0.87632096137502224</v>
      </c>
      <c r="F127" s="33">
        <f t="shared" si="3"/>
        <v>0.75817913724820929</v>
      </c>
    </row>
    <row r="128" spans="1:6" x14ac:dyDescent="0.3">
      <c r="A128" s="32">
        <f t="shared" si="5"/>
        <v>45053</v>
      </c>
      <c r="B128" s="32">
        <f t="shared" si="5"/>
        <v>45418</v>
      </c>
      <c r="C128" s="4">
        <f>SUMIFS(Sheet!H:H,Sheet!C:C,A128)</f>
        <v>256162.95605469</v>
      </c>
      <c r="D128" s="4">
        <f>SUMIFS(Sheet!H:H,Sheet!C:C,B128)</f>
        <v>221478.39257813001</v>
      </c>
      <c r="E128" s="33">
        <f t="shared" si="4"/>
        <v>0.8770661491662558</v>
      </c>
      <c r="F128" s="33">
        <f t="shared" si="3"/>
        <v>0.75831105283060796</v>
      </c>
    </row>
    <row r="129" spans="1:6" x14ac:dyDescent="0.3">
      <c r="A129" s="32">
        <f t="shared" si="5"/>
        <v>45054</v>
      </c>
      <c r="B129" s="32">
        <f t="shared" si="5"/>
        <v>45419</v>
      </c>
      <c r="C129" s="4">
        <f>SUMIFS(Sheet!H:H,Sheet!C:C,A129)</f>
        <v>256139.09960938001</v>
      </c>
      <c r="D129" s="4"/>
      <c r="E129" s="33">
        <f t="shared" si="4"/>
        <v>0.87698446803271846</v>
      </c>
      <c r="F129" s="33"/>
    </row>
    <row r="130" spans="1:6" x14ac:dyDescent="0.3">
      <c r="A130" s="32">
        <f t="shared" si="5"/>
        <v>45055</v>
      </c>
      <c r="B130" s="32">
        <f t="shared" si="5"/>
        <v>45420</v>
      </c>
      <c r="C130" s="4">
        <f>SUMIFS(Sheet!H:H,Sheet!C:C,A130)</f>
        <v>256071.43261719</v>
      </c>
      <c r="D130" s="4"/>
      <c r="E130" s="33">
        <f t="shared" si="4"/>
        <v>0.87675278571151238</v>
      </c>
      <c r="F130" s="33"/>
    </row>
    <row r="131" spans="1:6" x14ac:dyDescent="0.3">
      <c r="A131" s="32">
        <f t="shared" si="5"/>
        <v>45056</v>
      </c>
      <c r="B131" s="32">
        <f t="shared" si="5"/>
        <v>45421</v>
      </c>
      <c r="C131" s="4">
        <f>SUMIFS(Sheet!H:H,Sheet!C:C,A131)</f>
        <v>256063.73828126001</v>
      </c>
      <c r="D131" s="4"/>
      <c r="E131" s="33">
        <f t="shared" ref="E131:E194" si="6">C131/$B$1</f>
        <v>0.87672644138097977</v>
      </c>
      <c r="F131" s="33"/>
    </row>
    <row r="132" spans="1:6" x14ac:dyDescent="0.3">
      <c r="A132" s="32">
        <f t="shared" ref="A132:B195" si="7">A131+1</f>
        <v>45057</v>
      </c>
      <c r="B132" s="32">
        <f t="shared" si="7"/>
        <v>45422</v>
      </c>
      <c r="C132" s="4">
        <f>SUMIFS(Sheet!H:H,Sheet!C:C,A132)</f>
        <v>255884.08691407001</v>
      </c>
      <c r="D132" s="4"/>
      <c r="E132" s="33">
        <f t="shared" si="6"/>
        <v>0.87611134021553205</v>
      </c>
      <c r="F132" s="33"/>
    </row>
    <row r="133" spans="1:6" x14ac:dyDescent="0.3">
      <c r="A133" s="32">
        <f t="shared" si="7"/>
        <v>45058</v>
      </c>
      <c r="B133" s="32">
        <f t="shared" si="7"/>
        <v>45423</v>
      </c>
      <c r="C133" s="4">
        <f>SUMIFS(Sheet!H:H,Sheet!C:C,A133)</f>
        <v>255681.50976563001</v>
      </c>
      <c r="D133" s="4"/>
      <c r="E133" s="33">
        <f t="shared" si="6"/>
        <v>0.87541774438017861</v>
      </c>
      <c r="F133" s="33"/>
    </row>
    <row r="134" spans="1:6" x14ac:dyDescent="0.3">
      <c r="A134" s="32">
        <f t="shared" si="7"/>
        <v>45059</v>
      </c>
      <c r="B134" s="32">
        <f t="shared" si="7"/>
        <v>45424</v>
      </c>
      <c r="C134" s="4">
        <f>SUMIFS(Sheet!H:H,Sheet!C:C,A134)</f>
        <v>255624.23925782001</v>
      </c>
      <c r="D134" s="4"/>
      <c r="E134" s="33">
        <f t="shared" si="6"/>
        <v>0.87522165816802944</v>
      </c>
      <c r="F134" s="33"/>
    </row>
    <row r="135" spans="1:6" x14ac:dyDescent="0.3">
      <c r="A135" s="32">
        <f t="shared" si="7"/>
        <v>45060</v>
      </c>
      <c r="B135" s="32">
        <f t="shared" si="7"/>
        <v>45425</v>
      </c>
      <c r="C135" s="4">
        <f>SUMIFS(Sheet!H:H,Sheet!C:C,A135)</f>
        <v>255773.17773438001</v>
      </c>
      <c r="D135" s="4"/>
      <c r="E135" s="33">
        <f t="shared" si="6"/>
        <v>0.87573160268971606</v>
      </c>
      <c r="F135" s="33"/>
    </row>
    <row r="136" spans="1:6" x14ac:dyDescent="0.3">
      <c r="A136" s="32">
        <f t="shared" si="7"/>
        <v>45061</v>
      </c>
      <c r="B136" s="32">
        <f t="shared" si="7"/>
        <v>45426</v>
      </c>
      <c r="C136" s="4">
        <f>SUMIFS(Sheet!H:H,Sheet!C:C,A136)</f>
        <v>255597.87304688001</v>
      </c>
      <c r="D136" s="4"/>
      <c r="E136" s="33">
        <f t="shared" si="6"/>
        <v>0.87513138394784773</v>
      </c>
      <c r="F136" s="33"/>
    </row>
    <row r="137" spans="1:6" x14ac:dyDescent="0.3">
      <c r="A137" s="32">
        <f t="shared" si="7"/>
        <v>45062</v>
      </c>
      <c r="B137" s="32">
        <f t="shared" si="7"/>
        <v>45427</v>
      </c>
      <c r="C137" s="4">
        <f>SUMIFS(Sheet!H:H,Sheet!C:C,A137)</f>
        <v>255510.62792969</v>
      </c>
      <c r="D137" s="4"/>
      <c r="E137" s="33">
        <f t="shared" si="6"/>
        <v>0.87483266886372357</v>
      </c>
      <c r="F137" s="33"/>
    </row>
    <row r="138" spans="1:6" x14ac:dyDescent="0.3">
      <c r="A138" s="32">
        <f t="shared" si="7"/>
        <v>45063</v>
      </c>
      <c r="B138" s="32">
        <f t="shared" si="7"/>
        <v>45428</v>
      </c>
      <c r="C138" s="4">
        <f>SUMIFS(Sheet!H:H,Sheet!C:C,A138)</f>
        <v>255319.51171876001</v>
      </c>
      <c r="D138" s="4"/>
      <c r="E138" s="33">
        <f t="shared" si="6"/>
        <v>0.8741783136761303</v>
      </c>
      <c r="F138" s="33"/>
    </row>
    <row r="139" spans="1:6" x14ac:dyDescent="0.3">
      <c r="A139" s="32">
        <f t="shared" si="7"/>
        <v>45064</v>
      </c>
      <c r="B139" s="32">
        <f t="shared" si="7"/>
        <v>45429</v>
      </c>
      <c r="C139" s="4">
        <f>SUMIFS(Sheet!H:H,Sheet!C:C,A139)</f>
        <v>255165.65917969</v>
      </c>
      <c r="D139" s="4"/>
      <c r="E139" s="33">
        <f t="shared" si="6"/>
        <v>0.87365154409141021</v>
      </c>
      <c r="F139" s="33"/>
    </row>
    <row r="140" spans="1:6" x14ac:dyDescent="0.3">
      <c r="A140" s="32">
        <f t="shared" si="7"/>
        <v>45065</v>
      </c>
      <c r="B140" s="32">
        <f t="shared" si="7"/>
        <v>45430</v>
      </c>
      <c r="C140" s="4">
        <f>SUMIFS(Sheet!H:H,Sheet!C:C,A140)</f>
        <v>254957.85058594</v>
      </c>
      <c r="D140" s="4"/>
      <c r="E140" s="33">
        <f t="shared" si="6"/>
        <v>0.87294003651868746</v>
      </c>
      <c r="F140" s="33"/>
    </row>
    <row r="141" spans="1:6" x14ac:dyDescent="0.3">
      <c r="A141" s="32">
        <f t="shared" si="7"/>
        <v>45066</v>
      </c>
      <c r="B141" s="32">
        <f t="shared" si="7"/>
        <v>45431</v>
      </c>
      <c r="C141" s="4">
        <f>SUMIFS(Sheet!H:H,Sheet!C:C,A141)</f>
        <v>254917.73925782001</v>
      </c>
      <c r="D141" s="4"/>
      <c r="E141" s="33">
        <f t="shared" si="6"/>
        <v>0.87280270093889101</v>
      </c>
      <c r="F141" s="33"/>
    </row>
    <row r="142" spans="1:6" x14ac:dyDescent="0.3">
      <c r="A142" s="32">
        <f t="shared" si="7"/>
        <v>45067</v>
      </c>
      <c r="B142" s="32">
        <f t="shared" si="7"/>
        <v>45432</v>
      </c>
      <c r="C142" s="4">
        <f>SUMIFS(Sheet!H:H,Sheet!C:C,A142)</f>
        <v>254956.46777344</v>
      </c>
      <c r="D142" s="4"/>
      <c r="E142" s="33">
        <f t="shared" si="6"/>
        <v>0.87293530196200886</v>
      </c>
      <c r="F142" s="33"/>
    </row>
    <row r="143" spans="1:6" x14ac:dyDescent="0.3">
      <c r="A143" s="32">
        <f t="shared" si="7"/>
        <v>45068</v>
      </c>
      <c r="B143" s="32">
        <f t="shared" si="7"/>
        <v>45433</v>
      </c>
      <c r="C143" s="4">
        <f>SUMIFS(Sheet!H:H,Sheet!C:C,A143)</f>
        <v>254663.71386719</v>
      </c>
      <c r="D143" s="4"/>
      <c r="E143" s="33">
        <f t="shared" si="6"/>
        <v>0.87193295351490063</v>
      </c>
      <c r="F143" s="33"/>
    </row>
    <row r="144" spans="1:6" x14ac:dyDescent="0.3">
      <c r="A144" s="32">
        <f t="shared" si="7"/>
        <v>45069</v>
      </c>
      <c r="B144" s="32">
        <f t="shared" si="7"/>
        <v>45434</v>
      </c>
      <c r="C144" s="4">
        <f>SUMIFS(Sheet!H:H,Sheet!C:C,A144)</f>
        <v>254551.01074219</v>
      </c>
      <c r="D144" s="4"/>
      <c r="E144" s="33">
        <f t="shared" si="6"/>
        <v>0.87154707377114238</v>
      </c>
      <c r="F144" s="33"/>
    </row>
    <row r="145" spans="1:6" x14ac:dyDescent="0.3">
      <c r="A145" s="32">
        <f t="shared" si="7"/>
        <v>45070</v>
      </c>
      <c r="B145" s="32">
        <f t="shared" si="7"/>
        <v>45435</v>
      </c>
      <c r="C145" s="4">
        <f>SUMIFS(Sheet!H:H,Sheet!C:C,A145)</f>
        <v>254403.86621094</v>
      </c>
      <c r="D145" s="4"/>
      <c r="E145" s="33">
        <f t="shared" si="6"/>
        <v>0.87104327146739802</v>
      </c>
      <c r="F145" s="33"/>
    </row>
    <row r="146" spans="1:6" x14ac:dyDescent="0.3">
      <c r="A146" s="32">
        <f t="shared" si="7"/>
        <v>45071</v>
      </c>
      <c r="B146" s="32">
        <f t="shared" si="7"/>
        <v>45436</v>
      </c>
      <c r="C146" s="4">
        <f>SUMIFS(Sheet!H:H,Sheet!C:C,A146)</f>
        <v>254364.54980469</v>
      </c>
      <c r="D146" s="4"/>
      <c r="E146" s="33">
        <f t="shared" si="6"/>
        <v>0.87090865758895186</v>
      </c>
      <c r="F146" s="33"/>
    </row>
    <row r="147" spans="1:6" x14ac:dyDescent="0.3">
      <c r="A147" s="32">
        <f t="shared" si="7"/>
        <v>45072</v>
      </c>
      <c r="B147" s="32">
        <f t="shared" si="7"/>
        <v>45437</v>
      </c>
      <c r="C147" s="4">
        <f>SUMIFS(Sheet!H:H,Sheet!C:C,A147)</f>
        <v>254362.02636719</v>
      </c>
      <c r="D147" s="4"/>
      <c r="E147" s="33">
        <f t="shared" si="6"/>
        <v>0.87090001769173619</v>
      </c>
      <c r="F147" s="33"/>
    </row>
    <row r="148" spans="1:6" x14ac:dyDescent="0.3">
      <c r="A148" s="32">
        <f t="shared" si="7"/>
        <v>45073</v>
      </c>
      <c r="B148" s="32">
        <f t="shared" si="7"/>
        <v>45438</v>
      </c>
      <c r="C148" s="4">
        <f>SUMIFS(Sheet!H:H,Sheet!C:C,A148)</f>
        <v>254435.56445313001</v>
      </c>
      <c r="D148" s="4"/>
      <c r="E148" s="33">
        <f t="shared" si="6"/>
        <v>0.87115180181714535</v>
      </c>
      <c r="F148" s="33"/>
    </row>
    <row r="149" spans="1:6" x14ac:dyDescent="0.3">
      <c r="A149" s="32">
        <f t="shared" si="7"/>
        <v>45074</v>
      </c>
      <c r="B149" s="32">
        <f t="shared" si="7"/>
        <v>45439</v>
      </c>
      <c r="C149" s="4">
        <f>SUMIFS(Sheet!H:H,Sheet!C:C,A149)</f>
        <v>254581.23535157001</v>
      </c>
      <c r="D149" s="4"/>
      <c r="E149" s="33">
        <f t="shared" si="6"/>
        <v>0.87165055860816665</v>
      </c>
      <c r="F149" s="33"/>
    </row>
    <row r="150" spans="1:6" x14ac:dyDescent="0.3">
      <c r="A150" s="32">
        <f t="shared" si="7"/>
        <v>45075</v>
      </c>
      <c r="B150" s="32">
        <f t="shared" si="7"/>
        <v>45440</v>
      </c>
      <c r="C150" s="4">
        <f>SUMIFS(Sheet!H:H,Sheet!C:C,A150)</f>
        <v>254493.83203125</v>
      </c>
      <c r="D150" s="4"/>
      <c r="E150" s="33">
        <f t="shared" si="6"/>
        <v>0.87135130185864251</v>
      </c>
      <c r="F150" s="33"/>
    </row>
    <row r="151" spans="1:6" x14ac:dyDescent="0.3">
      <c r="A151" s="32">
        <f t="shared" si="7"/>
        <v>45076</v>
      </c>
      <c r="B151" s="32">
        <f t="shared" si="7"/>
        <v>45441</v>
      </c>
      <c r="C151" s="4">
        <f>SUMIFS(Sheet!H:H,Sheet!C:C,A151)</f>
        <v>254450.73339844</v>
      </c>
      <c r="D151" s="4"/>
      <c r="E151" s="33">
        <f t="shared" si="6"/>
        <v>0.87120373816522179</v>
      </c>
      <c r="F151" s="33"/>
    </row>
    <row r="152" spans="1:6" x14ac:dyDescent="0.3">
      <c r="A152" s="32">
        <f t="shared" si="7"/>
        <v>45077</v>
      </c>
      <c r="B152" s="32">
        <f t="shared" si="7"/>
        <v>45442</v>
      </c>
      <c r="C152" s="4">
        <f>SUMIFS(Sheet!H:H,Sheet!C:C,A152)</f>
        <v>254257.38574219</v>
      </c>
      <c r="D152" s="4"/>
      <c r="E152" s="33">
        <f t="shared" si="6"/>
        <v>0.87054174282081576</v>
      </c>
      <c r="F152" s="33"/>
    </row>
    <row r="153" spans="1:6" x14ac:dyDescent="0.3">
      <c r="A153" s="32">
        <f t="shared" si="7"/>
        <v>45078</v>
      </c>
      <c r="B153" s="32">
        <f t="shared" si="7"/>
        <v>45443</v>
      </c>
      <c r="C153" s="4">
        <f>SUMIFS(Sheet!H:H,Sheet!C:C,A153)</f>
        <v>254120.34863281</v>
      </c>
      <c r="D153" s="4"/>
      <c r="E153" s="33">
        <f t="shared" si="6"/>
        <v>0.87007254691650571</v>
      </c>
      <c r="F153" s="33"/>
    </row>
    <row r="154" spans="1:6" x14ac:dyDescent="0.3">
      <c r="A154" s="32">
        <f t="shared" si="7"/>
        <v>45079</v>
      </c>
      <c r="B154" s="32">
        <f t="shared" si="7"/>
        <v>45444</v>
      </c>
      <c r="C154" s="4">
        <f>SUMIFS(Sheet!H:H,Sheet!C:C,A154)</f>
        <v>254190.11621094</v>
      </c>
      <c r="D154" s="4"/>
      <c r="E154" s="33">
        <f t="shared" si="6"/>
        <v>0.87031142135030204</v>
      </c>
      <c r="F154" s="33"/>
    </row>
    <row r="155" spans="1:6" x14ac:dyDescent="0.3">
      <c r="A155" s="32">
        <f t="shared" si="7"/>
        <v>45080</v>
      </c>
      <c r="B155" s="32">
        <f t="shared" si="7"/>
        <v>45445</v>
      </c>
      <c r="C155" s="4">
        <f>SUMIFS(Sheet!H:H,Sheet!C:C,A155)</f>
        <v>254430.29687501001</v>
      </c>
      <c r="D155" s="4"/>
      <c r="E155" s="33">
        <f t="shared" si="6"/>
        <v>0.87113376636608597</v>
      </c>
      <c r="F155" s="33"/>
    </row>
    <row r="156" spans="1:6" x14ac:dyDescent="0.3">
      <c r="A156" s="32">
        <f t="shared" si="7"/>
        <v>45081</v>
      </c>
      <c r="B156" s="32">
        <f t="shared" si="7"/>
        <v>45446</v>
      </c>
      <c r="C156" s="4">
        <f>SUMIFS(Sheet!H:H,Sheet!C:C,A156)</f>
        <v>254612.09082032001</v>
      </c>
      <c r="D156" s="4"/>
      <c r="E156" s="33">
        <f t="shared" si="6"/>
        <v>0.87175620341947768</v>
      </c>
      <c r="F156" s="33"/>
    </row>
    <row r="157" spans="1:6" x14ac:dyDescent="0.3">
      <c r="A157" s="32">
        <f t="shared" si="7"/>
        <v>45082</v>
      </c>
      <c r="B157" s="32">
        <f t="shared" si="7"/>
        <v>45447</v>
      </c>
      <c r="C157" s="4">
        <f>SUMIFS(Sheet!H:H,Sheet!C:C,A157)</f>
        <v>254418.75195313001</v>
      </c>
      <c r="D157" s="4"/>
      <c r="E157" s="33">
        <f t="shared" si="6"/>
        <v>0.87109423816758424</v>
      </c>
      <c r="F157" s="33"/>
    </row>
    <row r="158" spans="1:6" x14ac:dyDescent="0.3">
      <c r="A158" s="32">
        <f t="shared" si="7"/>
        <v>45083</v>
      </c>
      <c r="B158" s="32">
        <f t="shared" si="7"/>
        <v>45448</v>
      </c>
      <c r="C158" s="4">
        <f>SUMIFS(Sheet!H:H,Sheet!C:C,A158)</f>
        <v>254142.49902344</v>
      </c>
      <c r="D158" s="4"/>
      <c r="E158" s="33">
        <f t="shared" si="6"/>
        <v>0.87014838675733053</v>
      </c>
      <c r="F158" s="33"/>
    </row>
    <row r="159" spans="1:6" x14ac:dyDescent="0.3">
      <c r="A159" s="32">
        <f t="shared" si="7"/>
        <v>45084</v>
      </c>
      <c r="B159" s="32">
        <f t="shared" si="7"/>
        <v>45449</v>
      </c>
      <c r="C159" s="4">
        <f>SUMIFS(Sheet!H:H,Sheet!C:C,A159)</f>
        <v>253903.12011719</v>
      </c>
      <c r="D159" s="4"/>
      <c r="E159" s="33">
        <f t="shared" si="6"/>
        <v>0.869328786848234</v>
      </c>
      <c r="F159" s="33"/>
    </row>
    <row r="160" spans="1:6" x14ac:dyDescent="0.3">
      <c r="A160" s="32">
        <f t="shared" si="7"/>
        <v>45085</v>
      </c>
      <c r="B160" s="32">
        <f t="shared" si="7"/>
        <v>45450</v>
      </c>
      <c r="C160" s="4">
        <f>SUMIFS(Sheet!H:H,Sheet!C:C,A160)</f>
        <v>253942.84277344</v>
      </c>
      <c r="D160" s="4"/>
      <c r="E160" s="33">
        <f t="shared" si="6"/>
        <v>0.86946479166988511</v>
      </c>
      <c r="F160" s="33"/>
    </row>
    <row r="161" spans="1:6" x14ac:dyDescent="0.3">
      <c r="A161" s="32">
        <f t="shared" si="7"/>
        <v>45086</v>
      </c>
      <c r="B161" s="32">
        <f t="shared" si="7"/>
        <v>45451</v>
      </c>
      <c r="C161" s="4">
        <f>SUMIFS(Sheet!H:H,Sheet!C:C,A161)</f>
        <v>253759.96582032001</v>
      </c>
      <c r="D161" s="4"/>
      <c r="E161" s="33">
        <f t="shared" si="6"/>
        <v>0.86883864654915977</v>
      </c>
      <c r="F161" s="33"/>
    </row>
    <row r="162" spans="1:6" x14ac:dyDescent="0.3">
      <c r="A162" s="32">
        <f t="shared" si="7"/>
        <v>45087</v>
      </c>
      <c r="B162" s="32">
        <f t="shared" si="7"/>
        <v>45452</v>
      </c>
      <c r="C162" s="4">
        <f>SUMIFS(Sheet!H:H,Sheet!C:C,A162)</f>
        <v>253646.06933594</v>
      </c>
      <c r="D162" s="4"/>
      <c r="E162" s="33">
        <f t="shared" si="6"/>
        <v>0.86844868090971972</v>
      </c>
      <c r="F162" s="33"/>
    </row>
    <row r="163" spans="1:6" x14ac:dyDescent="0.3">
      <c r="A163" s="32">
        <f t="shared" si="7"/>
        <v>45088</v>
      </c>
      <c r="B163" s="32">
        <f t="shared" si="7"/>
        <v>45453</v>
      </c>
      <c r="C163" s="4">
        <f>SUMIFS(Sheet!H:H,Sheet!C:C,A163)</f>
        <v>253599.94238282001</v>
      </c>
      <c r="D163" s="4"/>
      <c r="E163" s="33">
        <f t="shared" si="6"/>
        <v>0.86829074867092593</v>
      </c>
      <c r="F163" s="33"/>
    </row>
    <row r="164" spans="1:6" x14ac:dyDescent="0.3">
      <c r="A164" s="32">
        <f t="shared" si="7"/>
        <v>45089</v>
      </c>
      <c r="B164" s="32">
        <f t="shared" si="7"/>
        <v>45454</v>
      </c>
      <c r="C164" s="4">
        <f>SUMIFS(Sheet!H:H,Sheet!C:C,A164)</f>
        <v>253435.38476563001</v>
      </c>
      <c r="D164" s="4"/>
      <c r="E164" s="33">
        <f t="shared" si="6"/>
        <v>0.86772732639532579</v>
      </c>
      <c r="F164" s="33"/>
    </row>
    <row r="165" spans="1:6" x14ac:dyDescent="0.3">
      <c r="A165" s="32">
        <f t="shared" si="7"/>
        <v>45090</v>
      </c>
      <c r="B165" s="32">
        <f t="shared" si="7"/>
        <v>45455</v>
      </c>
      <c r="C165" s="4">
        <f>SUMIFS(Sheet!H:H,Sheet!C:C,A165)</f>
        <v>253311.42480469</v>
      </c>
      <c r="D165" s="4"/>
      <c r="E165" s="33">
        <f t="shared" si="6"/>
        <v>0.86730290481904904</v>
      </c>
      <c r="F165" s="33"/>
    </row>
    <row r="166" spans="1:6" x14ac:dyDescent="0.3">
      <c r="A166" s="32">
        <f t="shared" si="7"/>
        <v>45091</v>
      </c>
      <c r="B166" s="32">
        <f t="shared" si="7"/>
        <v>45456</v>
      </c>
      <c r="C166" s="4">
        <f>SUMIFS(Sheet!H:H,Sheet!C:C,A166)</f>
        <v>253260.11523438001</v>
      </c>
      <c r="D166" s="4"/>
      <c r="E166" s="33">
        <f t="shared" si="6"/>
        <v>0.86712722802354247</v>
      </c>
      <c r="F166" s="33"/>
    </row>
    <row r="167" spans="1:6" x14ac:dyDescent="0.3">
      <c r="A167" s="32">
        <f t="shared" si="7"/>
        <v>45092</v>
      </c>
      <c r="B167" s="32">
        <f t="shared" si="7"/>
        <v>45457</v>
      </c>
      <c r="C167" s="4">
        <f>SUMIFS(Sheet!H:H,Sheet!C:C,A167)</f>
        <v>253437.87890626001</v>
      </c>
      <c r="D167" s="4"/>
      <c r="E167" s="33">
        <f t="shared" si="6"/>
        <v>0.86773586598415442</v>
      </c>
      <c r="F167" s="33"/>
    </row>
    <row r="168" spans="1:6" x14ac:dyDescent="0.3">
      <c r="A168" s="32">
        <f t="shared" si="7"/>
        <v>45093</v>
      </c>
      <c r="B168" s="32">
        <f t="shared" si="7"/>
        <v>45458</v>
      </c>
      <c r="C168" s="4">
        <f>SUMIFS(Sheet!H:H,Sheet!C:C,A168)</f>
        <v>253841.75585938001</v>
      </c>
      <c r="D168" s="4"/>
      <c r="E168" s="33">
        <f t="shared" si="6"/>
        <v>0.86911868420840355</v>
      </c>
      <c r="F168" s="33"/>
    </row>
    <row r="169" spans="1:6" x14ac:dyDescent="0.3">
      <c r="A169" s="32">
        <f t="shared" si="7"/>
        <v>45094</v>
      </c>
      <c r="B169" s="32">
        <f t="shared" si="7"/>
        <v>45459</v>
      </c>
      <c r="C169" s="4">
        <f>SUMIFS(Sheet!H:H,Sheet!C:C,A169)</f>
        <v>254262.56640625</v>
      </c>
      <c r="D169" s="4"/>
      <c r="E169" s="33">
        <f t="shared" si="6"/>
        <v>0.87055948069028444</v>
      </c>
      <c r="F169" s="33"/>
    </row>
    <row r="170" spans="1:6" x14ac:dyDescent="0.3">
      <c r="A170" s="32">
        <f t="shared" si="7"/>
        <v>45095</v>
      </c>
      <c r="B170" s="32">
        <f t="shared" si="7"/>
        <v>45460</v>
      </c>
      <c r="C170" s="4">
        <f>SUMIFS(Sheet!H:H,Sheet!C:C,A170)</f>
        <v>254624.97753907001</v>
      </c>
      <c r="D170" s="4"/>
      <c r="E170" s="33">
        <f t="shared" si="6"/>
        <v>0.87180032574287503</v>
      </c>
      <c r="F170" s="33"/>
    </row>
    <row r="171" spans="1:6" x14ac:dyDescent="0.3">
      <c r="A171" s="32">
        <f t="shared" si="7"/>
        <v>45096</v>
      </c>
      <c r="B171" s="32">
        <f t="shared" si="7"/>
        <v>45461</v>
      </c>
      <c r="C171" s="4">
        <f>SUMIFS(Sheet!H:H,Sheet!C:C,A171)</f>
        <v>254648.34179688001</v>
      </c>
      <c r="D171" s="4"/>
      <c r="E171" s="33">
        <f t="shared" si="6"/>
        <v>0.87188032169522167</v>
      </c>
      <c r="F171" s="33"/>
    </row>
    <row r="172" spans="1:6" x14ac:dyDescent="0.3">
      <c r="A172" s="32">
        <f t="shared" si="7"/>
        <v>45097</v>
      </c>
      <c r="B172" s="32">
        <f t="shared" si="7"/>
        <v>45462</v>
      </c>
      <c r="C172" s="4">
        <f>SUMIFS(Sheet!H:H,Sheet!C:C,A172)</f>
        <v>254688.74218751001</v>
      </c>
      <c r="D172" s="4"/>
      <c r="E172" s="33">
        <f t="shared" si="6"/>
        <v>0.8720186469846406</v>
      </c>
      <c r="F172" s="33"/>
    </row>
    <row r="173" spans="1:6" x14ac:dyDescent="0.3">
      <c r="A173" s="32">
        <f t="shared" si="7"/>
        <v>45098</v>
      </c>
      <c r="B173" s="32">
        <f t="shared" si="7"/>
        <v>45463</v>
      </c>
      <c r="C173" s="4">
        <f>SUMIFS(Sheet!H:H,Sheet!C:C,A173)</f>
        <v>254609.19335938001</v>
      </c>
      <c r="D173" s="4"/>
      <c r="E173" s="33">
        <f t="shared" si="6"/>
        <v>0.87174628291829304</v>
      </c>
      <c r="F173" s="33"/>
    </row>
    <row r="174" spans="1:6" x14ac:dyDescent="0.3">
      <c r="A174" s="32">
        <f t="shared" si="7"/>
        <v>45099</v>
      </c>
      <c r="B174" s="32">
        <f t="shared" si="7"/>
        <v>45464</v>
      </c>
      <c r="C174" s="4">
        <f>SUMIFS(Sheet!H:H,Sheet!C:C,A174)</f>
        <v>254493.75683594</v>
      </c>
      <c r="D174" s="4"/>
      <c r="E174" s="33">
        <f t="shared" si="6"/>
        <v>0.87135104440041367</v>
      </c>
      <c r="F174" s="33"/>
    </row>
    <row r="175" spans="1:6" x14ac:dyDescent="0.3">
      <c r="A175" s="32">
        <f t="shared" si="7"/>
        <v>45100</v>
      </c>
      <c r="B175" s="32">
        <f t="shared" si="7"/>
        <v>45465</v>
      </c>
      <c r="C175" s="4">
        <f>SUMIFS(Sheet!H:H,Sheet!C:C,A175)</f>
        <v>254689.52929688001</v>
      </c>
      <c r="D175" s="4"/>
      <c r="E175" s="33">
        <f t="shared" si="6"/>
        <v>0.87202134193708314</v>
      </c>
      <c r="F175" s="33"/>
    </row>
    <row r="176" spans="1:6" x14ac:dyDescent="0.3">
      <c r="A176" s="32">
        <f t="shared" si="7"/>
        <v>45101</v>
      </c>
      <c r="B176" s="32">
        <f t="shared" si="7"/>
        <v>45466</v>
      </c>
      <c r="C176" s="4">
        <f>SUMIFS(Sheet!H:H,Sheet!C:C,A176)</f>
        <v>254901.49707032001</v>
      </c>
      <c r="D176" s="4"/>
      <c r="E176" s="33">
        <f t="shared" si="6"/>
        <v>0.87274708995959849</v>
      </c>
      <c r="F176" s="33"/>
    </row>
    <row r="177" spans="1:6" x14ac:dyDescent="0.3">
      <c r="A177" s="32">
        <f t="shared" si="7"/>
        <v>45102</v>
      </c>
      <c r="B177" s="32">
        <f t="shared" si="7"/>
        <v>45467</v>
      </c>
      <c r="C177" s="4">
        <f>SUMIFS(Sheet!H:H,Sheet!C:C,A177)</f>
        <v>254916.09765625</v>
      </c>
      <c r="D177" s="4"/>
      <c r="E177" s="33">
        <f t="shared" si="6"/>
        <v>0.87279708032461623</v>
      </c>
      <c r="F177" s="33"/>
    </row>
    <row r="178" spans="1:6" x14ac:dyDescent="0.3">
      <c r="A178" s="32">
        <f t="shared" si="7"/>
        <v>45103</v>
      </c>
      <c r="B178" s="32">
        <f t="shared" si="7"/>
        <v>45468</v>
      </c>
      <c r="C178" s="4">
        <f>SUMIFS(Sheet!H:H,Sheet!C:C,A178)</f>
        <v>254505.11425782001</v>
      </c>
      <c r="D178" s="4"/>
      <c r="E178" s="33">
        <f t="shared" si="6"/>
        <v>0.87138993062512837</v>
      </c>
      <c r="F178" s="33"/>
    </row>
    <row r="179" spans="1:6" x14ac:dyDescent="0.3">
      <c r="A179" s="32">
        <f t="shared" si="7"/>
        <v>45104</v>
      </c>
      <c r="B179" s="32">
        <f t="shared" si="7"/>
        <v>45469</v>
      </c>
      <c r="C179" s="4">
        <f>SUMIFS(Sheet!H:H,Sheet!C:C,A179)</f>
        <v>254251.24804688001</v>
      </c>
      <c r="D179" s="4"/>
      <c r="E179" s="33">
        <f t="shared" si="6"/>
        <v>0.87052072821014281</v>
      </c>
      <c r="F179" s="33"/>
    </row>
    <row r="180" spans="1:6" x14ac:dyDescent="0.3">
      <c r="A180" s="32">
        <f t="shared" si="7"/>
        <v>45105</v>
      </c>
      <c r="B180" s="32">
        <f t="shared" si="7"/>
        <v>45470</v>
      </c>
      <c r="C180" s="4">
        <f>SUMIFS(Sheet!H:H,Sheet!C:C,A180)</f>
        <v>254055.60644531</v>
      </c>
      <c r="D180" s="4"/>
      <c r="E180" s="33">
        <f t="shared" si="6"/>
        <v>0.86985087871766165</v>
      </c>
      <c r="F180" s="33"/>
    </row>
    <row r="181" spans="1:6" x14ac:dyDescent="0.3">
      <c r="A181" s="32">
        <f t="shared" si="7"/>
        <v>45106</v>
      </c>
      <c r="B181" s="32">
        <f t="shared" si="7"/>
        <v>45471</v>
      </c>
      <c r="C181" s="4">
        <f>SUMIFS(Sheet!H:H,Sheet!C:C,A181)</f>
        <v>253781.99414063001</v>
      </c>
      <c r="D181" s="4"/>
      <c r="E181" s="33">
        <f t="shared" si="6"/>
        <v>0.86891406843827468</v>
      </c>
      <c r="F181" s="33"/>
    </row>
    <row r="182" spans="1:6" x14ac:dyDescent="0.3">
      <c r="A182" s="32">
        <f t="shared" si="7"/>
        <v>45107</v>
      </c>
      <c r="B182" s="32">
        <f t="shared" si="7"/>
        <v>45472</v>
      </c>
      <c r="C182" s="4">
        <f>SUMIFS(Sheet!H:H,Sheet!C:C,A182)</f>
        <v>253526.33691407001</v>
      </c>
      <c r="D182" s="4"/>
      <c r="E182" s="33">
        <f t="shared" si="6"/>
        <v>0.86803873383619568</v>
      </c>
      <c r="F182" s="33"/>
    </row>
    <row r="183" spans="1:6" x14ac:dyDescent="0.3">
      <c r="A183" s="32">
        <f t="shared" si="7"/>
        <v>45108</v>
      </c>
      <c r="B183" s="32">
        <f t="shared" si="7"/>
        <v>45473</v>
      </c>
      <c r="C183" s="4">
        <f>SUMIFS(Sheet!H:H,Sheet!C:C,A183)</f>
        <v>253346.41113281</v>
      </c>
      <c r="D183" s="4"/>
      <c r="E183" s="33">
        <f t="shared" si="6"/>
        <v>0.86742269311533615</v>
      </c>
      <c r="F183" s="33"/>
    </row>
    <row r="184" spans="1:6" x14ac:dyDescent="0.3">
      <c r="A184" s="32">
        <f t="shared" si="7"/>
        <v>45109</v>
      </c>
      <c r="B184" s="32">
        <f t="shared" si="7"/>
        <v>45474</v>
      </c>
      <c r="C184" s="4">
        <f>SUMIFS(Sheet!H:H,Sheet!C:C,A184)</f>
        <v>253182.02636719</v>
      </c>
      <c r="D184" s="4"/>
      <c r="E184" s="33">
        <f t="shared" si="6"/>
        <v>0.86685986265934645</v>
      </c>
      <c r="F184" s="33"/>
    </row>
    <row r="185" spans="1:6" x14ac:dyDescent="0.3">
      <c r="A185" s="32">
        <f t="shared" si="7"/>
        <v>45110</v>
      </c>
      <c r="B185" s="32">
        <f t="shared" si="7"/>
        <v>45475</v>
      </c>
      <c r="C185" s="4">
        <f>SUMIFS(Sheet!H:H,Sheet!C:C,A185)</f>
        <v>252782.38281251001</v>
      </c>
      <c r="D185" s="4"/>
      <c r="E185" s="33">
        <f t="shared" si="6"/>
        <v>0.86549153899951381</v>
      </c>
      <c r="F185" s="33"/>
    </row>
    <row r="186" spans="1:6" x14ac:dyDescent="0.3">
      <c r="A186" s="32">
        <f t="shared" si="7"/>
        <v>45111</v>
      </c>
      <c r="B186" s="32">
        <f t="shared" si="7"/>
        <v>45476</v>
      </c>
      <c r="C186" s="4">
        <f>SUMIFS(Sheet!H:H,Sheet!C:C,A186)</f>
        <v>252639.00585938001</v>
      </c>
      <c r="D186" s="4"/>
      <c r="E186" s="33">
        <f t="shared" si="6"/>
        <v>0.86500063635653346</v>
      </c>
      <c r="F186" s="33"/>
    </row>
    <row r="187" spans="1:6" x14ac:dyDescent="0.3">
      <c r="A187" s="32">
        <f t="shared" si="7"/>
        <v>45112</v>
      </c>
      <c r="B187" s="32">
        <f t="shared" si="7"/>
        <v>45477</v>
      </c>
      <c r="C187" s="4">
        <f>SUMIFS(Sheet!H:H,Sheet!C:C,A187)</f>
        <v>252392.17578125</v>
      </c>
      <c r="D187" s="4"/>
      <c r="E187" s="33">
        <f t="shared" si="6"/>
        <v>0.86415552467661638</v>
      </c>
      <c r="F187" s="33"/>
    </row>
    <row r="188" spans="1:6" x14ac:dyDescent="0.3">
      <c r="A188" s="32">
        <f t="shared" si="7"/>
        <v>45113</v>
      </c>
      <c r="B188" s="32">
        <f t="shared" si="7"/>
        <v>45478</v>
      </c>
      <c r="C188" s="4">
        <f>SUMIFS(Sheet!H:H,Sheet!C:C,A188)</f>
        <v>251969.28125</v>
      </c>
      <c r="D188" s="4"/>
      <c r="E188" s="33">
        <f t="shared" si="6"/>
        <v>0.86270759292356569</v>
      </c>
      <c r="F188" s="33"/>
    </row>
    <row r="189" spans="1:6" x14ac:dyDescent="0.3">
      <c r="A189" s="32">
        <f t="shared" si="7"/>
        <v>45114</v>
      </c>
      <c r="B189" s="32">
        <f t="shared" si="7"/>
        <v>45479</v>
      </c>
      <c r="C189" s="4">
        <f>SUMIFS(Sheet!H:H,Sheet!C:C,A189)</f>
        <v>251372.43945313001</v>
      </c>
      <c r="D189" s="4"/>
      <c r="E189" s="33">
        <f t="shared" si="6"/>
        <v>0.86066409005139222</v>
      </c>
      <c r="F189" s="33"/>
    </row>
    <row r="190" spans="1:6" x14ac:dyDescent="0.3">
      <c r="A190" s="32">
        <f t="shared" si="7"/>
        <v>45115</v>
      </c>
      <c r="B190" s="32">
        <f t="shared" si="7"/>
        <v>45480</v>
      </c>
      <c r="C190" s="4">
        <f>SUMIFS(Sheet!H:H,Sheet!C:C,A190)</f>
        <v>251311.22167969</v>
      </c>
      <c r="D190" s="4"/>
      <c r="E190" s="33">
        <f t="shared" si="6"/>
        <v>0.86045448895356558</v>
      </c>
      <c r="F190" s="33"/>
    </row>
    <row r="191" spans="1:6" x14ac:dyDescent="0.3">
      <c r="A191" s="32">
        <f t="shared" si="7"/>
        <v>45116</v>
      </c>
      <c r="B191" s="32">
        <f t="shared" si="7"/>
        <v>45481</v>
      </c>
      <c r="C191" s="4">
        <f>SUMIFS(Sheet!H:H,Sheet!C:C,A191)</f>
        <v>251349.921875</v>
      </c>
      <c r="D191" s="4"/>
      <c r="E191" s="33">
        <f t="shared" si="6"/>
        <v>0.86058699301190134</v>
      </c>
      <c r="F191" s="33"/>
    </row>
    <row r="192" spans="1:6" x14ac:dyDescent="0.3">
      <c r="A192" s="32">
        <f t="shared" si="7"/>
        <v>45117</v>
      </c>
      <c r="B192" s="32">
        <f t="shared" si="7"/>
        <v>45482</v>
      </c>
      <c r="C192" s="4">
        <f>SUMIFS(Sheet!H:H,Sheet!C:C,A192)</f>
        <v>251147.52832031</v>
      </c>
      <c r="D192" s="4"/>
      <c r="E192" s="33">
        <f t="shared" si="6"/>
        <v>0.85989402577588092</v>
      </c>
      <c r="F192" s="33"/>
    </row>
    <row r="193" spans="1:6" x14ac:dyDescent="0.3">
      <c r="A193" s="32">
        <f t="shared" si="7"/>
        <v>45118</v>
      </c>
      <c r="B193" s="32">
        <f t="shared" si="7"/>
        <v>45483</v>
      </c>
      <c r="C193" s="4">
        <f>SUMIFS(Sheet!H:H,Sheet!C:C,A193)</f>
        <v>251114.04589844</v>
      </c>
      <c r="D193" s="4"/>
      <c r="E193" s="33">
        <f t="shared" si="6"/>
        <v>0.85977938664434306</v>
      </c>
      <c r="F193" s="33"/>
    </row>
    <row r="194" spans="1:6" x14ac:dyDescent="0.3">
      <c r="A194" s="32">
        <f t="shared" si="7"/>
        <v>45119</v>
      </c>
      <c r="B194" s="32">
        <f t="shared" si="7"/>
        <v>45484</v>
      </c>
      <c r="C194" s="4">
        <f>SUMIFS(Sheet!H:H,Sheet!C:C,A194)</f>
        <v>251040.75585938001</v>
      </c>
      <c r="D194" s="4"/>
      <c r="E194" s="33">
        <f t="shared" si="6"/>
        <v>0.8595284517967734</v>
      </c>
      <c r="F194" s="33"/>
    </row>
    <row r="195" spans="1:6" x14ac:dyDescent="0.3">
      <c r="A195" s="32">
        <f t="shared" si="7"/>
        <v>45120</v>
      </c>
      <c r="B195" s="32">
        <f t="shared" si="7"/>
        <v>45485</v>
      </c>
      <c r="C195" s="4">
        <f>SUMIFS(Sheet!H:H,Sheet!C:C,A195)</f>
        <v>250755.00195313001</v>
      </c>
      <c r="D195" s="4"/>
      <c r="E195" s="33">
        <f t="shared" ref="E195:E258" si="8">C195/$B$1</f>
        <v>0.85855007037104369</v>
      </c>
      <c r="F195" s="33"/>
    </row>
    <row r="196" spans="1:6" x14ac:dyDescent="0.3">
      <c r="A196" s="32">
        <f t="shared" ref="A196:B259" si="9">A195+1</f>
        <v>45121</v>
      </c>
      <c r="B196" s="32">
        <f t="shared" si="9"/>
        <v>45486</v>
      </c>
      <c r="C196" s="4">
        <f>SUMIFS(Sheet!H:H,Sheet!C:C,A196)</f>
        <v>250610.63085938001</v>
      </c>
      <c r="D196" s="4"/>
      <c r="E196" s="33">
        <f t="shared" si="8"/>
        <v>0.8580557639295644</v>
      </c>
      <c r="F196" s="33"/>
    </row>
    <row r="197" spans="1:6" x14ac:dyDescent="0.3">
      <c r="A197" s="32">
        <f t="shared" si="9"/>
        <v>45122</v>
      </c>
      <c r="B197" s="32">
        <f t="shared" si="9"/>
        <v>45487</v>
      </c>
      <c r="C197" s="4">
        <f>SUMIFS(Sheet!H:H,Sheet!C:C,A197)</f>
        <v>250545.85253907001</v>
      </c>
      <c r="D197" s="4"/>
      <c r="E197" s="33">
        <f t="shared" si="8"/>
        <v>0.85783397201703027</v>
      </c>
      <c r="F197" s="33"/>
    </row>
    <row r="198" spans="1:6" x14ac:dyDescent="0.3">
      <c r="A198" s="32">
        <f t="shared" si="9"/>
        <v>45123</v>
      </c>
      <c r="B198" s="32">
        <f t="shared" si="9"/>
        <v>45488</v>
      </c>
      <c r="C198" s="4">
        <f>SUMIFS(Sheet!H:H,Sheet!C:C,A198)</f>
        <v>250495.76269531</v>
      </c>
      <c r="D198" s="4"/>
      <c r="E198" s="33">
        <f t="shared" si="8"/>
        <v>0.85766247139470941</v>
      </c>
      <c r="F198" s="33"/>
    </row>
    <row r="199" spans="1:6" x14ac:dyDescent="0.3">
      <c r="A199" s="32">
        <f t="shared" si="9"/>
        <v>45124</v>
      </c>
      <c r="B199" s="32">
        <f t="shared" si="9"/>
        <v>45489</v>
      </c>
      <c r="C199" s="4">
        <f>SUMIFS(Sheet!H:H,Sheet!C:C,A199)</f>
        <v>250193.70410157001</v>
      </c>
      <c r="D199" s="4"/>
      <c r="E199" s="33">
        <f t="shared" si="8"/>
        <v>0.85662826499845934</v>
      </c>
      <c r="F199" s="33"/>
    </row>
    <row r="200" spans="1:6" x14ac:dyDescent="0.3">
      <c r="A200" s="32">
        <f t="shared" si="9"/>
        <v>45125</v>
      </c>
      <c r="B200" s="32">
        <f t="shared" si="9"/>
        <v>45490</v>
      </c>
      <c r="C200" s="4">
        <f>SUMIFS(Sheet!H:H,Sheet!C:C,A200)</f>
        <v>249892.75976563001</v>
      </c>
      <c r="D200" s="4"/>
      <c r="E200" s="33">
        <f t="shared" si="8"/>
        <v>0.85559787366513962</v>
      </c>
      <c r="F200" s="33"/>
    </row>
    <row r="201" spans="1:6" x14ac:dyDescent="0.3">
      <c r="A201" s="32">
        <f t="shared" si="9"/>
        <v>45126</v>
      </c>
      <c r="B201" s="32">
        <f t="shared" si="9"/>
        <v>45491</v>
      </c>
      <c r="C201" s="4">
        <f>SUMIFS(Sheet!H:H,Sheet!C:C,A201)</f>
        <v>249718.90820313001</v>
      </c>
      <c r="D201" s="4"/>
      <c r="E201" s="33">
        <f t="shared" si="8"/>
        <v>0.85500263022012002</v>
      </c>
      <c r="F201" s="33"/>
    </row>
    <row r="202" spans="1:6" x14ac:dyDescent="0.3">
      <c r="A202" s="32">
        <f t="shared" si="9"/>
        <v>45127</v>
      </c>
      <c r="B202" s="32">
        <f t="shared" si="9"/>
        <v>45492</v>
      </c>
      <c r="C202" s="4">
        <f>SUMIFS(Sheet!H:H,Sheet!C:C,A202)</f>
        <v>249624.62304688001</v>
      </c>
      <c r="D202" s="4"/>
      <c r="E202" s="33">
        <f t="shared" si="8"/>
        <v>0.85467981102647328</v>
      </c>
      <c r="F202" s="33"/>
    </row>
    <row r="203" spans="1:6" x14ac:dyDescent="0.3">
      <c r="A203" s="32">
        <f t="shared" si="9"/>
        <v>45128</v>
      </c>
      <c r="B203" s="32">
        <f t="shared" si="9"/>
        <v>45493</v>
      </c>
      <c r="C203" s="4">
        <f>SUMIFS(Sheet!H:H,Sheet!C:C,A203)</f>
        <v>249422.64160157001</v>
      </c>
      <c r="D203" s="4"/>
      <c r="E203" s="33">
        <f t="shared" si="8"/>
        <v>0.85398825479535589</v>
      </c>
      <c r="F203" s="33"/>
    </row>
    <row r="204" spans="1:6" x14ac:dyDescent="0.3">
      <c r="A204" s="32">
        <f t="shared" si="9"/>
        <v>45129</v>
      </c>
      <c r="B204" s="32">
        <f t="shared" si="9"/>
        <v>45494</v>
      </c>
      <c r="C204" s="4">
        <f>SUMIFS(Sheet!H:H,Sheet!C:C,A204)</f>
        <v>249457.26660157001</v>
      </c>
      <c r="D204" s="4"/>
      <c r="E204" s="33">
        <f t="shared" si="8"/>
        <v>0.85410680595467492</v>
      </c>
      <c r="F204" s="33"/>
    </row>
    <row r="205" spans="1:6" x14ac:dyDescent="0.3">
      <c r="A205" s="32">
        <f t="shared" si="9"/>
        <v>45130</v>
      </c>
      <c r="B205" s="32">
        <f t="shared" si="9"/>
        <v>45495</v>
      </c>
      <c r="C205" s="4">
        <f>SUMIFS(Sheet!H:H,Sheet!C:C,A205)</f>
        <v>249386.46875</v>
      </c>
      <c r="D205" s="4"/>
      <c r="E205" s="33">
        <f t="shared" si="8"/>
        <v>0.85386440400865549</v>
      </c>
      <c r="F205" s="33"/>
    </row>
    <row r="206" spans="1:6" x14ac:dyDescent="0.3">
      <c r="A206" s="32">
        <f t="shared" si="9"/>
        <v>45131</v>
      </c>
      <c r="B206" s="32">
        <f t="shared" si="9"/>
        <v>45496</v>
      </c>
      <c r="C206" s="4">
        <f>SUMIFS(Sheet!H:H,Sheet!C:C,A206)</f>
        <v>249030.11718751001</v>
      </c>
      <c r="D206" s="4"/>
      <c r="E206" s="33">
        <f t="shared" si="8"/>
        <v>0.85264430607772856</v>
      </c>
      <c r="F206" s="33"/>
    </row>
    <row r="207" spans="1:6" x14ac:dyDescent="0.3">
      <c r="A207" s="32">
        <f t="shared" si="9"/>
        <v>45132</v>
      </c>
      <c r="B207" s="32">
        <f t="shared" si="9"/>
        <v>45497</v>
      </c>
      <c r="C207" s="4">
        <f>SUMIFS(Sheet!H:H,Sheet!C:C,A207)</f>
        <v>248733.27246094</v>
      </c>
      <c r="D207" s="4"/>
      <c r="E207" s="33">
        <f t="shared" si="8"/>
        <v>0.85162795123375379</v>
      </c>
      <c r="F207" s="33"/>
    </row>
    <row r="208" spans="1:6" x14ac:dyDescent="0.3">
      <c r="A208" s="32">
        <f t="shared" si="9"/>
        <v>45133</v>
      </c>
      <c r="B208" s="32">
        <f t="shared" si="9"/>
        <v>45498</v>
      </c>
      <c r="C208" s="4">
        <f>SUMIFS(Sheet!H:H,Sheet!C:C,A208)</f>
        <v>248305.19921875</v>
      </c>
      <c r="D208" s="4"/>
      <c r="E208" s="33">
        <f t="shared" si="8"/>
        <v>0.8501622882984442</v>
      </c>
      <c r="F208" s="33"/>
    </row>
    <row r="209" spans="1:6" x14ac:dyDescent="0.3">
      <c r="A209" s="32">
        <f t="shared" si="9"/>
        <v>45134</v>
      </c>
      <c r="B209" s="32">
        <f t="shared" si="9"/>
        <v>45499</v>
      </c>
      <c r="C209" s="4">
        <f>SUMIFS(Sheet!H:H,Sheet!C:C,A209)</f>
        <v>247922.20410157001</v>
      </c>
      <c r="D209" s="4"/>
      <c r="E209" s="33">
        <f t="shared" si="8"/>
        <v>0.84885096656110903</v>
      </c>
      <c r="F209" s="33"/>
    </row>
    <row r="210" spans="1:6" x14ac:dyDescent="0.3">
      <c r="A210" s="32">
        <f t="shared" si="9"/>
        <v>45135</v>
      </c>
      <c r="B210" s="32">
        <f t="shared" si="9"/>
        <v>45500</v>
      </c>
      <c r="C210" s="4">
        <f>SUMIFS(Sheet!H:H,Sheet!C:C,A210)</f>
        <v>247475.60156251001</v>
      </c>
      <c r="D210" s="4"/>
      <c r="E210" s="33">
        <f t="shared" si="8"/>
        <v>0.84732186190376901</v>
      </c>
      <c r="F210" s="33"/>
    </row>
    <row r="211" spans="1:6" x14ac:dyDescent="0.3">
      <c r="A211" s="32">
        <f t="shared" si="9"/>
        <v>45136</v>
      </c>
      <c r="B211" s="32">
        <f t="shared" si="9"/>
        <v>45501</v>
      </c>
      <c r="C211" s="4">
        <f>SUMIFS(Sheet!H:H,Sheet!C:C,A211)</f>
        <v>247188.87304688001</v>
      </c>
      <c r="D211" s="4"/>
      <c r="E211" s="33">
        <f t="shared" si="8"/>
        <v>0.84634014355177567</v>
      </c>
      <c r="F211" s="33"/>
    </row>
    <row r="212" spans="1:6" x14ac:dyDescent="0.3">
      <c r="A212" s="32">
        <f t="shared" si="9"/>
        <v>45137</v>
      </c>
      <c r="B212" s="32">
        <f t="shared" si="9"/>
        <v>45502</v>
      </c>
      <c r="C212" s="4">
        <f>SUMIFS(Sheet!H:H,Sheet!C:C,A212)</f>
        <v>247129.13281251001</v>
      </c>
      <c r="D212" s="4"/>
      <c r="E212" s="33">
        <f t="shared" si="8"/>
        <v>0.84613560134116028</v>
      </c>
      <c r="F212" s="33"/>
    </row>
    <row r="213" spans="1:6" x14ac:dyDescent="0.3">
      <c r="A213" s="32">
        <f t="shared" si="9"/>
        <v>45138</v>
      </c>
      <c r="B213" s="32">
        <f t="shared" si="9"/>
        <v>45503</v>
      </c>
      <c r="C213" s="4">
        <f>SUMIFS(Sheet!H:H,Sheet!C:C,A213)</f>
        <v>246654.3515625</v>
      </c>
      <c r="D213" s="4"/>
      <c r="E213" s="33">
        <f t="shared" si="8"/>
        <v>0.84451001671699744</v>
      </c>
      <c r="F213" s="33"/>
    </row>
    <row r="214" spans="1:6" x14ac:dyDescent="0.3">
      <c r="A214" s="32">
        <f t="shared" si="9"/>
        <v>45139</v>
      </c>
      <c r="B214" s="32">
        <f t="shared" si="9"/>
        <v>45504</v>
      </c>
      <c r="C214" s="4">
        <f>SUMIFS(Sheet!H:H,Sheet!C:C,A214)</f>
        <v>246175.00488282001</v>
      </c>
      <c r="D214" s="4"/>
      <c r="E214" s="33">
        <f t="shared" si="8"/>
        <v>0.84286880069990555</v>
      </c>
      <c r="F214" s="33"/>
    </row>
    <row r="215" spans="1:6" x14ac:dyDescent="0.3">
      <c r="A215" s="32">
        <f t="shared" si="9"/>
        <v>45140</v>
      </c>
      <c r="B215" s="32">
        <f t="shared" si="9"/>
        <v>45505</v>
      </c>
      <c r="C215" s="4">
        <f>SUMIFS(Sheet!H:H,Sheet!C:C,A215)</f>
        <v>245681.04296875</v>
      </c>
      <c r="D215" s="4"/>
      <c r="E215" s="33">
        <f t="shared" si="8"/>
        <v>0.84117754416351675</v>
      </c>
      <c r="F215" s="33"/>
    </row>
    <row r="216" spans="1:6" x14ac:dyDescent="0.3">
      <c r="A216" s="32">
        <f t="shared" si="9"/>
        <v>45141</v>
      </c>
      <c r="B216" s="32">
        <f t="shared" si="9"/>
        <v>45506</v>
      </c>
      <c r="C216" s="4">
        <f>SUMIFS(Sheet!H:H,Sheet!C:C,A216)</f>
        <v>245148.98046876001</v>
      </c>
      <c r="D216" s="4"/>
      <c r="E216" s="33">
        <f t="shared" si="8"/>
        <v>0.83935583654751633</v>
      </c>
      <c r="F216" s="33"/>
    </row>
    <row r="217" spans="1:6" x14ac:dyDescent="0.3">
      <c r="A217" s="32">
        <f t="shared" si="9"/>
        <v>45142</v>
      </c>
      <c r="B217" s="32">
        <f t="shared" si="9"/>
        <v>45507</v>
      </c>
      <c r="C217" s="4">
        <f>SUMIFS(Sheet!H:H,Sheet!C:C,A217)</f>
        <v>244473.11621094</v>
      </c>
      <c r="D217" s="4"/>
      <c r="E217" s="33">
        <f t="shared" si="8"/>
        <v>0.83704177181663175</v>
      </c>
      <c r="F217" s="33"/>
    </row>
    <row r="218" spans="1:6" x14ac:dyDescent="0.3">
      <c r="A218" s="32">
        <f t="shared" si="9"/>
        <v>45143</v>
      </c>
      <c r="B218" s="32">
        <f t="shared" si="9"/>
        <v>45508</v>
      </c>
      <c r="C218" s="4">
        <f>SUMIFS(Sheet!H:H,Sheet!C:C,A218)</f>
        <v>244137.32812501001</v>
      </c>
      <c r="D218" s="4"/>
      <c r="E218" s="33">
        <f t="shared" si="8"/>
        <v>0.83589208035460927</v>
      </c>
      <c r="F218" s="33"/>
    </row>
    <row r="219" spans="1:6" x14ac:dyDescent="0.3">
      <c r="A219" s="32">
        <f t="shared" si="9"/>
        <v>45144</v>
      </c>
      <c r="B219" s="32">
        <f t="shared" si="9"/>
        <v>45509</v>
      </c>
      <c r="C219" s="4">
        <f>SUMIFS(Sheet!H:H,Sheet!C:C,A219)</f>
        <v>243979.45996094</v>
      </c>
      <c r="D219" s="4"/>
      <c r="E219" s="33">
        <f t="shared" si="8"/>
        <v>0.83535156183128589</v>
      </c>
      <c r="F219" s="33"/>
    </row>
    <row r="220" spans="1:6" x14ac:dyDescent="0.3">
      <c r="A220" s="32">
        <f t="shared" si="9"/>
        <v>45145</v>
      </c>
      <c r="B220" s="32">
        <f t="shared" si="9"/>
        <v>45510</v>
      </c>
      <c r="C220" s="4">
        <f>SUMIFS(Sheet!H:H,Sheet!C:C,A220)</f>
        <v>243302.28320313001</v>
      </c>
      <c r="D220" s="4"/>
      <c r="E220" s="33">
        <f t="shared" si="8"/>
        <v>0.83303300328392704</v>
      </c>
      <c r="F220" s="33"/>
    </row>
    <row r="221" spans="1:6" x14ac:dyDescent="0.3">
      <c r="A221" s="32">
        <f t="shared" si="9"/>
        <v>45146</v>
      </c>
      <c r="B221" s="32">
        <f t="shared" si="9"/>
        <v>45511</v>
      </c>
      <c r="C221" s="4">
        <f>SUMIFS(Sheet!H:H,Sheet!C:C,A221)</f>
        <v>242578.13574219</v>
      </c>
      <c r="D221" s="4"/>
      <c r="E221" s="33">
        <f t="shared" si="8"/>
        <v>0.83055362361569907</v>
      </c>
      <c r="F221" s="33"/>
    </row>
    <row r="222" spans="1:6" x14ac:dyDescent="0.3">
      <c r="A222" s="32">
        <f t="shared" si="9"/>
        <v>45147</v>
      </c>
      <c r="B222" s="32">
        <f t="shared" si="9"/>
        <v>45512</v>
      </c>
      <c r="C222" s="4">
        <f>SUMIFS(Sheet!H:H,Sheet!C:C,A222)</f>
        <v>241876.37695313001</v>
      </c>
      <c r="D222" s="4"/>
      <c r="E222" s="33">
        <f t="shared" si="8"/>
        <v>0.82815089962998345</v>
      </c>
      <c r="F222" s="33"/>
    </row>
    <row r="223" spans="1:6" x14ac:dyDescent="0.3">
      <c r="A223" s="32">
        <f t="shared" si="9"/>
        <v>45148</v>
      </c>
      <c r="B223" s="32">
        <f t="shared" si="9"/>
        <v>45513</v>
      </c>
      <c r="C223" s="4">
        <f>SUMIFS(Sheet!H:H,Sheet!C:C,A223)</f>
        <v>241182.32714844</v>
      </c>
      <c r="D223" s="4"/>
      <c r="E223" s="33">
        <f t="shared" si="8"/>
        <v>0.82577457012901101</v>
      </c>
      <c r="F223" s="33"/>
    </row>
    <row r="224" spans="1:6" x14ac:dyDescent="0.3">
      <c r="A224" s="32">
        <f t="shared" si="9"/>
        <v>45149</v>
      </c>
      <c r="B224" s="32">
        <f t="shared" si="9"/>
        <v>45514</v>
      </c>
      <c r="C224" s="4">
        <f>SUMIFS(Sheet!H:H,Sheet!C:C,A224)</f>
        <v>240673.79296876001</v>
      </c>
      <c r="D224" s="4"/>
      <c r="E224" s="33">
        <f t="shared" si="8"/>
        <v>0.82403342019242098</v>
      </c>
      <c r="F224" s="33"/>
    </row>
    <row r="225" spans="1:6" x14ac:dyDescent="0.3">
      <c r="A225" s="32">
        <f t="shared" si="9"/>
        <v>45150</v>
      </c>
      <c r="B225" s="32">
        <f t="shared" si="9"/>
        <v>45515</v>
      </c>
      <c r="C225" s="4">
        <f>SUMIFS(Sheet!H:H,Sheet!C:C,A225)</f>
        <v>240861.61230469</v>
      </c>
      <c r="D225" s="4"/>
      <c r="E225" s="33">
        <f t="shared" si="8"/>
        <v>0.82467648734092747</v>
      </c>
      <c r="F225" s="33"/>
    </row>
    <row r="226" spans="1:6" x14ac:dyDescent="0.3">
      <c r="A226" s="32">
        <f t="shared" si="9"/>
        <v>45151</v>
      </c>
      <c r="B226" s="32">
        <f t="shared" si="9"/>
        <v>45516</v>
      </c>
      <c r="C226" s="4">
        <f>SUMIFS(Sheet!H:H,Sheet!C:C,A226)</f>
        <v>240958.57421875</v>
      </c>
      <c r="D226" s="4"/>
      <c r="E226" s="33">
        <f t="shared" si="8"/>
        <v>0.82500847137909661</v>
      </c>
      <c r="F226" s="33"/>
    </row>
    <row r="227" spans="1:6" x14ac:dyDescent="0.3">
      <c r="A227" s="32">
        <f t="shared" si="9"/>
        <v>45152</v>
      </c>
      <c r="B227" s="32">
        <f t="shared" si="9"/>
        <v>45517</v>
      </c>
      <c r="C227" s="4">
        <f>SUMIFS(Sheet!H:H,Sheet!C:C,A227)</f>
        <v>240636.40820313001</v>
      </c>
      <c r="D227" s="4"/>
      <c r="E227" s="33">
        <f t="shared" si="8"/>
        <v>0.82390541998140843</v>
      </c>
      <c r="F227" s="33"/>
    </row>
    <row r="228" spans="1:6" x14ac:dyDescent="0.3">
      <c r="A228" s="32">
        <f t="shared" si="9"/>
        <v>45153</v>
      </c>
      <c r="B228" s="32">
        <f t="shared" si="9"/>
        <v>45518</v>
      </c>
      <c r="C228" s="4">
        <f>SUMIFS(Sheet!H:H,Sheet!C:C,A228)</f>
        <v>240056.74609376001</v>
      </c>
      <c r="D228" s="4"/>
      <c r="E228" s="33">
        <f t="shared" si="8"/>
        <v>0.82192073795746201</v>
      </c>
      <c r="F228" s="33"/>
    </row>
    <row r="229" spans="1:6" x14ac:dyDescent="0.3">
      <c r="A229" s="32">
        <f t="shared" si="9"/>
        <v>45154</v>
      </c>
      <c r="B229" s="32">
        <f t="shared" si="9"/>
        <v>45519</v>
      </c>
      <c r="C229" s="4">
        <f>SUMIFS(Sheet!H:H,Sheet!C:C,A229)</f>
        <v>239414.04589844</v>
      </c>
      <c r="D229" s="4"/>
      <c r="E229" s="33">
        <f t="shared" si="8"/>
        <v>0.81972022234013997</v>
      </c>
      <c r="F229" s="33"/>
    </row>
    <row r="230" spans="1:6" x14ac:dyDescent="0.3">
      <c r="A230" s="32">
        <f t="shared" si="9"/>
        <v>45155</v>
      </c>
      <c r="B230" s="32">
        <f t="shared" si="9"/>
        <v>45520</v>
      </c>
      <c r="C230" s="4">
        <f>SUMIFS(Sheet!H:H,Sheet!C:C,A230)</f>
        <v>238763.72851563001</v>
      </c>
      <c r="D230" s="4"/>
      <c r="E230" s="33">
        <f t="shared" si="8"/>
        <v>0.81749362653775837</v>
      </c>
      <c r="F230" s="33"/>
    </row>
    <row r="231" spans="1:6" x14ac:dyDescent="0.3">
      <c r="A231" s="32">
        <f t="shared" si="9"/>
        <v>45156</v>
      </c>
      <c r="B231" s="32">
        <f t="shared" si="9"/>
        <v>45521</v>
      </c>
      <c r="C231" s="4">
        <f>SUMIFS(Sheet!H:H,Sheet!C:C,A231)</f>
        <v>238096.89941406</v>
      </c>
      <c r="D231" s="4"/>
      <c r="E231" s="33">
        <f t="shared" si="8"/>
        <v>0.81521049691873126</v>
      </c>
      <c r="F231" s="33"/>
    </row>
    <row r="232" spans="1:6" x14ac:dyDescent="0.3">
      <c r="A232" s="32">
        <f t="shared" si="9"/>
        <v>45157</v>
      </c>
      <c r="B232" s="32">
        <f t="shared" si="9"/>
        <v>45522</v>
      </c>
      <c r="C232" s="4">
        <f>SUMIFS(Sheet!H:H,Sheet!C:C,A232)</f>
        <v>237623.96582032001</v>
      </c>
      <c r="D232" s="4"/>
      <c r="E232" s="33">
        <f t="shared" si="8"/>
        <v>0.81359123841132885</v>
      </c>
      <c r="F232" s="33"/>
    </row>
    <row r="233" spans="1:6" x14ac:dyDescent="0.3">
      <c r="A233" s="32">
        <f t="shared" si="9"/>
        <v>45158</v>
      </c>
      <c r="B233" s="32">
        <f t="shared" si="9"/>
        <v>45523</v>
      </c>
      <c r="C233" s="4">
        <f>SUMIFS(Sheet!H:H,Sheet!C:C,A233)</f>
        <v>237359.796875</v>
      </c>
      <c r="D233" s="4"/>
      <c r="E233" s="33">
        <f t="shared" si="8"/>
        <v>0.81268676087418001</v>
      </c>
      <c r="F233" s="33"/>
    </row>
    <row r="234" spans="1:6" x14ac:dyDescent="0.3">
      <c r="A234" s="32">
        <f t="shared" si="9"/>
        <v>45159</v>
      </c>
      <c r="B234" s="32">
        <f t="shared" si="9"/>
        <v>45524</v>
      </c>
      <c r="C234" s="4">
        <f>SUMIFS(Sheet!H:H,Sheet!C:C,A234)</f>
        <v>236666.39355469</v>
      </c>
      <c r="D234" s="4"/>
      <c r="E234" s="33">
        <f t="shared" si="8"/>
        <v>0.81031264484534427</v>
      </c>
      <c r="F234" s="33"/>
    </row>
    <row r="235" spans="1:6" x14ac:dyDescent="0.3">
      <c r="A235" s="32">
        <f t="shared" si="9"/>
        <v>45160</v>
      </c>
      <c r="B235" s="32">
        <f t="shared" si="9"/>
        <v>45525</v>
      </c>
      <c r="C235" s="4">
        <f>SUMIFS(Sheet!H:H,Sheet!C:C,A235)</f>
        <v>235966.51171875</v>
      </c>
      <c r="D235" s="4"/>
      <c r="E235" s="33">
        <f t="shared" si="8"/>
        <v>0.80791634728470763</v>
      </c>
      <c r="F235" s="33"/>
    </row>
    <row r="236" spans="1:6" x14ac:dyDescent="0.3">
      <c r="A236" s="32">
        <f t="shared" si="9"/>
        <v>45161</v>
      </c>
      <c r="B236" s="32">
        <f t="shared" si="9"/>
        <v>45526</v>
      </c>
      <c r="C236" s="4">
        <f>SUMIFS(Sheet!H:H,Sheet!C:C,A236)</f>
        <v>235047.22363281</v>
      </c>
      <c r="D236" s="4"/>
      <c r="E236" s="33">
        <f t="shared" si="8"/>
        <v>0.80476883339773608</v>
      </c>
      <c r="F236" s="33"/>
    </row>
    <row r="237" spans="1:6" x14ac:dyDescent="0.3">
      <c r="A237" s="32">
        <f t="shared" si="9"/>
        <v>45162</v>
      </c>
      <c r="B237" s="32">
        <f t="shared" si="9"/>
        <v>45527</v>
      </c>
      <c r="C237" s="4">
        <f>SUMIFS(Sheet!H:H,Sheet!C:C,A237)</f>
        <v>234096.47167969</v>
      </c>
      <c r="D237" s="4"/>
      <c r="E237" s="33">
        <f t="shared" si="8"/>
        <v>0.80151359162828517</v>
      </c>
      <c r="F237" s="33"/>
    </row>
    <row r="238" spans="1:6" x14ac:dyDescent="0.3">
      <c r="A238" s="32">
        <f t="shared" si="9"/>
        <v>45163</v>
      </c>
      <c r="B238" s="32">
        <f t="shared" si="9"/>
        <v>45528</v>
      </c>
      <c r="C238" s="4">
        <f>SUMIFS(Sheet!H:H,Sheet!C:C,A238)</f>
        <v>233187.79589844</v>
      </c>
      <c r="D238" s="4"/>
      <c r="E238" s="33">
        <f t="shared" si="8"/>
        <v>0.79840241278893953</v>
      </c>
      <c r="F238" s="33"/>
    </row>
    <row r="239" spans="1:6" x14ac:dyDescent="0.3">
      <c r="A239" s="32">
        <f t="shared" si="9"/>
        <v>45164</v>
      </c>
      <c r="B239" s="32">
        <f t="shared" si="9"/>
        <v>45529</v>
      </c>
      <c r="C239" s="4">
        <f>SUMIFS(Sheet!H:H,Sheet!C:C,A239)</f>
        <v>232374.66406251001</v>
      </c>
      <c r="D239" s="4"/>
      <c r="E239" s="33">
        <f t="shared" si="8"/>
        <v>0.79561836306103373</v>
      </c>
      <c r="F239" s="33"/>
    </row>
    <row r="240" spans="1:6" x14ac:dyDescent="0.3">
      <c r="A240" s="32">
        <f t="shared" si="9"/>
        <v>45165</v>
      </c>
      <c r="B240" s="32">
        <f t="shared" si="9"/>
        <v>45530</v>
      </c>
      <c r="C240" s="4">
        <f>SUMIFS(Sheet!H:H,Sheet!C:C,A240)</f>
        <v>231933.92382813001</v>
      </c>
      <c r="D240" s="4"/>
      <c r="E240" s="33">
        <f t="shared" si="8"/>
        <v>0.7941093301153499</v>
      </c>
      <c r="F240" s="33"/>
    </row>
    <row r="241" spans="1:6" x14ac:dyDescent="0.3">
      <c r="A241" s="32">
        <f t="shared" si="9"/>
        <v>45166</v>
      </c>
      <c r="B241" s="32">
        <f t="shared" si="9"/>
        <v>45531</v>
      </c>
      <c r="C241" s="4">
        <f>SUMIFS(Sheet!H:H,Sheet!C:C,A241)</f>
        <v>231111.75585938001</v>
      </c>
      <c r="D241" s="4"/>
      <c r="E241" s="33">
        <f t="shared" si="8"/>
        <v>0.79129434193194736</v>
      </c>
      <c r="F241" s="33"/>
    </row>
    <row r="242" spans="1:6" x14ac:dyDescent="0.3">
      <c r="A242" s="32">
        <f t="shared" si="9"/>
        <v>45167</v>
      </c>
      <c r="B242" s="32">
        <f t="shared" si="9"/>
        <v>45532</v>
      </c>
      <c r="C242" s="4">
        <f>SUMIFS(Sheet!H:H,Sheet!C:C,A242)</f>
        <v>230307.3046875</v>
      </c>
      <c r="D242" s="4"/>
      <c r="E242" s="33">
        <f t="shared" si="8"/>
        <v>0.78854001358416537</v>
      </c>
      <c r="F242" s="33"/>
    </row>
    <row r="243" spans="1:6" x14ac:dyDescent="0.3">
      <c r="A243" s="32">
        <f t="shared" si="9"/>
        <v>45168</v>
      </c>
      <c r="B243" s="32">
        <f t="shared" si="9"/>
        <v>45533</v>
      </c>
      <c r="C243" s="4">
        <f>SUMIFS(Sheet!H:H,Sheet!C:C,A243)</f>
        <v>229546.57031251001</v>
      </c>
      <c r="D243" s="4"/>
      <c r="E243" s="33">
        <f t="shared" si="8"/>
        <v>0.78593536543719278</v>
      </c>
      <c r="F243" s="33"/>
    </row>
    <row r="244" spans="1:6" x14ac:dyDescent="0.3">
      <c r="A244" s="32">
        <f t="shared" si="9"/>
        <v>45169</v>
      </c>
      <c r="B244" s="32">
        <f t="shared" si="9"/>
        <v>45534</v>
      </c>
      <c r="C244" s="4">
        <f>SUMIFS(Sheet!H:H,Sheet!C:C,A244)</f>
        <v>228787.67089844</v>
      </c>
      <c r="D244" s="4"/>
      <c r="E244" s="33">
        <f t="shared" si="8"/>
        <v>0.78333699993987704</v>
      </c>
      <c r="F244" s="33"/>
    </row>
    <row r="245" spans="1:6" x14ac:dyDescent="0.3">
      <c r="A245" s="32">
        <f t="shared" si="9"/>
        <v>45170</v>
      </c>
      <c r="B245" s="32">
        <f t="shared" si="9"/>
        <v>45535</v>
      </c>
      <c r="C245" s="4">
        <f>SUMIFS(Sheet!H:H,Sheet!C:C,A245)</f>
        <v>228144.75585938001</v>
      </c>
      <c r="D245" s="4"/>
      <c r="E245" s="33">
        <f t="shared" si="8"/>
        <v>0.78113574872762515</v>
      </c>
      <c r="F245" s="33"/>
    </row>
    <row r="246" spans="1:6" x14ac:dyDescent="0.3">
      <c r="A246" s="32">
        <f t="shared" si="9"/>
        <v>45171</v>
      </c>
      <c r="B246" s="32">
        <f t="shared" si="9"/>
        <v>45536</v>
      </c>
      <c r="C246" s="4">
        <f>SUMIFS(Sheet!H:H,Sheet!C:C,A246)</f>
        <v>227868.99023438001</v>
      </c>
      <c r="D246" s="4"/>
      <c r="E246" s="33">
        <f t="shared" si="8"/>
        <v>0.78019156578050319</v>
      </c>
      <c r="F246" s="33"/>
    </row>
    <row r="247" spans="1:6" x14ac:dyDescent="0.3">
      <c r="A247" s="32">
        <f t="shared" si="9"/>
        <v>45172</v>
      </c>
      <c r="B247" s="32">
        <f t="shared" si="9"/>
        <v>45537</v>
      </c>
      <c r="C247" s="4">
        <f>SUMIFS(Sheet!H:H,Sheet!C:C,A247)</f>
        <v>227738.41406251001</v>
      </c>
      <c r="D247" s="4"/>
      <c r="E247" s="33">
        <f t="shared" si="8"/>
        <v>0.77974449122296863</v>
      </c>
      <c r="F247" s="33"/>
    </row>
    <row r="248" spans="1:6" x14ac:dyDescent="0.3">
      <c r="A248" s="32">
        <f t="shared" si="9"/>
        <v>45173</v>
      </c>
      <c r="B248" s="32">
        <f t="shared" si="9"/>
        <v>45538</v>
      </c>
      <c r="C248" s="4">
        <f>SUMIFS(Sheet!H:H,Sheet!C:C,A248)</f>
        <v>227835.61718751001</v>
      </c>
      <c r="D248" s="4"/>
      <c r="E248" s="33">
        <f t="shared" si="8"/>
        <v>0.78007730113367435</v>
      </c>
      <c r="F248" s="33"/>
    </row>
    <row r="249" spans="1:6" x14ac:dyDescent="0.3">
      <c r="A249" s="32">
        <f t="shared" si="9"/>
        <v>45174</v>
      </c>
      <c r="B249" s="32">
        <f t="shared" si="9"/>
        <v>45539</v>
      </c>
      <c r="C249" s="4">
        <f>SUMIFS(Sheet!H:H,Sheet!C:C,A249)</f>
        <v>227560.34667969</v>
      </c>
      <c r="D249" s="4"/>
      <c r="E249" s="33">
        <f t="shared" si="8"/>
        <v>0.77913481339855784</v>
      </c>
      <c r="F249" s="33"/>
    </row>
    <row r="250" spans="1:6" x14ac:dyDescent="0.3">
      <c r="A250" s="32">
        <f t="shared" si="9"/>
        <v>45175</v>
      </c>
      <c r="B250" s="32">
        <f t="shared" si="9"/>
        <v>45540</v>
      </c>
      <c r="C250" s="4">
        <f>SUMIFS(Sheet!H:H,Sheet!C:C,A250)</f>
        <v>227343.32324219</v>
      </c>
      <c r="D250" s="4"/>
      <c r="E250" s="33">
        <f t="shared" si="8"/>
        <v>0.77839175548909845</v>
      </c>
      <c r="F250" s="33"/>
    </row>
    <row r="251" spans="1:6" x14ac:dyDescent="0.3">
      <c r="A251" s="32">
        <f t="shared" si="9"/>
        <v>45176</v>
      </c>
      <c r="B251" s="32">
        <f t="shared" si="9"/>
        <v>45541</v>
      </c>
      <c r="C251" s="4">
        <f>SUMIFS(Sheet!H:H,Sheet!C:C,A251)</f>
        <v>227237.48632813001</v>
      </c>
      <c r="D251" s="4"/>
      <c r="E251" s="33">
        <f t="shared" si="8"/>
        <v>0.77802938469168137</v>
      </c>
      <c r="F251" s="33"/>
    </row>
    <row r="252" spans="1:6" x14ac:dyDescent="0.3">
      <c r="A252" s="32">
        <f t="shared" si="9"/>
        <v>45177</v>
      </c>
      <c r="B252" s="32">
        <f t="shared" si="9"/>
        <v>45542</v>
      </c>
      <c r="C252" s="4">
        <f>SUMIFS(Sheet!H:H,Sheet!C:C,A252)</f>
        <v>226913.25781251001</v>
      </c>
      <c r="D252" s="4"/>
      <c r="E252" s="33">
        <f t="shared" si="8"/>
        <v>0.77691927158233698</v>
      </c>
      <c r="F252" s="33"/>
    </row>
    <row r="253" spans="1:6" x14ac:dyDescent="0.3">
      <c r="A253" s="32">
        <f t="shared" si="9"/>
        <v>45178</v>
      </c>
      <c r="B253" s="32">
        <f t="shared" si="9"/>
        <v>45543</v>
      </c>
      <c r="C253" s="4">
        <f>SUMIFS(Sheet!H:H,Sheet!C:C,A253)</f>
        <v>226627.10351563001</v>
      </c>
      <c r="D253" s="4"/>
      <c r="E253" s="33">
        <f t="shared" si="8"/>
        <v>0.7759395192750661</v>
      </c>
      <c r="F253" s="33"/>
    </row>
    <row r="254" spans="1:6" x14ac:dyDescent="0.3">
      <c r="A254" s="32">
        <f t="shared" si="9"/>
        <v>45179</v>
      </c>
      <c r="B254" s="32">
        <f t="shared" si="9"/>
        <v>45544</v>
      </c>
      <c r="C254" s="4">
        <f>SUMIFS(Sheet!H:H,Sheet!C:C,A254)</f>
        <v>226571.03515625</v>
      </c>
      <c r="D254" s="4"/>
      <c r="E254" s="33">
        <f t="shared" si="8"/>
        <v>0.77574754905107712</v>
      </c>
      <c r="F254" s="33"/>
    </row>
    <row r="255" spans="1:6" x14ac:dyDescent="0.3">
      <c r="A255" s="32">
        <f t="shared" si="9"/>
        <v>45180</v>
      </c>
      <c r="B255" s="32">
        <f t="shared" si="9"/>
        <v>45545</v>
      </c>
      <c r="C255" s="4">
        <f>SUMIFS(Sheet!H:H,Sheet!C:C,A255)</f>
        <v>225985.15820313001</v>
      </c>
      <c r="D255" s="4"/>
      <c r="E255" s="33">
        <f t="shared" si="8"/>
        <v>0.77374158827098483</v>
      </c>
      <c r="F255" s="33"/>
    </row>
    <row r="256" spans="1:6" x14ac:dyDescent="0.3">
      <c r="A256" s="32">
        <f t="shared" si="9"/>
        <v>45181</v>
      </c>
      <c r="B256" s="32">
        <f t="shared" si="9"/>
        <v>45546</v>
      </c>
      <c r="C256" s="4">
        <f>SUMIFS(Sheet!H:H,Sheet!C:C,A256)</f>
        <v>225213.07519532001</v>
      </c>
      <c r="D256" s="4"/>
      <c r="E256" s="33">
        <f t="shared" si="8"/>
        <v>0.77109808399181012</v>
      </c>
      <c r="F256" s="33"/>
    </row>
    <row r="257" spans="1:6" x14ac:dyDescent="0.3">
      <c r="A257" s="32">
        <f t="shared" si="9"/>
        <v>45182</v>
      </c>
      <c r="B257" s="32">
        <f t="shared" si="9"/>
        <v>45547</v>
      </c>
      <c r="C257" s="4">
        <f>SUMIFS(Sheet!H:H,Sheet!C:C,A257)</f>
        <v>224467.34960938001</v>
      </c>
      <c r="D257" s="4"/>
      <c r="E257" s="33">
        <f t="shared" si="8"/>
        <v>0.76854482384027012</v>
      </c>
      <c r="F257" s="33"/>
    </row>
    <row r="258" spans="1:6" x14ac:dyDescent="0.3">
      <c r="A258" s="32">
        <f t="shared" si="9"/>
        <v>45183</v>
      </c>
      <c r="B258" s="32">
        <f t="shared" si="9"/>
        <v>45548</v>
      </c>
      <c r="C258" s="4">
        <f>SUMIFS(Sheet!H:H,Sheet!C:C,A258)</f>
        <v>223768.29785156</v>
      </c>
      <c r="D258" s="4"/>
      <c r="E258" s="33">
        <f t="shared" si="8"/>
        <v>0.7661513683510689</v>
      </c>
      <c r="F258" s="33"/>
    </row>
    <row r="259" spans="1:6" x14ac:dyDescent="0.3">
      <c r="A259" s="32">
        <f t="shared" si="9"/>
        <v>45184</v>
      </c>
      <c r="B259" s="32">
        <f t="shared" si="9"/>
        <v>45549</v>
      </c>
      <c r="C259" s="4">
        <f>SUMIFS(Sheet!H:H,Sheet!C:C,A259)</f>
        <v>223227.37695313001</v>
      </c>
      <c r="D259" s="4"/>
      <c r="E259" s="33">
        <f t="shared" ref="E259:E322" si="10">C259/$B$1</f>
        <v>0.76429933081724122</v>
      </c>
      <c r="F259" s="33"/>
    </row>
    <row r="260" spans="1:6" x14ac:dyDescent="0.3">
      <c r="A260" s="32">
        <f t="shared" ref="A260:B323" si="11">A259+1</f>
        <v>45185</v>
      </c>
      <c r="B260" s="32">
        <f t="shared" si="11"/>
        <v>45550</v>
      </c>
      <c r="C260" s="4">
        <f>SUMIFS(Sheet!H:H,Sheet!C:C,A260)</f>
        <v>222834.70996094</v>
      </c>
      <c r="D260" s="4"/>
      <c r="E260" s="33">
        <f t="shared" si="10"/>
        <v>0.76295489393202953</v>
      </c>
      <c r="F260" s="33"/>
    </row>
    <row r="261" spans="1:6" x14ac:dyDescent="0.3">
      <c r="A261" s="32">
        <f t="shared" si="11"/>
        <v>45186</v>
      </c>
      <c r="B261" s="32">
        <f t="shared" si="11"/>
        <v>45551</v>
      </c>
      <c r="C261" s="4">
        <f>SUMIFS(Sheet!H:H,Sheet!C:C,A261)</f>
        <v>222478.57519531</v>
      </c>
      <c r="D261" s="4"/>
      <c r="E261" s="33">
        <f t="shared" si="10"/>
        <v>0.76173553828324225</v>
      </c>
      <c r="F261" s="33"/>
    </row>
    <row r="262" spans="1:6" x14ac:dyDescent="0.3">
      <c r="A262" s="32">
        <f t="shared" si="11"/>
        <v>45187</v>
      </c>
      <c r="B262" s="32">
        <f t="shared" si="11"/>
        <v>45552</v>
      </c>
      <c r="C262" s="4">
        <f>SUMIFS(Sheet!H:H,Sheet!C:C,A262)</f>
        <v>221507.78613282001</v>
      </c>
      <c r="D262" s="4"/>
      <c r="E262" s="33">
        <f t="shared" si="10"/>
        <v>0.75841169225255767</v>
      </c>
      <c r="F262" s="33"/>
    </row>
    <row r="263" spans="1:6" x14ac:dyDescent="0.3">
      <c r="A263" s="32">
        <f t="shared" si="11"/>
        <v>45188</v>
      </c>
      <c r="B263" s="32">
        <f t="shared" si="11"/>
        <v>45553</v>
      </c>
      <c r="C263" s="4">
        <f>SUMIFS(Sheet!H:H,Sheet!C:C,A263)</f>
        <v>220703.72265626001</v>
      </c>
      <c r="D263" s="4"/>
      <c r="E263" s="33">
        <f t="shared" si="10"/>
        <v>0.75565869131935037</v>
      </c>
      <c r="F263" s="33"/>
    </row>
    <row r="264" spans="1:6" x14ac:dyDescent="0.3">
      <c r="A264" s="32">
        <f t="shared" si="11"/>
        <v>45189</v>
      </c>
      <c r="B264" s="32">
        <f t="shared" si="11"/>
        <v>45554</v>
      </c>
      <c r="C264" s="4">
        <f>SUMIFS(Sheet!H:H,Sheet!C:C,A264)</f>
        <v>220089.46289063001</v>
      </c>
      <c r="D264" s="4"/>
      <c r="E264" s="33">
        <f t="shared" si="10"/>
        <v>0.75355555175722777</v>
      </c>
      <c r="F264" s="33"/>
    </row>
    <row r="265" spans="1:6" x14ac:dyDescent="0.3">
      <c r="A265" s="32">
        <f t="shared" si="11"/>
        <v>45190</v>
      </c>
      <c r="B265" s="32">
        <f t="shared" si="11"/>
        <v>45555</v>
      </c>
      <c r="C265" s="4">
        <f>SUMIFS(Sheet!H:H,Sheet!C:C,A265)</f>
        <v>219290.71679688001</v>
      </c>
      <c r="D265" s="4"/>
      <c r="E265" s="33">
        <f t="shared" si="10"/>
        <v>0.75082075679937554</v>
      </c>
      <c r="F265" s="33"/>
    </row>
    <row r="266" spans="1:6" x14ac:dyDescent="0.3">
      <c r="A266" s="32">
        <f t="shared" si="11"/>
        <v>45191</v>
      </c>
      <c r="B266" s="32">
        <f t="shared" si="11"/>
        <v>45556</v>
      </c>
      <c r="C266" s="4">
        <f>SUMIFS(Sheet!H:H,Sheet!C:C,A266)</f>
        <v>218389.38574219</v>
      </c>
      <c r="D266" s="4"/>
      <c r="E266" s="33">
        <f t="shared" si="10"/>
        <v>0.74773472527695606</v>
      </c>
      <c r="F266" s="33"/>
    </row>
    <row r="267" spans="1:6" x14ac:dyDescent="0.3">
      <c r="A267" s="32">
        <f t="shared" si="11"/>
        <v>45192</v>
      </c>
      <c r="B267" s="32">
        <f t="shared" si="11"/>
        <v>45557</v>
      </c>
      <c r="C267" s="4">
        <f>SUMIFS(Sheet!H:H,Sheet!C:C,A267)</f>
        <v>217680.86621094</v>
      </c>
      <c r="D267" s="4"/>
      <c r="E267" s="33">
        <f t="shared" si="10"/>
        <v>0.7453088534551543</v>
      </c>
      <c r="F267" s="33"/>
    </row>
    <row r="268" spans="1:6" x14ac:dyDescent="0.3">
      <c r="A268" s="32">
        <f t="shared" si="11"/>
        <v>45193</v>
      </c>
      <c r="B268" s="32">
        <f t="shared" si="11"/>
        <v>45558</v>
      </c>
      <c r="C268" s="4">
        <f>SUMIFS(Sheet!H:H,Sheet!C:C,A268)</f>
        <v>216989.09863282001</v>
      </c>
      <c r="D268" s="4"/>
      <c r="E268" s="33">
        <f t="shared" si="10"/>
        <v>0.74294033797889536</v>
      </c>
      <c r="F268" s="33"/>
    </row>
    <row r="269" spans="1:6" x14ac:dyDescent="0.3">
      <c r="A269" s="32">
        <f t="shared" si="11"/>
        <v>45194</v>
      </c>
      <c r="B269" s="32">
        <f t="shared" si="11"/>
        <v>45559</v>
      </c>
      <c r="C269" s="4">
        <f>SUMIFS(Sheet!H:H,Sheet!C:C,A269)</f>
        <v>215856.70507813001</v>
      </c>
      <c r="D269" s="4"/>
      <c r="E269" s="33">
        <f t="shared" si="10"/>
        <v>0.73906318075972033</v>
      </c>
      <c r="F269" s="33"/>
    </row>
    <row r="270" spans="1:6" x14ac:dyDescent="0.3">
      <c r="A270" s="32">
        <f t="shared" si="11"/>
        <v>45195</v>
      </c>
      <c r="B270" s="32">
        <f t="shared" si="11"/>
        <v>45560</v>
      </c>
      <c r="C270" s="4">
        <f>SUMIFS(Sheet!H:H,Sheet!C:C,A270)</f>
        <v>214745.99707032001</v>
      </c>
      <c r="D270" s="4"/>
      <c r="E270" s="33">
        <f t="shared" si="10"/>
        <v>0.73526027182135667</v>
      </c>
      <c r="F270" s="33"/>
    </row>
    <row r="271" spans="1:6" x14ac:dyDescent="0.3">
      <c r="A271" s="32">
        <f t="shared" si="11"/>
        <v>45196</v>
      </c>
      <c r="B271" s="32">
        <f t="shared" si="11"/>
        <v>45561</v>
      </c>
      <c r="C271" s="4">
        <f>SUMIFS(Sheet!H:H,Sheet!C:C,A271)</f>
        <v>213761.22265626001</v>
      </c>
      <c r="D271" s="4"/>
      <c r="E271" s="33">
        <f t="shared" si="10"/>
        <v>0.73188854190209129</v>
      </c>
      <c r="F271" s="33"/>
    </row>
    <row r="272" spans="1:6" x14ac:dyDescent="0.3">
      <c r="A272" s="32">
        <f t="shared" si="11"/>
        <v>45197</v>
      </c>
      <c r="B272" s="32">
        <f t="shared" si="11"/>
        <v>45562</v>
      </c>
      <c r="C272" s="4">
        <f>SUMIFS(Sheet!H:H,Sheet!C:C,A272)</f>
        <v>213070.44433594</v>
      </c>
      <c r="D272" s="4"/>
      <c r="E272" s="33">
        <f t="shared" si="10"/>
        <v>0.72952341350623828</v>
      </c>
      <c r="F272" s="33"/>
    </row>
    <row r="273" spans="1:6" x14ac:dyDescent="0.3">
      <c r="A273" s="32">
        <f t="shared" si="11"/>
        <v>45198</v>
      </c>
      <c r="B273" s="32">
        <f t="shared" si="11"/>
        <v>45563</v>
      </c>
      <c r="C273" s="4">
        <f>SUMIFS(Sheet!H:H,Sheet!C:C,A273)</f>
        <v>212415.50097657001</v>
      </c>
      <c r="D273" s="4"/>
      <c r="E273" s="33">
        <f t="shared" si="10"/>
        <v>0.72728097900684086</v>
      </c>
      <c r="F273" s="33"/>
    </row>
    <row r="274" spans="1:6" x14ac:dyDescent="0.3">
      <c r="A274" s="32">
        <f t="shared" si="11"/>
        <v>45199</v>
      </c>
      <c r="B274" s="32">
        <f t="shared" si="11"/>
        <v>45564</v>
      </c>
      <c r="C274" s="4">
        <f>SUMIFS(Sheet!H:H,Sheet!C:C,A274)</f>
        <v>212168.05664063001</v>
      </c>
      <c r="D274" s="4"/>
      <c r="E274" s="33">
        <f t="shared" si="10"/>
        <v>0.72643376419405759</v>
      </c>
      <c r="F274" s="33"/>
    </row>
    <row r="275" spans="1:6" x14ac:dyDescent="0.3">
      <c r="A275" s="32">
        <f t="shared" si="11"/>
        <v>45200</v>
      </c>
      <c r="B275" s="32">
        <f t="shared" si="11"/>
        <v>45565</v>
      </c>
      <c r="C275" s="4">
        <f>SUMIFS(Sheet!H:H,Sheet!C:C,A275)</f>
        <v>211933.4609375</v>
      </c>
      <c r="D275" s="4"/>
      <c r="E275" s="33">
        <f t="shared" si="10"/>
        <v>0.7256305413037375</v>
      </c>
      <c r="F275" s="33"/>
    </row>
    <row r="276" spans="1:6" x14ac:dyDescent="0.3">
      <c r="A276" s="32">
        <f t="shared" si="11"/>
        <v>45201</v>
      </c>
      <c r="B276" s="32">
        <f t="shared" si="11"/>
        <v>45566</v>
      </c>
      <c r="C276" s="4">
        <f>SUMIFS(Sheet!H:H,Sheet!C:C,A276)</f>
        <v>211059.58886719</v>
      </c>
      <c r="D276" s="4"/>
      <c r="E276" s="33">
        <f t="shared" si="10"/>
        <v>0.7226385255049852</v>
      </c>
      <c r="F276" s="33"/>
    </row>
    <row r="277" spans="1:6" x14ac:dyDescent="0.3">
      <c r="A277" s="32">
        <f t="shared" si="11"/>
        <v>45202</v>
      </c>
      <c r="B277" s="32">
        <f t="shared" si="11"/>
        <v>45567</v>
      </c>
      <c r="C277" s="4">
        <f>SUMIFS(Sheet!H:H,Sheet!C:C,A277)</f>
        <v>210228.88769532001</v>
      </c>
      <c r="D277" s="4"/>
      <c r="E277" s="33">
        <f t="shared" si="10"/>
        <v>0.71979432082706774</v>
      </c>
      <c r="F277" s="33"/>
    </row>
    <row r="278" spans="1:6" x14ac:dyDescent="0.3">
      <c r="A278" s="32">
        <f t="shared" si="11"/>
        <v>45203</v>
      </c>
      <c r="B278" s="32">
        <f t="shared" si="11"/>
        <v>45568</v>
      </c>
      <c r="C278" s="4">
        <f>SUMIFS(Sheet!H:H,Sheet!C:C,A278)</f>
        <v>209993.36523438001</v>
      </c>
      <c r="D278" s="4"/>
      <c r="E278" s="33">
        <f t="shared" si="10"/>
        <v>0.71898792484756979</v>
      </c>
      <c r="F278" s="33"/>
    </row>
    <row r="279" spans="1:6" x14ac:dyDescent="0.3">
      <c r="A279" s="32">
        <f t="shared" si="11"/>
        <v>45204</v>
      </c>
      <c r="B279" s="32">
        <f t="shared" si="11"/>
        <v>45569</v>
      </c>
      <c r="C279" s="4">
        <f>SUMIFS(Sheet!H:H,Sheet!C:C,A279)</f>
        <v>209465.45800782001</v>
      </c>
      <c r="D279" s="4"/>
      <c r="E279" s="33">
        <f t="shared" si="10"/>
        <v>0.71718044430687378</v>
      </c>
      <c r="F279" s="33"/>
    </row>
    <row r="280" spans="1:6" x14ac:dyDescent="0.3">
      <c r="A280" s="32">
        <f t="shared" si="11"/>
        <v>45205</v>
      </c>
      <c r="B280" s="32">
        <f t="shared" si="11"/>
        <v>45570</v>
      </c>
      <c r="C280" s="4">
        <f>SUMIFS(Sheet!H:H,Sheet!C:C,A280)</f>
        <v>208754.39648438001</v>
      </c>
      <c r="D280" s="4"/>
      <c r="E280" s="33">
        <f t="shared" si="10"/>
        <v>0.71474586905919169</v>
      </c>
      <c r="F280" s="33"/>
    </row>
    <row r="281" spans="1:6" x14ac:dyDescent="0.3">
      <c r="A281" s="32">
        <f t="shared" si="11"/>
        <v>45206</v>
      </c>
      <c r="B281" s="32">
        <f t="shared" si="11"/>
        <v>45571</v>
      </c>
      <c r="C281" s="4">
        <f>SUMIFS(Sheet!H:H,Sheet!C:C,A281)</f>
        <v>208680.94238282001</v>
      </c>
      <c r="D281" s="4"/>
      <c r="E281" s="33">
        <f t="shared" si="10"/>
        <v>0.71449437248455838</v>
      </c>
      <c r="F281" s="33"/>
    </row>
    <row r="282" spans="1:6" x14ac:dyDescent="0.3">
      <c r="A282" s="32">
        <f t="shared" si="11"/>
        <v>45207</v>
      </c>
      <c r="B282" s="32">
        <f t="shared" si="11"/>
        <v>45572</v>
      </c>
      <c r="C282" s="4">
        <f>SUMIFS(Sheet!H:H,Sheet!C:C,A282)</f>
        <v>208653.90625</v>
      </c>
      <c r="D282" s="4"/>
      <c r="E282" s="33">
        <f t="shared" si="10"/>
        <v>0.71440180454551683</v>
      </c>
      <c r="F282" s="33"/>
    </row>
    <row r="283" spans="1:6" x14ac:dyDescent="0.3">
      <c r="A283" s="32">
        <f t="shared" si="11"/>
        <v>45208</v>
      </c>
      <c r="B283" s="32">
        <f t="shared" si="11"/>
        <v>45573</v>
      </c>
      <c r="C283" s="4">
        <f>SUMIFS(Sheet!H:H,Sheet!C:C,A283)</f>
        <v>208294.80273438001</v>
      </c>
      <c r="D283" s="4"/>
      <c r="E283" s="33">
        <f t="shared" si="10"/>
        <v>0.71317228431180413</v>
      </c>
      <c r="F283" s="33"/>
    </row>
    <row r="284" spans="1:6" x14ac:dyDescent="0.3">
      <c r="A284" s="32">
        <f t="shared" si="11"/>
        <v>45209</v>
      </c>
      <c r="B284" s="32">
        <f t="shared" si="11"/>
        <v>45574</v>
      </c>
      <c r="C284" s="4">
        <f>SUMIFS(Sheet!H:H,Sheet!C:C,A284)</f>
        <v>207848.75878906</v>
      </c>
      <c r="D284" s="4"/>
      <c r="E284" s="33">
        <f t="shared" si="10"/>
        <v>0.71164509220133665</v>
      </c>
      <c r="F284" s="33"/>
    </row>
    <row r="285" spans="1:6" x14ac:dyDescent="0.3">
      <c r="A285" s="32">
        <f t="shared" si="11"/>
        <v>45210</v>
      </c>
      <c r="B285" s="32">
        <f t="shared" si="11"/>
        <v>45575</v>
      </c>
      <c r="C285" s="4">
        <f>SUMIFS(Sheet!H:H,Sheet!C:C,A285)</f>
        <v>207173.12304688001</v>
      </c>
      <c r="D285" s="4"/>
      <c r="E285" s="33">
        <f t="shared" si="10"/>
        <v>0.70933180987605626</v>
      </c>
      <c r="F285" s="33"/>
    </row>
    <row r="286" spans="1:6" x14ac:dyDescent="0.3">
      <c r="A286" s="32">
        <f t="shared" si="11"/>
        <v>45211</v>
      </c>
      <c r="B286" s="32">
        <f t="shared" si="11"/>
        <v>45576</v>
      </c>
      <c r="C286" s="4">
        <f>SUMIFS(Sheet!H:H,Sheet!C:C,A286)</f>
        <v>207340.22363282001</v>
      </c>
      <c r="D286" s="4"/>
      <c r="E286" s="33">
        <f t="shared" si="10"/>
        <v>0.70990393892114168</v>
      </c>
      <c r="F286" s="33"/>
    </row>
    <row r="287" spans="1:6" x14ac:dyDescent="0.3">
      <c r="A287" s="32">
        <f t="shared" si="11"/>
        <v>45212</v>
      </c>
      <c r="B287" s="32">
        <f t="shared" si="11"/>
        <v>45577</v>
      </c>
      <c r="C287" s="4">
        <f>SUMIFS(Sheet!H:H,Sheet!C:C,A287)</f>
        <v>207102.8359375</v>
      </c>
      <c r="D287" s="4"/>
      <c r="E287" s="33">
        <f t="shared" si="10"/>
        <v>0.70909115663989208</v>
      </c>
      <c r="F287" s="33"/>
    </row>
    <row r="288" spans="1:6" x14ac:dyDescent="0.3">
      <c r="A288" s="32">
        <f t="shared" si="11"/>
        <v>45213</v>
      </c>
      <c r="B288" s="32">
        <f t="shared" si="11"/>
        <v>45578</v>
      </c>
      <c r="C288" s="4">
        <f>SUMIFS(Sheet!H:H,Sheet!C:C,A288)</f>
        <v>207009.27246094</v>
      </c>
      <c r="D288" s="4"/>
      <c r="E288" s="33">
        <f t="shared" si="10"/>
        <v>0.70877080837661088</v>
      </c>
      <c r="F288" s="33"/>
    </row>
    <row r="289" spans="1:6" x14ac:dyDescent="0.3">
      <c r="A289" s="32">
        <f t="shared" si="11"/>
        <v>45214</v>
      </c>
      <c r="B289" s="32">
        <f t="shared" si="11"/>
        <v>45579</v>
      </c>
      <c r="C289" s="4">
        <f>SUMIFS(Sheet!H:H,Sheet!C:C,A289)</f>
        <v>206826.48730469</v>
      </c>
      <c r="D289" s="4"/>
      <c r="E289" s="33">
        <f t="shared" si="10"/>
        <v>0.70814497755553507</v>
      </c>
      <c r="F289" s="33"/>
    </row>
    <row r="290" spans="1:6" x14ac:dyDescent="0.3">
      <c r="A290" s="32">
        <f t="shared" si="11"/>
        <v>45215</v>
      </c>
      <c r="B290" s="32">
        <f t="shared" si="11"/>
        <v>45580</v>
      </c>
      <c r="C290" s="4">
        <f>SUMIFS(Sheet!H:H,Sheet!C:C,A290)</f>
        <v>206106.17773438001</v>
      </c>
      <c r="D290" s="4"/>
      <c r="E290" s="33">
        <f t="shared" si="10"/>
        <v>0.70567873828827532</v>
      </c>
      <c r="F290" s="33"/>
    </row>
    <row r="291" spans="1:6" x14ac:dyDescent="0.3">
      <c r="A291" s="32">
        <f t="shared" si="11"/>
        <v>45216</v>
      </c>
      <c r="B291" s="32">
        <f t="shared" si="11"/>
        <v>45581</v>
      </c>
      <c r="C291" s="4">
        <f>SUMIFS(Sheet!H:H,Sheet!C:C,A291)</f>
        <v>205782.69531251001</v>
      </c>
      <c r="D291" s="4"/>
      <c r="E291" s="33">
        <f t="shared" si="10"/>
        <v>0.70457117969962479</v>
      </c>
      <c r="F291" s="33"/>
    </row>
    <row r="292" spans="1:6" x14ac:dyDescent="0.3">
      <c r="A292" s="32">
        <f t="shared" si="11"/>
        <v>45217</v>
      </c>
      <c r="B292" s="32">
        <f t="shared" si="11"/>
        <v>45582</v>
      </c>
      <c r="C292" s="4">
        <f>SUMIFS(Sheet!H:H,Sheet!C:C,A292)</f>
        <v>205212.70312501001</v>
      </c>
      <c r="D292" s="4"/>
      <c r="E292" s="33">
        <f t="shared" si="10"/>
        <v>0.7026196061362765</v>
      </c>
      <c r="F292" s="33"/>
    </row>
    <row r="293" spans="1:6" x14ac:dyDescent="0.3">
      <c r="A293" s="32">
        <f t="shared" si="11"/>
        <v>45218</v>
      </c>
      <c r="B293" s="32">
        <f t="shared" si="11"/>
        <v>45583</v>
      </c>
      <c r="C293" s="4">
        <f>SUMIFS(Sheet!H:H,Sheet!C:C,A293)</f>
        <v>204643.01562501001</v>
      </c>
      <c r="D293" s="4"/>
      <c r="E293" s="33">
        <f t="shared" si="10"/>
        <v>0.700669075780332</v>
      </c>
      <c r="F293" s="33"/>
    </row>
    <row r="294" spans="1:6" x14ac:dyDescent="0.3">
      <c r="A294" s="32">
        <f t="shared" si="11"/>
        <v>45219</v>
      </c>
      <c r="B294" s="32">
        <f t="shared" si="11"/>
        <v>45584</v>
      </c>
      <c r="C294" s="4">
        <f>SUMIFS(Sheet!H:H,Sheet!C:C,A294)</f>
        <v>204339.64648438001</v>
      </c>
      <c r="D294" s="4"/>
      <c r="E294" s="33">
        <f t="shared" si="10"/>
        <v>0.69963038225474894</v>
      </c>
      <c r="F294" s="33"/>
    </row>
    <row r="295" spans="1:6" x14ac:dyDescent="0.3">
      <c r="A295" s="32">
        <f t="shared" si="11"/>
        <v>45220</v>
      </c>
      <c r="B295" s="32">
        <f t="shared" si="11"/>
        <v>45585</v>
      </c>
      <c r="C295" s="4">
        <f>SUMIFS(Sheet!H:H,Sheet!C:C,A295)</f>
        <v>203993.07324219</v>
      </c>
      <c r="D295" s="4"/>
      <c r="E295" s="33">
        <f t="shared" si="10"/>
        <v>0.69844376392549001</v>
      </c>
      <c r="F295" s="33"/>
    </row>
    <row r="296" spans="1:6" x14ac:dyDescent="0.3">
      <c r="A296" s="32">
        <f t="shared" si="11"/>
        <v>45221</v>
      </c>
      <c r="B296" s="32">
        <f t="shared" si="11"/>
        <v>45586</v>
      </c>
      <c r="C296" s="4">
        <f>SUMIFS(Sheet!H:H,Sheet!C:C,A296)</f>
        <v>203713.50488282001</v>
      </c>
      <c r="D296" s="4"/>
      <c r="E296" s="33">
        <f t="shared" si="10"/>
        <v>0.69748656094751915</v>
      </c>
      <c r="F296" s="33"/>
    </row>
    <row r="297" spans="1:6" x14ac:dyDescent="0.3">
      <c r="A297" s="32">
        <f t="shared" si="11"/>
        <v>45222</v>
      </c>
      <c r="B297" s="32">
        <f t="shared" si="11"/>
        <v>45587</v>
      </c>
      <c r="C297" s="4">
        <f>SUMIFS(Sheet!H:H,Sheet!C:C,A297)</f>
        <v>203048.56738281</v>
      </c>
      <c r="D297" s="4"/>
      <c r="E297" s="33">
        <f t="shared" si="10"/>
        <v>0.6952099079077817</v>
      </c>
      <c r="F297" s="33"/>
    </row>
    <row r="298" spans="1:6" x14ac:dyDescent="0.3">
      <c r="A298" s="32">
        <f t="shared" si="11"/>
        <v>45223</v>
      </c>
      <c r="B298" s="32">
        <f t="shared" si="11"/>
        <v>45588</v>
      </c>
      <c r="C298" s="4">
        <f>SUMIFS(Sheet!H:H,Sheet!C:C,A298)</f>
        <v>202042.09277344</v>
      </c>
      <c r="D298" s="4"/>
      <c r="E298" s="33">
        <f t="shared" si="10"/>
        <v>0.69176387955352869</v>
      </c>
      <c r="F298" s="33"/>
    </row>
    <row r="299" spans="1:6" x14ac:dyDescent="0.3">
      <c r="A299" s="32">
        <f t="shared" si="11"/>
        <v>45224</v>
      </c>
      <c r="B299" s="32">
        <f t="shared" si="11"/>
        <v>45589</v>
      </c>
      <c r="C299" s="4">
        <f>SUMIFS(Sheet!H:H,Sheet!C:C,A299)</f>
        <v>200872.31054688001</v>
      </c>
      <c r="D299" s="4"/>
      <c r="E299" s="33">
        <f t="shared" si="10"/>
        <v>0.68775870874892153</v>
      </c>
      <c r="F299" s="33"/>
    </row>
    <row r="300" spans="1:6" x14ac:dyDescent="0.3">
      <c r="A300" s="32">
        <f t="shared" si="11"/>
        <v>45225</v>
      </c>
      <c r="B300" s="32">
        <f t="shared" si="11"/>
        <v>45590</v>
      </c>
      <c r="C300" s="4">
        <f>SUMIFS(Sheet!H:H,Sheet!C:C,A300)</f>
        <v>199881.90039063001</v>
      </c>
      <c r="D300" s="4"/>
      <c r="E300" s="33">
        <f t="shared" si="10"/>
        <v>0.68436768283629157</v>
      </c>
      <c r="F300" s="33"/>
    </row>
    <row r="301" spans="1:6" x14ac:dyDescent="0.3">
      <c r="A301" s="32">
        <f t="shared" si="11"/>
        <v>45226</v>
      </c>
      <c r="B301" s="32">
        <f t="shared" si="11"/>
        <v>45591</v>
      </c>
      <c r="C301" s="4">
        <f>SUMIFS(Sheet!H:H,Sheet!C:C,A301)</f>
        <v>199021.39453125</v>
      </c>
      <c r="D301" s="4"/>
      <c r="E301" s="33">
        <f t="shared" si="10"/>
        <v>0.68142143107512632</v>
      </c>
      <c r="F301" s="33"/>
    </row>
    <row r="302" spans="1:6" x14ac:dyDescent="0.3">
      <c r="A302" s="32">
        <f t="shared" si="11"/>
        <v>45227</v>
      </c>
      <c r="B302" s="32">
        <f t="shared" si="11"/>
        <v>45592</v>
      </c>
      <c r="C302" s="4">
        <f>SUMIFS(Sheet!H:H,Sheet!C:C,A302)</f>
        <v>199048.27832032001</v>
      </c>
      <c r="D302" s="4"/>
      <c r="E302" s="33">
        <f t="shared" si="10"/>
        <v>0.68151347741046608</v>
      </c>
      <c r="F302" s="33"/>
    </row>
    <row r="303" spans="1:6" x14ac:dyDescent="0.3">
      <c r="A303" s="32">
        <f t="shared" si="11"/>
        <v>45228</v>
      </c>
      <c r="B303" s="32">
        <f t="shared" si="11"/>
        <v>45593</v>
      </c>
      <c r="C303" s="4">
        <f>SUMIFS(Sheet!H:H,Sheet!C:C,A303)</f>
        <v>199389.73144531</v>
      </c>
      <c r="D303" s="4"/>
      <c r="E303" s="33">
        <f t="shared" si="10"/>
        <v>0.6826825651742402</v>
      </c>
      <c r="F303" s="33"/>
    </row>
    <row r="304" spans="1:6" x14ac:dyDescent="0.3">
      <c r="A304" s="32">
        <f t="shared" si="11"/>
        <v>45229</v>
      </c>
      <c r="B304" s="32">
        <f t="shared" si="11"/>
        <v>45594</v>
      </c>
      <c r="C304" s="4">
        <f>SUMIFS(Sheet!H:H,Sheet!C:C,A304)</f>
        <v>199016.66894532001</v>
      </c>
      <c r="D304" s="4"/>
      <c r="E304" s="33">
        <f t="shared" si="10"/>
        <v>0.68140525132955343</v>
      </c>
      <c r="F304" s="33"/>
    </row>
    <row r="305" spans="1:6" x14ac:dyDescent="0.3">
      <c r="A305" s="32">
        <f t="shared" si="11"/>
        <v>45230</v>
      </c>
      <c r="B305" s="32">
        <f t="shared" si="11"/>
        <v>45595</v>
      </c>
      <c r="C305" s="4">
        <f>SUMIFS(Sheet!H:H,Sheet!C:C,A305)</f>
        <v>198508.84375</v>
      </c>
      <c r="D305" s="4"/>
      <c r="E305" s="33">
        <f t="shared" si="10"/>
        <v>0.67966652885629375</v>
      </c>
      <c r="F305" s="33"/>
    </row>
    <row r="306" spans="1:6" x14ac:dyDescent="0.3">
      <c r="A306" s="32">
        <f t="shared" si="11"/>
        <v>45231</v>
      </c>
      <c r="B306" s="32">
        <f t="shared" si="11"/>
        <v>45596</v>
      </c>
      <c r="C306" s="4">
        <f>SUMIFS(Sheet!H:H,Sheet!C:C,A306)</f>
        <v>197900.06054688001</v>
      </c>
      <c r="D306" s="4"/>
      <c r="E306" s="33">
        <f t="shared" si="10"/>
        <v>0.67758214027856534</v>
      </c>
      <c r="F306" s="33"/>
    </row>
    <row r="307" spans="1:6" x14ac:dyDescent="0.3">
      <c r="A307" s="32">
        <f t="shared" si="11"/>
        <v>45232</v>
      </c>
      <c r="B307" s="32">
        <f t="shared" si="11"/>
        <v>45597</v>
      </c>
      <c r="C307" s="4">
        <f>SUMIFS(Sheet!H:H,Sheet!C:C,A307)</f>
        <v>197717.19628906</v>
      </c>
      <c r="D307" s="4"/>
      <c r="E307" s="33">
        <f t="shared" si="10"/>
        <v>0.67695603862477227</v>
      </c>
      <c r="F307" s="33"/>
    </row>
    <row r="308" spans="1:6" x14ac:dyDescent="0.3">
      <c r="A308" s="32">
        <f t="shared" si="11"/>
        <v>45233</v>
      </c>
      <c r="B308" s="32">
        <f t="shared" si="11"/>
        <v>45598</v>
      </c>
      <c r="C308" s="4">
        <f>SUMIFS(Sheet!H:H,Sheet!C:C,A308)</f>
        <v>197643.77832032001</v>
      </c>
      <c r="D308" s="4"/>
      <c r="E308" s="33">
        <f t="shared" si="10"/>
        <v>0.67670466576386323</v>
      </c>
      <c r="F308" s="33"/>
    </row>
    <row r="309" spans="1:6" x14ac:dyDescent="0.3">
      <c r="A309" s="32">
        <f t="shared" si="11"/>
        <v>45234</v>
      </c>
      <c r="B309" s="32">
        <f t="shared" si="11"/>
        <v>45599</v>
      </c>
      <c r="C309" s="4">
        <f>SUMIFS(Sheet!H:H,Sheet!C:C,A309)</f>
        <v>197750.72167969</v>
      </c>
      <c r="D309" s="4"/>
      <c r="E309" s="33">
        <f t="shared" si="10"/>
        <v>0.67707082487533721</v>
      </c>
      <c r="F309" s="33"/>
    </row>
    <row r="310" spans="1:6" x14ac:dyDescent="0.3">
      <c r="A310" s="32">
        <f t="shared" si="11"/>
        <v>45235</v>
      </c>
      <c r="B310" s="32">
        <f t="shared" si="11"/>
        <v>45600</v>
      </c>
      <c r="C310" s="4">
        <f>SUMIFS(Sheet!H:H,Sheet!C:C,A310)</f>
        <v>197726.83691406</v>
      </c>
      <c r="D310" s="4"/>
      <c r="E310" s="33">
        <f t="shared" si="10"/>
        <v>0.67698904677698346</v>
      </c>
      <c r="F310" s="33"/>
    </row>
    <row r="311" spans="1:6" x14ac:dyDescent="0.3">
      <c r="A311" s="32">
        <f t="shared" si="11"/>
        <v>45236</v>
      </c>
      <c r="B311" s="32">
        <f t="shared" si="11"/>
        <v>45601</v>
      </c>
      <c r="C311" s="4">
        <f>SUMIFS(Sheet!H:H,Sheet!C:C,A311)</f>
        <v>197387.27441407001</v>
      </c>
      <c r="D311" s="4"/>
      <c r="E311" s="33">
        <f t="shared" si="10"/>
        <v>0.67582643224889416</v>
      </c>
      <c r="F311" s="33"/>
    </row>
    <row r="312" spans="1:6" x14ac:dyDescent="0.3">
      <c r="A312" s="32">
        <f t="shared" si="11"/>
        <v>45237</v>
      </c>
      <c r="B312" s="32">
        <f t="shared" si="11"/>
        <v>45602</v>
      </c>
      <c r="C312" s="4">
        <f>SUMIFS(Sheet!H:H,Sheet!C:C,A312)</f>
        <v>197073.03906251001</v>
      </c>
      <c r="D312" s="4"/>
      <c r="E312" s="33">
        <f t="shared" si="10"/>
        <v>0.67475053433621623</v>
      </c>
      <c r="F312" s="33"/>
    </row>
    <row r="313" spans="1:6" x14ac:dyDescent="0.3">
      <c r="A313" s="32">
        <f t="shared" si="11"/>
        <v>45238</v>
      </c>
      <c r="B313" s="32">
        <f t="shared" si="11"/>
        <v>45603</v>
      </c>
      <c r="C313" s="4">
        <f>SUMIFS(Sheet!H:H,Sheet!C:C,A313)</f>
        <v>196569.15625001001</v>
      </c>
      <c r="D313" s="4"/>
      <c r="E313" s="33">
        <f t="shared" si="10"/>
        <v>0.67302531003057509</v>
      </c>
      <c r="F313" s="33"/>
    </row>
    <row r="314" spans="1:6" x14ac:dyDescent="0.3">
      <c r="A314" s="32">
        <f t="shared" si="11"/>
        <v>45239</v>
      </c>
      <c r="B314" s="32">
        <f t="shared" si="11"/>
        <v>45604</v>
      </c>
      <c r="C314" s="4">
        <f>SUMIFS(Sheet!H:H,Sheet!C:C,A314)</f>
        <v>195731.75292969</v>
      </c>
      <c r="D314" s="4"/>
      <c r="E314" s="33">
        <f t="shared" si="10"/>
        <v>0.67015815813334567</v>
      </c>
      <c r="F314" s="33"/>
    </row>
    <row r="315" spans="1:6" x14ac:dyDescent="0.3">
      <c r="A315" s="32">
        <f t="shared" si="11"/>
        <v>45240</v>
      </c>
      <c r="B315" s="32">
        <f t="shared" si="11"/>
        <v>45605</v>
      </c>
      <c r="C315" s="4">
        <f>SUMIFS(Sheet!H:H,Sheet!C:C,A315)</f>
        <v>194936.13427735001</v>
      </c>
      <c r="D315" s="4"/>
      <c r="E315" s="33">
        <f t="shared" si="10"/>
        <v>0.6674340710976554</v>
      </c>
      <c r="F315" s="33"/>
    </row>
    <row r="316" spans="1:6" x14ac:dyDescent="0.3">
      <c r="A316" s="32">
        <f t="shared" si="11"/>
        <v>45241</v>
      </c>
      <c r="B316" s="32">
        <f t="shared" si="11"/>
        <v>45606</v>
      </c>
      <c r="C316" s="4">
        <f>SUMIFS(Sheet!H:H,Sheet!C:C,A316)</f>
        <v>194354.58056641</v>
      </c>
      <c r="D316" s="4"/>
      <c r="E316" s="33">
        <f t="shared" si="10"/>
        <v>0.66544291249438492</v>
      </c>
      <c r="F316" s="33"/>
    </row>
    <row r="317" spans="1:6" x14ac:dyDescent="0.3">
      <c r="A317" s="32">
        <f t="shared" si="11"/>
        <v>45242</v>
      </c>
      <c r="B317" s="32">
        <f t="shared" si="11"/>
        <v>45607</v>
      </c>
      <c r="C317" s="4">
        <f>SUMIFS(Sheet!H:H,Sheet!C:C,A317)</f>
        <v>193734.24951172</v>
      </c>
      <c r="D317" s="4"/>
      <c r="E317" s="33">
        <f t="shared" si="10"/>
        <v>0.66331898568730574</v>
      </c>
      <c r="F317" s="33"/>
    </row>
    <row r="318" spans="1:6" x14ac:dyDescent="0.3">
      <c r="A318" s="32">
        <f t="shared" si="11"/>
        <v>45243</v>
      </c>
      <c r="B318" s="32">
        <f t="shared" si="11"/>
        <v>45608</v>
      </c>
      <c r="C318" s="4">
        <f>SUMIFS(Sheet!H:H,Sheet!C:C,A318)</f>
        <v>192559.11181641999</v>
      </c>
      <c r="D318" s="4"/>
      <c r="E318" s="33">
        <f t="shared" si="10"/>
        <v>0.65929547850644366</v>
      </c>
      <c r="F318" s="33"/>
    </row>
    <row r="319" spans="1:6" x14ac:dyDescent="0.3">
      <c r="A319" s="32">
        <f t="shared" si="11"/>
        <v>45244</v>
      </c>
      <c r="B319" s="32">
        <f t="shared" si="11"/>
        <v>45609</v>
      </c>
      <c r="C319" s="4">
        <f>SUMIFS(Sheet!H:H,Sheet!C:C,A319)</f>
        <v>191751.23974610001</v>
      </c>
      <c r="D319" s="4"/>
      <c r="E319" s="33">
        <f t="shared" si="10"/>
        <v>0.65652943748065518</v>
      </c>
      <c r="F319" s="33"/>
    </row>
    <row r="320" spans="1:6" x14ac:dyDescent="0.3">
      <c r="A320" s="32">
        <f t="shared" si="11"/>
        <v>45245</v>
      </c>
      <c r="B320" s="32">
        <f t="shared" si="11"/>
        <v>45610</v>
      </c>
      <c r="C320" s="4">
        <f>SUMIFS(Sheet!H:H,Sheet!C:C,A320)</f>
        <v>191205.22802735001</v>
      </c>
      <c r="D320" s="4"/>
      <c r="E320" s="33">
        <f t="shared" si="10"/>
        <v>0.65465996968976403</v>
      </c>
      <c r="F320" s="33"/>
    </row>
    <row r="321" spans="1:6" x14ac:dyDescent="0.3">
      <c r="A321" s="32">
        <f t="shared" si="11"/>
        <v>45246</v>
      </c>
      <c r="B321" s="32">
        <f t="shared" si="11"/>
        <v>45611</v>
      </c>
      <c r="C321" s="4">
        <f>SUMIFS(Sheet!H:H,Sheet!C:C,A321)</f>
        <v>190681.0390625</v>
      </c>
      <c r="D321" s="4"/>
      <c r="E321" s="33">
        <f t="shared" si="10"/>
        <v>0.6528652199573387</v>
      </c>
      <c r="F321" s="33"/>
    </row>
    <row r="322" spans="1:6" x14ac:dyDescent="0.3">
      <c r="A322" s="32">
        <f t="shared" si="11"/>
        <v>45247</v>
      </c>
      <c r="B322" s="32">
        <f t="shared" si="11"/>
        <v>45612</v>
      </c>
      <c r="C322" s="4">
        <f>SUMIFS(Sheet!H:H,Sheet!C:C,A322)</f>
        <v>190227.41357422</v>
      </c>
      <c r="D322" s="4"/>
      <c r="E322" s="33">
        <f t="shared" si="10"/>
        <v>0.65131206970369915</v>
      </c>
      <c r="F322" s="33"/>
    </row>
    <row r="323" spans="1:6" x14ac:dyDescent="0.3">
      <c r="A323" s="32">
        <f t="shared" si="11"/>
        <v>45248</v>
      </c>
      <c r="B323" s="32">
        <f t="shared" si="11"/>
        <v>45613</v>
      </c>
      <c r="C323" s="4">
        <f>SUMIFS(Sheet!H:H,Sheet!C:C,A323)</f>
        <v>189762.48925781</v>
      </c>
      <c r="D323" s="4"/>
      <c r="E323" s="33">
        <f t="shared" ref="E323:E366" si="12">C323/$B$1</f>
        <v>0.64972023384215316</v>
      </c>
      <c r="F323" s="33"/>
    </row>
    <row r="324" spans="1:6" x14ac:dyDescent="0.3">
      <c r="A324" s="32">
        <f t="shared" ref="A324:B366" si="13">A323+1</f>
        <v>45249</v>
      </c>
      <c r="B324" s="32">
        <f t="shared" si="13"/>
        <v>45614</v>
      </c>
      <c r="C324" s="4">
        <f>SUMIFS(Sheet!H:H,Sheet!C:C,A324)</f>
        <v>189456.58300782001</v>
      </c>
      <c r="D324" s="4"/>
      <c r="E324" s="33">
        <f t="shared" si="12"/>
        <v>0.6486728536088171</v>
      </c>
      <c r="F324" s="33"/>
    </row>
    <row r="325" spans="1:6" x14ac:dyDescent="0.3">
      <c r="A325" s="32">
        <f t="shared" si="13"/>
        <v>45250</v>
      </c>
      <c r="B325" s="32">
        <f t="shared" si="13"/>
        <v>45615</v>
      </c>
      <c r="C325" s="4">
        <f>SUMIFS(Sheet!H:H,Sheet!C:C,A325)</f>
        <v>188932.25097657001</v>
      </c>
      <c r="D325" s="4"/>
      <c r="E325" s="33">
        <f t="shared" si="12"/>
        <v>0.64687761403703936</v>
      </c>
      <c r="F325" s="33"/>
    </row>
    <row r="326" spans="1:6" x14ac:dyDescent="0.3">
      <c r="A326" s="32">
        <f t="shared" si="13"/>
        <v>45251</v>
      </c>
      <c r="B326" s="32">
        <f t="shared" si="13"/>
        <v>45616</v>
      </c>
      <c r="C326" s="4">
        <f>SUMIFS(Sheet!H:H,Sheet!C:C,A326)</f>
        <v>188519.78515626001</v>
      </c>
      <c r="D326" s="4"/>
      <c r="E326" s="33">
        <f t="shared" si="12"/>
        <v>0.64546538873228154</v>
      </c>
      <c r="F326" s="33"/>
    </row>
    <row r="327" spans="1:6" x14ac:dyDescent="0.3">
      <c r="A327" s="32">
        <f t="shared" si="13"/>
        <v>45252</v>
      </c>
      <c r="B327" s="32">
        <f t="shared" si="13"/>
        <v>45617</v>
      </c>
      <c r="C327" s="4">
        <f>SUMIFS(Sheet!H:H,Sheet!C:C,A327)</f>
        <v>188164.60302735001</v>
      </c>
      <c r="D327" s="4"/>
      <c r="E327" s="33">
        <f t="shared" si="12"/>
        <v>0.64424929477844206</v>
      </c>
      <c r="F327" s="33"/>
    </row>
    <row r="328" spans="1:6" x14ac:dyDescent="0.3">
      <c r="A328" s="32">
        <f t="shared" si="13"/>
        <v>45253</v>
      </c>
      <c r="B328" s="32">
        <f t="shared" si="13"/>
        <v>45618</v>
      </c>
      <c r="C328" s="4">
        <f>SUMIFS(Sheet!H:H,Sheet!C:C,A328)</f>
        <v>187830.46484376001</v>
      </c>
      <c r="D328" s="4"/>
      <c r="E328" s="33">
        <f t="shared" si="12"/>
        <v>0.64310525235137028</v>
      </c>
      <c r="F328" s="33"/>
    </row>
    <row r="329" spans="1:6" x14ac:dyDescent="0.3">
      <c r="A329" s="32">
        <f t="shared" si="13"/>
        <v>45254</v>
      </c>
      <c r="B329" s="32">
        <f t="shared" si="13"/>
        <v>45619</v>
      </c>
      <c r="C329" s="4">
        <f>SUMIFS(Sheet!H:H,Sheet!C:C,A329)</f>
        <v>187286.11914064002</v>
      </c>
      <c r="D329" s="4"/>
      <c r="E329" s="33">
        <f t="shared" si="12"/>
        <v>0.64124148876508213</v>
      </c>
      <c r="F329" s="33"/>
    </row>
    <row r="330" spans="1:6" x14ac:dyDescent="0.3">
      <c r="A330" s="32">
        <f t="shared" si="13"/>
        <v>45255</v>
      </c>
      <c r="B330" s="32">
        <f t="shared" si="13"/>
        <v>45620</v>
      </c>
      <c r="C330" s="4">
        <f>SUMIFS(Sheet!H:H,Sheet!C:C,A330)</f>
        <v>187126.08740234</v>
      </c>
      <c r="D330" s="4"/>
      <c r="E330" s="33">
        <f t="shared" si="12"/>
        <v>0.64069356246606957</v>
      </c>
      <c r="F330" s="33"/>
    </row>
    <row r="331" spans="1:6" x14ac:dyDescent="0.3">
      <c r="A331" s="32">
        <f t="shared" si="13"/>
        <v>45256</v>
      </c>
      <c r="B331" s="32">
        <f t="shared" si="13"/>
        <v>45621</v>
      </c>
      <c r="C331" s="4">
        <f>SUMIFS(Sheet!H:H,Sheet!C:C,A331)</f>
        <v>187148.15966798001</v>
      </c>
      <c r="D331" s="4"/>
      <c r="E331" s="33">
        <f t="shared" si="12"/>
        <v>0.64076913481785069</v>
      </c>
      <c r="F331" s="33"/>
    </row>
    <row r="332" spans="1:6" x14ac:dyDescent="0.3">
      <c r="A332" s="32">
        <f t="shared" si="13"/>
        <v>45257</v>
      </c>
      <c r="B332" s="32">
        <f t="shared" si="13"/>
        <v>45622</v>
      </c>
      <c r="C332" s="4">
        <f>SUMIFS(Sheet!H:H,Sheet!C:C,A332)</f>
        <v>186621.86523438001</v>
      </c>
      <c r="D332" s="4"/>
      <c r="E332" s="33">
        <f t="shared" si="12"/>
        <v>0.63896717625477628</v>
      </c>
      <c r="F332" s="33"/>
    </row>
    <row r="333" spans="1:6" x14ac:dyDescent="0.3">
      <c r="A333" s="32">
        <f t="shared" si="13"/>
        <v>45258</v>
      </c>
      <c r="B333" s="32">
        <f t="shared" si="13"/>
        <v>45623</v>
      </c>
      <c r="C333" s="4">
        <f>SUMIFS(Sheet!H:H,Sheet!C:C,A333)</f>
        <v>186406.66113282001</v>
      </c>
      <c r="D333" s="4"/>
      <c r="E333" s="33">
        <f t="shared" si="12"/>
        <v>0.63823034749722674</v>
      </c>
      <c r="F333" s="33"/>
    </row>
    <row r="334" spans="1:6" x14ac:dyDescent="0.3">
      <c r="A334" s="32">
        <f t="shared" si="13"/>
        <v>45259</v>
      </c>
      <c r="B334" s="32">
        <f t="shared" si="13"/>
        <v>45624</v>
      </c>
      <c r="C334" s="4">
        <f>SUMIFS(Sheet!H:H,Sheet!C:C,A334)</f>
        <v>186326.87304689002</v>
      </c>
      <c r="D334" s="4"/>
      <c r="E334" s="33">
        <f t="shared" si="12"/>
        <v>0.63795716424562099</v>
      </c>
      <c r="F334" s="33"/>
    </row>
    <row r="335" spans="1:6" x14ac:dyDescent="0.3">
      <c r="A335" s="32">
        <f t="shared" si="13"/>
        <v>45260</v>
      </c>
      <c r="B335" s="32">
        <f t="shared" si="13"/>
        <v>45625</v>
      </c>
      <c r="C335" s="4">
        <f>SUMIFS(Sheet!H:H,Sheet!C:C,A335)</f>
        <v>186134.45068360001</v>
      </c>
      <c r="D335" s="4"/>
      <c r="E335" s="33">
        <f t="shared" si="12"/>
        <v>0.63729833697495109</v>
      </c>
      <c r="F335" s="33"/>
    </row>
    <row r="336" spans="1:6" x14ac:dyDescent="0.3">
      <c r="A336" s="32">
        <f t="shared" si="13"/>
        <v>45261</v>
      </c>
      <c r="B336" s="32">
        <f t="shared" si="13"/>
        <v>45626</v>
      </c>
      <c r="C336" s="4">
        <f>SUMIFS(Sheet!H:H,Sheet!C:C,A336)</f>
        <v>185783.48144532001</v>
      </c>
      <c r="D336" s="4"/>
      <c r="E336" s="33">
        <f t="shared" si="12"/>
        <v>0.63609666736965365</v>
      </c>
      <c r="F336" s="33"/>
    </row>
    <row r="337" spans="1:6" x14ac:dyDescent="0.3">
      <c r="A337" s="32">
        <f t="shared" si="13"/>
        <v>45262</v>
      </c>
      <c r="B337" s="32">
        <f t="shared" si="13"/>
        <v>45627</v>
      </c>
      <c r="C337" s="4">
        <f>SUMIFS(Sheet!H:H,Sheet!C:C,A337)</f>
        <v>185627.17382814002</v>
      </c>
      <c r="D337" s="4"/>
      <c r="E337" s="33">
        <f t="shared" si="12"/>
        <v>0.63556149194071254</v>
      </c>
      <c r="F337" s="33"/>
    </row>
    <row r="338" spans="1:6" x14ac:dyDescent="0.3">
      <c r="A338" s="32">
        <f t="shared" si="13"/>
        <v>45263</v>
      </c>
      <c r="B338" s="32">
        <f t="shared" si="13"/>
        <v>45628</v>
      </c>
      <c r="C338" s="4">
        <f>SUMIFS(Sheet!H:H,Sheet!C:C,A338)</f>
        <v>185586.34375001001</v>
      </c>
      <c r="D338" s="4"/>
      <c r="E338" s="33">
        <f t="shared" si="12"/>
        <v>0.63542169546136518</v>
      </c>
      <c r="F338" s="33"/>
    </row>
    <row r="339" spans="1:6" x14ac:dyDescent="0.3">
      <c r="A339" s="32">
        <f t="shared" si="13"/>
        <v>45264</v>
      </c>
      <c r="B339" s="32">
        <f t="shared" si="13"/>
        <v>45629</v>
      </c>
      <c r="C339" s="4">
        <f>SUMIFS(Sheet!H:H,Sheet!C:C,A339)</f>
        <v>184757.61962891</v>
      </c>
      <c r="D339" s="4"/>
      <c r="E339" s="33">
        <f t="shared" si="12"/>
        <v>0.63258425992888645</v>
      </c>
      <c r="F339" s="33"/>
    </row>
    <row r="340" spans="1:6" x14ac:dyDescent="0.3">
      <c r="A340" s="32">
        <f t="shared" si="13"/>
        <v>45265</v>
      </c>
      <c r="B340" s="32">
        <f t="shared" si="13"/>
        <v>45630</v>
      </c>
      <c r="C340" s="4">
        <f>SUMIFS(Sheet!H:H,Sheet!C:C,A340)</f>
        <v>184507.09716797</v>
      </c>
      <c r="D340" s="4"/>
      <c r="E340" s="33">
        <f t="shared" si="12"/>
        <v>0.63172650604643443</v>
      </c>
      <c r="F340" s="33"/>
    </row>
    <row r="341" spans="1:6" x14ac:dyDescent="0.3">
      <c r="A341" s="32">
        <f t="shared" si="13"/>
        <v>45266</v>
      </c>
      <c r="B341" s="32">
        <f t="shared" si="13"/>
        <v>45631</v>
      </c>
      <c r="C341" s="4">
        <f>SUMIFS(Sheet!H:H,Sheet!C:C,A341)</f>
        <v>184340.06445313001</v>
      </c>
      <c r="D341" s="4"/>
      <c r="E341" s="33">
        <f t="shared" si="12"/>
        <v>0.63115460938250678</v>
      </c>
      <c r="F341" s="33"/>
    </row>
    <row r="342" spans="1:6" x14ac:dyDescent="0.3">
      <c r="A342" s="32">
        <f t="shared" si="13"/>
        <v>45267</v>
      </c>
      <c r="B342" s="32">
        <f t="shared" si="13"/>
        <v>45632</v>
      </c>
      <c r="C342" s="4">
        <f>SUMIFS(Sheet!H:H,Sheet!C:C,A342)</f>
        <v>183862.10302735001</v>
      </c>
      <c r="D342" s="4"/>
      <c r="E342" s="33">
        <f t="shared" si="12"/>
        <v>0.62951813628110576</v>
      </c>
      <c r="F342" s="33"/>
    </row>
    <row r="343" spans="1:6" x14ac:dyDescent="0.3">
      <c r="A343" s="32">
        <f t="shared" si="13"/>
        <v>45268</v>
      </c>
      <c r="B343" s="32">
        <f t="shared" si="13"/>
        <v>45633</v>
      </c>
      <c r="C343" s="4">
        <f>SUMIFS(Sheet!H:H,Sheet!C:C,A343)</f>
        <v>183569.97021485001</v>
      </c>
      <c r="D343" s="4"/>
      <c r="E343" s="33">
        <f t="shared" si="12"/>
        <v>0.62851791437216675</v>
      </c>
      <c r="F343" s="33"/>
    </row>
    <row r="344" spans="1:6" x14ac:dyDescent="0.3">
      <c r="A344" s="32">
        <f t="shared" si="13"/>
        <v>45269</v>
      </c>
      <c r="B344" s="32">
        <f t="shared" si="13"/>
        <v>45634</v>
      </c>
      <c r="C344" s="4">
        <f>SUMIFS(Sheet!H:H,Sheet!C:C,A344)</f>
        <v>183594.50830079001</v>
      </c>
      <c r="D344" s="4"/>
      <c r="E344" s="33">
        <f t="shared" si="12"/>
        <v>0.62860192934792591</v>
      </c>
      <c r="F344" s="33"/>
    </row>
    <row r="345" spans="1:6" x14ac:dyDescent="0.3">
      <c r="A345" s="32">
        <f t="shared" si="13"/>
        <v>45270</v>
      </c>
      <c r="B345" s="32">
        <f t="shared" si="13"/>
        <v>45635</v>
      </c>
      <c r="C345" s="4">
        <f>SUMIFS(Sheet!H:H,Sheet!C:C,A345)</f>
        <v>183608.52099610001</v>
      </c>
      <c r="D345" s="4"/>
      <c r="E345" s="33">
        <f t="shared" si="12"/>
        <v>0.62864990685764965</v>
      </c>
      <c r="F345" s="33"/>
    </row>
    <row r="346" spans="1:6" x14ac:dyDescent="0.3">
      <c r="A346" s="32">
        <f t="shared" si="13"/>
        <v>45271</v>
      </c>
      <c r="B346" s="32">
        <f t="shared" si="13"/>
        <v>45636</v>
      </c>
      <c r="C346" s="4">
        <f>SUMIFS(Sheet!H:H,Sheet!C:C,A346)</f>
        <v>183025.14208985001</v>
      </c>
      <c r="D346" s="4"/>
      <c r="E346" s="33">
        <f t="shared" si="12"/>
        <v>0.62665249904080556</v>
      </c>
      <c r="F346" s="33"/>
    </row>
    <row r="347" spans="1:6" x14ac:dyDescent="0.3">
      <c r="A347" s="32">
        <f t="shared" si="13"/>
        <v>45272</v>
      </c>
      <c r="B347" s="32">
        <f t="shared" si="13"/>
        <v>45637</v>
      </c>
      <c r="C347" s="4">
        <f>SUMIFS(Sheet!H:H,Sheet!C:C,A347)</f>
        <v>182586.83398438001</v>
      </c>
      <c r="D347" s="4"/>
      <c r="E347" s="33">
        <f t="shared" si="12"/>
        <v>0.62515179336449045</v>
      </c>
      <c r="F347" s="33"/>
    </row>
    <row r="348" spans="1:6" x14ac:dyDescent="0.3">
      <c r="A348" s="32">
        <f t="shared" si="13"/>
        <v>45273</v>
      </c>
      <c r="B348" s="32">
        <f t="shared" si="13"/>
        <v>45638</v>
      </c>
      <c r="C348" s="4">
        <f>SUMIFS(Sheet!H:H,Sheet!C:C,A348)</f>
        <v>182381.55957032001</v>
      </c>
      <c r="D348" s="4"/>
      <c r="E348" s="33">
        <f t="shared" si="12"/>
        <v>0.62444896246874015</v>
      </c>
      <c r="F348" s="33"/>
    </row>
    <row r="349" spans="1:6" x14ac:dyDescent="0.3">
      <c r="A349" s="32">
        <f t="shared" si="13"/>
        <v>45274</v>
      </c>
      <c r="B349" s="32">
        <f t="shared" si="13"/>
        <v>45639</v>
      </c>
      <c r="C349" s="4">
        <f>SUMIFS(Sheet!H:H,Sheet!C:C,A349)</f>
        <v>181906.90820313001</v>
      </c>
      <c r="D349" s="4"/>
      <c r="E349" s="33">
        <f t="shared" si="12"/>
        <v>0.62282382254519497</v>
      </c>
      <c r="F349" s="33"/>
    </row>
    <row r="350" spans="1:6" x14ac:dyDescent="0.3">
      <c r="A350" s="32">
        <f t="shared" si="13"/>
        <v>45275</v>
      </c>
      <c r="B350" s="32">
        <f t="shared" si="13"/>
        <v>45640</v>
      </c>
      <c r="C350" s="4">
        <f>SUMIFS(Sheet!H:H,Sheet!C:C,A350)</f>
        <v>181340.27050782001</v>
      </c>
      <c r="D350" s="4"/>
      <c r="E350" s="33">
        <f t="shared" si="12"/>
        <v>0.62088373429413701</v>
      </c>
      <c r="F350" s="33"/>
    </row>
    <row r="351" spans="1:6" x14ac:dyDescent="0.3">
      <c r="A351" s="32">
        <f t="shared" si="13"/>
        <v>45276</v>
      </c>
      <c r="B351" s="32">
        <f t="shared" si="13"/>
        <v>45641</v>
      </c>
      <c r="C351" s="4">
        <f>SUMIFS(Sheet!H:H,Sheet!C:C,A351)</f>
        <v>180834.52001953</v>
      </c>
      <c r="D351" s="4"/>
      <c r="E351" s="33">
        <f t="shared" si="12"/>
        <v>0.61915211532769765</v>
      </c>
      <c r="F351" s="33"/>
    </row>
    <row r="352" spans="1:6" x14ac:dyDescent="0.3">
      <c r="A352" s="32">
        <f t="shared" si="13"/>
        <v>45277</v>
      </c>
      <c r="B352" s="32">
        <f t="shared" si="13"/>
        <v>45642</v>
      </c>
      <c r="C352" s="4">
        <f>SUMIFS(Sheet!H:H,Sheet!C:C,A352)</f>
        <v>180544.92822266</v>
      </c>
      <c r="D352" s="4"/>
      <c r="E352" s="33">
        <f t="shared" si="12"/>
        <v>0.61816059350103403</v>
      </c>
      <c r="F352" s="33"/>
    </row>
    <row r="353" spans="1:6" x14ac:dyDescent="0.3">
      <c r="A353" s="32">
        <f t="shared" si="13"/>
        <v>45278</v>
      </c>
      <c r="B353" s="32">
        <f t="shared" si="13"/>
        <v>45643</v>
      </c>
      <c r="C353" s="4">
        <f>SUMIFS(Sheet!H:H,Sheet!C:C,A353)</f>
        <v>179664.51464845001</v>
      </c>
      <c r="D353" s="4"/>
      <c r="E353" s="33">
        <f t="shared" si="12"/>
        <v>0.6151461805074504</v>
      </c>
      <c r="F353" s="33"/>
    </row>
    <row r="354" spans="1:6" x14ac:dyDescent="0.3">
      <c r="A354" s="32">
        <f t="shared" si="13"/>
        <v>45279</v>
      </c>
      <c r="B354" s="32">
        <f t="shared" si="13"/>
        <v>45644</v>
      </c>
      <c r="C354" s="4">
        <f>SUMIFS(Sheet!H:H,Sheet!C:C,A354)</f>
        <v>178855.34765626001</v>
      </c>
      <c r="D354" s="4"/>
      <c r="E354" s="33">
        <f t="shared" si="12"/>
        <v>0.61237570585021306</v>
      </c>
      <c r="F354" s="33"/>
    </row>
    <row r="355" spans="1:6" x14ac:dyDescent="0.3">
      <c r="A355" s="32">
        <f t="shared" si="13"/>
        <v>45280</v>
      </c>
      <c r="B355" s="32">
        <f t="shared" si="13"/>
        <v>45645</v>
      </c>
      <c r="C355" s="4">
        <f>SUMIFS(Sheet!H:H,Sheet!C:C,A355)</f>
        <v>178244.57470704001</v>
      </c>
      <c r="D355" s="4"/>
      <c r="E355" s="33">
        <f t="shared" si="12"/>
        <v>0.61028450466001072</v>
      </c>
      <c r="F355" s="33"/>
    </row>
    <row r="356" spans="1:6" x14ac:dyDescent="0.3">
      <c r="A356" s="32">
        <f t="shared" si="13"/>
        <v>45281</v>
      </c>
      <c r="B356" s="32">
        <f t="shared" si="13"/>
        <v>45646</v>
      </c>
      <c r="C356" s="4">
        <f>SUMIFS(Sheet!H:H,Sheet!C:C,A356)</f>
        <v>177662.73779297</v>
      </c>
      <c r="D356" s="4"/>
      <c r="E356" s="33">
        <f t="shared" si="12"/>
        <v>0.60829237640881573</v>
      </c>
      <c r="F356" s="33"/>
    </row>
    <row r="357" spans="1:6" x14ac:dyDescent="0.3">
      <c r="A357" s="32">
        <f t="shared" si="13"/>
        <v>45282</v>
      </c>
      <c r="B357" s="32">
        <f t="shared" si="13"/>
        <v>45647</v>
      </c>
      <c r="C357" s="4">
        <f>SUMIFS(Sheet!H:H,Sheet!C:C,A357)</f>
        <v>177163.296875</v>
      </c>
      <c r="D357" s="4"/>
      <c r="E357" s="33">
        <f t="shared" si="12"/>
        <v>0.6065823605290549</v>
      </c>
      <c r="F357" s="33"/>
    </row>
    <row r="358" spans="1:6" x14ac:dyDescent="0.3">
      <c r="A358" s="32">
        <f t="shared" si="13"/>
        <v>45283</v>
      </c>
      <c r="B358" s="32">
        <f t="shared" si="13"/>
        <v>45648</v>
      </c>
      <c r="C358" s="4">
        <f>SUMIFS(Sheet!H:H,Sheet!C:C,A358)</f>
        <v>177291.69873047</v>
      </c>
      <c r="D358" s="4"/>
      <c r="E358" s="33">
        <f t="shared" si="12"/>
        <v>0.60702199053121186</v>
      </c>
      <c r="F358" s="33"/>
    </row>
    <row r="359" spans="1:6" x14ac:dyDescent="0.3">
      <c r="A359" s="32">
        <f t="shared" si="13"/>
        <v>45284</v>
      </c>
      <c r="B359" s="32">
        <f t="shared" si="13"/>
        <v>45649</v>
      </c>
      <c r="C359" s="4">
        <f>SUMIFS(Sheet!H:H,Sheet!C:C,A359)</f>
        <v>177659.06250001001</v>
      </c>
      <c r="D359" s="4"/>
      <c r="E359" s="33">
        <f t="shared" si="12"/>
        <v>0.60827979271953792</v>
      </c>
      <c r="F359" s="33"/>
    </row>
    <row r="360" spans="1:6" x14ac:dyDescent="0.3">
      <c r="A360" s="32">
        <f t="shared" si="13"/>
        <v>45285</v>
      </c>
      <c r="B360" s="32">
        <f t="shared" si="13"/>
        <v>45650</v>
      </c>
      <c r="C360" s="4">
        <f>SUMIFS(Sheet!H:H,Sheet!C:C,A360)</f>
        <v>177830.10546876001</v>
      </c>
      <c r="D360" s="4"/>
      <c r="E360" s="33">
        <f t="shared" si="12"/>
        <v>0.60886541993220766</v>
      </c>
      <c r="F360" s="33"/>
    </row>
    <row r="361" spans="1:6" x14ac:dyDescent="0.3">
      <c r="A361" s="32">
        <f t="shared" si="13"/>
        <v>45286</v>
      </c>
      <c r="B361" s="32">
        <f t="shared" si="13"/>
        <v>45651</v>
      </c>
      <c r="C361" s="4">
        <f>SUMIFS(Sheet!H:H,Sheet!C:C,A361)</f>
        <v>177296.87011719</v>
      </c>
      <c r="D361" s="4"/>
      <c r="E361" s="33">
        <f t="shared" si="12"/>
        <v>0.60703969663636548</v>
      </c>
      <c r="F361" s="33"/>
    </row>
    <row r="362" spans="1:6" x14ac:dyDescent="0.3">
      <c r="A362" s="32">
        <f t="shared" si="13"/>
        <v>45287</v>
      </c>
      <c r="B362" s="32">
        <f t="shared" si="13"/>
        <v>45652</v>
      </c>
      <c r="C362" s="4">
        <f>SUMIFS(Sheet!H:H,Sheet!C:C,A362)</f>
        <v>176963.99853516</v>
      </c>
      <c r="D362" s="4"/>
      <c r="E362" s="33">
        <f t="shared" si="12"/>
        <v>0.60589999087596036</v>
      </c>
      <c r="F362" s="33"/>
    </row>
    <row r="363" spans="1:6" x14ac:dyDescent="0.3">
      <c r="A363" s="32">
        <f t="shared" si="13"/>
        <v>45288</v>
      </c>
      <c r="B363" s="32">
        <f t="shared" si="13"/>
        <v>45653</v>
      </c>
      <c r="C363" s="4">
        <f>SUMIFS(Sheet!H:H,Sheet!C:C,A363)</f>
        <v>176511.43847657001</v>
      </c>
      <c r="D363" s="4"/>
      <c r="E363" s="33">
        <f t="shared" si="12"/>
        <v>0.60435048850462914</v>
      </c>
      <c r="F363" s="33"/>
    </row>
    <row r="364" spans="1:6" x14ac:dyDescent="0.3">
      <c r="A364" s="32">
        <f t="shared" si="13"/>
        <v>45289</v>
      </c>
      <c r="B364" s="32">
        <f t="shared" si="13"/>
        <v>45654</v>
      </c>
      <c r="C364" s="4">
        <f>SUMIFS(Sheet!H:H,Sheet!C:C,A364)</f>
        <v>175902.55126954001</v>
      </c>
      <c r="D364" s="4"/>
      <c r="E364" s="33">
        <f t="shared" si="12"/>
        <v>0.60226574383205289</v>
      </c>
      <c r="F364" s="33"/>
    </row>
    <row r="365" spans="1:6" x14ac:dyDescent="0.3">
      <c r="A365" s="32">
        <f t="shared" si="13"/>
        <v>45290</v>
      </c>
      <c r="B365" s="32">
        <f t="shared" si="13"/>
        <v>45655</v>
      </c>
      <c r="C365" s="4">
        <f>SUMIFS(Sheet!H:H,Sheet!C:C,A365)</f>
        <v>175490.63085938001</v>
      </c>
      <c r="D365" s="4"/>
      <c r="E365" s="33">
        <f t="shared" si="12"/>
        <v>0.60085538593539867</v>
      </c>
      <c r="F365" s="33"/>
    </row>
    <row r="366" spans="1:6" x14ac:dyDescent="0.3">
      <c r="A366" s="32">
        <f t="shared" si="13"/>
        <v>45291</v>
      </c>
      <c r="B366" s="32">
        <f t="shared" si="13"/>
        <v>45656</v>
      </c>
      <c r="C366" s="4">
        <f>SUMIFS(Sheet!H:H,Sheet!C:C,A366)</f>
        <v>175210.46484375</v>
      </c>
      <c r="D366" s="4"/>
      <c r="E366" s="33">
        <f t="shared" si="12"/>
        <v>0.59989613666594765</v>
      </c>
      <c r="F366" s="33"/>
    </row>
  </sheetData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35396-023A-4C6D-A58A-31A884C78F59}">
  <dimension ref="A1:P22"/>
  <sheetViews>
    <sheetView tabSelected="1" topLeftCell="D1" zoomScaleNormal="100" workbookViewId="0">
      <selection activeCell="L2" sqref="L2:N7"/>
    </sheetView>
  </sheetViews>
  <sheetFormatPr defaultRowHeight="14.4" x14ac:dyDescent="0.3"/>
  <cols>
    <col min="3" max="3" width="15.5546875" customWidth="1"/>
    <col min="4" max="4" width="14.44140625" customWidth="1"/>
    <col min="5" max="5" width="15.88671875" bestFit="1" customWidth="1"/>
    <col min="6" max="6" width="10.6640625" bestFit="1" customWidth="1"/>
    <col min="7" max="7" width="9.44140625" bestFit="1" customWidth="1"/>
    <col min="8" max="8" width="15.6640625" bestFit="1" customWidth="1"/>
    <col min="9" max="9" width="14.109375" bestFit="1" customWidth="1"/>
    <col min="12" max="12" width="12.88671875" bestFit="1" customWidth="1"/>
    <col min="13" max="13" width="10" bestFit="1" customWidth="1"/>
    <col min="14" max="14" width="14.44140625" bestFit="1" customWidth="1"/>
  </cols>
  <sheetData>
    <row r="1" spans="1:16" ht="15" thickBot="1" x14ac:dyDescent="0.35">
      <c r="A1" t="s">
        <v>14</v>
      </c>
      <c r="B1" t="s">
        <v>15</v>
      </c>
      <c r="F1">
        <v>2024</v>
      </c>
      <c r="H1">
        <v>2023</v>
      </c>
      <c r="I1">
        <v>2022</v>
      </c>
    </row>
    <row r="2" spans="1:16" ht="16.2" thickBot="1" x14ac:dyDescent="0.35">
      <c r="A2">
        <v>6</v>
      </c>
      <c r="B2">
        <v>5</v>
      </c>
      <c r="C2" s="17" t="s">
        <v>27</v>
      </c>
      <c r="D2" s="18" t="s">
        <v>21</v>
      </c>
      <c r="E2" s="19" t="s">
        <v>22</v>
      </c>
      <c r="F2" s="18" t="s">
        <v>23</v>
      </c>
      <c r="G2" s="18" t="s">
        <v>24</v>
      </c>
      <c r="H2" s="18" t="s">
        <v>25</v>
      </c>
      <c r="I2" s="20" t="s">
        <v>26</v>
      </c>
      <c r="L2" s="17" t="s">
        <v>27</v>
      </c>
      <c r="M2" s="17" t="s">
        <v>43</v>
      </c>
      <c r="N2" s="52" t="s">
        <v>44</v>
      </c>
    </row>
    <row r="3" spans="1:16" ht="16.2" thickTop="1" x14ac:dyDescent="0.3">
      <c r="C3" s="46" t="s">
        <v>16</v>
      </c>
      <c r="D3" s="47">
        <f>AVERAGEIFS(Sheet!G:G,Sheet!F:F,2024,Sheet!E:E,Planilha1!B2,Sheet!D:D,Planilha1!A2, Sheet!B:B,Planilha1!C3)</f>
        <v>204615.328125</v>
      </c>
      <c r="E3" s="48">
        <f>D3/$D$7</f>
        <v>0.70057381384637041</v>
      </c>
      <c r="F3" s="47">
        <f>AVERAGEIFS(Sheet!H:H,Sheet!F:F,$F$1,Sheet!E:E,Planilha1!$B$2,Sheet!D:D,Planilha1!$A$2, Sheet!B:B,Planilha1!C3)</f>
        <v>149080.125</v>
      </c>
      <c r="G3" s="48">
        <f>F3/D3</f>
        <v>0.72858727821664748</v>
      </c>
      <c r="H3" s="48">
        <f>AVERAGEIFS(Sheet!H:H,Sheet!F:F,$H$1,Sheet!E:E,Planilha1!$B$2,Sheet!D:D,Planilha1!$A$2, Sheet!B:B,Planilha1!C3)/D3</f>
        <v>0.86286363107724773</v>
      </c>
      <c r="I3" s="49">
        <f>AVERAGEIFS(Sheet!H:H,Sheet!F:F,$I$1,Sheet!E:E,Planilha1!$B$2,Sheet!D:D,Planilha1!$A$2, Sheet!B:B,Planilha1!C3)/D3</f>
        <v>0.66641886937081096</v>
      </c>
      <c r="L3" s="46" t="s">
        <v>16</v>
      </c>
      <c r="M3" s="61">
        <v>73.400000000000006</v>
      </c>
      <c r="N3" s="53">
        <f>M3/100*D3</f>
        <v>150187.65084375002</v>
      </c>
    </row>
    <row r="4" spans="1:16" ht="15.6" x14ac:dyDescent="0.3">
      <c r="C4" s="5" t="s">
        <v>17</v>
      </c>
      <c r="D4" s="6">
        <f>AVERAGEIFS(Sheet!G:G,Sheet!F:F,2024,Sheet!E:E,Planilha1!B2,Sheet!D:D,Planilha1!A2, Sheet!B:B,Planilha1!C4)</f>
        <v>20459.2421875</v>
      </c>
      <c r="E4" s="7">
        <f t="shared" ref="E4:E6" si="0">D4/$D$7</f>
        <v>7.0049538610065618E-2</v>
      </c>
      <c r="F4" s="6">
        <f>AVERAGEIFS(Sheet!H:H,Sheet!F:F,$F$1,Sheet!E:E,Planilha1!$B$2,Sheet!D:D,Planilha1!$A$2, Sheet!B:B,Planilha1!C4)</f>
        <v>17407.541015629999</v>
      </c>
      <c r="G4" s="7">
        <f t="shared" ref="G4:G6" si="1">F4/D4</f>
        <v>0.85083997032233671</v>
      </c>
      <c r="H4" s="7">
        <f>AVERAGEIFS(Sheet!H:H,Sheet!F:F,$H$1,Sheet!E:E,Planilha1!$B$2,Sheet!D:D,Planilha1!$A$2, Sheet!B:B,Planilha1!C4)/D4</f>
        <v>0.85085610377033916</v>
      </c>
      <c r="I4" s="8">
        <f>AVERAGEIFS(Sheet!H:H,Sheet!F:F,$I$1,Sheet!E:E,Planilha1!$B$2,Sheet!D:D,Planilha1!$A$2, Sheet!B:B,Planilha1!C4)/D4</f>
        <v>0.8022865964839393</v>
      </c>
      <c r="L4" s="5" t="s">
        <v>17</v>
      </c>
      <c r="M4" s="61">
        <v>91.6</v>
      </c>
      <c r="N4" s="54">
        <f t="shared" ref="N4:N6" si="2">M4/100*D4</f>
        <v>18740.665843749997</v>
      </c>
    </row>
    <row r="5" spans="1:16" ht="15.6" x14ac:dyDescent="0.3">
      <c r="C5" s="5" t="s">
        <v>19</v>
      </c>
      <c r="D5" s="6">
        <f>AVERAGEIFS(Sheet!G:G,Sheet!F:F,2024,Sheet!E:E,Planilha1!B2,Sheet!D:D,Planilha1!A2, Sheet!B:B,Planilha1!C5)</f>
        <v>51691.2265625</v>
      </c>
      <c r="E5" s="7">
        <f t="shared" si="0"/>
        <v>0.17698341598907244</v>
      </c>
      <c r="F5" s="6">
        <f>AVERAGEIFS(Sheet!H:H,Sheet!F:F,$F$1,Sheet!E:E,Planilha1!$B$2,Sheet!D:D,Planilha1!$A$2, Sheet!B:B,Planilha1!C5)</f>
        <v>40431.98828125</v>
      </c>
      <c r="G5" s="7">
        <f t="shared" si="1"/>
        <v>0.78218279909383803</v>
      </c>
      <c r="H5" s="7">
        <f>AVERAGEIFS(Sheet!H:H,Sheet!F:F,$H$1,Sheet!E:E,Planilha1!$B$2,Sheet!D:D,Planilha1!$A$2, Sheet!B:B,Planilha1!C5)/D5</f>
        <v>0.90660732290008716</v>
      </c>
      <c r="I5" s="8">
        <f>AVERAGEIFS(Sheet!H:H,Sheet!F:F,$I$1,Sheet!E:E,Planilha1!$B$2,Sheet!D:D,Planilha1!$A$2, Sheet!B:B,Planilha1!C5)/D5</f>
        <v>0.95566001362960984</v>
      </c>
      <c r="L5" s="5" t="s">
        <v>19</v>
      </c>
      <c r="M5" s="61">
        <v>74.3</v>
      </c>
      <c r="N5" s="54">
        <f t="shared" si="2"/>
        <v>38406.581335937502</v>
      </c>
    </row>
    <row r="6" spans="1:16" ht="16.2" thickBot="1" x14ac:dyDescent="0.35">
      <c r="C6" s="13" t="s">
        <v>18</v>
      </c>
      <c r="D6" s="15">
        <f>AVERAGEIFS(Sheet!G:G,Sheet!F:F,2024,Sheet!E:E,Planilha1!B2,Sheet!D:D,Planilha1!A2, Sheet!B:B,Planilha1!C6)</f>
        <v>15302.39648438</v>
      </c>
      <c r="E6" s="14">
        <f t="shared" si="0"/>
        <v>5.2393231554491528E-2</v>
      </c>
      <c r="F6" s="15">
        <f>AVERAGEIFS(Sheet!H:H,Sheet!F:F,$F$1,Sheet!E:E,Planilha1!$B$2,Sheet!D:D,Planilha1!$A$2, Sheet!B:B,Planilha1!C6)</f>
        <v>14558.73828125</v>
      </c>
      <c r="G6" s="14">
        <f t="shared" si="1"/>
        <v>0.95140250065477694</v>
      </c>
      <c r="H6" s="14">
        <f>AVERAGEIFS(Sheet!H:H,Sheet!F:F,$H$1,Sheet!E:E,Planilha1!$B$2,Sheet!D:D,Planilha1!$A$2, Sheet!B:B,Planilha1!C6)/D6</f>
        <v>0.98799360853788232</v>
      </c>
      <c r="I6" s="16">
        <f>AVERAGEIFS(Sheet!H:H,Sheet!F:F,$I$1,Sheet!E:E,Planilha1!$B$2,Sheet!D:D,Planilha1!$A$2, Sheet!B:B,Planilha1!C6)/D6</f>
        <v>0.99752579093290072</v>
      </c>
      <c r="L6" s="13" t="s">
        <v>18</v>
      </c>
      <c r="M6" s="61">
        <v>97.7</v>
      </c>
      <c r="N6" s="55">
        <f t="shared" si="2"/>
        <v>14950.44136523926</v>
      </c>
    </row>
    <row r="7" spans="1:16" ht="16.8" thickTop="1" thickBot="1" x14ac:dyDescent="0.35">
      <c r="C7" s="9" t="s">
        <v>20</v>
      </c>
      <c r="D7" s="10">
        <f>SUM(D3:D6)</f>
        <v>292068.19335938001</v>
      </c>
      <c r="E7" s="11">
        <f>SUM(E3:E6)</f>
        <v>0.99999999999999989</v>
      </c>
      <c r="F7" s="10">
        <f>SUM(F3:F6)</f>
        <v>221478.39257813001</v>
      </c>
      <c r="G7" s="50">
        <f>F7/D7</f>
        <v>0.75831055080211474</v>
      </c>
      <c r="H7" s="12">
        <f>(AVERAGEIFS(Sheet!$H$2:$H$3149,Sheet!$F$2:$F$3149,$H$1,Sheet!$E$2:$E$3149,Planilha1!$B$2,Sheet!$D$2:$D$3149,Planilha1!$A$2, Sheet!$B$2:$B$3149,Planilha1!C4)+AVERAGEIFS(Sheet!$H$2:$H$3149,Sheet!$F$2:$F$3149,$H$1,Sheet!$E$2:$E$3149,Planilha1!$B$2,Sheet!$D$2:$D$3149,Planilha1!$A$2, Sheet!$B$2:$B$3149,Planilha1!C5)+AVERAGEIFS(Sheet!$H$2:$H$3149,Sheet!$F$2:$F$3149,$H$1,Sheet!$E$2:$E$3149,Planilha1!$B$2,Sheet!$D$2:$D$3149,Planilha1!$A$2, Sheet!$B$2:$B$3149,Planilha1!C6)+AVERAGEIFS(Sheet!$H$2:$H$3149,Sheet!$F$2:$F$3149,$H$1,Sheet!$E$2:$E$3149,Planilha1!$B$2,Sheet!$D$2:$D$3149,Planilha1!$A$2, Sheet!$B$2:$B$3149,Planilha1!C3))/D7</f>
        <v>0.8763203812198338</v>
      </c>
      <c r="I7" s="30">
        <f>((AVERAGEIFS(Sheet!H:H,Sheet!F:F,$I$1,Sheet!E:E,Planilha1!$B$2,Sheet!D:D,Planilha1!$A$2,Sheet!B:B,Planilha1!C3)+AVERAGEIFS(Sheet!H:H,Sheet!F:F,$I$1,Sheet!E:E,Planilha1!$B$2,Sheet!D:D,Planilha1!$A$2,Sheet!B:B,Planilha1!C4))+AVERAGEIFS(Sheet!H:H,Sheet!F:F,$I$1,Sheet!E:E,Planilha1!$B$2,Sheet!D:D,Planilha1!$A$2, Sheet!B:B,Planilha1!C5)+AVERAGEIFS(Sheet!H:H,Sheet!F:F,$I$1,Sheet!E:E,Planilha1!$B$2,Sheet!D:D,Planilha1!$A$2, Sheet!B:B,Planilha1!C6))/D7</f>
        <v>0.74447498833329162</v>
      </c>
      <c r="K7" s="31">
        <f>G7-I7</f>
        <v>1.3835562468823115E-2</v>
      </c>
      <c r="L7" s="9" t="s">
        <v>20</v>
      </c>
      <c r="M7" s="59">
        <f>N7/D7*100</f>
        <v>76.107342203867518</v>
      </c>
      <c r="N7" s="56">
        <f>SUM(N3:N6)</f>
        <v>222285.3393886768</v>
      </c>
    </row>
    <row r="9" spans="1:16" ht="22.8" x14ac:dyDescent="0.4">
      <c r="M9" s="60">
        <v>4272</v>
      </c>
      <c r="N9">
        <f>31+29+17</f>
        <v>77</v>
      </c>
      <c r="O9">
        <f>N9/30</f>
        <v>2.5666666666666669</v>
      </c>
      <c r="P9">
        <f>M9*O9</f>
        <v>10964.800000000001</v>
      </c>
    </row>
    <row r="10" spans="1:16" x14ac:dyDescent="0.3">
      <c r="P10" s="33">
        <f>P9/D7</f>
        <v>3.7541917433331011E-2</v>
      </c>
    </row>
    <row r="11" spans="1:16" x14ac:dyDescent="0.3">
      <c r="M11" s="45">
        <f>M9/D7</f>
        <v>1.4626721077921172E-2</v>
      </c>
    </row>
    <row r="12" spans="1:16" ht="20.399999999999999" x14ac:dyDescent="0.3">
      <c r="C12" s="35" t="s">
        <v>41</v>
      </c>
      <c r="P12" s="33">
        <f>P9/F7</f>
        <v>4.9507312529966076E-2</v>
      </c>
    </row>
    <row r="13" spans="1:16" ht="20.399999999999999" x14ac:dyDescent="0.3">
      <c r="C13" s="35" t="s">
        <v>42</v>
      </c>
    </row>
    <row r="16" spans="1:16" ht="15" thickBot="1" x14ac:dyDescent="0.35"/>
    <row r="17" spans="3:15" ht="16.2" thickTop="1" x14ac:dyDescent="0.3">
      <c r="C17" s="40" t="s">
        <v>27</v>
      </c>
      <c r="D17" s="36" t="s">
        <v>43</v>
      </c>
      <c r="E17" s="36" t="s">
        <v>44</v>
      </c>
      <c r="H17" s="42">
        <v>132224</v>
      </c>
      <c r="I17" s="33">
        <f>H17/D3</f>
        <v>0.646207697202548</v>
      </c>
    </row>
    <row r="18" spans="3:15" ht="15.6" x14ac:dyDescent="0.3">
      <c r="C18" s="41" t="s">
        <v>16</v>
      </c>
      <c r="D18" s="37">
        <v>69</v>
      </c>
      <c r="E18" s="38">
        <f>D3*D18/100</f>
        <v>141184.57640625001</v>
      </c>
      <c r="H18" s="43">
        <v>14009</v>
      </c>
      <c r="I18" s="33">
        <f t="shared" ref="I18:I20" si="3">H18/D4</f>
        <v>0.6847272187118979</v>
      </c>
      <c r="M18">
        <v>0.01</v>
      </c>
      <c r="O18" s="45">
        <f>M18/60</f>
        <v>1.6666666666666666E-4</v>
      </c>
    </row>
    <row r="19" spans="3:15" ht="15.6" x14ac:dyDescent="0.3">
      <c r="C19" s="41" t="s">
        <v>17</v>
      </c>
      <c r="D19" s="37">
        <v>48.4</v>
      </c>
      <c r="E19" s="38">
        <f t="shared" ref="E19:E21" si="4">D4*D19/100</f>
        <v>9902.2732187500005</v>
      </c>
      <c r="H19" s="43">
        <v>33506</v>
      </c>
      <c r="I19" s="33">
        <f t="shared" si="3"/>
        <v>0.64819510443397599</v>
      </c>
      <c r="M19">
        <v>1</v>
      </c>
      <c r="N19" s="33">
        <f>M18/M19</f>
        <v>0.01</v>
      </c>
    </row>
    <row r="20" spans="3:15" ht="16.2" thickBot="1" x14ac:dyDescent="0.35">
      <c r="C20" s="41" t="s">
        <v>19</v>
      </c>
      <c r="D20" s="37">
        <v>72.7</v>
      </c>
      <c r="E20" s="38">
        <f t="shared" si="4"/>
        <v>37579.521710937501</v>
      </c>
      <c r="H20" s="44">
        <v>11199</v>
      </c>
      <c r="I20" s="33">
        <f t="shared" si="3"/>
        <v>0.73184615308010326</v>
      </c>
    </row>
    <row r="21" spans="3:15" ht="16.2" thickTop="1" x14ac:dyDescent="0.3">
      <c r="C21" s="41" t="s">
        <v>18</v>
      </c>
      <c r="D21" s="37">
        <v>95.8</v>
      </c>
      <c r="E21" s="38">
        <f t="shared" si="4"/>
        <v>14659.695832036039</v>
      </c>
      <c r="H21" s="4">
        <f>SUM(H17:H20)</f>
        <v>190938</v>
      </c>
    </row>
    <row r="22" spans="3:15" ht="15.6" x14ac:dyDescent="0.3">
      <c r="C22" s="41" t="s">
        <v>20</v>
      </c>
      <c r="D22" s="39">
        <f>E22/D7*100</f>
        <v>69.615956749452579</v>
      </c>
      <c r="E22" s="38">
        <f>SUM(E18:E21)</f>
        <v>203326.06716797352</v>
      </c>
      <c r="H22" s="33">
        <f>H21/D7</f>
        <v>0.65374458548129977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040ab058-98ac-481f-ab8e-463e343d8c44" xsi:nil="true"/>
    <lcf76f155ced4ddcb4097134ff3c332f xmlns="cfad798d-6612-4cff-a2a6-20f4e070720c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37DB9E1BB04A94CBC8E89F87A114D29" ma:contentTypeVersion="13" ma:contentTypeDescription="Crie um novo documento." ma:contentTypeScope="" ma:versionID="89ccdcbea441378cb33986139a781c3c">
  <xsd:schema xmlns:xsd="http://www.w3.org/2001/XMLSchema" xmlns:xs="http://www.w3.org/2001/XMLSchema" xmlns:p="http://schemas.microsoft.com/office/2006/metadata/properties" xmlns:ns2="cfad798d-6612-4cff-a2a6-20f4e070720c" xmlns:ns3="040ab058-98ac-481f-ab8e-463e343d8c44" targetNamespace="http://schemas.microsoft.com/office/2006/metadata/properties" ma:root="true" ma:fieldsID="f78f9dce76b06bbcc7d46e8a767202fd" ns2:_="" ns3:_="">
    <xsd:import namespace="cfad798d-6612-4cff-a2a6-20f4e070720c"/>
    <xsd:import namespace="040ab058-98ac-481f-ab8e-463e343d8c4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SearchProperties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fad798d-6612-4cff-a2a6-20f4e070720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Marcações de imagem" ma:readOnly="false" ma:fieldId="{5cf76f15-5ced-4ddc-b409-7134ff3c332f}" ma:taxonomyMulti="true" ma:sspId="816a7196-fffe-4404-b8da-25e99055328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0ab058-98ac-481f-ab8e-463e343d8c44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214688bf-3d38-4e40-ba5c-01c4b3b44bfd}" ma:internalName="TaxCatchAll" ma:showField="CatchAllData" ma:web="040ab058-98ac-481f-ab8e-463e343d8c4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EBAEC81-5C5F-4F79-A2AB-56562958B8D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271B6B1-846B-4C49-94D0-07FB870CA1C7}">
  <ds:schemaRefs>
    <ds:schemaRef ds:uri="http://schemas.microsoft.com/office/2006/metadata/properties"/>
    <ds:schemaRef ds:uri="http://schemas.microsoft.com/office/infopath/2007/PartnerControls"/>
    <ds:schemaRef ds:uri="040ab058-98ac-481f-ab8e-463e343d8c44"/>
    <ds:schemaRef ds:uri="cfad798d-6612-4cff-a2a6-20f4e070720c"/>
  </ds:schemaRefs>
</ds:datastoreItem>
</file>

<file path=customXml/itemProps3.xml><?xml version="1.0" encoding="utf-8"?>
<ds:datastoreItem xmlns:ds="http://schemas.openxmlformats.org/officeDocument/2006/customXml" ds:itemID="{57588449-EB5A-4340-AB65-0F173582654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fad798d-6612-4cff-a2a6-20f4e070720c"/>
    <ds:schemaRef ds:uri="040ab058-98ac-481f-ab8e-463e343d8c4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Sheet</vt:lpstr>
      <vt:lpstr>SUDESTE</vt:lpstr>
      <vt:lpstr>SUL</vt:lpstr>
      <vt:lpstr>NORDESTE</vt:lpstr>
      <vt:lpstr>NORTE</vt:lpstr>
      <vt:lpstr>SIN</vt:lpstr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Felipe Souza Barros Damasceno</cp:lastModifiedBy>
  <dcterms:created xsi:type="dcterms:W3CDTF">2024-01-02T18:01:00Z</dcterms:created>
  <dcterms:modified xsi:type="dcterms:W3CDTF">2024-05-08T19:46:41Z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0x010100937DB9E1BB04A94CBC8E89F87A114D29</vt:lpwstr>
  </property>
  <property fmtid="{D5CDD505-2E9C-101B-9397-08002B2CF9AE}" pid="3" name="MediaServiceImageTags">
    <vt:lpwstr/>
  </property>
</Properties>
</file>