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veb\Documents\LU\EITN95\EITN95-assignments\Lab 2\"/>
    </mc:Choice>
  </mc:AlternateContent>
  <xr:revisionPtr revIDLastSave="0" documentId="8_{70D583D4-3412-4057-96F2-70C46C357E68}" xr6:coauthVersionLast="47" xr6:coauthVersionMax="47" xr10:uidLastSave="{00000000-0000-0000-0000-000000000000}"/>
  <bookViews>
    <workbookView xWindow="7332" yWindow="924" windowWidth="14220" windowHeight="10632" firstSheet="11" activeTab="13" xr2:uid="{7F6E8B95-51C4-40ED-8458-B4D104CC982F}"/>
  </bookViews>
  <sheets>
    <sheet name="Känslighetsrapport 1(1575)" sheetId="2" r:id="rId1"/>
    <sheet name="Känslighetsrapport (1590)" sheetId="3" r:id="rId2"/>
    <sheet name="Känslighetsrapport (1605)" sheetId="4" r:id="rId3"/>
    <sheet name="Känslighetsrapport (1620)" sheetId="5" r:id="rId4"/>
    <sheet name="Känslighetsrapport (1635)" sheetId="6" r:id="rId5"/>
    <sheet name="Känslighetsrapport (1650)" sheetId="7" r:id="rId6"/>
    <sheet name="Känslighetsrapport (1665)" sheetId="8" r:id="rId7"/>
    <sheet name="Känslighetsrapport (1680)" sheetId="9" r:id="rId8"/>
    <sheet name="Känslighetsrapport (1695)" sheetId="10" r:id="rId9"/>
    <sheet name="Känslighetsrapport (1710)" sheetId="11" r:id="rId10"/>
    <sheet name="Känslighetsrapport (1725)" sheetId="12" r:id="rId11"/>
    <sheet name="Resultatrapport 1" sheetId="13" r:id="rId12"/>
    <sheet name="Blad1" sheetId="1" r:id="rId13"/>
    <sheet name="Blad14" sheetId="14" r:id="rId14"/>
  </sheets>
  <definedNames>
    <definedName name="solver_adj" localSheetId="12" hidden="1">Blad1!$C$10:$D$10</definedName>
    <definedName name="solver_cvg" localSheetId="12" hidden="1">0.0001</definedName>
    <definedName name="solver_drv" localSheetId="12" hidden="1">2</definedName>
    <definedName name="solver_eng" localSheetId="12" hidden="1">2</definedName>
    <definedName name="solver_eng" localSheetId="13" hidden="1">1</definedName>
    <definedName name="solver_est" localSheetId="12" hidden="1">1</definedName>
    <definedName name="solver_itr" localSheetId="12" hidden="1">2147483647</definedName>
    <definedName name="solver_lhs1" localSheetId="12" hidden="1">Blad1!$C$10</definedName>
    <definedName name="solver_lhs2" localSheetId="12" hidden="1">Blad1!$D$10</definedName>
    <definedName name="solver_lhs3" localSheetId="12" hidden="1">Blad1!$F$5</definedName>
    <definedName name="solver_lhs4" localSheetId="12" hidden="1">Blad1!$F$6</definedName>
    <definedName name="solver_lhs5" localSheetId="12" hidden="1">Blad1!$F$7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12" hidden="1">1</definedName>
    <definedName name="solver_neg" localSheetId="13" hidden="1">1</definedName>
    <definedName name="solver_nod" localSheetId="12" hidden="1">2147483647</definedName>
    <definedName name="solver_num" localSheetId="12" hidden="1">5</definedName>
    <definedName name="solver_num" localSheetId="13" hidden="1">0</definedName>
    <definedName name="solver_nwt" localSheetId="12" hidden="1">1</definedName>
    <definedName name="solver_opt" localSheetId="12" hidden="1">Blad1!$H$10</definedName>
    <definedName name="solver_opt" localSheetId="13" hidden="1">Blad14!$L$6</definedName>
    <definedName name="solver_pre" localSheetId="12" hidden="1">0.000001</definedName>
    <definedName name="solver_rbv" localSheetId="12" hidden="1">2</definedName>
    <definedName name="solver_rel1" localSheetId="12" hidden="1">3</definedName>
    <definedName name="solver_rel2" localSheetId="12" hidden="1">3</definedName>
    <definedName name="solver_rel3" localSheetId="12" hidden="1">1</definedName>
    <definedName name="solver_rel4" localSheetId="12" hidden="1">1</definedName>
    <definedName name="solver_rel5" localSheetId="12" hidden="1">1</definedName>
    <definedName name="solver_rhs1" localSheetId="12" hidden="1">0</definedName>
    <definedName name="solver_rhs2" localSheetId="12" hidden="1">0</definedName>
    <definedName name="solver_rhs3" localSheetId="12" hidden="1">Blad1!$H$5</definedName>
    <definedName name="solver_rhs4" localSheetId="12" hidden="1">Blad1!$H$6</definedName>
    <definedName name="solver_rhs5" localSheetId="12" hidden="1">Blad1!$H$7</definedName>
    <definedName name="solver_rlx" localSheetId="12" hidden="1">2</definedName>
    <definedName name="solver_rsd" localSheetId="12" hidden="1">0</definedName>
    <definedName name="solver_scl" localSheetId="12" hidden="1">2</definedName>
    <definedName name="solver_sho" localSheetId="12" hidden="1">2</definedName>
    <definedName name="solver_ssz" localSheetId="12" hidden="1">100</definedName>
    <definedName name="solver_tim" localSheetId="12" hidden="1">2147483647</definedName>
    <definedName name="solver_tol" localSheetId="12" hidden="1">0.01</definedName>
    <definedName name="solver_typ" localSheetId="12" hidden="1">1</definedName>
    <definedName name="solver_typ" localSheetId="13" hidden="1">2</definedName>
    <definedName name="solver_val" localSheetId="12" hidden="1">0</definedName>
    <definedName name="solver_val" localSheetId="13" hidden="1">0</definedName>
    <definedName name="solver_ver" localSheetId="12" hidden="1">3</definedName>
    <definedName name="solver_ver" localSheetId="1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4" l="1"/>
  <c r="K7" i="14"/>
  <c r="K6" i="14"/>
  <c r="K5" i="14"/>
  <c r="H10" i="1"/>
  <c r="F7" i="1"/>
  <c r="F6" i="1"/>
  <c r="F5" i="1"/>
</calcChain>
</file>

<file path=xl/sharedStrings.xml><?xml version="1.0" encoding="utf-8"?>
<sst xmlns="http://schemas.openxmlformats.org/spreadsheetml/2006/main" count="517" uniqueCount="95">
  <si>
    <t>Product mix problem</t>
  </si>
  <si>
    <t>Unit profit</t>
  </si>
  <si>
    <t>A</t>
  </si>
  <si>
    <t>B</t>
  </si>
  <si>
    <t>Storage</t>
  </si>
  <si>
    <t>Resources Used</t>
  </si>
  <si>
    <t>Resources Available</t>
  </si>
  <si>
    <t>Production time</t>
  </si>
  <si>
    <t>Raw material</t>
  </si>
  <si>
    <t>Order Size</t>
  </si>
  <si>
    <t>Total Profit</t>
  </si>
  <si>
    <t>Microsoft Excel 16.0 Känslighetsrapport</t>
  </si>
  <si>
    <t>Kalkylblad: [Bok1]Blad1</t>
  </si>
  <si>
    <t>Rapport skapad: 2023-04-26 13:49:21</t>
  </si>
  <si>
    <t>Variabla celler</t>
  </si>
  <si>
    <t>Cell</t>
  </si>
  <si>
    <t>Namn</t>
  </si>
  <si>
    <t>Slutgiltig</t>
  </si>
  <si>
    <t>Värde</t>
  </si>
  <si>
    <t>Reducerad</t>
  </si>
  <si>
    <t>Kostnad</t>
  </si>
  <si>
    <t>Målsättning</t>
  </si>
  <si>
    <t>Koefficient</t>
  </si>
  <si>
    <t>Tillåten</t>
  </si>
  <si>
    <t>Ökning</t>
  </si>
  <si>
    <t>Minskning</t>
  </si>
  <si>
    <t>Begränsningar</t>
  </si>
  <si>
    <t>Skugga</t>
  </si>
  <si>
    <t>Pris</t>
  </si>
  <si>
    <t>Begränsning</t>
  </si>
  <si>
    <t>Höger sida</t>
  </si>
  <si>
    <t>$C$10</t>
  </si>
  <si>
    <t>Order Size A</t>
  </si>
  <si>
    <t>$D$10</t>
  </si>
  <si>
    <t>Order Size B</t>
  </si>
  <si>
    <t>$F$5</t>
  </si>
  <si>
    <t>Storage Resources Used</t>
  </si>
  <si>
    <t>$F$6</t>
  </si>
  <si>
    <t>Raw material Resources Used</t>
  </si>
  <si>
    <t>$F$7</t>
  </si>
  <si>
    <t>Production time Resources Used</t>
  </si>
  <si>
    <t>Kalkylblad: [Lab2.xlsx]Blad1</t>
  </si>
  <si>
    <t>Rapport skapad: 2023-04-26 13:53:12</t>
  </si>
  <si>
    <t>Rapport skapad: 2023-04-26 13:54:00</t>
  </si>
  <si>
    <t>Rapport skapad: 2023-04-26 13:54:36</t>
  </si>
  <si>
    <t>Rapport skapad: 2023-04-26 13:54:59</t>
  </si>
  <si>
    <t>Rapport skapad: 2023-04-26 13:55:33</t>
  </si>
  <si>
    <t>Rapport skapad: 2023-04-26 13:55:56</t>
  </si>
  <si>
    <t>Rapport skapad: 2023-04-26 13:56:22</t>
  </si>
  <si>
    <t>Rapport skapad: 2023-04-26 13:56:46</t>
  </si>
  <si>
    <t>Rapport skapad: 2023-04-26 13:57:18</t>
  </si>
  <si>
    <t>Rapport skapad: 2023-04-26 13:57:40</t>
  </si>
  <si>
    <t>Microsoft Excel 16.0 Resultatrapport</t>
  </si>
  <si>
    <t>Rapport skapad: 2023-04-26 13:59:21</t>
  </si>
  <si>
    <t>Resultat: Problemlösaren hittade en lösning. Alla begränsningar och villkor uppfylldes.</t>
  </si>
  <si>
    <t>Problemlösarmotor</t>
  </si>
  <si>
    <t>Motor: Simplex LP</t>
  </si>
  <si>
    <t>Lösningstid: 0,032 Sekunder.</t>
  </si>
  <si>
    <t>Iterationer: 2 Underproblem: 0</t>
  </si>
  <si>
    <t>Alternativ för Problemlösaren</t>
  </si>
  <si>
    <t>Maxtid Obegränsat,  Iterationer Obegränsat, Precision 0,000001</t>
  </si>
  <si>
    <t>Max antal underproblem Obegränsat, Max heltalslösningar Obegränsat, Heltalstolerans 1%, Anta icke-negativa</t>
  </si>
  <si>
    <t>Målsättningscell (Max)</t>
  </si>
  <si>
    <t>Startvärde</t>
  </si>
  <si>
    <t>Slutvärde</t>
  </si>
  <si>
    <t>Heltal</t>
  </si>
  <si>
    <t>Cellvärde</t>
  </si>
  <si>
    <t>Formel</t>
  </si>
  <si>
    <t>Status</t>
  </si>
  <si>
    <t>Marginal</t>
  </si>
  <si>
    <t>$H$10</t>
  </si>
  <si>
    <t>Order Size Total Profit</t>
  </si>
  <si>
    <t>Kontin</t>
  </si>
  <si>
    <t>$F$5&lt;=$H$5</t>
  </si>
  <si>
    <t>Bindande</t>
  </si>
  <si>
    <t>$F$6&lt;=$H$6</t>
  </si>
  <si>
    <t>$F$7&lt;=$H$7</t>
  </si>
  <si>
    <t>Ej bindande</t>
  </si>
  <si>
    <t>$C$10&gt;=0</t>
  </si>
  <si>
    <t>$D$10&gt;=0</t>
  </si>
  <si>
    <t>C1</t>
  </si>
  <si>
    <t>C2</t>
  </si>
  <si>
    <t>C3</t>
  </si>
  <si>
    <t>Values</t>
  </si>
  <si>
    <t>X1</t>
  </si>
  <si>
    <t>X2</t>
  </si>
  <si>
    <t>X3</t>
  </si>
  <si>
    <t>X4</t>
  </si>
  <si>
    <t>X5</t>
  </si>
  <si>
    <t>X6</t>
  </si>
  <si>
    <t>X7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</si>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</sst>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3" xfId="0" applyNumberFormat="1" applyFill="1" applyBorder="1" applyAlignme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8444-325F-497A-B452-CEF1380D725F}">
  <dimension ref="A1:H17"/>
  <sheetViews>
    <sheetView showGridLines="0" topLeftCell="A4" workbookViewId="0">
      <selection activeCell="E16" sqref="E16"/>
    </sheetView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4" width="8.21875" bestFit="1" customWidth="1"/>
    <col min="5" max="5" width="12" bestFit="1" customWidth="1"/>
    <col min="6" max="6" width="11.33203125" bestFit="1" customWidth="1"/>
    <col min="7" max="7" width="12" bestFit="1" customWidth="1"/>
    <col min="8" max="8" width="9.77734375" bestFit="1" customWidth="1"/>
  </cols>
  <sheetData>
    <row r="1" spans="1:8" x14ac:dyDescent="0.3">
      <c r="A1" s="4" t="s">
        <v>11</v>
      </c>
    </row>
    <row r="2" spans="1:8" x14ac:dyDescent="0.3">
      <c r="A2" s="4" t="s">
        <v>12</v>
      </c>
    </row>
    <row r="3" spans="1:8" x14ac:dyDescent="0.3">
      <c r="A3" s="4" t="s">
        <v>13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270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75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1455</v>
      </c>
      <c r="E15" s="5">
        <v>0</v>
      </c>
      <c r="F15" s="5">
        <v>1500</v>
      </c>
      <c r="G15" s="5">
        <v>1E+30</v>
      </c>
      <c r="H15" s="5">
        <v>45.000000000000028</v>
      </c>
    </row>
    <row r="16" spans="1:8" x14ac:dyDescent="0.3">
      <c r="B16" s="5" t="s">
        <v>37</v>
      </c>
      <c r="C16" s="5" t="s">
        <v>38</v>
      </c>
      <c r="D16" s="5">
        <v>1575</v>
      </c>
      <c r="E16" s="5">
        <v>2.1428571428571401</v>
      </c>
      <c r="F16" s="5">
        <v>1575</v>
      </c>
      <c r="G16" s="5">
        <v>105.00000000000006</v>
      </c>
      <c r="H16" s="5">
        <v>944.99999999999989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24.230769230769248</v>
      </c>
      <c r="H17" s="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93AC-4108-4490-A8CA-C4D34437B508}">
  <dimension ref="A1:H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42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274.28571428571428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72.857142857142861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1461.4285714285716</v>
      </c>
      <c r="E15" s="5">
        <v>0</v>
      </c>
      <c r="F15" s="5">
        <v>1500</v>
      </c>
      <c r="G15" s="5">
        <v>1E+30</v>
      </c>
      <c r="H15" s="5">
        <v>38.571428571428584</v>
      </c>
    </row>
    <row r="16" spans="1:8" x14ac:dyDescent="0.3">
      <c r="B16" s="5" t="s">
        <v>37</v>
      </c>
      <c r="C16" s="5" t="s">
        <v>38</v>
      </c>
      <c r="D16" s="5">
        <v>1590</v>
      </c>
      <c r="E16" s="5">
        <v>2.1428571428571428</v>
      </c>
      <c r="F16" s="5">
        <v>1590</v>
      </c>
      <c r="G16" s="5">
        <v>90.000000000000028</v>
      </c>
      <c r="H16" s="5">
        <v>959.99999999999989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20.769230769230777</v>
      </c>
      <c r="H17" s="6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B455-23A2-42D5-A171-A517B86601F9}">
  <dimension ref="A1:H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43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278.57142857142856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70.714285714285722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1467.8571428571429</v>
      </c>
      <c r="E15" s="5">
        <v>0</v>
      </c>
      <c r="F15" s="5">
        <v>1500</v>
      </c>
      <c r="G15" s="5">
        <v>1E+30</v>
      </c>
      <c r="H15" s="5">
        <v>32.142857142857139</v>
      </c>
    </row>
    <row r="16" spans="1:8" x14ac:dyDescent="0.3">
      <c r="B16" s="5" t="s">
        <v>37</v>
      </c>
      <c r="C16" s="5" t="s">
        <v>38</v>
      </c>
      <c r="D16" s="5">
        <v>1604.9999999999998</v>
      </c>
      <c r="E16" s="5">
        <v>2.1428571428571428</v>
      </c>
      <c r="F16" s="5">
        <v>1605</v>
      </c>
      <c r="G16" s="5">
        <v>74.999999999999986</v>
      </c>
      <c r="H16" s="5">
        <v>974.99999999999977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17.307692307692307</v>
      </c>
      <c r="H17" s="6">
        <v>99.000000000000014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8AB1-5AB6-48D5-9C79-E7BEA18F6E10}">
  <dimension ref="A1:H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44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282.85714285714283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68.571428571428569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1474.2857142857142</v>
      </c>
      <c r="E15" s="5">
        <v>0</v>
      </c>
      <c r="F15" s="5">
        <v>1500</v>
      </c>
      <c r="G15" s="5">
        <v>1E+30</v>
      </c>
      <c r="H15" s="5">
        <v>25.714285714285751</v>
      </c>
    </row>
    <row r="16" spans="1:8" x14ac:dyDescent="0.3">
      <c r="B16" s="5" t="s">
        <v>37</v>
      </c>
      <c r="C16" s="5" t="s">
        <v>38</v>
      </c>
      <c r="D16" s="5">
        <v>1620</v>
      </c>
      <c r="E16" s="5">
        <v>2.1428571428571428</v>
      </c>
      <c r="F16" s="5">
        <v>1620</v>
      </c>
      <c r="G16" s="5">
        <v>60.000000000000078</v>
      </c>
      <c r="H16" s="5">
        <v>989.99999999999977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13.846153846153866</v>
      </c>
      <c r="H17" s="6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D4FD-FD14-4F35-BF51-06FEA590CBA4}">
  <dimension ref="A1:H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45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287.14285714285711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66.428571428571431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1480.7142857142856</v>
      </c>
      <c r="E15" s="5">
        <v>0</v>
      </c>
      <c r="F15" s="5">
        <v>1500</v>
      </c>
      <c r="G15" s="5">
        <v>1E+30</v>
      </c>
      <c r="H15" s="5">
        <v>19.285714285714306</v>
      </c>
    </row>
    <row r="16" spans="1:8" x14ac:dyDescent="0.3">
      <c r="B16" s="5" t="s">
        <v>37</v>
      </c>
      <c r="C16" s="5" t="s">
        <v>38</v>
      </c>
      <c r="D16" s="5">
        <v>1634.9999999999998</v>
      </c>
      <c r="E16" s="5">
        <v>2.1428571428571428</v>
      </c>
      <c r="F16" s="5">
        <v>1635</v>
      </c>
      <c r="G16" s="5">
        <v>45.000000000000043</v>
      </c>
      <c r="H16" s="5">
        <v>1004.9999999999998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10.384615384615396</v>
      </c>
      <c r="H17" s="6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D75B-1949-42FB-B502-CAE018929A90}">
  <dimension ref="A1:H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46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291.42857142857144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64.285714285714292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1487.1428571428573</v>
      </c>
      <c r="E15" s="5">
        <v>0</v>
      </c>
      <c r="F15" s="5">
        <v>1500</v>
      </c>
      <c r="G15" s="5">
        <v>1E+30</v>
      </c>
      <c r="H15" s="5">
        <v>12.857142857142861</v>
      </c>
    </row>
    <row r="16" spans="1:8" x14ac:dyDescent="0.3">
      <c r="B16" s="5" t="s">
        <v>37</v>
      </c>
      <c r="C16" s="5" t="s">
        <v>38</v>
      </c>
      <c r="D16" s="5">
        <v>1650.0000000000002</v>
      </c>
      <c r="E16" s="5">
        <v>2.1428571428571428</v>
      </c>
      <c r="F16" s="5">
        <v>1650</v>
      </c>
      <c r="G16" s="5">
        <v>30.000000000000007</v>
      </c>
      <c r="H16" s="5">
        <v>1019.9999999999999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6.923076923076926</v>
      </c>
      <c r="H17" s="6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6FB-33A8-4040-B90F-4A83ADA23946}">
  <dimension ref="A1:H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47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295.71428571428572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62.142857142857146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1493.5714285714287</v>
      </c>
      <c r="E15" s="5">
        <v>0</v>
      </c>
      <c r="F15" s="5">
        <v>1500</v>
      </c>
      <c r="G15" s="5">
        <v>1E+30</v>
      </c>
      <c r="H15" s="5">
        <v>6.4285714285714448</v>
      </c>
    </row>
    <row r="16" spans="1:8" x14ac:dyDescent="0.3">
      <c r="B16" s="5" t="s">
        <v>37</v>
      </c>
      <c r="C16" s="5" t="s">
        <v>38</v>
      </c>
      <c r="D16" s="5">
        <v>1665</v>
      </c>
      <c r="E16" s="5">
        <v>2.1428571428571428</v>
      </c>
      <c r="F16" s="5">
        <v>1665</v>
      </c>
      <c r="G16" s="5">
        <v>15.000000000000037</v>
      </c>
      <c r="H16" s="5">
        <v>1034.9999999999998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3.4615384615384706</v>
      </c>
      <c r="H17" s="6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CBCF-0F23-4AFE-81B9-1FCAE58DB9E8}">
  <dimension ref="A1:H17"/>
  <sheetViews>
    <sheetView showGridLines="0" workbookViewId="0">
      <selection activeCell="E16" sqref="E16"/>
    </sheetView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4" width="8.21875" bestFit="1" customWidth="1"/>
    <col min="5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48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300</v>
      </c>
      <c r="E9" s="5">
        <v>0</v>
      </c>
      <c r="F9" s="5">
        <v>13</v>
      </c>
      <c r="G9" s="5">
        <v>5.3333333333333313</v>
      </c>
      <c r="H9" s="5">
        <v>7.4999999999999991</v>
      </c>
    </row>
    <row r="10" spans="1:8" ht="15" thickBot="1" x14ac:dyDescent="0.35">
      <c r="B10" s="6" t="s">
        <v>33</v>
      </c>
      <c r="C10" s="6" t="s">
        <v>34</v>
      </c>
      <c r="D10" s="6">
        <v>60</v>
      </c>
      <c r="E10" s="6">
        <v>0</v>
      </c>
      <c r="F10" s="6">
        <v>11</v>
      </c>
      <c r="G10" s="6">
        <v>14.999999999999998</v>
      </c>
      <c r="H10" s="6">
        <v>3.1999999999999993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1500</v>
      </c>
      <c r="E15" s="5">
        <v>0</v>
      </c>
      <c r="F15" s="5">
        <v>1500</v>
      </c>
      <c r="G15" s="5">
        <v>1E+30</v>
      </c>
      <c r="H15" s="5">
        <v>2.8421709430404007E-14</v>
      </c>
    </row>
    <row r="16" spans="1:8" x14ac:dyDescent="0.3">
      <c r="B16" s="5" t="s">
        <v>37</v>
      </c>
      <c r="C16" s="5" t="s">
        <v>38</v>
      </c>
      <c r="D16" s="5">
        <v>1680</v>
      </c>
      <c r="E16" s="5">
        <v>2.1428571428571428</v>
      </c>
      <c r="F16" s="5">
        <v>1680</v>
      </c>
      <c r="G16" s="5">
        <v>6.6317322004276009E-14</v>
      </c>
      <c r="H16" s="5">
        <v>1049.9999999999998</v>
      </c>
    </row>
    <row r="17" spans="2:8" ht="15" thickBot="1" x14ac:dyDescent="0.35">
      <c r="B17" s="6" t="s">
        <v>39</v>
      </c>
      <c r="C17" s="6" t="s">
        <v>40</v>
      </c>
      <c r="D17" s="6">
        <v>420</v>
      </c>
      <c r="E17" s="6">
        <v>2.2857142857142851</v>
      </c>
      <c r="F17" s="6">
        <v>420</v>
      </c>
      <c r="G17" s="6">
        <v>1.530399738560216E-14</v>
      </c>
      <c r="H17" s="6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EC07-6E11-4053-A40B-E3B93F1545C4}">
  <dimension ref="A1:H17"/>
  <sheetViews>
    <sheetView showGridLines="0" workbookViewId="0">
      <selection activeCell="E16" sqref="E16"/>
    </sheetView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49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305.76923076923077</v>
      </c>
      <c r="E9" s="5">
        <v>0</v>
      </c>
      <c r="F9" s="5">
        <v>13</v>
      </c>
      <c r="G9" s="5">
        <v>5.3333333333333321</v>
      </c>
      <c r="H9" s="5">
        <v>4.1999999999999993</v>
      </c>
    </row>
    <row r="10" spans="1:8" ht="15" thickBot="1" x14ac:dyDescent="0.35">
      <c r="B10" s="6" t="s">
        <v>33</v>
      </c>
      <c r="C10" s="6" t="s">
        <v>34</v>
      </c>
      <c r="D10" s="6">
        <v>55.384615384615394</v>
      </c>
      <c r="E10" s="6">
        <v>0</v>
      </c>
      <c r="F10" s="6">
        <v>11</v>
      </c>
      <c r="G10" s="6">
        <v>5.2499999999999991</v>
      </c>
      <c r="H10" s="6">
        <v>3.1999999999999997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1500</v>
      </c>
      <c r="E15" s="5">
        <v>1.2307692307692308</v>
      </c>
      <c r="F15" s="5">
        <v>1500</v>
      </c>
      <c r="G15" s="5">
        <v>6.4285714285714111</v>
      </c>
      <c r="H15" s="5">
        <v>144</v>
      </c>
    </row>
    <row r="16" spans="1:8" x14ac:dyDescent="0.3">
      <c r="B16" s="5" t="s">
        <v>37</v>
      </c>
      <c r="C16" s="5" t="s">
        <v>38</v>
      </c>
      <c r="D16" s="5">
        <v>1695</v>
      </c>
      <c r="E16" s="5">
        <v>1.6153846153846154</v>
      </c>
      <c r="F16" s="5">
        <v>1695</v>
      </c>
      <c r="G16" s="5">
        <v>180</v>
      </c>
      <c r="H16" s="5">
        <v>14.999999999999957</v>
      </c>
    </row>
    <row r="17" spans="2:8" ht="15" thickBot="1" x14ac:dyDescent="0.35">
      <c r="B17" s="6" t="s">
        <v>39</v>
      </c>
      <c r="C17" s="6" t="s">
        <v>40</v>
      </c>
      <c r="D17" s="6">
        <v>416.53846153846155</v>
      </c>
      <c r="E17" s="6">
        <v>0</v>
      </c>
      <c r="F17" s="6">
        <v>420</v>
      </c>
      <c r="G17" s="6">
        <v>1E+30</v>
      </c>
      <c r="H17" s="6">
        <v>3.4615384615384528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CEF3-B3CE-4F34-A83C-BA760F6F0E4C}">
  <dimension ref="A1:H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50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311.53846153846155</v>
      </c>
      <c r="E9" s="5">
        <v>0</v>
      </c>
      <c r="F9" s="5">
        <v>13</v>
      </c>
      <c r="G9" s="5">
        <v>5.3333333333333321</v>
      </c>
      <c r="H9" s="5">
        <v>4.1999999999999993</v>
      </c>
    </row>
    <row r="10" spans="1:8" ht="15" thickBot="1" x14ac:dyDescent="0.35">
      <c r="B10" s="6" t="s">
        <v>33</v>
      </c>
      <c r="C10" s="6" t="s">
        <v>34</v>
      </c>
      <c r="D10" s="6">
        <v>50.769230769230781</v>
      </c>
      <c r="E10" s="6">
        <v>0</v>
      </c>
      <c r="F10" s="6">
        <v>11</v>
      </c>
      <c r="G10" s="6">
        <v>5.2499999999999991</v>
      </c>
      <c r="H10" s="6">
        <v>3.1999999999999997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1500</v>
      </c>
      <c r="E15" s="5">
        <v>1.2307692307692308</v>
      </c>
      <c r="F15" s="5">
        <v>1500</v>
      </c>
      <c r="G15" s="5">
        <v>12.857142857142822</v>
      </c>
      <c r="H15" s="5">
        <v>132</v>
      </c>
    </row>
    <row r="16" spans="1:8" x14ac:dyDescent="0.3">
      <c r="B16" s="5" t="s">
        <v>37</v>
      </c>
      <c r="C16" s="5" t="s">
        <v>38</v>
      </c>
      <c r="D16" s="5">
        <v>1710</v>
      </c>
      <c r="E16" s="5">
        <v>1.6153846153846154</v>
      </c>
      <c r="F16" s="5">
        <v>1710</v>
      </c>
      <c r="G16" s="5">
        <v>165</v>
      </c>
      <c r="H16" s="5">
        <v>29.999999999999915</v>
      </c>
    </row>
    <row r="17" spans="2:8" ht="15" thickBot="1" x14ac:dyDescent="0.35">
      <c r="B17" s="6" t="s">
        <v>39</v>
      </c>
      <c r="C17" s="6" t="s">
        <v>40</v>
      </c>
      <c r="D17" s="6">
        <v>413.07692307692309</v>
      </c>
      <c r="E17" s="6">
        <v>0</v>
      </c>
      <c r="F17" s="6">
        <v>420</v>
      </c>
      <c r="G17" s="6">
        <v>1E+30</v>
      </c>
      <c r="H17" s="6">
        <v>6.9230769230769056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2D03-230E-4136-BEBF-46BA6675DDDB}">
  <dimension ref="A1:H17"/>
  <sheetViews>
    <sheetView showGridLines="0" workbookViewId="0">
      <selection activeCell="D16" sqref="D16"/>
    </sheetView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1.33203125" bestFit="1" customWidth="1"/>
    <col min="7" max="8" width="12" bestFit="1" customWidth="1"/>
  </cols>
  <sheetData>
    <row r="1" spans="1:8" x14ac:dyDescent="0.3">
      <c r="A1" s="4" t="s">
        <v>11</v>
      </c>
    </row>
    <row r="2" spans="1:8" x14ac:dyDescent="0.3">
      <c r="A2" s="4" t="s">
        <v>41</v>
      </c>
    </row>
    <row r="3" spans="1:8" x14ac:dyDescent="0.3">
      <c r="A3" s="4" t="s">
        <v>51</v>
      </c>
    </row>
    <row r="6" spans="1:8" ht="15" thickBot="1" x14ac:dyDescent="0.35">
      <c r="A6" t="s">
        <v>14</v>
      </c>
    </row>
    <row r="7" spans="1:8" x14ac:dyDescent="0.3">
      <c r="B7" s="7"/>
      <c r="C7" s="7"/>
      <c r="D7" s="7" t="s">
        <v>17</v>
      </c>
      <c r="E7" s="7" t="s">
        <v>19</v>
      </c>
      <c r="F7" s="7" t="s">
        <v>21</v>
      </c>
      <c r="G7" s="7" t="s">
        <v>23</v>
      </c>
      <c r="H7" s="7" t="s">
        <v>23</v>
      </c>
    </row>
    <row r="8" spans="1:8" ht="15" thickBot="1" x14ac:dyDescent="0.35">
      <c r="B8" s="8" t="s">
        <v>15</v>
      </c>
      <c r="C8" s="8" t="s">
        <v>16</v>
      </c>
      <c r="D8" s="8" t="s">
        <v>18</v>
      </c>
      <c r="E8" s="8" t="s">
        <v>20</v>
      </c>
      <c r="F8" s="8" t="s">
        <v>22</v>
      </c>
      <c r="G8" s="8" t="s">
        <v>24</v>
      </c>
      <c r="H8" s="8" t="s">
        <v>25</v>
      </c>
    </row>
    <row r="9" spans="1:8" x14ac:dyDescent="0.3">
      <c r="B9" s="5" t="s">
        <v>31</v>
      </c>
      <c r="C9" s="5" t="s">
        <v>32</v>
      </c>
      <c r="D9" s="5">
        <v>317.30769230769232</v>
      </c>
      <c r="E9" s="5">
        <v>0</v>
      </c>
      <c r="F9" s="5">
        <v>13</v>
      </c>
      <c r="G9" s="5">
        <v>5.3333333333333321</v>
      </c>
      <c r="H9" s="5">
        <v>4.1999999999999993</v>
      </c>
    </row>
    <row r="10" spans="1:8" ht="15" thickBot="1" x14ac:dyDescent="0.35">
      <c r="B10" s="6" t="s">
        <v>33</v>
      </c>
      <c r="C10" s="6" t="s">
        <v>34</v>
      </c>
      <c r="D10" s="6">
        <v>46.15384615384616</v>
      </c>
      <c r="E10" s="6">
        <v>0</v>
      </c>
      <c r="F10" s="6">
        <v>11</v>
      </c>
      <c r="G10" s="6">
        <v>5.2499999999999991</v>
      </c>
      <c r="H10" s="6">
        <v>3.1999999999999997</v>
      </c>
    </row>
    <row r="12" spans="1:8" ht="15" thickBot="1" x14ac:dyDescent="0.35">
      <c r="A12" t="s">
        <v>26</v>
      </c>
    </row>
    <row r="13" spans="1:8" x14ac:dyDescent="0.3">
      <c r="B13" s="7"/>
      <c r="C13" s="7"/>
      <c r="D13" s="7" t="s">
        <v>17</v>
      </c>
      <c r="E13" s="7" t="s">
        <v>27</v>
      </c>
      <c r="F13" s="7" t="s">
        <v>29</v>
      </c>
      <c r="G13" s="7" t="s">
        <v>23</v>
      </c>
      <c r="H13" s="7" t="s">
        <v>23</v>
      </c>
    </row>
    <row r="14" spans="1:8" ht="15" thickBot="1" x14ac:dyDescent="0.35">
      <c r="B14" s="8" t="s">
        <v>15</v>
      </c>
      <c r="C14" s="8" t="s">
        <v>16</v>
      </c>
      <c r="D14" s="8" t="s">
        <v>18</v>
      </c>
      <c r="E14" s="8" t="s">
        <v>28</v>
      </c>
      <c r="F14" s="8" t="s">
        <v>30</v>
      </c>
      <c r="G14" s="8" t="s">
        <v>24</v>
      </c>
      <c r="H14" s="8" t="s">
        <v>25</v>
      </c>
    </row>
    <row r="15" spans="1:8" x14ac:dyDescent="0.3">
      <c r="B15" s="5" t="s">
        <v>35</v>
      </c>
      <c r="C15" s="5" t="s">
        <v>36</v>
      </c>
      <c r="D15" s="5">
        <v>1500</v>
      </c>
      <c r="E15" s="5">
        <v>1.2307692307692308</v>
      </c>
      <c r="F15" s="5">
        <v>1500</v>
      </c>
      <c r="G15" s="5">
        <v>19.28571428571426</v>
      </c>
      <c r="H15" s="5">
        <v>120</v>
      </c>
    </row>
    <row r="16" spans="1:8" x14ac:dyDescent="0.3">
      <c r="B16" s="5" t="s">
        <v>37</v>
      </c>
      <c r="C16" s="5" t="s">
        <v>38</v>
      </c>
      <c r="D16" s="5">
        <v>1725.0000000000002</v>
      </c>
      <c r="E16" s="5">
        <v>1.6153846153846154</v>
      </c>
      <c r="F16" s="5">
        <v>1725</v>
      </c>
      <c r="G16" s="5">
        <v>150</v>
      </c>
      <c r="H16" s="5">
        <v>44.999999999999936</v>
      </c>
    </row>
    <row r="17" spans="2:8" ht="15" thickBot="1" x14ac:dyDescent="0.35">
      <c r="B17" s="6" t="s">
        <v>39</v>
      </c>
      <c r="C17" s="6" t="s">
        <v>40</v>
      </c>
      <c r="D17" s="6">
        <v>409.61538461538464</v>
      </c>
      <c r="E17" s="6">
        <v>0</v>
      </c>
      <c r="F17" s="6">
        <v>420</v>
      </c>
      <c r="G17" s="6">
        <v>1E+30</v>
      </c>
      <c r="H17" s="6">
        <v>10.384615384615373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C08A-AF5B-4935-98C6-8C94E7C8EB1C}">
  <dimension ref="A1:G31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7.77734375" bestFit="1" customWidth="1"/>
    <col min="4" max="5" width="12" bestFit="1" customWidth="1"/>
    <col min="6" max="6" width="10.33203125" bestFit="1" customWidth="1"/>
    <col min="7" max="7" width="12" bestFit="1" customWidth="1"/>
  </cols>
  <sheetData>
    <row r="1" spans="1:5" x14ac:dyDescent="0.3">
      <c r="A1" s="4" t="s">
        <v>52</v>
      </c>
    </row>
    <row r="2" spans="1:5" x14ac:dyDescent="0.3">
      <c r="A2" s="4" t="s">
        <v>41</v>
      </c>
    </row>
    <row r="3" spans="1:5" x14ac:dyDescent="0.3">
      <c r="A3" s="4" t="s">
        <v>53</v>
      </c>
    </row>
    <row r="4" spans="1:5" x14ac:dyDescent="0.3">
      <c r="A4" s="4" t="s">
        <v>54</v>
      </c>
    </row>
    <row r="5" spans="1:5" x14ac:dyDescent="0.3">
      <c r="A5" s="4" t="s">
        <v>55</v>
      </c>
    </row>
    <row r="6" spans="1:5" x14ac:dyDescent="0.3">
      <c r="A6" s="4"/>
      <c r="B6" t="s">
        <v>56</v>
      </c>
    </row>
    <row r="7" spans="1:5" x14ac:dyDescent="0.3">
      <c r="A7" s="4"/>
      <c r="B7" t="s">
        <v>57</v>
      </c>
    </row>
    <row r="8" spans="1:5" x14ac:dyDescent="0.3">
      <c r="A8" s="4"/>
      <c r="B8" t="s">
        <v>58</v>
      </c>
    </row>
    <row r="9" spans="1:5" x14ac:dyDescent="0.3">
      <c r="A9" s="4" t="s">
        <v>59</v>
      </c>
    </row>
    <row r="10" spans="1:5" x14ac:dyDescent="0.3">
      <c r="B10" t="s">
        <v>60</v>
      </c>
    </row>
    <row r="11" spans="1:5" x14ac:dyDescent="0.3">
      <c r="B11" t="s">
        <v>61</v>
      </c>
    </row>
    <row r="14" spans="1:5" ht="15" thickBot="1" x14ac:dyDescent="0.35">
      <c r="A14" t="s">
        <v>62</v>
      </c>
    </row>
    <row r="15" spans="1:5" ht="15" thickBot="1" x14ac:dyDescent="0.35">
      <c r="B15" s="9" t="s">
        <v>15</v>
      </c>
      <c r="C15" s="9" t="s">
        <v>16</v>
      </c>
      <c r="D15" s="9" t="s">
        <v>63</v>
      </c>
      <c r="E15" s="9" t="s">
        <v>64</v>
      </c>
    </row>
    <row r="16" spans="1:5" ht="15" thickBot="1" x14ac:dyDescent="0.35">
      <c r="B16" s="6" t="s">
        <v>70</v>
      </c>
      <c r="C16" s="6" t="s">
        <v>71</v>
      </c>
      <c r="D16" s="10">
        <v>4632.6923076923076</v>
      </c>
      <c r="E16" s="10">
        <v>4608.461538461539</v>
      </c>
    </row>
    <row r="19" spans="1:7" ht="15" thickBot="1" x14ac:dyDescent="0.35">
      <c r="A19" t="s">
        <v>14</v>
      </c>
    </row>
    <row r="20" spans="1:7" ht="15" thickBot="1" x14ac:dyDescent="0.35">
      <c r="B20" s="9" t="s">
        <v>15</v>
      </c>
      <c r="C20" s="9" t="s">
        <v>16</v>
      </c>
      <c r="D20" s="9" t="s">
        <v>63</v>
      </c>
      <c r="E20" s="9" t="s">
        <v>64</v>
      </c>
      <c r="F20" s="9" t="s">
        <v>65</v>
      </c>
    </row>
    <row r="21" spans="1:7" x14ac:dyDescent="0.3">
      <c r="B21" s="5" t="s">
        <v>31</v>
      </c>
      <c r="C21" s="5" t="s">
        <v>32</v>
      </c>
      <c r="D21" s="11">
        <v>317.30769230769232</v>
      </c>
      <c r="E21" s="11">
        <v>311.53846153846155</v>
      </c>
      <c r="F21" s="5" t="s">
        <v>72</v>
      </c>
    </row>
    <row r="22" spans="1:7" ht="15" thickBot="1" x14ac:dyDescent="0.35">
      <c r="B22" s="6" t="s">
        <v>33</v>
      </c>
      <c r="C22" s="6" t="s">
        <v>34</v>
      </c>
      <c r="D22" s="10">
        <v>46.15384615384616</v>
      </c>
      <c r="E22" s="10">
        <v>50.769230769230781</v>
      </c>
      <c r="F22" s="6" t="s">
        <v>72</v>
      </c>
    </row>
    <row r="25" spans="1:7" ht="15" thickBot="1" x14ac:dyDescent="0.35">
      <c r="A25" t="s">
        <v>26</v>
      </c>
    </row>
    <row r="26" spans="1:7" ht="15" thickBot="1" x14ac:dyDescent="0.35">
      <c r="B26" s="9" t="s">
        <v>15</v>
      </c>
      <c r="C26" s="9" t="s">
        <v>16</v>
      </c>
      <c r="D26" s="9" t="s">
        <v>66</v>
      </c>
      <c r="E26" s="9" t="s">
        <v>67</v>
      </c>
      <c r="F26" s="9" t="s">
        <v>68</v>
      </c>
      <c r="G26" s="9" t="s">
        <v>69</v>
      </c>
    </row>
    <row r="27" spans="1:7" x14ac:dyDescent="0.3">
      <c r="B27" s="5" t="s">
        <v>35</v>
      </c>
      <c r="C27" s="5" t="s">
        <v>36</v>
      </c>
      <c r="D27" s="11">
        <v>1500</v>
      </c>
      <c r="E27" s="5" t="s">
        <v>73</v>
      </c>
      <c r="F27" s="5" t="s">
        <v>74</v>
      </c>
      <c r="G27" s="5">
        <v>0</v>
      </c>
    </row>
    <row r="28" spans="1:7" x14ac:dyDescent="0.3">
      <c r="B28" s="5" t="s">
        <v>37</v>
      </c>
      <c r="C28" s="5" t="s">
        <v>38</v>
      </c>
      <c r="D28" s="11">
        <v>1710</v>
      </c>
      <c r="E28" s="5" t="s">
        <v>75</v>
      </c>
      <c r="F28" s="5" t="s">
        <v>74</v>
      </c>
      <c r="G28" s="5">
        <v>0</v>
      </c>
    </row>
    <row r="29" spans="1:7" x14ac:dyDescent="0.3">
      <c r="B29" s="5" t="s">
        <v>39</v>
      </c>
      <c r="C29" s="5" t="s">
        <v>40</v>
      </c>
      <c r="D29" s="11">
        <v>413.07692307692309</v>
      </c>
      <c r="E29" s="5" t="s">
        <v>76</v>
      </c>
      <c r="F29" s="5" t="s">
        <v>77</v>
      </c>
      <c r="G29" s="5">
        <v>6.9230769230769056</v>
      </c>
    </row>
    <row r="30" spans="1:7" x14ac:dyDescent="0.3">
      <c r="B30" s="5" t="s">
        <v>31</v>
      </c>
      <c r="C30" s="5" t="s">
        <v>32</v>
      </c>
      <c r="D30" s="11">
        <v>311.53846153846155</v>
      </c>
      <c r="E30" s="5" t="s">
        <v>78</v>
      </c>
      <c r="F30" s="5" t="s">
        <v>77</v>
      </c>
      <c r="G30" s="11">
        <v>311.53846153846155</v>
      </c>
    </row>
    <row r="31" spans="1:7" ht="15" thickBot="1" x14ac:dyDescent="0.35">
      <c r="B31" s="6" t="s">
        <v>33</v>
      </c>
      <c r="C31" s="6" t="s">
        <v>34</v>
      </c>
      <c r="D31" s="10">
        <v>50.769230769230781</v>
      </c>
      <c r="E31" s="6" t="s">
        <v>79</v>
      </c>
      <c r="F31" s="6" t="s">
        <v>77</v>
      </c>
      <c r="G31" s="10">
        <v>50.769230769230781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8C16-B001-441A-B023-D95AA4F4ACFF}">
  <dimension ref="A1:H10"/>
  <sheetViews>
    <sheetView workbookViewId="0">
      <selection sqref="A1:I10"/>
    </sheetView>
  </sheetViews>
  <sheetFormatPr defaultRowHeight="14.4" x14ac:dyDescent="0.3"/>
  <cols>
    <col min="2" max="2" width="14.109375" bestFit="1" customWidth="1"/>
    <col min="5" max="5" width="4.21875" customWidth="1"/>
    <col min="6" max="6" width="14.44140625" customWidth="1"/>
    <col min="7" max="7" width="3.77734375" customWidth="1"/>
  </cols>
  <sheetData>
    <row r="1" spans="1:8" x14ac:dyDescent="0.3">
      <c r="A1" t="s">
        <v>0</v>
      </c>
    </row>
    <row r="2" spans="1:8" x14ac:dyDescent="0.3">
      <c r="C2" s="12" t="s">
        <v>2</v>
      </c>
      <c r="D2" s="12" t="s">
        <v>3</v>
      </c>
    </row>
    <row r="3" spans="1:8" x14ac:dyDescent="0.3">
      <c r="B3" t="s">
        <v>1</v>
      </c>
      <c r="C3" s="1">
        <v>13</v>
      </c>
      <c r="D3" s="1">
        <v>11</v>
      </c>
    </row>
    <row r="4" spans="1:8" x14ac:dyDescent="0.3">
      <c r="F4" t="s">
        <v>5</v>
      </c>
      <c r="H4" t="s">
        <v>6</v>
      </c>
    </row>
    <row r="5" spans="1:8" x14ac:dyDescent="0.3">
      <c r="B5" t="s">
        <v>4</v>
      </c>
      <c r="C5" s="2">
        <v>4</v>
      </c>
      <c r="D5" s="2">
        <v>5</v>
      </c>
      <c r="F5">
        <f>SUMPRODUCT(C5:D5, C10:D10)</f>
        <v>1461.4285714285716</v>
      </c>
      <c r="H5" s="2">
        <v>1500</v>
      </c>
    </row>
    <row r="6" spans="1:8" x14ac:dyDescent="0.3">
      <c r="B6" t="s">
        <v>8</v>
      </c>
      <c r="C6" s="2">
        <v>5</v>
      </c>
      <c r="D6" s="2">
        <v>3</v>
      </c>
      <c r="F6">
        <f>SUMPRODUCT(C6:D6, C10:D10)</f>
        <v>1590</v>
      </c>
      <c r="H6" s="2">
        <v>1590</v>
      </c>
    </row>
    <row r="7" spans="1:8" x14ac:dyDescent="0.3">
      <c r="B7" t="s">
        <v>7</v>
      </c>
      <c r="C7" s="2">
        <v>1</v>
      </c>
      <c r="D7" s="2">
        <v>2</v>
      </c>
      <c r="F7">
        <f>SUMPRODUCT(C7:D7, C10:D10)</f>
        <v>420</v>
      </c>
      <c r="H7" s="2">
        <v>420</v>
      </c>
    </row>
    <row r="9" spans="1:8" x14ac:dyDescent="0.3">
      <c r="H9" t="s">
        <v>10</v>
      </c>
    </row>
    <row r="10" spans="1:8" x14ac:dyDescent="0.3">
      <c r="B10" t="s">
        <v>9</v>
      </c>
      <c r="C10" s="3">
        <v>274.28571428571428</v>
      </c>
      <c r="D10" s="3">
        <v>72.857142857142861</v>
      </c>
      <c r="H10" s="1">
        <f>SUMPRODUCT(C3:D3,C10:D10)</f>
        <v>4367.1428571428569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7C08-82A2-4809-9CFA-62892D814F64}">
  <dimension ref="A1:N15"/>
  <sheetViews>
    <sheetView tabSelected="1" workbookViewId="0">
      <selection activeCell="F11" sqref="F11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C2" s="12" t="s">
        <v>84</v>
      </c>
      <c r="D2" s="12" t="s">
        <v>85</v>
      </c>
      <c r="E2" s="12" t="s">
        <v>86</v>
      </c>
      <c r="F2" s="12" t="s">
        <v>87</v>
      </c>
      <c r="G2" s="12" t="s">
        <v>88</v>
      </c>
      <c r="H2" s="12" t="s">
        <v>89</v>
      </c>
      <c r="I2" s="12" t="s">
        <v>90</v>
      </c>
    </row>
    <row r="3" spans="1:14" x14ac:dyDescent="0.3">
      <c r="B3" t="s">
        <v>1</v>
      </c>
      <c r="C3" s="1">
        <v>13</v>
      </c>
      <c r="D3" s="1"/>
      <c r="E3" s="1"/>
      <c r="F3" s="1"/>
      <c r="G3" s="1"/>
      <c r="H3" s="1"/>
      <c r="I3" s="1">
        <v>11</v>
      </c>
    </row>
    <row r="4" spans="1:14" x14ac:dyDescent="0.3">
      <c r="K4" t="s">
        <v>5</v>
      </c>
      <c r="M4" t="s">
        <v>6</v>
      </c>
    </row>
    <row r="5" spans="1:14" x14ac:dyDescent="0.3">
      <c r="B5" t="s">
        <v>80</v>
      </c>
      <c r="C5" s="2">
        <v>1</v>
      </c>
      <c r="D5" s="2"/>
      <c r="E5" s="2"/>
      <c r="F5" s="2">
        <v>1</v>
      </c>
      <c r="G5" s="2">
        <v>1</v>
      </c>
      <c r="H5" s="2">
        <v>1</v>
      </c>
      <c r="I5" s="2">
        <v>1</v>
      </c>
      <c r="K5">
        <f>SUMPRODUCT(C5:I5, C14:I14)</f>
        <v>347.14285714285711</v>
      </c>
      <c r="M5" s="2">
        <v>8</v>
      </c>
    </row>
    <row r="6" spans="1:14" x14ac:dyDescent="0.3">
      <c r="B6" t="s">
        <v>81</v>
      </c>
      <c r="C6" s="2">
        <v>1</v>
      </c>
      <c r="D6" s="2">
        <v>1</v>
      </c>
      <c r="E6" s="2"/>
      <c r="F6" s="2"/>
      <c r="G6" s="2"/>
      <c r="H6" s="2"/>
      <c r="I6" s="2">
        <v>3</v>
      </c>
      <c r="K6">
        <f>SUMPRODUCT(C6:I6, C14:I14)</f>
        <v>492.85714285714289</v>
      </c>
      <c r="M6" s="2">
        <v>6</v>
      </c>
    </row>
    <row r="7" spans="1:14" x14ac:dyDescent="0.3">
      <c r="B7" t="s">
        <v>82</v>
      </c>
      <c r="C7" s="2">
        <v>1</v>
      </c>
      <c r="D7" s="2">
        <v>1</v>
      </c>
      <c r="E7" s="2">
        <v>1</v>
      </c>
      <c r="F7" s="2"/>
      <c r="G7" s="2"/>
      <c r="H7" s="2"/>
      <c r="I7" s="2">
        <v>2</v>
      </c>
      <c r="K7">
        <f>SUMPRODUCT(C7:I7, C14:I14)</f>
        <v>420</v>
      </c>
      <c r="M7" s="2">
        <v>5</v>
      </c>
    </row>
    <row r="8" spans="1:14" x14ac:dyDescent="0.3">
      <c r="B8" t="s">
        <v>91</v>
      </c>
      <c r="C8" s="2">
        <v>1</v>
      </c>
      <c r="D8" s="2">
        <v>1</v>
      </c>
      <c r="E8" s="2">
        <v>1</v>
      </c>
      <c r="F8" s="2"/>
      <c r="G8" s="2"/>
      <c r="H8" s="2"/>
      <c r="I8" s="2"/>
      <c r="M8" s="2"/>
    </row>
    <row r="9" spans="1:14" x14ac:dyDescent="0.3">
      <c r="B9" t="s">
        <v>92</v>
      </c>
      <c r="C9" s="2">
        <v>1</v>
      </c>
      <c r="D9" s="2">
        <v>1</v>
      </c>
      <c r="E9" s="2">
        <v>1</v>
      </c>
      <c r="F9" s="2"/>
      <c r="G9" s="2"/>
      <c r="H9" s="2"/>
      <c r="I9" s="2"/>
      <c r="M9" s="2"/>
    </row>
    <row r="10" spans="1:14" x14ac:dyDescent="0.3">
      <c r="B10" t="s">
        <v>93</v>
      </c>
      <c r="C10" s="2"/>
      <c r="D10" s="2">
        <v>1</v>
      </c>
      <c r="E10" s="2">
        <v>1</v>
      </c>
      <c r="F10" s="2"/>
      <c r="G10" s="2"/>
      <c r="H10" s="2"/>
      <c r="I10" s="2"/>
      <c r="M10" s="2"/>
    </row>
    <row r="11" spans="1:14" x14ac:dyDescent="0.3">
      <c r="B11" t="s">
        <v>94</v>
      </c>
      <c r="C11" s="2"/>
      <c r="D11" s="2"/>
      <c r="E11" s="2">
        <v>1</v>
      </c>
      <c r="F11" s="2"/>
      <c r="G11" s="2"/>
      <c r="H11" s="2"/>
      <c r="I11" s="2"/>
      <c r="M11" s="2"/>
    </row>
    <row r="13" spans="1:14" x14ac:dyDescent="0.3">
      <c r="A13" s="12"/>
      <c r="M13" t="s">
        <v>10</v>
      </c>
      <c r="N13" s="12"/>
    </row>
    <row r="14" spans="1:14" x14ac:dyDescent="0.3">
      <c r="B14" t="s">
        <v>83</v>
      </c>
      <c r="C14" s="3">
        <v>274.28571428571428</v>
      </c>
      <c r="D14" s="3"/>
      <c r="E14" s="3"/>
      <c r="F14" s="3"/>
      <c r="G14" s="3"/>
      <c r="H14" s="3"/>
      <c r="I14" s="3">
        <v>72.857142857142861</v>
      </c>
      <c r="M14" s="1">
        <f>SUMPRODUCT(C3:I3,C14:I14)</f>
        <v>4367.1428571428569</v>
      </c>
    </row>
    <row r="15" spans="1:14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14</vt:i4>
      </vt:variant>
    </vt:vector>
  </HeadingPairs>
  <TitlesOfParts>
    <vt:vector size="14" baseType="lpstr">
      <vt:lpstr>Känslighetsrapport 1(1575)</vt:lpstr>
      <vt:lpstr>Känslighetsrapport (1590)</vt:lpstr>
      <vt:lpstr>Känslighetsrapport (1605)</vt:lpstr>
      <vt:lpstr>Känslighetsrapport (1620)</vt:lpstr>
      <vt:lpstr>Känslighetsrapport (1635)</vt:lpstr>
      <vt:lpstr>Känslighetsrapport (1650)</vt:lpstr>
      <vt:lpstr>Känslighetsrapport (1665)</vt:lpstr>
      <vt:lpstr>Känslighetsrapport (1680)</vt:lpstr>
      <vt:lpstr>Känslighetsrapport (1695)</vt:lpstr>
      <vt:lpstr>Känslighetsrapport (1710)</vt:lpstr>
      <vt:lpstr>Känslighetsrapport (1725)</vt:lpstr>
      <vt:lpstr>Resultatrapport 1</vt:lpstr>
      <vt:lpstr>Blad1</vt:lpstr>
      <vt:lpstr>Blad14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Tove Börjeson</dc:creator>
  <cp:lastModifiedBy>Tove Börjeson</cp:lastModifiedBy>
  <dcterms:created xsi:type="dcterms:W3CDTF">2023-04-26T11:23:37Z</dcterms:created>
  <dcterms:modified xsi:type="dcterms:W3CDTF">2023-04-27T13:06:04Z</dcterms:modified>
</cp:coreProperties>
</file>