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Lehre\EDA\DA2014\R\"/>
    </mc:Choice>
  </mc:AlternateContent>
  <bookViews>
    <workbookView xWindow="0" yWindow="0" windowWidth="23040" windowHeight="9780" activeTab="1"/>
  </bookViews>
  <sheets>
    <sheet name="Tabelle1" sheetId="1" r:id="rId1"/>
    <sheet name="Tabelle2" sheetId="2" r:id="rId2"/>
  </sheets>
  <definedNames>
    <definedName name="solver_adj" localSheetId="0" hidden="1">Tabelle1!$B$1:$C$1</definedName>
    <definedName name="solver_adj" localSheetId="1" hidden="1">Tabelle2!$B$1:$C$1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Tabelle1!$G$1</definedName>
    <definedName name="solver_opt" localSheetId="1" hidden="1">Tabelle2!$G$1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H14" i="2"/>
  <c r="D14" i="2"/>
  <c r="H13" i="2"/>
  <c r="H4" i="2"/>
  <c r="H5" i="2"/>
  <c r="H6" i="2"/>
  <c r="H7" i="2"/>
  <c r="H8" i="2"/>
  <c r="H9" i="2"/>
  <c r="H10" i="2"/>
  <c r="H11" i="2"/>
  <c r="H12" i="2"/>
  <c r="H3" i="2"/>
  <c r="D13" i="2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3" i="2"/>
  <c r="F3" i="2" s="1"/>
  <c r="G3" i="2" s="1"/>
  <c r="G1" i="2" l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3" i="1"/>
  <c r="F3" i="1" s="1"/>
  <c r="G3" i="1" s="1"/>
  <c r="G1" i="1" l="1"/>
</calcChain>
</file>

<file path=xl/sharedStrings.xml><?xml version="1.0" encoding="utf-8"?>
<sst xmlns="http://schemas.openxmlformats.org/spreadsheetml/2006/main" count="21" uniqueCount="14">
  <si>
    <t>x</t>
  </si>
  <si>
    <t>y</t>
  </si>
  <si>
    <t>Person</t>
  </si>
  <si>
    <t>const</t>
  </si>
  <si>
    <t>ydach</t>
  </si>
  <si>
    <t>beta</t>
  </si>
  <si>
    <t>y-ydach</t>
  </si>
  <si>
    <t>(y-ydach)^2</t>
  </si>
  <si>
    <t>SS_Res</t>
  </si>
  <si>
    <t>res</t>
  </si>
  <si>
    <t>res^2</t>
  </si>
  <si>
    <t>y^2</t>
  </si>
  <si>
    <t>SS_T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</si>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</sst>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0" zoomScaleNormal="110" workbookViewId="0">
      <selection activeCell="A2" sqref="A2:D12"/>
    </sheetView>
  </sheetViews>
  <sheetFormatPr baseColWidth="10" defaultRowHeight="14.4" x14ac:dyDescent="0.3"/>
  <cols>
    <col min="1" max="1" width="6.5546875" bestFit="1" customWidth="1"/>
    <col min="2" max="2" width="11.109375" bestFit="1" customWidth="1"/>
    <col min="3" max="3" width="8.44140625" bestFit="1" customWidth="1"/>
    <col min="4" max="4" width="4.6640625" customWidth="1"/>
    <col min="5" max="5" width="8.33203125" customWidth="1"/>
    <col min="6" max="6" width="7.33203125" bestFit="1" customWidth="1"/>
  </cols>
  <sheetData>
    <row r="1" spans="1:7" ht="15" thickBot="1" x14ac:dyDescent="0.35">
      <c r="A1" t="s">
        <v>5</v>
      </c>
      <c r="B1" s="4">
        <v>-135.27935864245799</v>
      </c>
      <c r="C1" s="5">
        <v>1.1914914983315825</v>
      </c>
      <c r="D1" s="1"/>
      <c r="F1" s="3" t="s">
        <v>8</v>
      </c>
      <c r="G1" s="2">
        <f>SUM(G3:G12)</f>
        <v>276.4132645578207</v>
      </c>
    </row>
    <row r="2" spans="1:7" x14ac:dyDescent="0.3">
      <c r="A2" s="1" t="s">
        <v>2</v>
      </c>
      <c r="B2" s="1" t="s">
        <v>3</v>
      </c>
      <c r="C2" s="1" t="s">
        <v>0</v>
      </c>
      <c r="D2" s="1" t="s">
        <v>1</v>
      </c>
      <c r="E2" s="1" t="s">
        <v>4</v>
      </c>
      <c r="F2" s="1" t="s">
        <v>6</v>
      </c>
      <c r="G2" s="1" t="s">
        <v>7</v>
      </c>
    </row>
    <row r="3" spans="1:7" x14ac:dyDescent="0.3">
      <c r="A3">
        <v>1</v>
      </c>
      <c r="B3">
        <v>1</v>
      </c>
      <c r="C3">
        <v>162</v>
      </c>
      <c r="D3">
        <v>62</v>
      </c>
      <c r="E3">
        <f>SUMPRODUCT($B$1:$C$1,B3:C3)</f>
        <v>57.742264087258377</v>
      </c>
      <c r="F3">
        <f>D3-E3</f>
        <v>4.257735912741623</v>
      </c>
      <c r="G3">
        <f>F3^2</f>
        <v>18.12831510264974</v>
      </c>
    </row>
    <row r="4" spans="1:7" x14ac:dyDescent="0.3">
      <c r="A4">
        <v>2</v>
      </c>
      <c r="B4">
        <v>1</v>
      </c>
      <c r="C4">
        <v>173</v>
      </c>
      <c r="D4">
        <v>80</v>
      </c>
      <c r="E4">
        <f t="shared" ref="E4:E12" si="0">SUMPRODUCT($B$1:$C$1,B4:C4)</f>
        <v>70.848670568905789</v>
      </c>
      <c r="F4">
        <f t="shared" ref="F4:F12" si="1">D4-E4</f>
        <v>9.1513294310942115</v>
      </c>
      <c r="G4">
        <f t="shared" ref="G4:G12" si="2">F4^2</f>
        <v>83.74683035641111</v>
      </c>
    </row>
    <row r="5" spans="1:7" x14ac:dyDescent="0.3">
      <c r="A5">
        <v>3</v>
      </c>
      <c r="B5">
        <v>1</v>
      </c>
      <c r="C5">
        <v>169</v>
      </c>
      <c r="D5">
        <v>57</v>
      </c>
      <c r="E5">
        <f t="shared" si="0"/>
        <v>66.082704575579442</v>
      </c>
      <c r="F5">
        <f t="shared" si="1"/>
        <v>-9.0827045755794416</v>
      </c>
      <c r="G5">
        <f t="shared" si="2"/>
        <v>82.495522407251727</v>
      </c>
    </row>
    <row r="6" spans="1:7" x14ac:dyDescent="0.3">
      <c r="A6">
        <v>4</v>
      </c>
      <c r="B6">
        <v>1</v>
      </c>
      <c r="C6">
        <v>189</v>
      </c>
      <c r="D6">
        <v>96</v>
      </c>
      <c r="E6">
        <f t="shared" si="0"/>
        <v>89.912534542211091</v>
      </c>
      <c r="F6">
        <f t="shared" si="1"/>
        <v>6.0874654577889089</v>
      </c>
      <c r="G6">
        <f t="shared" si="2"/>
        <v>37.05723569977313</v>
      </c>
    </row>
    <row r="7" spans="1:7" x14ac:dyDescent="0.3">
      <c r="A7">
        <v>5</v>
      </c>
      <c r="B7">
        <v>1</v>
      </c>
      <c r="C7">
        <v>176</v>
      </c>
      <c r="D7">
        <v>75</v>
      </c>
      <c r="E7">
        <f t="shared" si="0"/>
        <v>74.423145063900535</v>
      </c>
      <c r="F7">
        <f t="shared" si="1"/>
        <v>0.57685493609946548</v>
      </c>
      <c r="G7">
        <f t="shared" si="2"/>
        <v>0.3327616173023184</v>
      </c>
    </row>
    <row r="8" spans="1:7" x14ac:dyDescent="0.3">
      <c r="A8">
        <v>6</v>
      </c>
      <c r="B8">
        <v>1</v>
      </c>
      <c r="C8">
        <v>188</v>
      </c>
      <c r="D8">
        <v>85</v>
      </c>
      <c r="E8">
        <f t="shared" si="0"/>
        <v>88.721043043879519</v>
      </c>
      <c r="F8">
        <f t="shared" si="1"/>
        <v>-3.7210430438795186</v>
      </c>
      <c r="G8">
        <f t="shared" si="2"/>
        <v>13.846161334404153</v>
      </c>
    </row>
    <row r="9" spans="1:7" x14ac:dyDescent="0.3">
      <c r="A9">
        <v>7</v>
      </c>
      <c r="B9">
        <v>1</v>
      </c>
      <c r="C9">
        <v>155</v>
      </c>
      <c r="D9">
        <v>50</v>
      </c>
      <c r="E9">
        <f t="shared" si="0"/>
        <v>49.401823598937284</v>
      </c>
      <c r="F9">
        <f t="shared" si="1"/>
        <v>0.59817640106271597</v>
      </c>
      <c r="G9">
        <f t="shared" si="2"/>
        <v>0.35781500678834322</v>
      </c>
    </row>
    <row r="10" spans="1:7" x14ac:dyDescent="0.3">
      <c r="A10">
        <v>8</v>
      </c>
      <c r="B10">
        <v>1</v>
      </c>
      <c r="C10">
        <v>174</v>
      </c>
      <c r="D10">
        <v>67</v>
      </c>
      <c r="E10">
        <f t="shared" si="0"/>
        <v>72.040162067237361</v>
      </c>
      <c r="F10">
        <f t="shared" si="1"/>
        <v>-5.040162067237361</v>
      </c>
      <c r="G10">
        <f t="shared" si="2"/>
        <v>25.403233664018387</v>
      </c>
    </row>
    <row r="11" spans="1:7" x14ac:dyDescent="0.3">
      <c r="A11">
        <v>9</v>
      </c>
      <c r="B11">
        <v>1</v>
      </c>
      <c r="C11">
        <v>183</v>
      </c>
      <c r="D11">
        <v>79</v>
      </c>
      <c r="E11">
        <f t="shared" si="0"/>
        <v>82.763585552221599</v>
      </c>
      <c r="F11">
        <f t="shared" si="1"/>
        <v>-3.7635855522215991</v>
      </c>
      <c r="G11">
        <f t="shared" si="2"/>
        <v>14.164576208891159</v>
      </c>
    </row>
    <row r="12" spans="1:7" x14ac:dyDescent="0.3">
      <c r="A12">
        <v>10</v>
      </c>
      <c r="B12">
        <v>1</v>
      </c>
      <c r="C12">
        <v>195</v>
      </c>
      <c r="D12">
        <v>98</v>
      </c>
      <c r="E12">
        <f t="shared" si="0"/>
        <v>97.061483532200612</v>
      </c>
      <c r="F12">
        <f t="shared" si="1"/>
        <v>0.93851646779938847</v>
      </c>
      <c r="G12">
        <f t="shared" si="2"/>
        <v>0.88081316033064061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50" zoomScaleNormal="150" workbookViewId="0">
      <selection activeCell="H2" sqref="H2"/>
    </sheetView>
  </sheetViews>
  <sheetFormatPr baseColWidth="10" defaultRowHeight="14.4" x14ac:dyDescent="0.3"/>
  <cols>
    <col min="1" max="4" width="8.88671875" customWidth="1"/>
    <col min="5" max="5" width="8" customWidth="1"/>
    <col min="6" max="6" width="6.77734375" customWidth="1"/>
  </cols>
  <sheetData>
    <row r="1" spans="1:8" ht="15" thickBot="1" x14ac:dyDescent="0.35">
      <c r="A1" t="s">
        <v>5</v>
      </c>
      <c r="B1" s="3">
        <v>-135.27388880832638</v>
      </c>
      <c r="C1" s="6">
        <v>1.1914618790989042</v>
      </c>
      <c r="F1" s="3" t="s">
        <v>8</v>
      </c>
      <c r="G1" s="6">
        <f>SUM(G3:G12)</f>
        <v>276.41326546271154</v>
      </c>
    </row>
    <row r="2" spans="1:8" ht="15" thickBot="1" x14ac:dyDescent="0.35">
      <c r="A2" t="s">
        <v>2</v>
      </c>
      <c r="B2" t="s">
        <v>3</v>
      </c>
      <c r="C2" t="s">
        <v>0</v>
      </c>
      <c r="D2" t="s">
        <v>1</v>
      </c>
      <c r="E2" t="s">
        <v>4</v>
      </c>
      <c r="F2" t="s">
        <v>9</v>
      </c>
      <c r="G2" t="s">
        <v>10</v>
      </c>
      <c r="H2" t="s">
        <v>11</v>
      </c>
    </row>
    <row r="3" spans="1:8" x14ac:dyDescent="0.3">
      <c r="A3" s="7">
        <v>1</v>
      </c>
      <c r="B3" s="8">
        <v>1</v>
      </c>
      <c r="C3" s="8">
        <v>162</v>
      </c>
      <c r="D3" s="8">
        <v>62</v>
      </c>
      <c r="E3" s="8">
        <f>SUMPRODUCT($B$1:$C$1,B3:C3)</f>
        <v>57.742935605696118</v>
      </c>
      <c r="F3" s="8">
        <f>D3-E3</f>
        <v>4.2570643943038817</v>
      </c>
      <c r="G3" s="9">
        <f>F3^2</f>
        <v>18.122597257249875</v>
      </c>
      <c r="H3" s="16">
        <f>D3^2</f>
        <v>3844</v>
      </c>
    </row>
    <row r="4" spans="1:8" x14ac:dyDescent="0.3">
      <c r="A4" s="10">
        <v>2</v>
      </c>
      <c r="B4" s="11">
        <v>1</v>
      </c>
      <c r="C4" s="11">
        <v>173</v>
      </c>
      <c r="D4" s="11">
        <v>80</v>
      </c>
      <c r="E4" s="11">
        <f t="shared" ref="E4:E12" si="0">SUMPRODUCT($B$1:$C$1,B4:C4)</f>
        <v>70.849016275784066</v>
      </c>
      <c r="F4" s="11">
        <f t="shared" ref="F4:F12" si="1">D4-E4</f>
        <v>9.1509837242159335</v>
      </c>
      <c r="G4" s="12">
        <f t="shared" ref="G4:G12" si="2">F4^2</f>
        <v>83.740503120864915</v>
      </c>
      <c r="H4" s="17">
        <f t="shared" ref="H4:H12" si="3">D4^2</f>
        <v>6400</v>
      </c>
    </row>
    <row r="5" spans="1:8" x14ac:dyDescent="0.3">
      <c r="A5" s="10">
        <v>3</v>
      </c>
      <c r="B5" s="11">
        <v>1</v>
      </c>
      <c r="C5" s="11">
        <v>169</v>
      </c>
      <c r="D5" s="11">
        <v>57</v>
      </c>
      <c r="E5" s="11">
        <f t="shared" si="0"/>
        <v>66.083168759388428</v>
      </c>
      <c r="F5" s="11">
        <f t="shared" si="1"/>
        <v>-9.0831687593884283</v>
      </c>
      <c r="G5" s="12">
        <f t="shared" si="2"/>
        <v>82.503954711529914</v>
      </c>
      <c r="H5" s="17">
        <f t="shared" si="3"/>
        <v>3249</v>
      </c>
    </row>
    <row r="6" spans="1:8" x14ac:dyDescent="0.3">
      <c r="A6" s="10">
        <v>4</v>
      </c>
      <c r="B6" s="11">
        <v>1</v>
      </c>
      <c r="C6" s="11">
        <v>189</v>
      </c>
      <c r="D6" s="11">
        <v>96</v>
      </c>
      <c r="E6" s="11">
        <f t="shared" si="0"/>
        <v>89.912406341366534</v>
      </c>
      <c r="F6" s="11">
        <f t="shared" si="1"/>
        <v>6.087593658633466</v>
      </c>
      <c r="G6" s="12">
        <f t="shared" si="2"/>
        <v>37.058796552634391</v>
      </c>
      <c r="H6" s="17">
        <f t="shared" si="3"/>
        <v>9216</v>
      </c>
    </row>
    <row r="7" spans="1:8" x14ac:dyDescent="0.3">
      <c r="A7" s="10">
        <v>5</v>
      </c>
      <c r="B7" s="11">
        <v>1</v>
      </c>
      <c r="C7" s="11">
        <v>176</v>
      </c>
      <c r="D7" s="11">
        <v>75</v>
      </c>
      <c r="E7" s="11">
        <f t="shared" si="0"/>
        <v>74.423401913080767</v>
      </c>
      <c r="F7" s="11">
        <f t="shared" si="1"/>
        <v>0.57659808691923331</v>
      </c>
      <c r="G7" s="12">
        <f t="shared" si="2"/>
        <v>0.33246535383891973</v>
      </c>
      <c r="H7" s="17">
        <f t="shared" si="3"/>
        <v>5625</v>
      </c>
    </row>
    <row r="8" spans="1:8" x14ac:dyDescent="0.3">
      <c r="A8" s="10">
        <v>6</v>
      </c>
      <c r="B8" s="11">
        <v>1</v>
      </c>
      <c r="C8" s="11">
        <v>188</v>
      </c>
      <c r="D8" s="11">
        <v>85</v>
      </c>
      <c r="E8" s="11">
        <f t="shared" si="0"/>
        <v>88.720944462267624</v>
      </c>
      <c r="F8" s="11">
        <f t="shared" si="1"/>
        <v>-3.7209444622676244</v>
      </c>
      <c r="G8" s="12">
        <f t="shared" si="2"/>
        <v>13.845427691280101</v>
      </c>
      <c r="H8" s="17">
        <f t="shared" si="3"/>
        <v>7225</v>
      </c>
    </row>
    <row r="9" spans="1:8" x14ac:dyDescent="0.3">
      <c r="A9" s="10">
        <v>7</v>
      </c>
      <c r="B9" s="11">
        <v>1</v>
      </c>
      <c r="C9" s="11">
        <v>155</v>
      </c>
      <c r="D9" s="11">
        <v>50</v>
      </c>
      <c r="E9" s="11">
        <f t="shared" si="0"/>
        <v>49.40270245200378</v>
      </c>
      <c r="F9" s="11">
        <f t="shared" si="1"/>
        <v>0.59729754799622015</v>
      </c>
      <c r="G9" s="12">
        <f t="shared" si="2"/>
        <v>0.3567643608422969</v>
      </c>
      <c r="H9" s="17">
        <f t="shared" si="3"/>
        <v>2500</v>
      </c>
    </row>
    <row r="10" spans="1:8" x14ac:dyDescent="0.3">
      <c r="A10" s="10">
        <v>8</v>
      </c>
      <c r="B10" s="11">
        <v>1</v>
      </c>
      <c r="C10" s="11">
        <v>174</v>
      </c>
      <c r="D10" s="11">
        <v>67</v>
      </c>
      <c r="E10" s="11">
        <f t="shared" si="0"/>
        <v>72.040478154882948</v>
      </c>
      <c r="F10" s="11">
        <f t="shared" si="1"/>
        <v>-5.0404781548829476</v>
      </c>
      <c r="G10" s="12">
        <f t="shared" si="2"/>
        <v>25.406420029852203</v>
      </c>
      <c r="H10" s="17">
        <f t="shared" si="3"/>
        <v>4489</v>
      </c>
    </row>
    <row r="11" spans="1:8" x14ac:dyDescent="0.3">
      <c r="A11" s="10">
        <v>9</v>
      </c>
      <c r="B11" s="11">
        <v>1</v>
      </c>
      <c r="C11" s="11">
        <v>183</v>
      </c>
      <c r="D11" s="11">
        <v>79</v>
      </c>
      <c r="E11" s="11">
        <f t="shared" si="0"/>
        <v>82.763635066773105</v>
      </c>
      <c r="F11" s="11">
        <f t="shared" si="1"/>
        <v>-3.7636350667731051</v>
      </c>
      <c r="G11" s="12">
        <f t="shared" si="2"/>
        <v>14.164948915844196</v>
      </c>
      <c r="H11" s="17">
        <f t="shared" si="3"/>
        <v>6241</v>
      </c>
    </row>
    <row r="12" spans="1:8" ht="15" thickBot="1" x14ac:dyDescent="0.35">
      <c r="A12" s="13">
        <v>10</v>
      </c>
      <c r="B12" s="14">
        <v>1</v>
      </c>
      <c r="C12" s="14">
        <v>195</v>
      </c>
      <c r="D12" s="14">
        <v>98</v>
      </c>
      <c r="E12" s="14">
        <f t="shared" si="0"/>
        <v>97.061177615959934</v>
      </c>
      <c r="F12" s="14">
        <f t="shared" si="1"/>
        <v>0.93882238404006557</v>
      </c>
      <c r="G12" s="15">
        <f t="shared" si="2"/>
        <v>0.88138746877467233</v>
      </c>
      <c r="H12" s="18">
        <f t="shared" si="3"/>
        <v>9604</v>
      </c>
    </row>
    <row r="13" spans="1:8" ht="15" thickBot="1" x14ac:dyDescent="0.35">
      <c r="D13">
        <f>SUM(D3:D12)</f>
        <v>749</v>
      </c>
      <c r="H13">
        <f>SUM(H3:H12)</f>
        <v>58393</v>
      </c>
    </row>
    <row r="14" spans="1:8" ht="15" thickBot="1" x14ac:dyDescent="0.35">
      <c r="D14">
        <f>D13/10</f>
        <v>74.900000000000006</v>
      </c>
      <c r="G14" s="3" t="s">
        <v>12</v>
      </c>
      <c r="H14" s="6">
        <f>H13-10*D14^2</f>
        <v>2292.8999999999869</v>
      </c>
    </row>
    <row r="15" spans="1:8" ht="15" thickBot="1" x14ac:dyDescent="0.35">
      <c r="E15" s="3" t="s">
        <v>13</v>
      </c>
      <c r="F15" s="6">
        <f>1-G1/H14</f>
        <v>0.8794481811406023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WWU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Terveer, Ingolf</dc:creator>
  <cp:lastModifiedBy>Terveer, Ingolf</cp:lastModifiedBy>
  <dcterms:created xsi:type="dcterms:W3CDTF">2020-06-11T16:23:01Z</dcterms:created>
  <dcterms:modified xsi:type="dcterms:W3CDTF">2020-06-12T13:03:28Z</dcterms:modified>
</cp:coreProperties>
</file>