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kuntz/Desktop/PoWi 20:21/Work-Family Policies/Paper/"/>
    </mc:Choice>
  </mc:AlternateContent>
  <xr:revisionPtr revIDLastSave="0" documentId="13_ncr:1_{55C2EF42-EC10-F042-A756-EDC60C362D4C}" xr6:coauthVersionLast="46" xr6:coauthVersionMax="46" xr10:uidLastSave="{00000000-0000-0000-0000-000000000000}"/>
  <bookViews>
    <workbookView xWindow="0" yWindow="460" windowWidth="25600" windowHeight="14180" xr2:uid="{B922E9AF-734A-0B49-84F6-A8802012BD94}"/>
  </bookViews>
  <sheets>
    <sheet name="Data" sheetId="1" r:id="rId1"/>
  </sheets>
  <definedNames>
    <definedName name="_xlnm._FilterDatabase" localSheetId="0" hidden="1">Data!$A$1:$G$19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" i="1"/>
  <c r="AG18" i="1"/>
  <c r="AG14" i="1"/>
  <c r="AG1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9" i="1"/>
  <c r="Y2" i="1"/>
  <c r="AG19" i="1"/>
  <c r="AG16" i="1"/>
  <c r="AG15" i="1"/>
  <c r="AG13" i="1"/>
  <c r="AG12" i="1"/>
  <c r="AG11" i="1"/>
  <c r="AG9" i="1"/>
  <c r="AG8" i="1"/>
  <c r="AG7" i="1"/>
  <c r="AG6" i="1"/>
  <c r="AG17" i="1"/>
  <c r="AG5" i="1"/>
  <c r="AG4" i="1"/>
  <c r="AG3" i="1"/>
  <c r="AG2" i="1"/>
  <c r="S2" i="1" l="1"/>
  <c r="S16" i="1"/>
  <c r="S12" i="1"/>
  <c r="S8" i="1"/>
  <c r="S7" i="1"/>
  <c r="S3" i="1"/>
  <c r="S17" i="1"/>
  <c r="S13" i="1"/>
  <c r="S9" i="1"/>
  <c r="S5" i="1"/>
  <c r="S11" i="1"/>
  <c r="S4" i="1"/>
  <c r="S15" i="1"/>
  <c r="S19" i="1"/>
  <c r="S18" i="1"/>
  <c r="S14" i="1"/>
  <c r="S10" i="1"/>
  <c r="S6" i="1"/>
</calcChain>
</file>

<file path=xl/sharedStrings.xml><?xml version="1.0" encoding="utf-8"?>
<sst xmlns="http://schemas.openxmlformats.org/spreadsheetml/2006/main" count="87" uniqueCount="72">
  <si>
    <t>FLFP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</si>
  <si>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</si>
  <si>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</si>
  <si>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</si>
  <si>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</si>
  <si>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</si>
  <si>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</si>
  <si>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</si>
  <si>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</si>
  <si>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Ireland</t>
  </si>
  <si>
    <t>Italy</t>
  </si>
  <si>
    <t>Japan</t>
  </si>
  <si>
    <t>Netherlands</t>
  </si>
  <si>
    <t>New Zealand</t>
  </si>
  <si>
    <t>Norway</t>
  </si>
  <si>
    <t>Sweden</t>
  </si>
  <si>
    <t>Switzerland</t>
  </si>
  <si>
    <t>United Kingdom</t>
  </si>
  <si>
    <t>United States</t>
  </si>
  <si>
    <t>lib</t>
  </si>
  <si>
    <t>con</t>
  </si>
  <si>
    <t>soc</t>
  </si>
  <si>
    <t>AUS</t>
  </si>
  <si>
    <t>AUT</t>
  </si>
  <si>
    <t>BEL</t>
  </si>
  <si>
    <t>CAN</t>
  </si>
  <si>
    <t>DNK</t>
  </si>
  <si>
    <t>FIN</t>
  </si>
  <si>
    <t>GER</t>
  </si>
  <si>
    <t>FRA</t>
  </si>
  <si>
    <t>IRL</t>
  </si>
  <si>
    <t>ITA</t>
  </si>
  <si>
    <t>JPN</t>
  </si>
  <si>
    <t>NDL</t>
  </si>
  <si>
    <t>NZL</t>
  </si>
  <si>
    <t>NOR</t>
  </si>
  <si>
    <t>SWE</t>
  </si>
  <si>
    <t>CHE</t>
  </si>
  <si>
    <t>GBR</t>
  </si>
  <si>
    <t>USA</t>
  </si>
  <si>
    <t>SIGI</t>
  </si>
  <si>
    <t>discrim_fam</t>
  </si>
  <si>
    <t>care</t>
  </si>
  <si>
    <t>leave</t>
  </si>
  <si>
    <t>wagegap</t>
  </si>
  <si>
    <t>family</t>
  </si>
  <si>
    <t>childcare</t>
  </si>
  <si>
    <t>social</t>
  </si>
  <si>
    <t>decom</t>
  </si>
  <si>
    <t>strat</t>
  </si>
  <si>
    <t>meanstest</t>
  </si>
  <si>
    <t>meanstest_index</t>
  </si>
  <si>
    <t>privatepension</t>
  </si>
  <si>
    <t>privatepension_index</t>
  </si>
  <si>
    <t>privatehealth</t>
  </si>
  <si>
    <t>privatehealth_index</t>
  </si>
  <si>
    <t>univer</t>
  </si>
  <si>
    <t>univer_index</t>
  </si>
  <si>
    <t>benefiteq</t>
  </si>
  <si>
    <t>benefiteq_index</t>
  </si>
  <si>
    <t>corporatism</t>
  </si>
  <si>
    <t>etatism</t>
  </si>
  <si>
    <t>corporatism_index</t>
  </si>
  <si>
    <t>etatism_index</t>
  </si>
  <si>
    <t>name</t>
  </si>
  <si>
    <t>Country</t>
  </si>
  <si>
    <t>Welfare</t>
  </si>
  <si>
    <t>leave_father</t>
  </si>
  <si>
    <t>tax_prim</t>
  </si>
  <si>
    <t>tax_sec</t>
  </si>
  <si>
    <t>tax_diff</t>
  </si>
  <si>
    <t>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</si>
</sst>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#,##0.00_ ;\-#,##0.00\ 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CDDB-D966-684F-9080-2DD25E3186C8}">
  <dimension ref="A1:AG19"/>
  <sheetViews>
    <sheetView tabSelected="1" workbookViewId="0">
      <pane xSplit="1" topLeftCell="B1" activePane="topRight" state="frozen"/>
      <selection pane="topRight" activeCell="I6" sqref="I6"/>
    </sheetView>
  </sheetViews>
  <sheetFormatPr baseColWidth="10" defaultRowHeight="16" x14ac:dyDescent="0.2"/>
  <cols>
    <col min="1" max="1" width="18.5" style="1" customWidth="1"/>
    <col min="2" max="19" width="10.83203125" style="1"/>
    <col min="20" max="20" width="12.6640625" style="1" customWidth="1"/>
    <col min="21" max="22" width="10.83203125" style="1"/>
    <col min="23" max="23" width="15.83203125" style="1" customWidth="1"/>
    <col min="24" max="24" width="14.5" style="1" customWidth="1"/>
    <col min="25" max="25" width="19.5" style="1" customWidth="1"/>
    <col min="26" max="33" width="10.83203125" style="1"/>
  </cols>
  <sheetData>
    <row r="1" spans="1:33" x14ac:dyDescent="0.2">
      <c r="A1" s="1" t="s">
        <v>64</v>
      </c>
      <c r="B1" s="1" t="s">
        <v>65</v>
      </c>
      <c r="C1" s="1" t="s">
        <v>66</v>
      </c>
      <c r="D1" s="1" t="s">
        <v>0</v>
      </c>
      <c r="E1" s="1" t="s">
        <v>40</v>
      </c>
      <c r="F1" s="1" t="s">
        <v>41</v>
      </c>
      <c r="G1" s="1" t="s">
        <v>42</v>
      </c>
      <c r="H1" s="1" t="s">
        <v>67</v>
      </c>
      <c r="I1" s="1" t="s">
        <v>43</v>
      </c>
      <c r="J1" s="1" t="s">
        <v>71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68</v>
      </c>
      <c r="P1" s="1" t="s">
        <v>69</v>
      </c>
      <c r="Q1" s="1" t="s">
        <v>70</v>
      </c>
      <c r="R1" s="2" t="s">
        <v>48</v>
      </c>
      <c r="S1" s="2" t="s">
        <v>49</v>
      </c>
      <c r="T1" s="2" t="s">
        <v>60</v>
      </c>
      <c r="U1" s="2" t="s">
        <v>62</v>
      </c>
      <c r="V1" s="2" t="s">
        <v>61</v>
      </c>
      <c r="W1" s="2" t="s">
        <v>63</v>
      </c>
      <c r="X1" s="2" t="s">
        <v>50</v>
      </c>
      <c r="Y1" s="2" t="s">
        <v>51</v>
      </c>
      <c r="Z1" s="2" t="s">
        <v>52</v>
      </c>
      <c r="AA1" s="2" t="s">
        <v>53</v>
      </c>
      <c r="AB1" s="2" t="s">
        <v>54</v>
      </c>
      <c r="AC1" s="2" t="s">
        <v>55</v>
      </c>
      <c r="AD1" s="2" t="s">
        <v>56</v>
      </c>
      <c r="AE1" s="2" t="s">
        <v>57</v>
      </c>
      <c r="AF1" s="2" t="s">
        <v>58</v>
      </c>
      <c r="AG1" s="2" t="s">
        <v>59</v>
      </c>
    </row>
    <row r="2" spans="1:33" x14ac:dyDescent="0.2">
      <c r="A2" s="3" t="s">
        <v>1</v>
      </c>
      <c r="B2" s="1" t="s">
        <v>22</v>
      </c>
      <c r="C2" s="1" t="s">
        <v>19</v>
      </c>
      <c r="D2" s="4">
        <v>61</v>
      </c>
      <c r="E2" s="5">
        <v>16.100000000000001</v>
      </c>
      <c r="F2" s="5">
        <v>21.8</v>
      </c>
      <c r="G2" s="6">
        <v>311</v>
      </c>
      <c r="H2" s="6">
        <v>2</v>
      </c>
      <c r="I2" s="6">
        <v>18</v>
      </c>
      <c r="J2" s="5">
        <v>43</v>
      </c>
      <c r="K2" s="6">
        <v>15.4</v>
      </c>
      <c r="L2" s="6">
        <v>2.1019999999999999</v>
      </c>
      <c r="M2" s="6">
        <v>39.6</v>
      </c>
      <c r="N2" s="6">
        <v>16.71</v>
      </c>
      <c r="O2" s="7">
        <v>23.645707000000002</v>
      </c>
      <c r="P2" s="7">
        <v>23.645707000000002</v>
      </c>
      <c r="Q2" s="8">
        <f>P2-O2</f>
        <v>0</v>
      </c>
      <c r="R2" s="2">
        <v>13</v>
      </c>
      <c r="S2" s="2">
        <f>(U2+W2+Y2+AA2+AC2+AE2+AG2)/7</f>
        <v>36.284502464953597</v>
      </c>
      <c r="T2" s="2">
        <v>1</v>
      </c>
      <c r="U2" s="2">
        <f t="shared" ref="U2:U9" si="0">T2/$T$11*100</f>
        <v>8.3333333333333321</v>
      </c>
      <c r="V2" s="2">
        <v>0.7</v>
      </c>
      <c r="W2" s="2">
        <f t="shared" ref="W2:W9" si="1">V2/$V$3*100</f>
        <v>18.421052631578945</v>
      </c>
      <c r="X2" s="2">
        <v>3.3000000000000002E-2</v>
      </c>
      <c r="Y2" s="2">
        <f t="shared" ref="Y2:Y9" si="2">X2/$X$19*100</f>
        <v>18.131868131868135</v>
      </c>
      <c r="Z2" s="2">
        <v>0.3</v>
      </c>
      <c r="AA2" s="2">
        <f t="shared" ref="AA2:AA9" si="3">Z2/$Z$5*100</f>
        <v>78.94736842105263</v>
      </c>
      <c r="AB2" s="2">
        <v>0.36</v>
      </c>
      <c r="AC2" s="2">
        <f t="shared" ref="AC2:AC9" si="4">AB2/$AB$19*100</f>
        <v>63.15789473684211</v>
      </c>
      <c r="AD2" s="2">
        <v>33</v>
      </c>
      <c r="AE2" s="2">
        <f>100-AD2</f>
        <v>67</v>
      </c>
      <c r="AF2" s="2">
        <v>1</v>
      </c>
      <c r="AG2" s="2">
        <f>100-(AF2*100)</f>
        <v>0</v>
      </c>
    </row>
    <row r="3" spans="1:33" x14ac:dyDescent="0.2">
      <c r="A3" s="3" t="s">
        <v>2</v>
      </c>
      <c r="B3" s="1" t="s">
        <v>23</v>
      </c>
      <c r="C3" s="1" t="s">
        <v>20</v>
      </c>
      <c r="D3" s="4">
        <v>56</v>
      </c>
      <c r="E3" s="5">
        <v>11.7</v>
      </c>
      <c r="F3" s="5">
        <v>22.1</v>
      </c>
      <c r="G3" s="6">
        <v>269.2</v>
      </c>
      <c r="H3" s="6">
        <v>8.6999999999999993</v>
      </c>
      <c r="I3" s="6">
        <v>60</v>
      </c>
      <c r="J3" s="5">
        <v>17</v>
      </c>
      <c r="K3" s="6">
        <v>17.7</v>
      </c>
      <c r="L3" s="6">
        <v>2.5830000000000002</v>
      </c>
      <c r="M3" s="6">
        <v>21</v>
      </c>
      <c r="N3" s="6">
        <v>27.263000000000002</v>
      </c>
      <c r="O3" s="7">
        <v>7.6582150000000002</v>
      </c>
      <c r="P3" s="7">
        <v>12.138465</v>
      </c>
      <c r="Q3" s="8">
        <f t="shared" ref="Q3:Q19" si="5">P3-O3</f>
        <v>4.4802499999999998</v>
      </c>
      <c r="R3" s="2">
        <v>31.1</v>
      </c>
      <c r="S3" s="2">
        <f t="shared" ref="S3:S19" si="6">(U3+W3+Y3+AA3+AC3+AE3+AG3)/7</f>
        <v>45.824368613842303</v>
      </c>
      <c r="T3" s="2">
        <v>7</v>
      </c>
      <c r="U3" s="2">
        <f t="shared" si="0"/>
        <v>58.333333333333336</v>
      </c>
      <c r="V3" s="2">
        <v>3.8</v>
      </c>
      <c r="W3" s="2">
        <f t="shared" si="1"/>
        <v>100</v>
      </c>
      <c r="X3" s="2">
        <v>2.8000000000000001E-2</v>
      </c>
      <c r="Y3" s="2">
        <f t="shared" si="2"/>
        <v>15.384615384615385</v>
      </c>
      <c r="Z3" s="2">
        <v>0.03</v>
      </c>
      <c r="AA3" s="2">
        <f t="shared" si="3"/>
        <v>7.8947368421052628</v>
      </c>
      <c r="AB3" s="2">
        <v>0.36</v>
      </c>
      <c r="AC3" s="2">
        <f t="shared" si="4"/>
        <v>63.15789473684211</v>
      </c>
      <c r="AD3" s="2">
        <v>72</v>
      </c>
      <c r="AE3" s="2">
        <f t="shared" ref="AE3:AE10" si="7">100-AD3</f>
        <v>28</v>
      </c>
      <c r="AF3" s="2">
        <v>0.52</v>
      </c>
      <c r="AG3" s="2">
        <f t="shared" ref="AG3:AG10" si="8">100-(AF3*100)</f>
        <v>48</v>
      </c>
    </row>
    <row r="4" spans="1:33" x14ac:dyDescent="0.2">
      <c r="A4" s="3" t="s">
        <v>3</v>
      </c>
      <c r="B4" s="1" t="s">
        <v>24</v>
      </c>
      <c r="C4" s="1" t="s">
        <v>20</v>
      </c>
      <c r="D4" s="4">
        <v>49.8</v>
      </c>
      <c r="E4" s="5">
        <v>11.2</v>
      </c>
      <c r="F4" s="5">
        <v>22</v>
      </c>
      <c r="G4" s="6">
        <v>237.3</v>
      </c>
      <c r="H4" s="6">
        <v>19.3</v>
      </c>
      <c r="I4" s="6">
        <v>32.299999999999997</v>
      </c>
      <c r="K4" s="6">
        <v>3.3</v>
      </c>
      <c r="L4" s="6">
        <v>2.734</v>
      </c>
      <c r="M4" s="6">
        <v>56.1</v>
      </c>
      <c r="N4" s="6">
        <v>28.718</v>
      </c>
      <c r="O4" s="7">
        <v>13.300763999999999</v>
      </c>
      <c r="P4" s="7">
        <v>24.010929999999998</v>
      </c>
      <c r="Q4" s="8">
        <f t="shared" si="5"/>
        <v>10.710165999999999</v>
      </c>
      <c r="R4" s="2">
        <v>32.4</v>
      </c>
      <c r="S4" s="2">
        <f t="shared" si="6"/>
        <v>34.742708419400152</v>
      </c>
      <c r="T4" s="2">
        <v>5</v>
      </c>
      <c r="U4" s="2">
        <f t="shared" si="0"/>
        <v>41.666666666666671</v>
      </c>
      <c r="V4" s="2">
        <v>3</v>
      </c>
      <c r="W4" s="2">
        <f t="shared" si="1"/>
        <v>78.94736842105263</v>
      </c>
      <c r="X4" s="2">
        <v>4.4999999999999998E-2</v>
      </c>
      <c r="Y4" s="2">
        <f t="shared" si="2"/>
        <v>24.725274725274726</v>
      </c>
      <c r="Z4" s="2">
        <v>0.08</v>
      </c>
      <c r="AA4" s="2">
        <f t="shared" si="3"/>
        <v>21.052631578947366</v>
      </c>
      <c r="AB4" s="2">
        <v>0.13</v>
      </c>
      <c r="AC4" s="2">
        <f t="shared" si="4"/>
        <v>22.807017543859651</v>
      </c>
      <c r="AD4" s="2">
        <v>67</v>
      </c>
      <c r="AE4" s="2">
        <f t="shared" si="7"/>
        <v>33</v>
      </c>
      <c r="AF4" s="2">
        <v>0.79</v>
      </c>
      <c r="AG4" s="2">
        <f t="shared" si="8"/>
        <v>21</v>
      </c>
    </row>
    <row r="5" spans="1:33" x14ac:dyDescent="0.2">
      <c r="A5" s="3" t="s">
        <v>4</v>
      </c>
      <c r="B5" s="1" t="s">
        <v>25</v>
      </c>
      <c r="C5" s="1" t="s">
        <v>19</v>
      </c>
      <c r="D5" s="4">
        <v>61.4</v>
      </c>
      <c r="E5" s="5">
        <v>18.3</v>
      </c>
      <c r="F5" s="5">
        <v>26.5</v>
      </c>
      <c r="G5" s="6">
        <v>223.7</v>
      </c>
      <c r="H5" s="6">
        <v>0</v>
      </c>
      <c r="I5" s="6">
        <v>51</v>
      </c>
      <c r="J5" s="5">
        <v>55</v>
      </c>
      <c r="K5" s="6">
        <v>19.2</v>
      </c>
      <c r="L5" s="6">
        <v>1.66</v>
      </c>
      <c r="M5" s="6">
        <v>55.4</v>
      </c>
      <c r="N5" s="6">
        <v>18.021999999999998</v>
      </c>
      <c r="O5" s="7">
        <v>11.240339000000001</v>
      </c>
      <c r="P5" s="7">
        <v>15.754515</v>
      </c>
      <c r="Q5" s="8">
        <f t="shared" si="5"/>
        <v>4.5141759999999991</v>
      </c>
      <c r="R5" s="2">
        <v>22</v>
      </c>
      <c r="S5" s="2">
        <f t="shared" si="6"/>
        <v>44.608306480486931</v>
      </c>
      <c r="T5" s="2">
        <v>2</v>
      </c>
      <c r="U5" s="2">
        <f t="shared" si="0"/>
        <v>16.666666666666664</v>
      </c>
      <c r="V5" s="2">
        <v>0.2</v>
      </c>
      <c r="W5" s="2">
        <f t="shared" si="1"/>
        <v>5.2631578947368425</v>
      </c>
      <c r="X5" s="2">
        <v>0.156</v>
      </c>
      <c r="Y5" s="2">
        <f t="shared" si="2"/>
        <v>85.714285714285722</v>
      </c>
      <c r="Z5" s="2">
        <v>0.38</v>
      </c>
      <c r="AA5" s="2">
        <f t="shared" si="3"/>
        <v>100</v>
      </c>
      <c r="AB5" s="2">
        <v>0.26</v>
      </c>
      <c r="AC5" s="2">
        <f t="shared" si="4"/>
        <v>45.614035087719301</v>
      </c>
      <c r="AD5" s="2">
        <v>93</v>
      </c>
      <c r="AE5" s="2">
        <f t="shared" si="7"/>
        <v>7</v>
      </c>
      <c r="AF5" s="2">
        <v>0.48</v>
      </c>
      <c r="AG5" s="2">
        <f t="shared" si="8"/>
        <v>52</v>
      </c>
    </row>
    <row r="6" spans="1:33" x14ac:dyDescent="0.2">
      <c r="A6" s="3" t="s">
        <v>5</v>
      </c>
      <c r="B6" s="1" t="s">
        <v>26</v>
      </c>
      <c r="C6" s="1" t="s">
        <v>21</v>
      </c>
      <c r="D6" s="4">
        <v>57.9</v>
      </c>
      <c r="E6" s="5">
        <v>10.4</v>
      </c>
      <c r="F6" s="5">
        <v>15</v>
      </c>
      <c r="G6" s="6">
        <v>242.8</v>
      </c>
      <c r="H6" s="6">
        <v>2</v>
      </c>
      <c r="I6" s="6">
        <v>50</v>
      </c>
      <c r="J6" s="5">
        <v>45</v>
      </c>
      <c r="K6" s="6">
        <v>6.3</v>
      </c>
      <c r="L6" s="6">
        <v>3.4049999999999998</v>
      </c>
      <c r="M6" s="6">
        <v>31.2</v>
      </c>
      <c r="N6" s="6">
        <v>29.164000000000001</v>
      </c>
      <c r="O6" s="7">
        <v>31.552029000000001</v>
      </c>
      <c r="P6" s="7">
        <v>35.556600000000003</v>
      </c>
      <c r="Q6" s="8">
        <f t="shared" si="5"/>
        <v>4.0045710000000021</v>
      </c>
      <c r="R6" s="2">
        <v>38.1</v>
      </c>
      <c r="S6" s="2">
        <f t="shared" si="6"/>
        <v>19.451596023024592</v>
      </c>
      <c r="T6" s="2">
        <v>2</v>
      </c>
      <c r="U6" s="2">
        <f t="shared" si="0"/>
        <v>16.666666666666664</v>
      </c>
      <c r="V6" s="2">
        <v>1.1000000000000001</v>
      </c>
      <c r="W6" s="2">
        <f t="shared" si="1"/>
        <v>28.947368421052634</v>
      </c>
      <c r="X6" s="2">
        <v>0.01</v>
      </c>
      <c r="Y6" s="2">
        <f t="shared" si="2"/>
        <v>5.4945054945054954</v>
      </c>
      <c r="Z6" s="2">
        <v>0.17</v>
      </c>
      <c r="AA6" s="2">
        <f t="shared" si="3"/>
        <v>44.736842105263158</v>
      </c>
      <c r="AB6" s="2">
        <v>0.15</v>
      </c>
      <c r="AC6" s="2">
        <f t="shared" si="4"/>
        <v>26.315789473684209</v>
      </c>
      <c r="AD6" s="2">
        <v>87</v>
      </c>
      <c r="AE6" s="2">
        <f t="shared" si="7"/>
        <v>13</v>
      </c>
      <c r="AF6" s="2">
        <v>0.99</v>
      </c>
      <c r="AG6" s="2">
        <f t="shared" si="8"/>
        <v>1</v>
      </c>
    </row>
    <row r="7" spans="1:33" x14ac:dyDescent="0.2">
      <c r="A7" s="3" t="s">
        <v>6</v>
      </c>
      <c r="B7" s="1" t="s">
        <v>27</v>
      </c>
      <c r="C7" s="1" t="s">
        <v>21</v>
      </c>
      <c r="D7" s="4">
        <v>64.400000000000006</v>
      </c>
      <c r="E7" s="5">
        <v>15.3</v>
      </c>
      <c r="F7" s="5">
        <v>21.8</v>
      </c>
      <c r="G7" s="6">
        <v>235.8</v>
      </c>
      <c r="H7" s="6">
        <v>9</v>
      </c>
      <c r="I7" s="6">
        <v>161</v>
      </c>
      <c r="J7" s="5">
        <v>52</v>
      </c>
      <c r="K7" s="6">
        <v>19.600000000000001</v>
      </c>
      <c r="L7" s="6">
        <v>2.867</v>
      </c>
      <c r="M7" s="6">
        <v>56.3</v>
      </c>
      <c r="N7" s="6">
        <v>29.626000000000001</v>
      </c>
      <c r="O7" s="7">
        <v>20.236947000000001</v>
      </c>
      <c r="P7" s="7">
        <v>20.236947000000001</v>
      </c>
      <c r="Q7" s="8">
        <f t="shared" si="5"/>
        <v>0</v>
      </c>
      <c r="R7" s="2">
        <v>29.2</v>
      </c>
      <c r="S7" s="2">
        <f t="shared" si="6"/>
        <v>27.757029937481065</v>
      </c>
      <c r="T7" s="2">
        <v>4</v>
      </c>
      <c r="U7" s="2">
        <f t="shared" si="0"/>
        <v>33.333333333333329</v>
      </c>
      <c r="V7" s="2">
        <v>2.5</v>
      </c>
      <c r="W7" s="2">
        <f t="shared" si="1"/>
        <v>65.789473684210535</v>
      </c>
      <c r="X7" s="2">
        <v>1.9E-2</v>
      </c>
      <c r="Y7" s="2">
        <f t="shared" si="2"/>
        <v>10.43956043956044</v>
      </c>
      <c r="Z7" s="2">
        <v>0.03</v>
      </c>
      <c r="AA7" s="2">
        <f t="shared" si="3"/>
        <v>7.8947368421052628</v>
      </c>
      <c r="AB7" s="2">
        <v>0.21</v>
      </c>
      <c r="AC7" s="2">
        <f t="shared" si="4"/>
        <v>36.842105263157897</v>
      </c>
      <c r="AD7" s="2">
        <v>88</v>
      </c>
      <c r="AE7" s="2">
        <f t="shared" si="7"/>
        <v>12</v>
      </c>
      <c r="AF7" s="2">
        <v>0.72</v>
      </c>
      <c r="AG7" s="2">
        <f t="shared" si="8"/>
        <v>28</v>
      </c>
    </row>
    <row r="8" spans="1:33" x14ac:dyDescent="0.2">
      <c r="A8" s="3" t="s">
        <v>7</v>
      </c>
      <c r="B8" s="1" t="s">
        <v>29</v>
      </c>
      <c r="C8" s="1" t="s">
        <v>20</v>
      </c>
      <c r="D8" s="4">
        <v>51.3</v>
      </c>
      <c r="E8" s="5">
        <v>11.1</v>
      </c>
      <c r="F8" s="5">
        <v>27.6</v>
      </c>
      <c r="G8" s="6">
        <v>224</v>
      </c>
      <c r="H8" s="6">
        <v>28</v>
      </c>
      <c r="I8" s="6">
        <v>42</v>
      </c>
      <c r="J8" s="5">
        <v>34</v>
      </c>
      <c r="K8" s="6">
        <v>13.2</v>
      </c>
      <c r="L8" s="6">
        <v>2.88</v>
      </c>
      <c r="M8" s="6">
        <v>37.200000000000003</v>
      </c>
      <c r="N8" s="6">
        <v>31.5</v>
      </c>
      <c r="O8" s="7">
        <v>9.5302500000000006</v>
      </c>
      <c r="P8" s="7">
        <v>14.080674</v>
      </c>
      <c r="Q8" s="8">
        <f t="shared" si="5"/>
        <v>4.5504239999999996</v>
      </c>
      <c r="R8" s="2">
        <v>27.5</v>
      </c>
      <c r="S8" s="2">
        <f t="shared" si="6"/>
        <v>53.089454405243885</v>
      </c>
      <c r="T8" s="2">
        <v>10</v>
      </c>
      <c r="U8" s="2">
        <f t="shared" si="0"/>
        <v>83.333333333333343</v>
      </c>
      <c r="V8" s="2">
        <v>3.1</v>
      </c>
      <c r="W8" s="2">
        <f t="shared" si="1"/>
        <v>81.578947368421069</v>
      </c>
      <c r="X8" s="2">
        <v>0.112</v>
      </c>
      <c r="Y8" s="2">
        <f t="shared" si="2"/>
        <v>61.53846153846154</v>
      </c>
      <c r="Z8" s="2">
        <v>0.08</v>
      </c>
      <c r="AA8" s="2">
        <f t="shared" si="3"/>
        <v>21.052631578947366</v>
      </c>
      <c r="AB8" s="2">
        <v>0.28000000000000003</v>
      </c>
      <c r="AC8" s="2">
        <f t="shared" si="4"/>
        <v>49.12280701754387</v>
      </c>
      <c r="AD8" s="2">
        <v>70</v>
      </c>
      <c r="AE8" s="2">
        <f t="shared" si="7"/>
        <v>30</v>
      </c>
      <c r="AF8" s="2">
        <v>0.55000000000000004</v>
      </c>
      <c r="AG8" s="2">
        <f t="shared" si="8"/>
        <v>44.999999999999993</v>
      </c>
    </row>
    <row r="9" spans="1:33" x14ac:dyDescent="0.2">
      <c r="A9" s="1" t="s">
        <v>8</v>
      </c>
      <c r="B9" s="1" t="s">
        <v>28</v>
      </c>
      <c r="C9" s="1" t="s">
        <v>20</v>
      </c>
      <c r="D9" s="4">
        <v>56.6</v>
      </c>
      <c r="E9" s="5">
        <v>15</v>
      </c>
      <c r="F9" s="5">
        <v>18.100000000000001</v>
      </c>
      <c r="G9" s="6">
        <v>242.3</v>
      </c>
      <c r="H9" s="6">
        <v>8.6999999999999993</v>
      </c>
      <c r="I9" s="6">
        <v>58</v>
      </c>
      <c r="J9" s="5">
        <v>32</v>
      </c>
      <c r="K9" s="6">
        <v>17.2</v>
      </c>
      <c r="L9" s="6">
        <v>2.3279999999999998</v>
      </c>
      <c r="M9" s="6">
        <v>59.7</v>
      </c>
      <c r="N9" s="6">
        <v>25.37</v>
      </c>
      <c r="O9" s="7">
        <v>1.506189</v>
      </c>
      <c r="P9" s="7">
        <v>13.991946</v>
      </c>
      <c r="Q9" s="8">
        <f t="shared" si="5"/>
        <v>12.485757</v>
      </c>
      <c r="R9" s="2">
        <v>27.7</v>
      </c>
      <c r="S9" s="2">
        <f t="shared" si="6"/>
        <v>38.693271640640056</v>
      </c>
      <c r="T9" s="2">
        <v>6</v>
      </c>
      <c r="U9" s="2">
        <f t="shared" si="0"/>
        <v>50</v>
      </c>
      <c r="V9" s="2">
        <v>2.2000000000000002</v>
      </c>
      <c r="W9" s="2">
        <f t="shared" si="1"/>
        <v>57.894736842105267</v>
      </c>
      <c r="X9" s="2">
        <v>4.9000000000000002E-2</v>
      </c>
      <c r="Y9" s="2">
        <f t="shared" si="2"/>
        <v>26.923076923076927</v>
      </c>
      <c r="Z9" s="2">
        <v>0.11</v>
      </c>
      <c r="AA9" s="2">
        <f t="shared" si="3"/>
        <v>28.947368421052634</v>
      </c>
      <c r="AB9" s="2">
        <v>0.2</v>
      </c>
      <c r="AC9" s="2">
        <f t="shared" si="4"/>
        <v>35.087719298245617</v>
      </c>
      <c r="AD9" s="2">
        <v>72</v>
      </c>
      <c r="AE9" s="2">
        <f t="shared" si="7"/>
        <v>28</v>
      </c>
      <c r="AF9" s="2">
        <v>0.56000000000000005</v>
      </c>
      <c r="AG9" s="2">
        <f t="shared" si="8"/>
        <v>43.999999999999993</v>
      </c>
    </row>
    <row r="10" spans="1:33" x14ac:dyDescent="0.2">
      <c r="A10" s="3" t="s">
        <v>9</v>
      </c>
      <c r="B10" s="1" t="s">
        <v>30</v>
      </c>
      <c r="C10" s="1" t="s">
        <v>19</v>
      </c>
      <c r="D10" s="4">
        <v>56</v>
      </c>
      <c r="E10" s="5">
        <v>17.100000000000001</v>
      </c>
      <c r="F10" s="5">
        <v>21.8</v>
      </c>
      <c r="G10" s="6">
        <v>296.10000000000002</v>
      </c>
      <c r="H10" s="6">
        <v>0</v>
      </c>
      <c r="I10" s="6">
        <v>26</v>
      </c>
      <c r="J10" s="5">
        <v>37</v>
      </c>
      <c r="K10" s="6">
        <v>10.6</v>
      </c>
      <c r="L10" s="6">
        <v>1.5609999999999999</v>
      </c>
      <c r="M10" s="6">
        <v>32.1</v>
      </c>
      <c r="N10" s="6">
        <v>14.224</v>
      </c>
      <c r="O10" s="7">
        <v>11.743555000000001</v>
      </c>
      <c r="P10" s="7">
        <v>21.885802000000002</v>
      </c>
      <c r="Q10" s="8">
        <f t="shared" si="5"/>
        <v>10.142247000000001</v>
      </c>
      <c r="R10" s="2">
        <v>23.3</v>
      </c>
      <c r="S10" s="2">
        <f t="shared" si="6"/>
        <v>28.355393979454131</v>
      </c>
      <c r="T10" s="2">
        <v>1</v>
      </c>
      <c r="U10" s="2">
        <f t="shared" ref="U10:U19" si="9">T10/$T$11*100</f>
        <v>8.3333333333333321</v>
      </c>
      <c r="V10" s="2">
        <v>2.2000000000000002</v>
      </c>
      <c r="W10" s="2">
        <f t="shared" ref="W10:W19" si="10">V10/$V$3*100</f>
        <v>57.894736842105267</v>
      </c>
      <c r="X10" s="2">
        <v>5.8999999999999997E-2</v>
      </c>
      <c r="Y10" s="2">
        <f t="shared" ref="Y10:Y17" si="11">X10/$X$19*100</f>
        <v>32.417582417582416</v>
      </c>
      <c r="Z10" s="2">
        <v>0.1</v>
      </c>
      <c r="AA10" s="2">
        <f t="shared" ref="AA10:AA19" si="12">Z10/$Z$5*100</f>
        <v>26.315789473684209</v>
      </c>
      <c r="AB10" s="2">
        <v>0.06</v>
      </c>
      <c r="AC10" s="2">
        <f t="shared" ref="AC10:AC19" si="13">AB10/$AB$19*100</f>
        <v>10.526315789473685</v>
      </c>
      <c r="AD10" s="2">
        <v>60</v>
      </c>
      <c r="AE10" s="2">
        <f t="shared" si="7"/>
        <v>40</v>
      </c>
      <c r="AF10" s="2">
        <v>0.77</v>
      </c>
      <c r="AG10" s="2">
        <f t="shared" si="8"/>
        <v>23</v>
      </c>
    </row>
    <row r="11" spans="1:33" x14ac:dyDescent="0.2">
      <c r="A11" s="3" t="s">
        <v>10</v>
      </c>
      <c r="B11" s="1" t="s">
        <v>31</v>
      </c>
      <c r="C11" s="1" t="s">
        <v>20</v>
      </c>
      <c r="D11" s="4">
        <v>41.3</v>
      </c>
      <c r="E11" s="5">
        <v>13.5</v>
      </c>
      <c r="F11" s="5">
        <v>21.8</v>
      </c>
      <c r="G11" s="6">
        <v>306.3</v>
      </c>
      <c r="H11" s="6">
        <v>0.4</v>
      </c>
      <c r="I11" s="6">
        <v>47.7</v>
      </c>
      <c r="J11" s="5">
        <v>15</v>
      </c>
      <c r="K11" s="6">
        <v>5.6</v>
      </c>
      <c r="L11" s="6">
        <v>1.984</v>
      </c>
      <c r="M11" s="6">
        <v>29.7</v>
      </c>
      <c r="N11" s="6">
        <v>27.645</v>
      </c>
      <c r="O11" s="7">
        <v>15.471120000000001</v>
      </c>
      <c r="P11" s="7">
        <v>19.879048000000001</v>
      </c>
      <c r="Q11" s="8">
        <f t="shared" si="5"/>
        <v>4.4079280000000001</v>
      </c>
      <c r="R11" s="2">
        <v>24.1</v>
      </c>
      <c r="S11" s="2">
        <f t="shared" si="6"/>
        <v>46.329918202098654</v>
      </c>
      <c r="T11" s="2">
        <v>12</v>
      </c>
      <c r="U11" s="2">
        <f t="shared" si="9"/>
        <v>100</v>
      </c>
      <c r="V11" s="2">
        <v>2.2000000000000002</v>
      </c>
      <c r="W11" s="2">
        <f t="shared" si="10"/>
        <v>57.894736842105267</v>
      </c>
      <c r="X11" s="2">
        <v>9.2999999999999999E-2</v>
      </c>
      <c r="Y11" s="2">
        <f t="shared" si="11"/>
        <v>51.098901098901095</v>
      </c>
      <c r="Z11" s="2">
        <v>0.02</v>
      </c>
      <c r="AA11" s="2">
        <f t="shared" si="12"/>
        <v>5.2631578947368416</v>
      </c>
      <c r="AB11" s="2">
        <v>0.12</v>
      </c>
      <c r="AC11" s="2">
        <f t="shared" si="13"/>
        <v>21.05263157894737</v>
      </c>
      <c r="AD11" s="2">
        <v>59</v>
      </c>
      <c r="AE11" s="2">
        <f t="shared" ref="AE11:AE14" si="14">100-AD11</f>
        <v>41</v>
      </c>
      <c r="AF11" s="2">
        <v>0.52</v>
      </c>
      <c r="AG11" s="2">
        <f t="shared" ref="AG11:AG14" si="15">100-(AF11*100)</f>
        <v>48</v>
      </c>
    </row>
    <row r="12" spans="1:33" x14ac:dyDescent="0.2">
      <c r="A12" s="3" t="s">
        <v>11</v>
      </c>
      <c r="B12" s="1" t="s">
        <v>32</v>
      </c>
      <c r="C12" s="1" t="s">
        <v>20</v>
      </c>
      <c r="D12" s="4">
        <v>53.3</v>
      </c>
      <c r="E12" s="5">
        <v>24</v>
      </c>
      <c r="F12" s="5">
        <v>20.2</v>
      </c>
      <c r="G12" s="6">
        <v>224.3</v>
      </c>
      <c r="H12" s="6">
        <v>52</v>
      </c>
      <c r="I12" s="6">
        <v>58</v>
      </c>
      <c r="J12" s="5">
        <v>46</v>
      </c>
      <c r="K12" s="6">
        <v>25.9</v>
      </c>
      <c r="L12" s="6">
        <v>1.585</v>
      </c>
      <c r="M12" s="6">
        <v>29.6</v>
      </c>
      <c r="N12" s="6">
        <v>22.324000000000002</v>
      </c>
      <c r="O12" s="7">
        <v>6.5577969999999999</v>
      </c>
      <c r="P12" s="7">
        <v>7.9310090000000004</v>
      </c>
      <c r="Q12" s="8">
        <f t="shared" si="5"/>
        <v>1.3732120000000005</v>
      </c>
      <c r="R12" s="2">
        <v>27.1</v>
      </c>
      <c r="S12" s="2">
        <f t="shared" si="6"/>
        <v>47.875457875457876</v>
      </c>
      <c r="T12" s="2">
        <v>7</v>
      </c>
      <c r="U12" s="2">
        <f t="shared" si="9"/>
        <v>58.333333333333336</v>
      </c>
      <c r="V12" s="2">
        <v>0.9</v>
      </c>
      <c r="W12" s="2">
        <f t="shared" si="10"/>
        <v>23.684210526315791</v>
      </c>
      <c r="X12" s="2">
        <v>7.0000000000000007E-2</v>
      </c>
      <c r="Y12" s="2">
        <f t="shared" si="11"/>
        <v>38.461538461538467</v>
      </c>
      <c r="Z12" s="2">
        <v>0.23</v>
      </c>
      <c r="AA12" s="2">
        <f t="shared" si="12"/>
        <v>60.526315789473685</v>
      </c>
      <c r="AB12" s="2">
        <v>0.28000000000000003</v>
      </c>
      <c r="AC12" s="2">
        <f t="shared" si="13"/>
        <v>49.12280701754387</v>
      </c>
      <c r="AD12" s="2">
        <v>63</v>
      </c>
      <c r="AE12" s="2">
        <f t="shared" si="14"/>
        <v>37</v>
      </c>
      <c r="AF12" s="2">
        <v>0.32</v>
      </c>
      <c r="AG12" s="2">
        <f t="shared" si="15"/>
        <v>68</v>
      </c>
    </row>
    <row r="13" spans="1:33" x14ac:dyDescent="0.2">
      <c r="A13" s="3" t="s">
        <v>12</v>
      </c>
      <c r="B13" s="1" t="s">
        <v>33</v>
      </c>
      <c r="C13" s="1" t="s">
        <v>20</v>
      </c>
      <c r="D13" s="4">
        <v>59.8</v>
      </c>
      <c r="E13" s="5">
        <v>16.100000000000001</v>
      </c>
      <c r="F13" s="5">
        <v>23.8</v>
      </c>
      <c r="G13" s="6">
        <v>224.9</v>
      </c>
      <c r="H13" s="6">
        <v>0.4</v>
      </c>
      <c r="I13" s="6">
        <v>16</v>
      </c>
      <c r="J13" s="5">
        <v>33</v>
      </c>
      <c r="K13" s="6">
        <v>14.1</v>
      </c>
      <c r="L13" s="6">
        <v>1.4910000000000001</v>
      </c>
      <c r="M13" s="6">
        <v>59.3</v>
      </c>
      <c r="N13" s="6">
        <v>16.609000000000002</v>
      </c>
      <c r="O13" s="7">
        <v>16.244392999999999</v>
      </c>
      <c r="P13" s="7">
        <v>15.895187999999999</v>
      </c>
      <c r="Q13" s="8">
        <f t="shared" si="5"/>
        <v>-0.34920499999999954</v>
      </c>
      <c r="R13" s="2">
        <v>32.4</v>
      </c>
      <c r="S13" s="2">
        <f t="shared" si="6"/>
        <v>34.155360929797027</v>
      </c>
      <c r="T13" s="2">
        <v>3</v>
      </c>
      <c r="U13" s="2">
        <f t="shared" si="9"/>
        <v>25</v>
      </c>
      <c r="V13" s="2">
        <v>1.8</v>
      </c>
      <c r="W13" s="2">
        <f t="shared" si="10"/>
        <v>47.368421052631582</v>
      </c>
      <c r="X13" s="2">
        <v>6.9000000000000006E-2</v>
      </c>
      <c r="Y13" s="2">
        <f t="shared" si="11"/>
        <v>37.91208791208792</v>
      </c>
      <c r="Z13" s="2">
        <v>0.13</v>
      </c>
      <c r="AA13" s="2">
        <f t="shared" si="12"/>
        <v>34.210526315789473</v>
      </c>
      <c r="AB13" s="2">
        <v>0.22</v>
      </c>
      <c r="AC13" s="2">
        <f t="shared" si="13"/>
        <v>38.596491228070178</v>
      </c>
      <c r="AD13" s="2">
        <v>87</v>
      </c>
      <c r="AE13" s="2">
        <f t="shared" si="14"/>
        <v>13</v>
      </c>
      <c r="AF13" s="2">
        <v>0.56999999999999995</v>
      </c>
      <c r="AG13" s="2">
        <f t="shared" si="15"/>
        <v>43.000000000000007</v>
      </c>
    </row>
    <row r="14" spans="1:33" x14ac:dyDescent="0.2">
      <c r="A14" s="3" t="s">
        <v>13</v>
      </c>
      <c r="B14" s="1" t="s">
        <v>34</v>
      </c>
      <c r="C14" s="1" t="s">
        <v>19</v>
      </c>
      <c r="D14" s="4">
        <v>65.8</v>
      </c>
      <c r="E14" s="5">
        <v>16.7</v>
      </c>
      <c r="F14" s="5">
        <v>21.9</v>
      </c>
      <c r="G14" s="6">
        <v>264</v>
      </c>
      <c r="H14" s="6">
        <v>0</v>
      </c>
      <c r="I14" s="6">
        <v>18</v>
      </c>
      <c r="J14" s="5">
        <v>54</v>
      </c>
      <c r="K14" s="6">
        <v>6.1</v>
      </c>
      <c r="L14" s="6">
        <v>2.4580000000000002</v>
      </c>
      <c r="M14" s="6">
        <v>50.1</v>
      </c>
      <c r="N14" s="6">
        <v>18.555</v>
      </c>
      <c r="O14" s="7">
        <v>18.774705999999998</v>
      </c>
      <c r="P14" s="7">
        <v>18.774705999999998</v>
      </c>
      <c r="Q14" s="8">
        <f t="shared" si="5"/>
        <v>0</v>
      </c>
      <c r="R14" s="2">
        <v>17.100000000000001</v>
      </c>
      <c r="S14" s="2">
        <f t="shared" si="6"/>
        <v>21.589798672505442</v>
      </c>
      <c r="T14" s="2">
        <v>1</v>
      </c>
      <c r="U14" s="2">
        <f t="shared" si="9"/>
        <v>8.3333333333333321</v>
      </c>
      <c r="V14" s="2">
        <v>0.8</v>
      </c>
      <c r="W14" s="2">
        <f t="shared" si="10"/>
        <v>21.05263157894737</v>
      </c>
      <c r="X14" s="2">
        <v>2.3E-2</v>
      </c>
      <c r="Y14" s="2">
        <f t="shared" si="11"/>
        <v>12.637362637362637</v>
      </c>
      <c r="Z14" s="2">
        <v>0.04</v>
      </c>
      <c r="AA14" s="2">
        <f t="shared" si="12"/>
        <v>10.526315789473683</v>
      </c>
      <c r="AB14" s="2">
        <v>0.18</v>
      </c>
      <c r="AC14" s="2">
        <f t="shared" si="13"/>
        <v>31.578947368421055</v>
      </c>
      <c r="AD14" s="2">
        <v>33</v>
      </c>
      <c r="AE14" s="2">
        <f t="shared" si="14"/>
        <v>67</v>
      </c>
      <c r="AF14" s="2">
        <v>1</v>
      </c>
      <c r="AG14" s="2">
        <f t="shared" si="15"/>
        <v>0</v>
      </c>
    </row>
    <row r="15" spans="1:33" x14ac:dyDescent="0.2">
      <c r="A15" s="3" t="s">
        <v>14</v>
      </c>
      <c r="B15" s="1" t="s">
        <v>35</v>
      </c>
      <c r="C15" s="1" t="s">
        <v>21</v>
      </c>
      <c r="D15" s="4">
        <v>62.1</v>
      </c>
      <c r="E15" s="5">
        <v>14.5</v>
      </c>
      <c r="F15" s="5">
        <v>27.3</v>
      </c>
      <c r="G15" s="6">
        <v>227.4</v>
      </c>
      <c r="H15" s="6">
        <v>10</v>
      </c>
      <c r="I15" s="6">
        <v>91</v>
      </c>
      <c r="J15" s="5">
        <v>44</v>
      </c>
      <c r="K15" s="6">
        <v>6.6</v>
      </c>
      <c r="L15" s="6">
        <v>3.242</v>
      </c>
      <c r="M15" s="6">
        <v>56.3</v>
      </c>
      <c r="N15" s="6">
        <v>25.212</v>
      </c>
      <c r="O15" s="7">
        <v>19.110105000000001</v>
      </c>
      <c r="P15" s="7">
        <v>19.110105000000001</v>
      </c>
      <c r="Q15" s="8">
        <f t="shared" si="5"/>
        <v>0</v>
      </c>
      <c r="R15" s="2">
        <v>38.299999999999997</v>
      </c>
      <c r="S15" s="2">
        <f t="shared" si="6"/>
        <v>18.194717563138617</v>
      </c>
      <c r="T15" s="2">
        <v>4</v>
      </c>
      <c r="U15" s="2">
        <f t="shared" si="9"/>
        <v>33.333333333333329</v>
      </c>
      <c r="V15" s="2">
        <v>0.9</v>
      </c>
      <c r="W15" s="2">
        <f t="shared" si="10"/>
        <v>23.684210526315791</v>
      </c>
      <c r="X15" s="2">
        <v>2.1000000000000001E-2</v>
      </c>
      <c r="Y15" s="2">
        <f t="shared" si="11"/>
        <v>11.538461538461538</v>
      </c>
      <c r="Z15" s="2">
        <v>0.08</v>
      </c>
      <c r="AA15" s="2">
        <f t="shared" si="12"/>
        <v>21.052631578947366</v>
      </c>
      <c r="AB15" s="2">
        <v>0.01</v>
      </c>
      <c r="AC15" s="2">
        <f t="shared" si="13"/>
        <v>1.754385964912281</v>
      </c>
      <c r="AD15" s="2">
        <v>95</v>
      </c>
      <c r="AE15" s="2">
        <f t="shared" ref="AE15:AE16" si="16">100-AD15</f>
        <v>5</v>
      </c>
      <c r="AF15" s="2">
        <v>0.69</v>
      </c>
      <c r="AG15" s="2">
        <f t="shared" ref="AG15:AG16" si="17">100-(AF15*100)</f>
        <v>31</v>
      </c>
    </row>
    <row r="16" spans="1:33" x14ac:dyDescent="0.2">
      <c r="A16" s="3" t="s">
        <v>15</v>
      </c>
      <c r="B16" s="1" t="s">
        <v>36</v>
      </c>
      <c r="C16" s="1" t="s">
        <v>21</v>
      </c>
      <c r="D16" s="4">
        <v>71</v>
      </c>
      <c r="E16" s="5">
        <v>10.5</v>
      </c>
      <c r="F16" s="5">
        <v>15.1</v>
      </c>
      <c r="G16" s="6">
        <v>220.2</v>
      </c>
      <c r="H16" s="6">
        <v>14.3</v>
      </c>
      <c r="I16" s="6">
        <v>55.7</v>
      </c>
      <c r="J16" s="5">
        <v>38</v>
      </c>
      <c r="K16" s="6">
        <v>9.1999999999999993</v>
      </c>
      <c r="L16" s="6">
        <v>3.395</v>
      </c>
      <c r="M16" s="6">
        <v>46.6</v>
      </c>
      <c r="N16" s="6">
        <v>26.047000000000001</v>
      </c>
      <c r="O16" s="7">
        <v>17.665424000000002</v>
      </c>
      <c r="P16" s="7">
        <v>17.665424000000002</v>
      </c>
      <c r="Q16" s="8">
        <f t="shared" si="5"/>
        <v>0</v>
      </c>
      <c r="R16" s="2">
        <v>39.1</v>
      </c>
      <c r="S16" s="2">
        <f t="shared" si="6"/>
        <v>15.013798231843344</v>
      </c>
      <c r="T16" s="2">
        <v>2</v>
      </c>
      <c r="U16" s="2">
        <f t="shared" si="9"/>
        <v>16.666666666666664</v>
      </c>
      <c r="V16" s="2">
        <v>1</v>
      </c>
      <c r="W16" s="2">
        <f t="shared" si="10"/>
        <v>26.315789473684209</v>
      </c>
      <c r="X16" s="2">
        <v>1.0999999999999999E-2</v>
      </c>
      <c r="Y16" s="2">
        <f t="shared" si="11"/>
        <v>6.0439560439560438</v>
      </c>
      <c r="Z16" s="2">
        <v>0.06</v>
      </c>
      <c r="AA16" s="2">
        <f t="shared" si="12"/>
        <v>15.789473684210526</v>
      </c>
      <c r="AB16" s="2">
        <v>7.0000000000000007E-2</v>
      </c>
      <c r="AC16" s="2">
        <f t="shared" si="13"/>
        <v>12.280701754385968</v>
      </c>
      <c r="AD16" s="2">
        <v>90</v>
      </c>
      <c r="AE16" s="2">
        <f t="shared" si="16"/>
        <v>10</v>
      </c>
      <c r="AF16" s="2">
        <v>0.82</v>
      </c>
      <c r="AG16" s="2">
        <f t="shared" si="17"/>
        <v>18</v>
      </c>
    </row>
    <row r="17" spans="1:33" x14ac:dyDescent="0.2">
      <c r="A17" s="3" t="s">
        <v>16</v>
      </c>
      <c r="B17" s="1" t="s">
        <v>37</v>
      </c>
      <c r="C17" s="1" t="s">
        <v>20</v>
      </c>
      <c r="D17" s="4">
        <v>63</v>
      </c>
      <c r="E17" s="5">
        <v>8.1</v>
      </c>
      <c r="F17" s="5"/>
      <c r="G17" s="6"/>
      <c r="H17" s="6">
        <v>0</v>
      </c>
      <c r="I17" s="6">
        <v>14</v>
      </c>
      <c r="J17" s="5"/>
      <c r="K17" s="6">
        <v>16.899999999999999</v>
      </c>
      <c r="L17" s="6">
        <v>1.8240000000000001</v>
      </c>
      <c r="M17" s="6"/>
      <c r="N17" s="6">
        <v>17.027999999999999</v>
      </c>
      <c r="O17" s="7">
        <v>4.6317490000000001</v>
      </c>
      <c r="P17" s="7">
        <v>10.620787999999999</v>
      </c>
      <c r="Q17" s="8">
        <f t="shared" si="5"/>
        <v>5.9890389999999991</v>
      </c>
      <c r="R17" s="2">
        <v>29.8</v>
      </c>
      <c r="S17" s="2">
        <f t="shared" si="6"/>
        <v>37.338456030185348</v>
      </c>
      <c r="T17" s="2">
        <v>2</v>
      </c>
      <c r="U17" s="2">
        <f t="shared" si="9"/>
        <v>16.666666666666664</v>
      </c>
      <c r="V17" s="2">
        <v>1</v>
      </c>
      <c r="W17" s="2">
        <f t="shared" si="10"/>
        <v>26.315789473684209</v>
      </c>
      <c r="X17" s="2">
        <v>8.7999999999999995E-2</v>
      </c>
      <c r="Y17" s="2">
        <f t="shared" si="11"/>
        <v>48.35164835164835</v>
      </c>
      <c r="Z17" s="2">
        <v>0.2</v>
      </c>
      <c r="AA17" s="2">
        <f t="shared" si="12"/>
        <v>52.631578947368418</v>
      </c>
      <c r="AB17" s="2">
        <v>0.35</v>
      </c>
      <c r="AC17" s="2">
        <f t="shared" si="13"/>
        <v>61.403508771929829</v>
      </c>
      <c r="AD17" s="2">
        <v>96</v>
      </c>
      <c r="AE17" s="2">
        <f t="shared" ref="AE17:AE18" si="18">100-AD17</f>
        <v>4</v>
      </c>
      <c r="AF17" s="2">
        <v>0.48</v>
      </c>
      <c r="AG17" s="2">
        <f t="shared" ref="AG17:AG18" si="19">100-(AF17*100)</f>
        <v>52</v>
      </c>
    </row>
    <row r="18" spans="1:33" x14ac:dyDescent="0.2">
      <c r="A18" s="3" t="s">
        <v>17</v>
      </c>
      <c r="B18" s="1" t="s">
        <v>38</v>
      </c>
      <c r="C18" s="1" t="s">
        <v>19</v>
      </c>
      <c r="D18" s="4">
        <v>58.7</v>
      </c>
      <c r="E18" s="5">
        <v>17.5</v>
      </c>
      <c r="F18" s="5">
        <v>27.6</v>
      </c>
      <c r="G18" s="6">
        <v>248.6</v>
      </c>
      <c r="H18" s="6">
        <v>2</v>
      </c>
      <c r="I18" s="6">
        <v>39</v>
      </c>
      <c r="J18" s="9"/>
      <c r="K18" s="6">
        <v>17.399999999999999</v>
      </c>
      <c r="L18" s="6">
        <v>3.2330000000000001</v>
      </c>
      <c r="M18" s="6">
        <v>37.700000000000003</v>
      </c>
      <c r="N18" s="6">
        <v>20.472999999999999</v>
      </c>
      <c r="O18" s="7">
        <v>13.260256</v>
      </c>
      <c r="P18" s="7">
        <v>13.872960000000001</v>
      </c>
      <c r="Q18" s="8">
        <f t="shared" si="5"/>
        <v>0.6127040000000008</v>
      </c>
      <c r="R18" s="2">
        <v>23.4</v>
      </c>
      <c r="S18" s="2">
        <f>(U18+W18+AA18+AC18+AE18+AG18)/6</f>
        <v>29.736842105263161</v>
      </c>
      <c r="T18" s="2">
        <v>2</v>
      </c>
      <c r="U18" s="2">
        <f t="shared" si="9"/>
        <v>16.666666666666664</v>
      </c>
      <c r="V18" s="2">
        <v>2</v>
      </c>
      <c r="W18" s="2">
        <f t="shared" si="10"/>
        <v>52.631578947368418</v>
      </c>
      <c r="X18" s="2"/>
      <c r="Y18" s="2"/>
      <c r="Z18" s="2">
        <v>0.12</v>
      </c>
      <c r="AA18" s="2">
        <f t="shared" si="12"/>
        <v>31.578947368421051</v>
      </c>
      <c r="AB18" s="2">
        <v>0.1</v>
      </c>
      <c r="AC18" s="2">
        <f t="shared" si="13"/>
        <v>17.543859649122808</v>
      </c>
      <c r="AD18" s="2">
        <v>76</v>
      </c>
      <c r="AE18" s="2">
        <f t="shared" si="18"/>
        <v>24</v>
      </c>
      <c r="AF18" s="2">
        <v>0.64</v>
      </c>
      <c r="AG18" s="2">
        <f t="shared" si="19"/>
        <v>36</v>
      </c>
    </row>
    <row r="19" spans="1:33" x14ac:dyDescent="0.2">
      <c r="A19" s="3" t="s">
        <v>18</v>
      </c>
      <c r="B19" s="1" t="s">
        <v>39</v>
      </c>
      <c r="C19" s="1" t="s">
        <v>19</v>
      </c>
      <c r="D19" s="4">
        <v>57.4</v>
      </c>
      <c r="E19" s="5">
        <v>17.899999999999999</v>
      </c>
      <c r="F19" s="5">
        <v>26.6</v>
      </c>
      <c r="G19" s="6">
        <v>244</v>
      </c>
      <c r="H19" s="6">
        <v>0</v>
      </c>
      <c r="I19" s="6">
        <v>0</v>
      </c>
      <c r="J19" s="5">
        <v>42</v>
      </c>
      <c r="K19" s="6">
        <v>17.5</v>
      </c>
      <c r="L19" s="6">
        <v>0.625</v>
      </c>
      <c r="N19" s="6">
        <v>18.439</v>
      </c>
      <c r="O19" s="7">
        <v>4.5196480000000001</v>
      </c>
      <c r="P19" s="7">
        <v>12.527805000000001</v>
      </c>
      <c r="Q19" s="8">
        <f t="shared" si="5"/>
        <v>8.0081570000000006</v>
      </c>
      <c r="R19" s="2">
        <v>13.8</v>
      </c>
      <c r="S19" s="2">
        <f t="shared" si="6"/>
        <v>62.200501253132828</v>
      </c>
      <c r="T19" s="2">
        <v>2</v>
      </c>
      <c r="U19" s="2">
        <f t="shared" si="9"/>
        <v>16.666666666666664</v>
      </c>
      <c r="V19" s="2">
        <v>1.5</v>
      </c>
      <c r="W19" s="2">
        <f t="shared" si="10"/>
        <v>39.473684210526315</v>
      </c>
      <c r="X19" s="2">
        <v>0.182</v>
      </c>
      <c r="Y19" s="2">
        <f>X19/$X$19*100</f>
        <v>100</v>
      </c>
      <c r="Z19" s="2">
        <v>0.21</v>
      </c>
      <c r="AA19" s="2">
        <f t="shared" si="12"/>
        <v>55.263157894736835</v>
      </c>
      <c r="AB19" s="2">
        <v>0.56999999999999995</v>
      </c>
      <c r="AC19" s="2">
        <f t="shared" si="13"/>
        <v>100</v>
      </c>
      <c r="AD19" s="2">
        <v>54</v>
      </c>
      <c r="AE19" s="2">
        <f t="shared" ref="AE19" si="20">100-AD19</f>
        <v>46</v>
      </c>
      <c r="AF19" s="2">
        <v>0.22</v>
      </c>
      <c r="AG19" s="2">
        <f t="shared" ref="AG19" si="21">100-(AF19*100)</f>
        <v>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Kuntz</dc:creator>
  <cp:lastModifiedBy>Felix Kuntz</cp:lastModifiedBy>
  <dcterms:created xsi:type="dcterms:W3CDTF">2020-12-21T11:59:23Z</dcterms:created>
  <dcterms:modified xsi:type="dcterms:W3CDTF">2021-01-28T14:19:17Z</dcterms:modified>
</cp:coreProperties>
</file>