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x\Documents\WORK\得润电子\"/>
    </mc:Choice>
  </mc:AlternateContent>
  <xr:revisionPtr revIDLastSave="0" documentId="13_ncr:1_{D8343FCB-30EE-4F7B-8517-35F5263E4266}" xr6:coauthVersionLast="45" xr6:coauthVersionMax="45" xr10:uidLastSave="{00000000-0000-0000-0000-000000000000}"/>
  <bookViews>
    <workbookView xWindow="-110" yWindow="-110" windowWidth="19420" windowHeight="11020" activeTab="2" xr2:uid="{00000000-000D-0000-FFFF-FFFF00000000}"/>
  </bookViews>
  <sheets>
    <sheet name="Sheet2" sheetId="3" r:id="rId1"/>
    <sheet name="Sheet1" sheetId="2" r:id="rId2"/>
    <sheet name="002055.SZ-资产负债表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B5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C7" i="1"/>
  <c r="B7" i="1" s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<sst xmlns="http://schemas.openxmlformats.org/spreadsheetml/2006/main" count="903" uniqueCount="332">
  <si>
    <t>2020-03-31</t>
  </si>
  <si>
    <t>2019-12-31</t>
  </si>
  <si>
    <t>2019-09-30</t>
  </si>
  <si>
    <t>2019-06-30</t>
  </si>
  <si>
    <t>2019-03-31</t>
  </si>
  <si>
    <t>2018-12-31</t>
  </si>
  <si>
    <t>2018-09-30</t>
  </si>
  <si>
    <t>2018-06-30</t>
  </si>
  <si>
    <t>2018-03-31</t>
  </si>
  <si>
    <t>2017-12-31</t>
  </si>
  <si>
    <t>2017-09-30</t>
  </si>
  <si>
    <t>2017-06-30</t>
  </si>
  <si>
    <t>2017-03-31</t>
  </si>
  <si>
    <t>2016-12-31</t>
  </si>
  <si>
    <t>2016-09-30</t>
  </si>
  <si>
    <t>2016-06-30</t>
  </si>
  <si>
    <t>2016-03-31</t>
  </si>
  <si>
    <t>2015-12-31</t>
  </si>
  <si>
    <t>2015-09-30</t>
  </si>
  <si>
    <t>2015-06-30</t>
  </si>
  <si>
    <t>报告期</t>
  </si>
  <si>
    <t>一季报</t>
  </si>
  <si>
    <t>年报</t>
  </si>
  <si>
    <t>三季报</t>
  </si>
  <si>
    <t>中报</t>
  </si>
  <si>
    <t>报表类型</t>
  </si>
  <si>
    <t>合并报表</t>
  </si>
  <si>
    <t>流动资产：</t>
  </si>
  <si>
    <t>　　货币资金</t>
  </si>
  <si>
    <t>　　交易性金融资产</t>
  </si>
  <si>
    <t>　　衍生金融资产</t>
  </si>
  <si>
    <t>　　应收票据</t>
  </si>
  <si>
    <t>　　应收账款</t>
  </si>
  <si>
    <t>　　应收款项融资</t>
  </si>
  <si>
    <t>　　预付款项</t>
  </si>
  <si>
    <t>　　其他应收款(合计)</t>
  </si>
  <si>
    <t>　　　　应收股利</t>
  </si>
  <si>
    <t>　　　　应收利息</t>
  </si>
  <si>
    <t>　　　　其他应收款</t>
  </si>
  <si>
    <t>　　买入返售金融资产</t>
  </si>
  <si>
    <t>　　存货</t>
  </si>
  <si>
    <t>　　其中：消耗性生物资产</t>
  </si>
  <si>
    <t>　　合同资产</t>
  </si>
  <si>
    <t>　　划分为持有待售的资产</t>
  </si>
  <si>
    <t>　　一年内到期的非流动资产</t>
  </si>
  <si>
    <t>　　待摊费用</t>
  </si>
  <si>
    <t>　　其他流动资产</t>
  </si>
  <si>
    <t>　　其他金融类流动资产</t>
  </si>
  <si>
    <t>　　流动资产差额(特殊报表科目)</t>
  </si>
  <si>
    <t>　　流动资产差额(合计平衡项目)</t>
  </si>
  <si>
    <t>　　流动资产合计</t>
  </si>
  <si>
    <t>非流动资产：</t>
  </si>
  <si>
    <t>　　发放贷款及垫款</t>
  </si>
  <si>
    <t>　　以公允价值且其变动计入其他综合收益的金融资产</t>
  </si>
  <si>
    <t>　　以摊余成本计量的金融资产</t>
  </si>
  <si>
    <t>　　债权投资</t>
  </si>
  <si>
    <t>　　其他债权投资</t>
  </si>
  <si>
    <t>　　可供出售金融资产</t>
  </si>
  <si>
    <t>　　其他权益工具投资</t>
  </si>
  <si>
    <t>　　持有至到期投资</t>
  </si>
  <si>
    <t>　　其他非流动金融资产</t>
  </si>
  <si>
    <t>　　长期应收款</t>
  </si>
  <si>
    <t>　　长期股权投资</t>
  </si>
  <si>
    <t>　　投资性房地产</t>
  </si>
  <si>
    <t>　　固定资产(合计)</t>
  </si>
  <si>
    <t>　　　　固定资产</t>
  </si>
  <si>
    <t>　　　　固定资产清理</t>
  </si>
  <si>
    <t>　　在建工程(合计)</t>
  </si>
  <si>
    <t>　　　　在建工程</t>
  </si>
  <si>
    <t>　　　　工程物资</t>
  </si>
  <si>
    <t>　　生产性生物资产</t>
  </si>
  <si>
    <t>　　油气资产</t>
  </si>
  <si>
    <t>　　使用权资产</t>
  </si>
  <si>
    <t>　　无形资产</t>
  </si>
  <si>
    <t>　　开发支出</t>
  </si>
  <si>
    <t>　　商誉</t>
  </si>
  <si>
    <t>　　长期待摊费用</t>
  </si>
  <si>
    <t>　　递延所得税资产</t>
  </si>
  <si>
    <t>　　其他非流动资产</t>
  </si>
  <si>
    <t>　　非流动资产差额(特殊报表科目)</t>
  </si>
  <si>
    <t>　　非流动资产差额(合计平衡项目)</t>
  </si>
  <si>
    <t>　　非流动资产合计</t>
  </si>
  <si>
    <t>资产差额(特殊报表科目)</t>
  </si>
  <si>
    <t>资产差额(合计平衡项目)</t>
  </si>
  <si>
    <t>资产总计</t>
  </si>
  <si>
    <t>流动负债：</t>
  </si>
  <si>
    <t>　　短期借款</t>
  </si>
  <si>
    <t>　　交易性金融负债</t>
  </si>
  <si>
    <t>　　衍生金融负债</t>
  </si>
  <si>
    <t>　　应付票据</t>
  </si>
  <si>
    <t>　　应付账款</t>
  </si>
  <si>
    <t>　　预收款项</t>
  </si>
  <si>
    <t>　　合同负债</t>
  </si>
  <si>
    <t>　　应付手续费及佣金</t>
  </si>
  <si>
    <t>　　应付职工薪酬</t>
  </si>
  <si>
    <t>　　应交税费</t>
  </si>
  <si>
    <t>　　其他应付款(合计)</t>
  </si>
  <si>
    <t>　　　　应付利息</t>
  </si>
  <si>
    <t>　　　　应付股利</t>
  </si>
  <si>
    <t>　　　　其他应付款</t>
  </si>
  <si>
    <t>　　划分为持有待售的负债</t>
  </si>
  <si>
    <t>　　一年内到期的非流动负债</t>
  </si>
  <si>
    <t>　　预提费用</t>
  </si>
  <si>
    <t>　　递延收益-流动负债</t>
  </si>
  <si>
    <t>　　应付短期债券</t>
  </si>
  <si>
    <t>　　其他流动负债</t>
  </si>
  <si>
    <t>　　其他金融类流动负债</t>
  </si>
  <si>
    <t>　　流动负债差额(特殊报表科目)</t>
  </si>
  <si>
    <t>　　流动负债差额(合计平衡项目)</t>
  </si>
  <si>
    <t>　　流动负债合计</t>
  </si>
  <si>
    <t>非流动负债：</t>
  </si>
  <si>
    <t>　　长期借款</t>
  </si>
  <si>
    <t>　　应付债券</t>
  </si>
  <si>
    <t>　　租赁负债</t>
  </si>
  <si>
    <t>　　长期应付款(合计)</t>
  </si>
  <si>
    <t>　　　　长期应付款</t>
  </si>
  <si>
    <t>　　　　专项应付款</t>
  </si>
  <si>
    <t>　　长期应付职工薪酬</t>
  </si>
  <si>
    <t>　　预计负债</t>
  </si>
  <si>
    <t>　　递延所得税负债</t>
  </si>
  <si>
    <t>　　递延收益-非流动负债</t>
  </si>
  <si>
    <t>　　其他非流动负债</t>
  </si>
  <si>
    <t>　　非流动负债差额(特殊报表科目)</t>
  </si>
  <si>
    <t>　　非流动负债差额(合计平衡项目)</t>
  </si>
  <si>
    <t>　　非流动负债合计</t>
  </si>
  <si>
    <t>　　负债差额(特殊报表科目)</t>
  </si>
  <si>
    <t>　　负债差额(合计平衡项目)</t>
  </si>
  <si>
    <t>　　负债合计</t>
  </si>
  <si>
    <t>所有者权益(或股东权益)：</t>
  </si>
  <si>
    <t>　　实收资本(或股本)</t>
  </si>
  <si>
    <t>　　其它权益工具</t>
  </si>
  <si>
    <t>　　　　其中：优先股</t>
  </si>
  <si>
    <t>　　　　　　　永续债</t>
  </si>
  <si>
    <t>　　资本公积金</t>
  </si>
  <si>
    <t>　　减：库存股</t>
  </si>
  <si>
    <t>　　其它综合收益</t>
  </si>
  <si>
    <t>　　专项储备</t>
  </si>
  <si>
    <t>　　盈余公积金</t>
  </si>
  <si>
    <t>　　一般风险准备</t>
  </si>
  <si>
    <t>　　未分配利润</t>
  </si>
  <si>
    <t>　　外币报表折算差额</t>
  </si>
  <si>
    <t>　　未确认的投资损失</t>
  </si>
  <si>
    <t>　　股东权益差额(特殊报表科目)</t>
  </si>
  <si>
    <t>　　股权权益差额(合计平衡项目)</t>
  </si>
  <si>
    <t>　　归属于母公司所有者权益合计</t>
  </si>
  <si>
    <t>　　少数股东权益</t>
  </si>
  <si>
    <t>　　所有者权益合计</t>
  </si>
  <si>
    <t>负债及股东权益差额(特殊报表项目)</t>
  </si>
  <si>
    <t>负债及股东权益差额(合计平衡项目)</t>
  </si>
  <si>
    <t>负债和所有者权益总计</t>
  </si>
  <si>
    <t>显示币种</t>
  </si>
  <si>
    <t>CNY</t>
  </si>
  <si>
    <t>原始币种</t>
  </si>
  <si>
    <t>转换汇率</t>
  </si>
  <si>
    <t>1</t>
  </si>
  <si>
    <t>汇率类型</t>
  </si>
  <si>
    <t>期末汇率</t>
  </si>
  <si>
    <t>税率</t>
  </si>
  <si>
    <t>15.0000</t>
  </si>
  <si>
    <t>税率说明</t>
  </si>
  <si>
    <t>点击浏览</t>
  </si>
  <si>
    <t>审计意见(境内)</t>
  </si>
  <si>
    <t>标准无保留意见</t>
  </si>
  <si>
    <t>审计意见(境外)</t>
  </si>
  <si>
    <t>调整原因</t>
  </si>
  <si>
    <t>调整说明</t>
  </si>
  <si>
    <t>公告日期</t>
  </si>
  <si>
    <t>2020-04-30</t>
  </si>
  <si>
    <t>2019-10-30</t>
  </si>
  <si>
    <t>2019-08-30</t>
  </si>
  <si>
    <t>2019-04-27</t>
  </si>
  <si>
    <t>2018-10-27</t>
  </si>
  <si>
    <t>2018-08-25</t>
  </si>
  <si>
    <t>2018-04-21</t>
  </si>
  <si>
    <t>2017-10-28</t>
  </si>
  <si>
    <t>2017-08-26</t>
  </si>
  <si>
    <t>2017-04-29</t>
  </si>
  <si>
    <t>2016-10-29</t>
  </si>
  <si>
    <t>2016-08-27</t>
  </si>
  <si>
    <t>2016-04-23</t>
  </si>
  <si>
    <t>2015-10-31</t>
  </si>
  <si>
    <t>2015-07-25</t>
  </si>
  <si>
    <t>数据来源</t>
  </si>
  <si>
    <t>公司公告值</t>
  </si>
  <si>
    <t>单位 : 元 , CNY</t>
  </si>
  <si>
    <t>数据来源：Wind</t>
  </si>
  <si>
    <t>营业总收入</t>
  </si>
  <si>
    <t>　　营业收入</t>
  </si>
  <si>
    <t>　　其他类金融业务收入</t>
  </si>
  <si>
    <t>营业总成本</t>
  </si>
  <si>
    <t>　　营业成本</t>
  </si>
  <si>
    <t>　　税金及附加</t>
  </si>
  <si>
    <t>　　销售费用</t>
  </si>
  <si>
    <t>　　管理费用</t>
  </si>
  <si>
    <t>　　研发费用</t>
  </si>
  <si>
    <t>　　财务费用</t>
  </si>
  <si>
    <t>　　　　其中：利息费用</t>
  </si>
  <si>
    <t>　　　　　　　减：利息收入</t>
  </si>
  <si>
    <t>　　其他业务成本(金融类)</t>
  </si>
  <si>
    <t>　　加：其他收益</t>
  </si>
  <si>
    <t>　　投资净收益</t>
  </si>
  <si>
    <t>　　　　其中：对联营企业和合营企业的投资收益</t>
  </si>
  <si>
    <t>　　　　　　　　以摊余成本计量的金融资产终止确认收益</t>
  </si>
  <si>
    <t>　　净敞口套期收益</t>
  </si>
  <si>
    <t>　　公允价值变动净收益</t>
  </si>
  <si>
    <t>　　资产减值损失</t>
  </si>
  <si>
    <t>　　信用减值损失</t>
  </si>
  <si>
    <t>　　资产处置收益</t>
  </si>
  <si>
    <t>　　汇兑净收益</t>
  </si>
  <si>
    <t>　　加：营业利润差额(特殊报表科目)</t>
  </si>
  <si>
    <t>　　　　营业利润差额(合计平衡项目)</t>
  </si>
  <si>
    <t>营业利润</t>
  </si>
  <si>
    <t>　　加：营业外收入</t>
  </si>
  <si>
    <t>　　减：营业外支出</t>
  </si>
  <si>
    <t>　　　　其中：非流动资产处置净损失</t>
  </si>
  <si>
    <t>　　加：利润总额差额(特殊报表科目)</t>
  </si>
  <si>
    <t>　　　　利润总额差额(合计平衡项目)</t>
  </si>
  <si>
    <t>利润总额</t>
  </si>
  <si>
    <t>　　减：所得税</t>
  </si>
  <si>
    <t>　　加：未确认的投资损失</t>
  </si>
  <si>
    <t>　　加：净利润差额(特殊报表科目)</t>
  </si>
  <si>
    <t>　　　　净利润差额(合计平衡项目)</t>
  </si>
  <si>
    <t>净利润</t>
  </si>
  <si>
    <t>　　持续经营净利润</t>
  </si>
  <si>
    <t>　　终止经营净利润</t>
  </si>
  <si>
    <t>　　减：少数股东损益</t>
  </si>
  <si>
    <t>　　归属于母公司所有者的净利润</t>
  </si>
  <si>
    <t>　　加：其他综合收益</t>
  </si>
  <si>
    <t>综合收益总额</t>
  </si>
  <si>
    <t>　　减：归属于少数股东的综合收益总额</t>
  </si>
  <si>
    <t>　　归属于母公司普通股东综合收益总额</t>
  </si>
  <si>
    <t>每股收益：</t>
  </si>
  <si>
    <t>　　基本每股收益</t>
  </si>
  <si>
    <t>　　稀释每股收益</t>
  </si>
  <si>
    <t>经营活动产生的现金流量：</t>
  </si>
  <si>
    <t>　　销售商品、提供劳务收到的现金</t>
  </si>
  <si>
    <t>　　收到的税费返还</t>
  </si>
  <si>
    <t>　　收到其他与经营活动有关的现金</t>
  </si>
  <si>
    <t>　　经营活动现金流入(金融类)</t>
  </si>
  <si>
    <t>　　经营活动现金流入差额(特殊报表科目)</t>
  </si>
  <si>
    <t>　　经营活动现金流入差额(合计平衡项目)</t>
  </si>
  <si>
    <t>　　经营活动现金流入小计</t>
  </si>
  <si>
    <t>　　购买商品、接受劳务支付的现金</t>
  </si>
  <si>
    <t>　　支付给职工以及为职工支付的现金</t>
  </si>
  <si>
    <t>　　支付的各项税费</t>
  </si>
  <si>
    <t>　　支付其他与经营活动有关的现金</t>
  </si>
  <si>
    <t>　　经营活动现金流出(金融类)</t>
  </si>
  <si>
    <t>　　经营活动现金流出差额(特殊报表科目)</t>
  </si>
  <si>
    <t>　　经营活动现金流出差额(合计平衡项目)</t>
  </si>
  <si>
    <t>　　经营活动现金流出小计</t>
  </si>
  <si>
    <t>　　经营活动产生的现金流量净额差额(合计平衡项目)</t>
  </si>
  <si>
    <t>　　经营活动产生的现金流量净额</t>
  </si>
  <si>
    <t>投资活动产生的现金流量：</t>
  </si>
  <si>
    <t>　　收回投资收到的现金</t>
  </si>
  <si>
    <t>　　取得投资收益收到的现金</t>
  </si>
  <si>
    <t>　　处置固定资产、无形资产和其他长期资产收回的现金净额</t>
  </si>
  <si>
    <t>　　处置子公司及其他营业单位收到的现金净额</t>
  </si>
  <si>
    <t>　　收到其他与投资活动有关的现金</t>
  </si>
  <si>
    <t>　　投资活动现金流入差额(特殊报表科目)</t>
  </si>
  <si>
    <t>　　投资活动现金流入差额(合计平衡项目)</t>
  </si>
  <si>
    <t>　　投资活动现金流入小计</t>
  </si>
  <si>
    <t>　　购建固定资产、无形资产和其他长期资产支付的现金</t>
  </si>
  <si>
    <t>　　投资支付的现金</t>
  </si>
  <si>
    <t>　　取得子公司及其他营业单位支付的现金净额</t>
  </si>
  <si>
    <t>　　支付其他与投资活动有关的现金</t>
  </si>
  <si>
    <t>　　投资活动现金流出差额(特殊报表科目)</t>
  </si>
  <si>
    <t>　　投资活动现金流出差额(合计平衡项目)</t>
  </si>
  <si>
    <t>　　投资活动现金流出小计</t>
  </si>
  <si>
    <t>　　投资活动产生的现金流量净额差额(合计平衡项目)</t>
  </si>
  <si>
    <t>　　投资活动产生的现金流量净额</t>
  </si>
  <si>
    <t>筹资活动产生的现金流量：</t>
  </si>
  <si>
    <t>　　吸收投资收到的现金</t>
  </si>
  <si>
    <t>　　其中：子公司吸收少数股东投资收到的现金</t>
  </si>
  <si>
    <t>　　取得借款收到的现金</t>
  </si>
  <si>
    <t>　　收到其他与筹资活动有关的现金</t>
  </si>
  <si>
    <t>　　发行债券收到的现金</t>
  </si>
  <si>
    <t>　　筹资活动现金流入差额(特殊报表科目)</t>
  </si>
  <si>
    <t>　　筹资活动现金流入差额(合计平衡项目)</t>
  </si>
  <si>
    <t>　　筹资活动现金流入小计</t>
  </si>
  <si>
    <t>　　偿还债务支付的现金</t>
  </si>
  <si>
    <t>　　分配股利、利润或偿付利息支付的现金</t>
  </si>
  <si>
    <t>　　其中：子公司支付给少数股东的股利、利润</t>
  </si>
  <si>
    <t>　　支付其他与筹资活动有关的现金</t>
  </si>
  <si>
    <t>　　筹资活动现金流出差额(特殊报表科目)</t>
  </si>
  <si>
    <t>　　筹资活动现金流出差额(合计平衡项目)</t>
  </si>
  <si>
    <t>　　筹资活动现金流出小计</t>
  </si>
  <si>
    <t>　　筹资活动产生的现金流量净额差额(合计平衡项目)</t>
  </si>
  <si>
    <t>　　筹资活动产生的现金流量净额</t>
  </si>
  <si>
    <t>汇率变动对现金的影响</t>
  </si>
  <si>
    <t>　　直接法-现金及现金等价物净增加额差额(特殊报表科目)</t>
  </si>
  <si>
    <t>　　直接法-现金及现金等价物净增加额差额(合计平衡项目)</t>
  </si>
  <si>
    <t>现金及现金等价物净增加额</t>
  </si>
  <si>
    <t>　　期初现金及现金等价物余额</t>
  </si>
  <si>
    <t>　　期末现金及现金等价物余额</t>
  </si>
  <si>
    <t>补充资料：</t>
  </si>
  <si>
    <t>　　净利润</t>
  </si>
  <si>
    <t>　　加：资产减值准备</t>
  </si>
  <si>
    <t>　　　　信用减值损失</t>
  </si>
  <si>
    <t>　　　　固定资产折旧、油气资产折耗、生产性生物资产折旧</t>
  </si>
  <si>
    <t>　　　　无形资产摊销</t>
  </si>
  <si>
    <t>　　　　使用权资产折旧</t>
  </si>
  <si>
    <t>　　　　长期待摊费用摊销</t>
  </si>
  <si>
    <t>　　　　待摊费用减少</t>
  </si>
  <si>
    <t>　　　　预提费用增加</t>
  </si>
  <si>
    <t>　　　　处置固定资产、无形资产和其他长期资产的损失</t>
  </si>
  <si>
    <t>　　　　固定资产报废损失</t>
  </si>
  <si>
    <t>　　　　公允价值变动损失</t>
  </si>
  <si>
    <t>　　　　财务费用</t>
  </si>
  <si>
    <t>　　　　投资损失</t>
  </si>
  <si>
    <t>　　　　递延所得税资产减少</t>
  </si>
  <si>
    <t>　　　　递延所得税负债增加</t>
  </si>
  <si>
    <t>　　　　存货的减少</t>
  </si>
  <si>
    <t>　　　　经营性应收项目的减少</t>
  </si>
  <si>
    <t>　　　　经营性应付项目的增加</t>
  </si>
  <si>
    <t>　　　　未确认的投资损失</t>
  </si>
  <si>
    <t>　　　　其他</t>
  </si>
  <si>
    <t>　　　　间接法-经营活动现金流量净额差额(特殊报表科目)</t>
  </si>
  <si>
    <t>　　　　间接法-经营活动现金流量净额差额(合计平衡项目)</t>
  </si>
  <si>
    <t>　　间接法-经营活动产生的现金流量净额</t>
  </si>
  <si>
    <t>　　债务转为资本</t>
  </si>
  <si>
    <t>　　一年内到期的可转换公司债券</t>
  </si>
  <si>
    <t>　　融资租入固定资产</t>
  </si>
  <si>
    <t>　　现金的期末余额</t>
  </si>
  <si>
    <t>　　减：现金的期初余额</t>
  </si>
  <si>
    <t>　　加：现金等价物的期末余额</t>
  </si>
  <si>
    <t>　　减：现金等价物的期初余额</t>
  </si>
  <si>
    <t>　　加：间接法-现金净增加额差额(特殊报表科目)</t>
  </si>
  <si>
    <t>　　　　间接法-现金净增加额差额(合计平衡项目)</t>
  </si>
  <si>
    <t>　　间接法-现金及现金等价物净增加额</t>
  </si>
  <si>
    <t>单位：元</t>
  </si>
  <si>
    <t>选择单位</t>
    <phoneticPr fontId="2" type="noConversion"/>
  </si>
  <si>
    <t>选择报告时点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</si>
</sst>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0" formatCode="#,##0.00_ "/>
    <numFmt numFmtId="182" formatCode="#,##0.0000_ "/>
  </numFmts>
  <fonts count="4" x14ac:knownFonts="1">
    <font>
      <sz val="11"/>
      <color theme="1"/>
      <name val="宋体"/>
      <family val="2"/>
      <charset val="134"/>
      <scheme val="minor"/>
    </font>
    <font>
      <sz val="11"/>
      <color indexed="1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 applyAlignment="1">
      <alignment vertical="top"/>
    </xf>
    <xf numFmtId="49" fontId="1" fillId="0" borderId="0" xfId="0" applyNumberFormat="1" applyFont="1" applyAlignment="1">
      <alignment vertical="top"/>
    </xf>
    <xf numFmtId="180" fontId="0" fillId="0" borderId="0" xfId="0" applyNumberFormat="1" applyAlignment="1">
      <alignment vertical="top"/>
    </xf>
    <xf numFmtId="182" fontId="0" fillId="0" borderId="0" xfId="0" applyNumberForma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>
      <alignment vertical="center"/>
    </xf>
    <xf numFmtId="0" fontId="1" fillId="0" borderId="0" xfId="0" applyNumberFormat="1" applyFont="1" applyAlignment="1">
      <alignment vertical="top"/>
    </xf>
    <xf numFmtId="180" fontId="0" fillId="0" borderId="0" xfId="0" applyNumberFormat="1">
      <alignment vertical="center"/>
    </xf>
    <xf numFmtId="49" fontId="3" fillId="0" borderId="0" xfId="0" applyNumberFormat="1" applyFont="1" applyAlignment="1">
      <alignment vertical="top"/>
    </xf>
    <xf numFmtId="49" fontId="3" fillId="0" borderId="0" xfId="0" applyNumberFormat="1" applyFont="1" applyAlignment="1">
      <alignment horizontal="left" vertical="top"/>
    </xf>
    <xf numFmtId="0" fontId="3" fillId="0" borderId="0" xfId="0" applyNumberFormat="1" applyFont="1" applyAlignment="1">
      <alignment horizontal="left" vertical="top"/>
    </xf>
    <xf numFmtId="180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723E6-D5F8-4CB8-93B6-B019B796146A}">
  <dimension ref="A1:DV131"/>
  <sheetViews>
    <sheetView workbookViewId="0">
      <selection sqref="A1:XFD1048576"/>
    </sheetView>
  </sheetViews>
  <sheetFormatPr defaultRowHeight="14" x14ac:dyDescent="0.25"/>
  <cols>
    <col min="1" max="1" width="58.90625" style="1" bestFit="1" customWidth="1"/>
    <col min="2" max="10" width="18.90625" style="1" bestFit="1" customWidth="1"/>
    <col min="11" max="11" width="20" style="1" bestFit="1" customWidth="1"/>
    <col min="12" max="21" width="18.90625" style="1" bestFit="1" customWidth="1"/>
    <col min="22" max="126" width="8.7265625" style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21</v>
      </c>
      <c r="G2" t="s">
        <v>22</v>
      </c>
      <c r="H2" t="s">
        <v>23</v>
      </c>
      <c r="I2" t="s">
        <v>24</v>
      </c>
      <c r="J2" t="s">
        <v>21</v>
      </c>
      <c r="K2" t="s">
        <v>22</v>
      </c>
      <c r="L2" t="s">
        <v>23</v>
      </c>
      <c r="M2" t="s">
        <v>24</v>
      </c>
      <c r="N2" t="s">
        <v>21</v>
      </c>
      <c r="O2" t="s">
        <v>22</v>
      </c>
      <c r="P2" t="s">
        <v>23</v>
      </c>
      <c r="Q2" t="s">
        <v>24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</row>
    <row r="4" spans="1:21" x14ac:dyDescent="0.25">
      <c r="A4" t="s">
        <v>234</v>
      </c>
    </row>
    <row r="5" spans="1:21" x14ac:dyDescent="0.25">
      <c r="A5" t="s">
        <v>235</v>
      </c>
      <c r="B5" s="3">
        <v>1750394450.6300001</v>
      </c>
      <c r="C5" s="3">
        <v>6995575240.6199999</v>
      </c>
      <c r="D5" s="3">
        <v>4996996862.6300001</v>
      </c>
      <c r="E5" s="3">
        <v>3163834159.0100002</v>
      </c>
      <c r="F5" s="3">
        <v>1504577992.1800001</v>
      </c>
      <c r="G5" s="3">
        <v>6262176075.7600002</v>
      </c>
      <c r="H5" s="3">
        <v>5029782279.6599998</v>
      </c>
      <c r="I5" s="3">
        <v>3325952373.8000002</v>
      </c>
      <c r="J5" s="3">
        <v>1501230278.3499999</v>
      </c>
      <c r="K5" s="3">
        <v>5341437202.2799997</v>
      </c>
      <c r="L5" s="3">
        <v>3398323995</v>
      </c>
      <c r="M5" s="3">
        <v>2060901022.2</v>
      </c>
      <c r="N5" s="3">
        <v>1035234804.25</v>
      </c>
      <c r="O5" s="3">
        <v>4104784504.1799998</v>
      </c>
      <c r="P5" s="3">
        <v>2812667292.3099999</v>
      </c>
      <c r="Q5" s="3">
        <v>1974216852.0799999</v>
      </c>
      <c r="R5" s="3">
        <v>895753465.71000004</v>
      </c>
      <c r="S5" s="3">
        <v>2802128090.3600001</v>
      </c>
      <c r="T5" s="3">
        <v>2575809118.9299998</v>
      </c>
      <c r="U5" s="3">
        <v>1460939642.3599999</v>
      </c>
    </row>
    <row r="6" spans="1:21" x14ac:dyDescent="0.25">
      <c r="A6" t="s">
        <v>236</v>
      </c>
      <c r="B6" s="3">
        <v>14476292.289999999</v>
      </c>
      <c r="C6" s="3">
        <v>31779306.219999999</v>
      </c>
      <c r="D6" s="3">
        <v>29656328.280000001</v>
      </c>
      <c r="E6" s="3">
        <v>14987812.1</v>
      </c>
      <c r="F6" s="3">
        <v>13534772.57</v>
      </c>
      <c r="G6" s="3">
        <v>60928379.850000001</v>
      </c>
      <c r="H6" s="3">
        <v>38807334.880000003</v>
      </c>
      <c r="I6" s="3">
        <v>32729768.57</v>
      </c>
      <c r="J6" s="3">
        <v>10872635.25</v>
      </c>
      <c r="K6" s="3">
        <v>39628482.68</v>
      </c>
      <c r="L6" s="3">
        <v>26671319.309999999</v>
      </c>
      <c r="M6" s="3">
        <v>15954459.43</v>
      </c>
      <c r="N6" s="3">
        <v>3826793.66</v>
      </c>
      <c r="O6" s="3">
        <v>35592465.640000001</v>
      </c>
      <c r="P6" s="3">
        <v>27643931.77</v>
      </c>
      <c r="Q6" s="3">
        <v>17768887.120000001</v>
      </c>
      <c r="R6" s="3">
        <v>1603253.36</v>
      </c>
      <c r="S6" s="3">
        <v>26923387.440000001</v>
      </c>
      <c r="T6" s="3">
        <v>26095563.530000001</v>
      </c>
      <c r="U6" s="3">
        <v>17098454.510000002</v>
      </c>
    </row>
    <row r="7" spans="1:21" x14ac:dyDescent="0.25">
      <c r="A7" t="s">
        <v>237</v>
      </c>
      <c r="B7" s="3">
        <v>26276119.18</v>
      </c>
      <c r="C7" s="3">
        <v>115951317.48999999</v>
      </c>
      <c r="D7" s="3">
        <v>60732579.670000002</v>
      </c>
      <c r="E7" s="3">
        <v>53969593.229999997</v>
      </c>
      <c r="F7" s="3">
        <v>24029276.600000001</v>
      </c>
      <c r="G7" s="3">
        <v>112941150.01000001</v>
      </c>
      <c r="H7" s="3">
        <v>63003056.57</v>
      </c>
      <c r="I7" s="3">
        <v>17799209.920000002</v>
      </c>
      <c r="J7" s="3">
        <v>18264915.52</v>
      </c>
      <c r="K7" s="3">
        <v>131188493.84</v>
      </c>
      <c r="L7" s="3">
        <v>89310062.099999994</v>
      </c>
      <c r="M7" s="3">
        <v>53149636.710000001</v>
      </c>
      <c r="N7" s="3">
        <v>16473994.83</v>
      </c>
      <c r="O7" s="3">
        <v>270986014.98000002</v>
      </c>
      <c r="P7" s="3">
        <v>167797594.78999999</v>
      </c>
      <c r="Q7" s="3">
        <v>33811579.149999999</v>
      </c>
      <c r="R7" s="3">
        <v>5089835.78</v>
      </c>
      <c r="S7" s="3">
        <v>11285113.35</v>
      </c>
      <c r="T7" s="3">
        <v>11858382.25</v>
      </c>
      <c r="U7" s="3">
        <v>10733657.49</v>
      </c>
    </row>
    <row r="8" spans="1:21" x14ac:dyDescent="0.25">
      <c r="A8" t="s">
        <v>238</v>
      </c>
    </row>
    <row r="9" spans="1:21" x14ac:dyDescent="0.25">
      <c r="A9" t="s">
        <v>239</v>
      </c>
    </row>
    <row r="10" spans="1:21" x14ac:dyDescent="0.25">
      <c r="A10" t="s">
        <v>240</v>
      </c>
    </row>
    <row r="11" spans="1:21" x14ac:dyDescent="0.25">
      <c r="A11" t="s">
        <v>241</v>
      </c>
      <c r="B11" s="3">
        <v>1791146862.0999999</v>
      </c>
      <c r="C11" s="3">
        <v>7143305864.3299999</v>
      </c>
      <c r="D11" s="3">
        <v>5087385770.5799999</v>
      </c>
      <c r="E11" s="3">
        <v>3232791564.3400002</v>
      </c>
      <c r="F11" s="3">
        <v>1542142041.3499999</v>
      </c>
      <c r="G11" s="3">
        <v>6436045605.6199999</v>
      </c>
      <c r="H11" s="3">
        <v>5131592671.1099997</v>
      </c>
      <c r="I11" s="3">
        <v>3376481352.29</v>
      </c>
      <c r="J11" s="3">
        <v>1530367829.1199999</v>
      </c>
      <c r="K11" s="3">
        <v>5512254178.8000002</v>
      </c>
      <c r="L11" s="3">
        <v>3514305376.4099998</v>
      </c>
      <c r="M11" s="3">
        <v>2130005118.3399999</v>
      </c>
      <c r="N11" s="3">
        <v>1055535592.74</v>
      </c>
      <c r="O11" s="3">
        <v>4411362984.8000002</v>
      </c>
      <c r="P11" s="3">
        <v>3008108818.8699999</v>
      </c>
      <c r="Q11" s="3">
        <v>2025797318.3499999</v>
      </c>
      <c r="R11" s="3">
        <v>902446554.85000002</v>
      </c>
      <c r="S11" s="3">
        <v>2840336591.1500001</v>
      </c>
      <c r="T11" s="3">
        <v>2613763064.71</v>
      </c>
      <c r="U11" s="3">
        <v>1488771754.3599999</v>
      </c>
    </row>
    <row r="12" spans="1:21" x14ac:dyDescent="0.25">
      <c r="A12" t="s">
        <v>242</v>
      </c>
      <c r="B12" s="3">
        <v>1293347058.8</v>
      </c>
      <c r="C12" s="3">
        <v>4647560726.9799995</v>
      </c>
      <c r="D12" s="3">
        <v>3057346644.4699998</v>
      </c>
      <c r="E12" s="3">
        <v>2152326707.8299999</v>
      </c>
      <c r="F12" s="3">
        <v>1079643178.6500001</v>
      </c>
      <c r="G12" s="3">
        <v>4663415084.6300001</v>
      </c>
      <c r="H12" s="3">
        <v>3462487049.0700002</v>
      </c>
      <c r="I12" s="3">
        <v>2202237158.21</v>
      </c>
      <c r="J12" s="3">
        <v>1146307225.98</v>
      </c>
      <c r="K12" s="3">
        <v>4155430572.52</v>
      </c>
      <c r="L12" s="3">
        <v>2626362329.5999999</v>
      </c>
      <c r="M12" s="3">
        <v>1741458415.3299999</v>
      </c>
      <c r="N12" s="3">
        <v>851135677.99000001</v>
      </c>
      <c r="O12" s="3">
        <v>2972436612.4299998</v>
      </c>
      <c r="P12" s="3">
        <v>2173814940.96</v>
      </c>
      <c r="Q12" s="3">
        <v>1478758874.6099999</v>
      </c>
      <c r="R12" s="3">
        <v>704727313.87</v>
      </c>
      <c r="S12" s="3">
        <v>1859789435.51</v>
      </c>
      <c r="T12" s="3">
        <v>2306678990.52</v>
      </c>
      <c r="U12" s="3">
        <v>1387287714.1300001</v>
      </c>
    </row>
    <row r="13" spans="1:21" x14ac:dyDescent="0.25">
      <c r="A13" t="s">
        <v>243</v>
      </c>
      <c r="B13" s="3">
        <v>272351726.16000003</v>
      </c>
      <c r="C13" s="3">
        <v>1414431374.95</v>
      </c>
      <c r="D13" s="3">
        <v>910949948.37</v>
      </c>
      <c r="E13" s="3">
        <v>610270376.61000001</v>
      </c>
      <c r="F13" s="3">
        <v>283974502.38999999</v>
      </c>
      <c r="G13" s="3">
        <v>1345715372.05</v>
      </c>
      <c r="H13" s="3">
        <v>950510028.69000006</v>
      </c>
      <c r="I13" s="3">
        <v>657261015.78999996</v>
      </c>
      <c r="J13" s="3">
        <v>413164622.38999999</v>
      </c>
      <c r="K13" s="3">
        <v>1025225417.42</v>
      </c>
      <c r="L13" s="3">
        <v>703312140.42999995</v>
      </c>
      <c r="M13" s="3">
        <v>444607158.60000002</v>
      </c>
      <c r="N13" s="3">
        <v>224049508.91999999</v>
      </c>
      <c r="O13" s="3">
        <v>880357131.25</v>
      </c>
      <c r="P13" s="3">
        <v>618091812.24000001</v>
      </c>
      <c r="Q13" s="3">
        <v>429432568.38</v>
      </c>
      <c r="R13" s="3">
        <v>146107481.72</v>
      </c>
      <c r="S13" s="3">
        <v>659144228.88999999</v>
      </c>
      <c r="T13" s="3">
        <v>307605128.22000003</v>
      </c>
      <c r="U13" s="3">
        <v>249086293.63999999</v>
      </c>
    </row>
    <row r="14" spans="1:21" x14ac:dyDescent="0.25">
      <c r="A14" t="s">
        <v>244</v>
      </c>
      <c r="B14" s="3">
        <v>30767563.550000001</v>
      </c>
      <c r="C14" s="3">
        <v>265718155.34999999</v>
      </c>
      <c r="D14" s="3">
        <v>232007021.74000001</v>
      </c>
      <c r="E14" s="3">
        <v>128545704.75</v>
      </c>
      <c r="F14" s="3">
        <v>52954991.299999997</v>
      </c>
      <c r="G14" s="3">
        <v>265022965.00999999</v>
      </c>
      <c r="H14" s="3">
        <v>217442611.22</v>
      </c>
      <c r="I14" s="3">
        <v>163330120.63</v>
      </c>
      <c r="J14" s="3">
        <v>75071801.829999998</v>
      </c>
      <c r="K14" s="3">
        <v>189247403.63</v>
      </c>
      <c r="L14" s="3">
        <v>125281820.39</v>
      </c>
      <c r="M14" s="3">
        <v>63142622.5</v>
      </c>
      <c r="N14" s="3">
        <v>28928272.609999999</v>
      </c>
      <c r="O14" s="3">
        <v>178346969.59999999</v>
      </c>
      <c r="P14" s="3">
        <v>126315226.12</v>
      </c>
      <c r="Q14" s="3">
        <v>93474602.819999993</v>
      </c>
      <c r="R14" s="3">
        <v>47544498.829999998</v>
      </c>
      <c r="S14" s="3">
        <v>123004442.64</v>
      </c>
      <c r="T14" s="3">
        <v>81830566.260000005</v>
      </c>
      <c r="U14" s="3">
        <v>57534689.109999999</v>
      </c>
    </row>
    <row r="15" spans="1:21" x14ac:dyDescent="0.25">
      <c r="A15" t="s">
        <v>245</v>
      </c>
      <c r="B15" s="3">
        <v>76778533.069999993</v>
      </c>
      <c r="C15" s="3">
        <v>493106118.93000001</v>
      </c>
      <c r="D15" s="3">
        <v>460210028.32999998</v>
      </c>
      <c r="E15" s="3">
        <v>244261743.47999999</v>
      </c>
      <c r="F15" s="3">
        <v>124361808.31</v>
      </c>
      <c r="G15" s="3">
        <v>412230879.32999998</v>
      </c>
      <c r="H15" s="3">
        <v>545488700.91999996</v>
      </c>
      <c r="I15" s="3">
        <v>322264757.99000001</v>
      </c>
      <c r="J15" s="3">
        <v>132568679.09999999</v>
      </c>
      <c r="K15" s="3">
        <v>316431947.62</v>
      </c>
      <c r="L15" s="3">
        <v>458209781.24000001</v>
      </c>
      <c r="M15" s="3">
        <v>272402371.69</v>
      </c>
      <c r="N15" s="3">
        <v>189409327.41</v>
      </c>
      <c r="O15" s="3">
        <v>315172226.69999999</v>
      </c>
      <c r="P15" s="3">
        <v>209694682.72</v>
      </c>
      <c r="Q15" s="3">
        <v>134523006.47</v>
      </c>
      <c r="R15" s="3">
        <v>186977631.56999999</v>
      </c>
      <c r="S15" s="3">
        <v>282797283.63999999</v>
      </c>
      <c r="T15" s="3">
        <v>75944188.879999995</v>
      </c>
      <c r="U15" s="3">
        <v>59175931.780000001</v>
      </c>
    </row>
    <row r="16" spans="1:21" x14ac:dyDescent="0.25">
      <c r="A16" t="s">
        <v>246</v>
      </c>
    </row>
    <row r="17" spans="1:21" x14ac:dyDescent="0.25">
      <c r="A17" t="s">
        <v>247</v>
      </c>
    </row>
    <row r="18" spans="1:21" x14ac:dyDescent="0.25">
      <c r="A18" t="s">
        <v>248</v>
      </c>
    </row>
    <row r="19" spans="1:21" x14ac:dyDescent="0.25">
      <c r="A19" t="s">
        <v>249</v>
      </c>
      <c r="B19" s="3">
        <v>1673244881.5799999</v>
      </c>
      <c r="C19" s="3">
        <v>6820816376.21</v>
      </c>
      <c r="D19" s="3">
        <v>4660513642.9099998</v>
      </c>
      <c r="E19" s="3">
        <v>3135404532.6700001</v>
      </c>
      <c r="F19" s="3">
        <v>1540934480.6500001</v>
      </c>
      <c r="G19" s="3">
        <v>6686384301.0200005</v>
      </c>
      <c r="H19" s="3">
        <v>5175928389.8999996</v>
      </c>
      <c r="I19" s="3">
        <v>3345093052.6199999</v>
      </c>
      <c r="J19" s="3">
        <v>1767112329.3</v>
      </c>
      <c r="K19" s="3">
        <v>5686335341.1899996</v>
      </c>
      <c r="L19" s="3">
        <v>3913166071.6599998</v>
      </c>
      <c r="M19" s="3">
        <v>2521610568.1199999</v>
      </c>
      <c r="N19" s="3">
        <v>1293522786.9300001</v>
      </c>
      <c r="O19" s="3">
        <v>4346312939.9799995</v>
      </c>
      <c r="P19" s="3">
        <v>3127916662.04</v>
      </c>
      <c r="Q19" s="3">
        <v>2136189052.28</v>
      </c>
      <c r="R19" s="3">
        <v>1085356925.99</v>
      </c>
      <c r="S19" s="3">
        <v>2924735390.6799998</v>
      </c>
      <c r="T19" s="3">
        <v>2772058873.8800001</v>
      </c>
      <c r="U19" s="3">
        <v>1753084628.6600001</v>
      </c>
    </row>
    <row r="20" spans="1:21" x14ac:dyDescent="0.25">
      <c r="A20" t="s">
        <v>250</v>
      </c>
    </row>
    <row r="21" spans="1:21" x14ac:dyDescent="0.25">
      <c r="A21" t="s">
        <v>251</v>
      </c>
      <c r="B21" s="3">
        <v>117901980.52</v>
      </c>
      <c r="C21" s="3">
        <v>322489488.12</v>
      </c>
      <c r="D21" s="3">
        <v>426872127.67000002</v>
      </c>
      <c r="E21" s="3">
        <v>97387031.670000002</v>
      </c>
      <c r="F21" s="3">
        <v>1207560.7</v>
      </c>
      <c r="G21" s="3">
        <v>-250338695.40000001</v>
      </c>
      <c r="H21" s="3">
        <v>-44335718.789999999</v>
      </c>
      <c r="I21" s="3">
        <v>31388299.670000002</v>
      </c>
      <c r="J21" s="3">
        <v>-236744500.18000001</v>
      </c>
      <c r="K21" s="3">
        <v>-174081162.38999999</v>
      </c>
      <c r="L21" s="3">
        <v>-398860695.25</v>
      </c>
      <c r="M21" s="3">
        <v>-391605449.77999997</v>
      </c>
      <c r="N21" s="3">
        <v>-237987194.19</v>
      </c>
      <c r="O21" s="3">
        <v>65050044.82</v>
      </c>
      <c r="P21" s="3">
        <v>-119807843.17</v>
      </c>
      <c r="Q21" s="3">
        <v>-110391733.93000001</v>
      </c>
      <c r="R21" s="3">
        <v>-182910371.13999999</v>
      </c>
      <c r="S21" s="3">
        <v>-84398799.530000001</v>
      </c>
      <c r="T21" s="3">
        <v>-158295809.16999999</v>
      </c>
      <c r="U21" s="3">
        <v>-264312874.30000001</v>
      </c>
    </row>
    <row r="22" spans="1:21" x14ac:dyDescent="0.25">
      <c r="A22" t="s">
        <v>252</v>
      </c>
    </row>
    <row r="23" spans="1:21" x14ac:dyDescent="0.25">
      <c r="A23" t="s">
        <v>253</v>
      </c>
      <c r="B23" s="3">
        <v>10688130.02</v>
      </c>
      <c r="C23" s="3">
        <v>27152200</v>
      </c>
      <c r="D23" s="3">
        <v>26152207.699999999</v>
      </c>
      <c r="E23" s="3">
        <v>21150000</v>
      </c>
      <c r="F23" s="3">
        <v>4000000</v>
      </c>
      <c r="G23" s="3">
        <v>17000000</v>
      </c>
      <c r="H23" s="3">
        <v>5000000</v>
      </c>
      <c r="K23" s="3">
        <v>102594740.62</v>
      </c>
      <c r="L23" s="3">
        <v>70803468.349999994</v>
      </c>
      <c r="M23" s="3">
        <v>69983707.25</v>
      </c>
      <c r="N23" s="3">
        <v>48442024.520000003</v>
      </c>
      <c r="O23" s="3">
        <v>22720548.879999999</v>
      </c>
    </row>
    <row r="24" spans="1:21" x14ac:dyDescent="0.25">
      <c r="A24" t="s">
        <v>254</v>
      </c>
      <c r="B24" s="3">
        <v>33000000</v>
      </c>
      <c r="C24" s="3">
        <v>25000000</v>
      </c>
      <c r="D24" s="3">
        <v>23500000</v>
      </c>
      <c r="E24" s="3">
        <v>23500000</v>
      </c>
      <c r="F24" s="3">
        <v>22500000</v>
      </c>
      <c r="G24" s="3">
        <v>23815026.829999998</v>
      </c>
      <c r="H24" s="3">
        <v>1315026.8400000001</v>
      </c>
      <c r="K24" s="3">
        <v>23544242.809999999</v>
      </c>
      <c r="L24" s="3">
        <v>21432886.879999999</v>
      </c>
      <c r="M24" s="3">
        <v>21432886.879999999</v>
      </c>
      <c r="N24" s="3">
        <v>1137536.0900000001</v>
      </c>
      <c r="O24" s="3">
        <v>145763.13</v>
      </c>
    </row>
    <row r="25" spans="1:21" x14ac:dyDescent="0.25">
      <c r="A25" t="s">
        <v>255</v>
      </c>
      <c r="B25" s="3">
        <v>726964.91</v>
      </c>
      <c r="C25" s="3">
        <v>7499097.25</v>
      </c>
      <c r="D25" s="3">
        <v>1840038.75</v>
      </c>
      <c r="E25" s="3">
        <v>242130</v>
      </c>
      <c r="F25" s="3">
        <v>129000</v>
      </c>
      <c r="G25" s="3">
        <v>7318325.29</v>
      </c>
      <c r="H25" s="3">
        <v>296206.81</v>
      </c>
      <c r="I25" s="3">
        <v>2074303.54</v>
      </c>
      <c r="J25" s="3">
        <v>1873800</v>
      </c>
      <c r="K25" s="3">
        <v>6400547.71</v>
      </c>
      <c r="L25" s="3">
        <v>6557687.5700000003</v>
      </c>
      <c r="M25" s="3">
        <v>6469827.5700000003</v>
      </c>
      <c r="N25" s="3">
        <v>22000</v>
      </c>
      <c r="O25" s="3">
        <v>5637212</v>
      </c>
      <c r="P25" s="3">
        <v>10052179.189999999</v>
      </c>
      <c r="Q25" s="3">
        <v>9506391.3499999996</v>
      </c>
      <c r="R25" s="3">
        <v>-993558.1</v>
      </c>
      <c r="S25" s="3">
        <v>236035.28</v>
      </c>
      <c r="T25" s="3">
        <v>1497273.81</v>
      </c>
      <c r="U25" s="3">
        <v>65424.11</v>
      </c>
    </row>
    <row r="26" spans="1:21" x14ac:dyDescent="0.25">
      <c r="A26" t="s">
        <v>256</v>
      </c>
      <c r="G26" s="3">
        <v>72375371.459999993</v>
      </c>
      <c r="K26" s="3">
        <v>13081956.65</v>
      </c>
      <c r="L26" s="3">
        <v>-3324028.75</v>
      </c>
      <c r="M26" s="3">
        <v>-3324028.75</v>
      </c>
      <c r="N26" s="3">
        <v>-3324028.75</v>
      </c>
      <c r="O26" s="3">
        <v>4746515.34</v>
      </c>
    </row>
    <row r="27" spans="1:21" x14ac:dyDescent="0.25">
      <c r="A27" t="s">
        <v>257</v>
      </c>
      <c r="L27" s="3">
        <v>1500000</v>
      </c>
      <c r="M27" s="3">
        <v>1000000</v>
      </c>
      <c r="N27" s="3">
        <v>1000000</v>
      </c>
      <c r="O27" s="3">
        <v>10780760</v>
      </c>
      <c r="P27" s="3">
        <v>1566798.96</v>
      </c>
      <c r="Q27" s="3">
        <v>25061485.48</v>
      </c>
      <c r="S27" s="3">
        <v>3346000</v>
      </c>
    </row>
    <row r="28" spans="1:21" x14ac:dyDescent="0.25">
      <c r="A28" t="s">
        <v>258</v>
      </c>
    </row>
    <row r="29" spans="1:21" x14ac:dyDescent="0.25">
      <c r="A29" t="s">
        <v>259</v>
      </c>
    </row>
    <row r="30" spans="1:21" x14ac:dyDescent="0.25">
      <c r="A30" t="s">
        <v>260</v>
      </c>
      <c r="B30" s="3">
        <v>44415094.93</v>
      </c>
      <c r="C30" s="3">
        <v>59651297.25</v>
      </c>
      <c r="D30" s="3">
        <v>51492246.450000003</v>
      </c>
      <c r="E30" s="3">
        <v>44892130</v>
      </c>
      <c r="F30" s="3">
        <v>26629000</v>
      </c>
      <c r="G30" s="3">
        <v>120508723.58</v>
      </c>
      <c r="H30" s="3">
        <v>6611233.6500000004</v>
      </c>
      <c r="I30" s="3">
        <v>2074303.54</v>
      </c>
      <c r="J30" s="3">
        <v>1873800</v>
      </c>
      <c r="K30" s="3">
        <v>145621487.78999999</v>
      </c>
      <c r="L30" s="3">
        <v>96970014.049999997</v>
      </c>
      <c r="M30" s="3">
        <v>95562392.950000003</v>
      </c>
      <c r="N30" s="3">
        <v>47277531.859999999</v>
      </c>
      <c r="O30" s="3">
        <v>44030799.350000001</v>
      </c>
      <c r="P30" s="3">
        <v>11618978.15</v>
      </c>
      <c r="Q30" s="3">
        <v>34567876.829999998</v>
      </c>
      <c r="R30" s="3">
        <v>-993558.1</v>
      </c>
      <c r="S30" s="3">
        <v>3582035.28</v>
      </c>
      <c r="T30" s="3">
        <v>1497273.81</v>
      </c>
      <c r="U30" s="3">
        <v>65424.11</v>
      </c>
    </row>
    <row r="31" spans="1:21" x14ac:dyDescent="0.25">
      <c r="A31" t="s">
        <v>261</v>
      </c>
      <c r="B31" s="3">
        <v>98057888.689999998</v>
      </c>
      <c r="C31" s="3">
        <v>452857163.57999998</v>
      </c>
      <c r="D31" s="3">
        <v>270663351.08999997</v>
      </c>
      <c r="E31" s="3">
        <v>209609639.02000001</v>
      </c>
      <c r="F31" s="3">
        <v>126034349.90000001</v>
      </c>
      <c r="G31" s="3">
        <v>638258889.05999994</v>
      </c>
      <c r="H31" s="3">
        <v>470538799.85000002</v>
      </c>
      <c r="I31" s="3">
        <v>336247760.95999998</v>
      </c>
      <c r="J31" s="3">
        <v>148343706.56999999</v>
      </c>
      <c r="K31" s="3">
        <v>532294068.17000002</v>
      </c>
      <c r="L31" s="3">
        <v>364841163.66000003</v>
      </c>
      <c r="M31" s="3">
        <v>239358984.25</v>
      </c>
      <c r="N31" s="3">
        <v>106885741.22</v>
      </c>
      <c r="O31" s="3">
        <v>337105357.39999998</v>
      </c>
      <c r="P31" s="3">
        <v>208874518.06</v>
      </c>
      <c r="Q31" s="3">
        <v>133304245.23999999</v>
      </c>
      <c r="R31" s="3">
        <v>34028361.149999999</v>
      </c>
      <c r="S31" s="3">
        <v>168066011.87</v>
      </c>
      <c r="T31" s="3">
        <v>232286361.41</v>
      </c>
      <c r="U31" s="3">
        <v>129925911.63</v>
      </c>
    </row>
    <row r="32" spans="1:21" x14ac:dyDescent="0.25">
      <c r="A32" t="s">
        <v>262</v>
      </c>
      <c r="G32" s="3">
        <v>42359333.619999997</v>
      </c>
      <c r="H32" s="3">
        <v>34290000</v>
      </c>
      <c r="I32" s="3">
        <v>34290000</v>
      </c>
      <c r="J32" s="3">
        <v>10000000</v>
      </c>
      <c r="K32" s="3">
        <v>33050000</v>
      </c>
      <c r="L32" s="3">
        <v>35234737.399999999</v>
      </c>
      <c r="M32" s="3">
        <v>17185607.73</v>
      </c>
      <c r="N32" s="3">
        <v>12190000</v>
      </c>
      <c r="O32" s="3">
        <v>43773250</v>
      </c>
      <c r="P32" s="3">
        <v>77394140.159999996</v>
      </c>
      <c r="Q32" s="3">
        <v>76505997.25</v>
      </c>
      <c r="R32" s="3">
        <v>55000000</v>
      </c>
      <c r="S32" s="3">
        <v>53924935.899999999</v>
      </c>
      <c r="T32" s="3">
        <v>15055530</v>
      </c>
      <c r="U32" s="3">
        <v>6000000</v>
      </c>
    </row>
    <row r="33" spans="1:21" x14ac:dyDescent="0.25">
      <c r="A33" t="s">
        <v>263</v>
      </c>
      <c r="G33" s="3">
        <v>104121218.23999999</v>
      </c>
      <c r="H33" s="3">
        <v>103910075.38</v>
      </c>
      <c r="I33" s="3">
        <v>103910075.38</v>
      </c>
      <c r="J33" s="3">
        <v>15552400</v>
      </c>
      <c r="K33" s="3">
        <v>22886447.219999999</v>
      </c>
      <c r="L33" s="3">
        <v>-20803552.780000001</v>
      </c>
      <c r="O33" s="3">
        <v>29975080.609999999</v>
      </c>
      <c r="S33" s="3">
        <v>374556652.52999997</v>
      </c>
      <c r="T33" s="3">
        <v>466414057.60000002</v>
      </c>
      <c r="U33" s="3">
        <v>65000000</v>
      </c>
    </row>
    <row r="34" spans="1:21" x14ac:dyDescent="0.25">
      <c r="A34" t="s">
        <v>264</v>
      </c>
      <c r="C34" s="3">
        <v>2104584.42</v>
      </c>
      <c r="G34" s="3">
        <v>76000000</v>
      </c>
      <c r="H34" s="3">
        <v>1000000</v>
      </c>
      <c r="I34" s="3">
        <v>1000000</v>
      </c>
      <c r="K34" s="3">
        <v>6377507.6200000001</v>
      </c>
      <c r="L34" s="3">
        <v>5837507.6200000001</v>
      </c>
      <c r="M34" s="3">
        <v>6037507.6200000001</v>
      </c>
      <c r="N34" s="3">
        <v>3465708.14</v>
      </c>
      <c r="O34" s="3">
        <v>2324885.5699999998</v>
      </c>
      <c r="P34" s="3">
        <v>1294885.57</v>
      </c>
      <c r="Q34" s="3">
        <v>987904.77</v>
      </c>
      <c r="S34" s="3">
        <v>15026680</v>
      </c>
      <c r="T34" s="3">
        <v>12462430</v>
      </c>
      <c r="U34" s="3">
        <v>1000000</v>
      </c>
    </row>
    <row r="35" spans="1:21" x14ac:dyDescent="0.25">
      <c r="A35" t="s">
        <v>265</v>
      </c>
    </row>
    <row r="36" spans="1:21" x14ac:dyDescent="0.25">
      <c r="A36" t="s">
        <v>266</v>
      </c>
    </row>
    <row r="37" spans="1:21" x14ac:dyDescent="0.25">
      <c r="A37" t="s">
        <v>267</v>
      </c>
      <c r="B37" s="3">
        <v>98057888.689999998</v>
      </c>
      <c r="C37" s="3">
        <v>454961748</v>
      </c>
      <c r="D37" s="3">
        <v>270663351.08999997</v>
      </c>
      <c r="E37" s="3">
        <v>209609639.02000001</v>
      </c>
      <c r="F37" s="3">
        <v>126034349.90000001</v>
      </c>
      <c r="G37" s="3">
        <v>860739440.91999996</v>
      </c>
      <c r="H37" s="3">
        <v>609738875.23000002</v>
      </c>
      <c r="I37" s="3">
        <v>475447836.33999997</v>
      </c>
      <c r="J37" s="3">
        <v>173896106.56999999</v>
      </c>
      <c r="K37" s="3">
        <v>594608023.00999999</v>
      </c>
      <c r="L37" s="3">
        <v>385109855.89999998</v>
      </c>
      <c r="M37" s="3">
        <v>262582099.59999999</v>
      </c>
      <c r="N37" s="3">
        <v>122541449.36</v>
      </c>
      <c r="O37" s="3">
        <v>413178573.57999998</v>
      </c>
      <c r="P37" s="3">
        <v>287563543.79000002</v>
      </c>
      <c r="Q37" s="3">
        <v>210798147.25999999</v>
      </c>
      <c r="R37" s="3">
        <v>89028361.150000006</v>
      </c>
      <c r="S37" s="3">
        <v>611574280.29999995</v>
      </c>
      <c r="T37" s="3">
        <v>726218379.00999999</v>
      </c>
      <c r="U37" s="3">
        <v>201925911.63</v>
      </c>
    </row>
    <row r="38" spans="1:21" x14ac:dyDescent="0.25">
      <c r="A38" t="s">
        <v>268</v>
      </c>
    </row>
    <row r="39" spans="1:21" x14ac:dyDescent="0.25">
      <c r="A39" t="s">
        <v>269</v>
      </c>
      <c r="B39" s="3">
        <v>-53642793.759999998</v>
      </c>
      <c r="C39" s="3">
        <v>-395310450.75</v>
      </c>
      <c r="D39" s="3">
        <v>-219171104.63999999</v>
      </c>
      <c r="E39" s="3">
        <v>-164717509.02000001</v>
      </c>
      <c r="F39" s="3">
        <v>-99405349.900000006</v>
      </c>
      <c r="G39" s="3">
        <v>-740230717.34000003</v>
      </c>
      <c r="H39" s="3">
        <v>-603127641.58000004</v>
      </c>
      <c r="I39" s="3">
        <v>-473373532.80000001</v>
      </c>
      <c r="J39" s="3">
        <v>-172022306.56999999</v>
      </c>
      <c r="K39" s="3">
        <v>-448986535.22000003</v>
      </c>
      <c r="L39" s="3">
        <v>-288139841.85000002</v>
      </c>
      <c r="M39" s="3">
        <v>-167019706.65000001</v>
      </c>
      <c r="N39" s="3">
        <v>-75263917.5</v>
      </c>
      <c r="O39" s="3">
        <v>-369147774.23000002</v>
      </c>
      <c r="P39" s="3">
        <v>-275944565.63999999</v>
      </c>
      <c r="Q39" s="3">
        <v>-176230270.43000001</v>
      </c>
      <c r="R39" s="3">
        <v>-90021919.25</v>
      </c>
      <c r="S39" s="3">
        <v>-607992245.01999998</v>
      </c>
      <c r="T39" s="3">
        <v>-724721105.20000005</v>
      </c>
      <c r="U39" s="3">
        <v>-201860487.52000001</v>
      </c>
    </row>
    <row r="40" spans="1:21" x14ac:dyDescent="0.25">
      <c r="A40" t="s">
        <v>270</v>
      </c>
    </row>
    <row r="41" spans="1:21" x14ac:dyDescent="0.25">
      <c r="A41" t="s">
        <v>271</v>
      </c>
      <c r="G41" s="3">
        <v>119225000</v>
      </c>
      <c r="H41" s="3">
        <v>119225000</v>
      </c>
      <c r="I41" s="3">
        <v>119225000</v>
      </c>
      <c r="K41" s="3">
        <v>155349000</v>
      </c>
      <c r="L41" s="3">
        <v>38314500</v>
      </c>
      <c r="M41" s="3">
        <v>38314500</v>
      </c>
      <c r="O41" s="3">
        <v>5000000</v>
      </c>
      <c r="P41" s="3">
        <v>5000000</v>
      </c>
      <c r="Q41" s="3">
        <v>5000000</v>
      </c>
      <c r="S41" s="3">
        <v>343000000</v>
      </c>
      <c r="T41" s="3">
        <v>304974222.57999998</v>
      </c>
      <c r="U41" s="3">
        <v>304974222.57999998</v>
      </c>
    </row>
    <row r="42" spans="1:21" x14ac:dyDescent="0.25">
      <c r="A42" t="s">
        <v>272</v>
      </c>
    </row>
    <row r="43" spans="1:21" x14ac:dyDescent="0.25">
      <c r="A43" t="s">
        <v>273</v>
      </c>
      <c r="B43" s="3">
        <v>1153093641.3800001</v>
      </c>
      <c r="C43" s="3">
        <v>5341756194.4399996</v>
      </c>
      <c r="D43" s="3">
        <v>4332833706.79</v>
      </c>
      <c r="E43" s="3">
        <v>2986530382.2199998</v>
      </c>
      <c r="F43" s="3">
        <v>1165345105.73</v>
      </c>
      <c r="G43" s="3">
        <v>5148199064.1300001</v>
      </c>
      <c r="H43" s="3">
        <v>3478289665.5</v>
      </c>
      <c r="I43" s="3">
        <v>2173128099.6300001</v>
      </c>
      <c r="J43" s="3">
        <v>798124532.22000003</v>
      </c>
      <c r="K43" s="3">
        <v>3682689611.5799999</v>
      </c>
      <c r="L43" s="3">
        <v>2780390793.9299998</v>
      </c>
      <c r="M43" s="3">
        <v>1727251732.5799999</v>
      </c>
      <c r="N43" s="3">
        <v>683692843.07000005</v>
      </c>
      <c r="O43" s="3">
        <v>2470141146.9299998</v>
      </c>
      <c r="P43" s="3">
        <v>1654730429.55</v>
      </c>
      <c r="Q43" s="3">
        <v>1267319466.3399999</v>
      </c>
      <c r="R43" s="3">
        <v>385475610.56</v>
      </c>
      <c r="S43" s="3">
        <v>1120027250.4300001</v>
      </c>
      <c r="T43" s="3">
        <v>1090637716.22</v>
      </c>
      <c r="U43" s="3">
        <v>629801703.41999996</v>
      </c>
    </row>
    <row r="44" spans="1:21" x14ac:dyDescent="0.25">
      <c r="A44" t="s">
        <v>274</v>
      </c>
      <c r="B44" s="3">
        <v>703976.65</v>
      </c>
      <c r="C44" s="3">
        <v>1182387970.52</v>
      </c>
      <c r="D44" s="3">
        <v>228523637.34</v>
      </c>
      <c r="E44" s="3">
        <v>184418819.96000001</v>
      </c>
      <c r="F44" s="3">
        <v>146969897.97</v>
      </c>
      <c r="G44" s="3">
        <v>394119912.50999999</v>
      </c>
      <c r="H44" s="3">
        <v>268003700</v>
      </c>
      <c r="I44" s="3">
        <v>200973700</v>
      </c>
      <c r="J44" s="3">
        <v>4790500</v>
      </c>
      <c r="K44" s="3">
        <v>407318764.66000003</v>
      </c>
      <c r="L44" s="3">
        <v>1462045.87</v>
      </c>
      <c r="M44" s="3">
        <v>599356</v>
      </c>
      <c r="O44" s="3">
        <v>497782718.58999997</v>
      </c>
      <c r="P44" s="3">
        <v>390000000</v>
      </c>
      <c r="S44" s="3">
        <v>100000000</v>
      </c>
      <c r="T44" s="3">
        <v>100000000</v>
      </c>
    </row>
    <row r="45" spans="1:21" x14ac:dyDescent="0.25">
      <c r="A45" t="s">
        <v>275</v>
      </c>
    </row>
    <row r="46" spans="1:21" x14ac:dyDescent="0.25">
      <c r="A46" t="s">
        <v>276</v>
      </c>
    </row>
    <row r="47" spans="1:21" x14ac:dyDescent="0.25">
      <c r="A47" t="s">
        <v>277</v>
      </c>
    </row>
    <row r="48" spans="1:21" x14ac:dyDescent="0.25">
      <c r="A48" t="s">
        <v>278</v>
      </c>
      <c r="B48" s="3">
        <v>1153797618.03</v>
      </c>
      <c r="C48" s="3">
        <v>6524144164.96</v>
      </c>
      <c r="D48" s="3">
        <v>4561357344.1300001</v>
      </c>
      <c r="E48" s="3">
        <v>3170949202.1799998</v>
      </c>
      <c r="F48" s="3">
        <v>1312315003.7</v>
      </c>
      <c r="G48" s="3">
        <v>5661543976.6400003</v>
      </c>
      <c r="H48" s="3">
        <v>3865518365.5</v>
      </c>
      <c r="I48" s="3">
        <v>2493326799.6300001</v>
      </c>
      <c r="J48" s="3">
        <v>802915032.22000003</v>
      </c>
      <c r="K48" s="3">
        <v>4245357376.2399998</v>
      </c>
      <c r="L48" s="3">
        <v>2820167339.8000002</v>
      </c>
      <c r="M48" s="3">
        <v>1766165588.5799999</v>
      </c>
      <c r="N48" s="3">
        <v>683692843.07000005</v>
      </c>
      <c r="O48" s="3">
        <v>2972923865.52</v>
      </c>
      <c r="P48" s="3">
        <v>2049730429.55</v>
      </c>
      <c r="Q48" s="3">
        <v>1272319466.3399999</v>
      </c>
      <c r="R48" s="3">
        <v>385475610.56</v>
      </c>
      <c r="S48" s="3">
        <v>1563027250.4300001</v>
      </c>
      <c r="T48" s="3">
        <v>1495611938.8</v>
      </c>
      <c r="U48" s="3">
        <v>934775926</v>
      </c>
    </row>
    <row r="49" spans="1:21" x14ac:dyDescent="0.25">
      <c r="A49" t="s">
        <v>279</v>
      </c>
      <c r="B49" s="3">
        <v>1126622236.0799999</v>
      </c>
      <c r="C49" s="3">
        <v>5779323128.9200001</v>
      </c>
      <c r="D49" s="3">
        <v>4608731454.2200003</v>
      </c>
      <c r="E49" s="3">
        <v>2963504464.8600001</v>
      </c>
      <c r="F49" s="3">
        <v>1040588806.42</v>
      </c>
      <c r="G49" s="3">
        <v>4836479673.54</v>
      </c>
      <c r="H49" s="3">
        <v>3464347228.21</v>
      </c>
      <c r="I49" s="3">
        <v>2113250089.8599999</v>
      </c>
      <c r="J49" s="3">
        <v>792467619.57000005</v>
      </c>
      <c r="K49" s="3">
        <v>3098199822.77</v>
      </c>
      <c r="L49" s="3">
        <v>2245411296.7800002</v>
      </c>
      <c r="M49" s="3">
        <v>1372173142.9400001</v>
      </c>
      <c r="N49" s="3">
        <v>550037477.14999998</v>
      </c>
      <c r="O49" s="3">
        <v>1904456454.5899999</v>
      </c>
      <c r="P49" s="3">
        <v>1119118168.49</v>
      </c>
      <c r="Q49" s="3">
        <v>862473704.66999996</v>
      </c>
      <c r="R49" s="3">
        <v>115931994.78</v>
      </c>
      <c r="S49" s="3">
        <v>589514444.42999995</v>
      </c>
      <c r="T49" s="3">
        <v>431529603.61000001</v>
      </c>
      <c r="U49" s="3">
        <v>312263552.69999999</v>
      </c>
    </row>
    <row r="50" spans="1:21" x14ac:dyDescent="0.25">
      <c r="A50" t="s">
        <v>280</v>
      </c>
      <c r="B50" s="3">
        <v>32650023.359999999</v>
      </c>
      <c r="C50" s="3">
        <v>150532905.65000001</v>
      </c>
      <c r="D50" s="3">
        <v>131979266.34</v>
      </c>
      <c r="E50" s="3">
        <v>74001665.870000005</v>
      </c>
      <c r="F50" s="3">
        <v>33891379.399999999</v>
      </c>
      <c r="G50" s="3">
        <v>141641984.43000001</v>
      </c>
      <c r="H50" s="3">
        <v>129473137.26000001</v>
      </c>
      <c r="I50" s="3">
        <v>95954641.969999999</v>
      </c>
      <c r="J50" s="3">
        <v>35925360.549999997</v>
      </c>
      <c r="K50" s="3">
        <v>115037012.09999999</v>
      </c>
      <c r="L50" s="3">
        <v>80880434</v>
      </c>
      <c r="M50" s="3">
        <v>55080813.399999999</v>
      </c>
      <c r="N50" s="3">
        <v>20511121.010000002</v>
      </c>
      <c r="O50" s="3">
        <v>86431954.959999993</v>
      </c>
      <c r="P50" s="3">
        <v>54233429.43</v>
      </c>
      <c r="Q50" s="3">
        <v>34253126.07</v>
      </c>
      <c r="R50" s="3">
        <v>11870268.640000001</v>
      </c>
      <c r="S50" s="3">
        <v>98857353.75</v>
      </c>
      <c r="T50" s="3">
        <v>70991223.909999996</v>
      </c>
      <c r="U50" s="3">
        <v>47418505.170000002</v>
      </c>
    </row>
    <row r="51" spans="1:21" x14ac:dyDescent="0.25">
      <c r="A51" t="s">
        <v>281</v>
      </c>
    </row>
    <row r="52" spans="1:21" x14ac:dyDescent="0.25">
      <c r="A52" t="s">
        <v>282</v>
      </c>
      <c r="B52" s="3">
        <v>210320038.66</v>
      </c>
      <c r="C52" s="3">
        <v>287885639.60000002</v>
      </c>
      <c r="D52" s="3">
        <v>148332587.75999999</v>
      </c>
      <c r="E52" s="3">
        <v>99365007.459999993</v>
      </c>
      <c r="F52" s="3">
        <v>277319977</v>
      </c>
      <c r="G52" s="3">
        <v>389062384.07999998</v>
      </c>
      <c r="H52" s="3">
        <v>289166926.24000001</v>
      </c>
      <c r="I52" s="3">
        <v>200695297.58000001</v>
      </c>
      <c r="J52" s="3">
        <v>98745233.129999995</v>
      </c>
      <c r="K52" s="3">
        <v>322746560.86000001</v>
      </c>
      <c r="L52" s="3">
        <v>394730188.36000001</v>
      </c>
      <c r="M52" s="3">
        <v>86897493.390000001</v>
      </c>
      <c r="N52" s="3">
        <v>69053095.439999998</v>
      </c>
      <c r="O52" s="3">
        <v>118188233.76000001</v>
      </c>
      <c r="P52" s="3">
        <v>135541001.36000001</v>
      </c>
      <c r="Q52" s="3">
        <v>117747765.09999999</v>
      </c>
      <c r="S52" s="3">
        <v>76185772.579999998</v>
      </c>
      <c r="T52" s="3">
        <v>142812605.68000001</v>
      </c>
      <c r="U52" s="3">
        <v>90195373.969999999</v>
      </c>
    </row>
    <row r="53" spans="1:21" x14ac:dyDescent="0.25">
      <c r="A53" t="s">
        <v>283</v>
      </c>
    </row>
    <row r="54" spans="1:21" x14ac:dyDescent="0.25">
      <c r="A54" t="s">
        <v>284</v>
      </c>
    </row>
    <row r="55" spans="1:21" x14ac:dyDescent="0.25">
      <c r="A55" t="s">
        <v>285</v>
      </c>
      <c r="B55" s="3">
        <v>1369592298.0999999</v>
      </c>
      <c r="C55" s="3">
        <v>6217741674.1700001</v>
      </c>
      <c r="D55" s="3">
        <v>4889043308.3199997</v>
      </c>
      <c r="E55" s="3">
        <v>3136871138.1900001</v>
      </c>
      <c r="F55" s="3">
        <v>1351800162.8199999</v>
      </c>
      <c r="G55" s="3">
        <v>5367184042.0500002</v>
      </c>
      <c r="H55" s="3">
        <v>3882987291.71</v>
      </c>
      <c r="I55" s="3">
        <v>2409900029.4099998</v>
      </c>
      <c r="J55" s="3">
        <v>927138213.25</v>
      </c>
      <c r="K55" s="3">
        <v>3535983395.73</v>
      </c>
      <c r="L55" s="3">
        <v>2721021919.1399999</v>
      </c>
      <c r="M55" s="3">
        <v>1514151449.73</v>
      </c>
      <c r="N55" s="3">
        <v>639601693.60000002</v>
      </c>
      <c r="O55" s="3">
        <v>2109076643.3099999</v>
      </c>
      <c r="P55" s="3">
        <v>1308892599.28</v>
      </c>
      <c r="Q55" s="3">
        <v>1014474595.84</v>
      </c>
      <c r="R55" s="3">
        <v>127802263.42</v>
      </c>
      <c r="S55" s="3">
        <v>764557570.75999999</v>
      </c>
      <c r="T55" s="3">
        <v>645333433.20000005</v>
      </c>
      <c r="U55" s="3">
        <v>449877431.83999997</v>
      </c>
    </row>
    <row r="56" spans="1:21" x14ac:dyDescent="0.25">
      <c r="A56" t="s">
        <v>286</v>
      </c>
    </row>
    <row r="57" spans="1:21" x14ac:dyDescent="0.25">
      <c r="A57" t="s">
        <v>287</v>
      </c>
      <c r="B57" s="3">
        <v>-215794680.06999999</v>
      </c>
      <c r="C57" s="3">
        <v>306402490.79000002</v>
      </c>
      <c r="D57" s="3">
        <v>-327685964.19</v>
      </c>
      <c r="E57" s="3">
        <v>34078063.990000002</v>
      </c>
      <c r="F57" s="3">
        <v>-39485159.119999997</v>
      </c>
      <c r="G57" s="3">
        <v>294359934.58999997</v>
      </c>
      <c r="H57" s="3">
        <v>-17468926.210000001</v>
      </c>
      <c r="I57" s="3">
        <v>83426770.219999999</v>
      </c>
      <c r="J57" s="3">
        <v>-124223181.03</v>
      </c>
      <c r="K57" s="3">
        <v>709373980.50999999</v>
      </c>
      <c r="L57" s="3">
        <v>99145420.659999996</v>
      </c>
      <c r="M57" s="3">
        <v>252014138.84999999</v>
      </c>
      <c r="N57" s="3">
        <v>44091149.469999999</v>
      </c>
      <c r="O57" s="3">
        <v>863847222.21000004</v>
      </c>
      <c r="P57" s="3">
        <v>740837830.26999998</v>
      </c>
      <c r="Q57" s="3">
        <v>257844870.5</v>
      </c>
      <c r="R57" s="3">
        <v>257673347.13999999</v>
      </c>
      <c r="S57" s="3">
        <v>798469679.66999996</v>
      </c>
      <c r="T57" s="3">
        <v>850278505.60000002</v>
      </c>
      <c r="U57" s="3">
        <v>484898494.16000003</v>
      </c>
    </row>
    <row r="58" spans="1:21" x14ac:dyDescent="0.25">
      <c r="A58" t="s">
        <v>288</v>
      </c>
      <c r="B58" s="3">
        <v>-1621995.34</v>
      </c>
      <c r="C58" s="3">
        <v>2492670.23</v>
      </c>
      <c r="D58" s="3">
        <v>1793199.22</v>
      </c>
      <c r="E58" s="3">
        <v>-536672.41</v>
      </c>
      <c r="F58" s="3">
        <v>-1895815.1</v>
      </c>
      <c r="G58" s="3">
        <v>-670507.76</v>
      </c>
      <c r="H58" s="3">
        <v>591573.43999999994</v>
      </c>
      <c r="I58" s="3">
        <v>-3076278.27</v>
      </c>
      <c r="J58" s="3">
        <v>-18440780.120000001</v>
      </c>
      <c r="K58" s="3">
        <v>-2235659.1800000002</v>
      </c>
      <c r="L58" s="3">
        <v>4359815.3</v>
      </c>
      <c r="M58" s="3">
        <v>3670507.58</v>
      </c>
      <c r="N58" s="3">
        <v>685299.51</v>
      </c>
      <c r="O58" s="3">
        <v>2281541.36</v>
      </c>
    </row>
    <row r="59" spans="1:21" x14ac:dyDescent="0.25">
      <c r="A59" t="s">
        <v>289</v>
      </c>
    </row>
    <row r="60" spans="1:21" x14ac:dyDescent="0.25">
      <c r="A60" t="s">
        <v>290</v>
      </c>
    </row>
    <row r="61" spans="1:21" x14ac:dyDescent="0.25">
      <c r="A61" t="s">
        <v>291</v>
      </c>
      <c r="B61" s="3">
        <v>-153157488.65000001</v>
      </c>
      <c r="C61" s="3">
        <v>236074198.38999999</v>
      </c>
      <c r="D61" s="3">
        <v>-118191741.94</v>
      </c>
      <c r="E61" s="3">
        <v>-33789085.770000003</v>
      </c>
      <c r="F61" s="3">
        <v>-139578763.41999999</v>
      </c>
      <c r="G61" s="3">
        <v>-696879985.90999997</v>
      </c>
      <c r="H61" s="3">
        <v>-664340713.13999999</v>
      </c>
      <c r="I61" s="3">
        <v>-361634741.18000001</v>
      </c>
      <c r="J61" s="3">
        <v>-551430767.89999998</v>
      </c>
      <c r="K61" s="3">
        <v>84070623.719999999</v>
      </c>
      <c r="L61" s="3">
        <v>-583495301.13999999</v>
      </c>
      <c r="M61" s="3">
        <v>-302940510</v>
      </c>
      <c r="N61" s="3">
        <v>-268474662.70999998</v>
      </c>
      <c r="O61" s="3">
        <v>562031034.15999997</v>
      </c>
      <c r="P61" s="3">
        <v>345085421.45999998</v>
      </c>
      <c r="Q61" s="3">
        <v>-28777133.859999999</v>
      </c>
      <c r="R61" s="3">
        <v>-15258943.25</v>
      </c>
      <c r="S61" s="3">
        <v>106078635.12</v>
      </c>
      <c r="T61" s="3">
        <v>-32738408.77</v>
      </c>
      <c r="U61" s="3">
        <v>18725132.34</v>
      </c>
    </row>
    <row r="62" spans="1:21" x14ac:dyDescent="0.25">
      <c r="A62" t="s">
        <v>292</v>
      </c>
      <c r="B62" s="3">
        <v>467763810.85000002</v>
      </c>
      <c r="C62" s="3">
        <v>231689612.46000001</v>
      </c>
      <c r="D62" s="3">
        <v>231689612.46000001</v>
      </c>
      <c r="E62" s="3">
        <v>231689612.46000001</v>
      </c>
      <c r="F62" s="3">
        <v>231689612.46000001</v>
      </c>
      <c r="G62" s="3">
        <v>928569598.37</v>
      </c>
      <c r="H62" s="3">
        <v>928569598.37</v>
      </c>
      <c r="I62" s="3">
        <v>928569598.37</v>
      </c>
      <c r="J62" s="3">
        <v>925604966.92999995</v>
      </c>
      <c r="K62" s="3">
        <v>844498974.64999998</v>
      </c>
      <c r="L62" s="3">
        <v>844498974.64999998</v>
      </c>
      <c r="M62" s="3">
        <v>844498974.64999998</v>
      </c>
      <c r="N62" s="3">
        <v>844498974.64999998</v>
      </c>
      <c r="O62" s="3">
        <v>282467940.49000001</v>
      </c>
      <c r="P62" s="3">
        <v>282467940.48000002</v>
      </c>
      <c r="Q62" s="3">
        <v>282467940.49000001</v>
      </c>
      <c r="R62" s="3">
        <v>282467940.49000001</v>
      </c>
      <c r="S62" s="3">
        <v>176389305.37</v>
      </c>
      <c r="T62" s="3">
        <v>176389305.37</v>
      </c>
      <c r="U62" s="3">
        <v>176389305.37</v>
      </c>
    </row>
    <row r="63" spans="1:21" x14ac:dyDescent="0.25">
      <c r="A63" t="s">
        <v>293</v>
      </c>
      <c r="B63" s="3">
        <v>314606322.19999999</v>
      </c>
      <c r="C63" s="3">
        <v>467763810.85000002</v>
      </c>
      <c r="D63" s="3">
        <v>113497870.52</v>
      </c>
      <c r="E63" s="3">
        <v>197900526.69</v>
      </c>
      <c r="F63" s="3">
        <v>92110849.040000007</v>
      </c>
      <c r="G63" s="3">
        <v>231689612.46000001</v>
      </c>
      <c r="H63" s="3">
        <v>264228885.22999999</v>
      </c>
      <c r="I63" s="3">
        <v>566934857.19000006</v>
      </c>
      <c r="J63" s="3">
        <v>374174199.02999997</v>
      </c>
      <c r="K63" s="3">
        <v>928569598.37</v>
      </c>
      <c r="L63" s="3">
        <v>261003673.50999999</v>
      </c>
      <c r="M63" s="3">
        <v>541558464.64999998</v>
      </c>
      <c r="N63" s="3">
        <v>576024311.94000006</v>
      </c>
      <c r="O63" s="3">
        <v>844498974.64999998</v>
      </c>
      <c r="P63" s="3">
        <v>627553361.94000006</v>
      </c>
      <c r="Q63" s="3">
        <v>253690806.63</v>
      </c>
      <c r="R63" s="3">
        <v>267208997.24000001</v>
      </c>
      <c r="S63" s="3">
        <v>282467940.49000001</v>
      </c>
      <c r="T63" s="3">
        <v>143650896.59999999</v>
      </c>
      <c r="U63" s="3">
        <v>195114437.71000001</v>
      </c>
    </row>
    <row r="64" spans="1:21" x14ac:dyDescent="0.25">
      <c r="A64" t="s">
        <v>294</v>
      </c>
    </row>
    <row r="65" spans="1:21" x14ac:dyDescent="0.25">
      <c r="A65" t="s">
        <v>295</v>
      </c>
      <c r="C65" s="3">
        <v>-619814251.82000005</v>
      </c>
      <c r="E65" s="3">
        <v>32582597.850000001</v>
      </c>
      <c r="G65" s="3">
        <v>245973279.72999999</v>
      </c>
      <c r="I65" s="3">
        <v>53851573.869999997</v>
      </c>
      <c r="K65" s="3">
        <v>147955358.77000001</v>
      </c>
      <c r="M65" s="3">
        <v>69272803.409999996</v>
      </c>
      <c r="O65" s="3">
        <v>-13447282.25</v>
      </c>
      <c r="Q65" s="3">
        <v>39633994.159999996</v>
      </c>
      <c r="S65" s="3">
        <v>60803990.899999999</v>
      </c>
      <c r="U65" s="3">
        <v>53721441.950000003</v>
      </c>
    </row>
    <row r="66" spans="1:21" x14ac:dyDescent="0.25">
      <c r="A66" t="s">
        <v>296</v>
      </c>
      <c r="C66" s="3">
        <v>674915234.11000001</v>
      </c>
      <c r="E66" s="3">
        <v>5801356.46</v>
      </c>
      <c r="G66" s="3">
        <v>100201530.72</v>
      </c>
      <c r="I66" s="3">
        <v>6479617.46</v>
      </c>
      <c r="K66" s="3">
        <v>20586295.93</v>
      </c>
      <c r="M66" s="3">
        <v>7290423.54</v>
      </c>
      <c r="O66" s="3">
        <v>27395352.710000001</v>
      </c>
      <c r="Q66" s="3">
        <v>654294.44999999995</v>
      </c>
      <c r="S66" s="3">
        <v>14452400.779999999</v>
      </c>
      <c r="U66" s="3">
        <v>4984675.8899999997</v>
      </c>
    </row>
    <row r="67" spans="1:21" x14ac:dyDescent="0.25">
      <c r="A67" t="s">
        <v>297</v>
      </c>
    </row>
    <row r="68" spans="1:21" x14ac:dyDescent="0.25">
      <c r="A68" t="s">
        <v>298</v>
      </c>
      <c r="C68" s="3">
        <v>216627844.58000001</v>
      </c>
      <c r="E68" s="3">
        <v>95172331.590000004</v>
      </c>
      <c r="G68" s="3">
        <v>219358087.06</v>
      </c>
      <c r="I68" s="3">
        <v>64101146.859999999</v>
      </c>
      <c r="K68" s="3">
        <v>178469371.06</v>
      </c>
      <c r="M68" s="3">
        <v>78607558.439999998</v>
      </c>
      <c r="O68" s="3">
        <v>163723946.02000001</v>
      </c>
      <c r="Q68" s="3">
        <v>79944380.75</v>
      </c>
      <c r="S68" s="3">
        <v>137459146.53</v>
      </c>
      <c r="U68" s="3">
        <v>58615658.68</v>
      </c>
    </row>
    <row r="69" spans="1:21" x14ac:dyDescent="0.25">
      <c r="A69" t="s">
        <v>299</v>
      </c>
      <c r="C69" s="3">
        <v>81342127.269999996</v>
      </c>
      <c r="E69" s="3">
        <v>40413219.979999997</v>
      </c>
      <c r="G69" s="3">
        <v>71582405.209999993</v>
      </c>
      <c r="I69" s="3">
        <v>7459026.2699999996</v>
      </c>
      <c r="K69" s="3">
        <v>53706885.109999999</v>
      </c>
      <c r="M69" s="3">
        <v>23471998.690000001</v>
      </c>
      <c r="O69" s="3">
        <v>45429289.229999997</v>
      </c>
      <c r="Q69" s="3">
        <v>19650909.120000001</v>
      </c>
      <c r="S69" s="3">
        <v>18532833.16</v>
      </c>
      <c r="U69" s="3">
        <v>4324440.9400000004</v>
      </c>
    </row>
    <row r="70" spans="1:21" x14ac:dyDescent="0.25">
      <c r="A70" t="s">
        <v>300</v>
      </c>
    </row>
    <row r="71" spans="1:21" x14ac:dyDescent="0.25">
      <c r="A71" t="s">
        <v>301</v>
      </c>
      <c r="C71" s="3">
        <v>22307089.039999999</v>
      </c>
      <c r="E71" s="3">
        <v>9893405.6999999993</v>
      </c>
      <c r="G71" s="3">
        <v>26907497.640000001</v>
      </c>
      <c r="I71" s="3">
        <v>13807844.92</v>
      </c>
      <c r="K71" s="3">
        <v>25267495.199999999</v>
      </c>
      <c r="M71" s="3">
        <v>10884259.140000001</v>
      </c>
      <c r="O71" s="3">
        <v>17847263.440000001</v>
      </c>
      <c r="Q71" s="3">
        <v>7744820.5</v>
      </c>
      <c r="S71" s="3">
        <v>7694883.1100000003</v>
      </c>
      <c r="U71" s="3">
        <v>2824349.56</v>
      </c>
    </row>
    <row r="72" spans="1:21" x14ac:dyDescent="0.25">
      <c r="A72" t="s">
        <v>302</v>
      </c>
    </row>
    <row r="73" spans="1:21" x14ac:dyDescent="0.25">
      <c r="A73" t="s">
        <v>303</v>
      </c>
    </row>
    <row r="74" spans="1:21" x14ac:dyDescent="0.25">
      <c r="A74" t="s">
        <v>304</v>
      </c>
      <c r="C74" s="3">
        <v>21960214.399999999</v>
      </c>
      <c r="E74" s="3">
        <v>-439854.92</v>
      </c>
      <c r="G74" s="3">
        <v>-1860222.64</v>
      </c>
      <c r="I74" s="3">
        <v>-387626.08</v>
      </c>
      <c r="K74" s="3">
        <v>-517697.38</v>
      </c>
      <c r="M74" s="3">
        <v>222427.84</v>
      </c>
      <c r="O74" s="3">
        <v>680815.61</v>
      </c>
      <c r="Q74" s="3">
        <v>234394</v>
      </c>
      <c r="S74" s="3">
        <v>-236035.28</v>
      </c>
      <c r="U74" s="3">
        <v>-65424.11</v>
      </c>
    </row>
    <row r="75" spans="1:21" x14ac:dyDescent="0.25">
      <c r="A75" t="s">
        <v>305</v>
      </c>
      <c r="C75" s="3">
        <v>1504632.07</v>
      </c>
      <c r="G75" s="3">
        <v>1144271.1399999999</v>
      </c>
      <c r="K75" s="3">
        <v>712164.32</v>
      </c>
    </row>
    <row r="76" spans="1:21" x14ac:dyDescent="0.25">
      <c r="A76" t="s">
        <v>306</v>
      </c>
      <c r="C76" s="3">
        <v>1640179.9</v>
      </c>
      <c r="E76" s="3">
        <v>19450.75</v>
      </c>
      <c r="G76" s="3">
        <v>-1018126.24</v>
      </c>
      <c r="I76" s="3">
        <v>-4617769.8600000003</v>
      </c>
      <c r="K76" s="3">
        <v>8233670.1799999997</v>
      </c>
      <c r="M76" s="3">
        <v>12268327.050000001</v>
      </c>
      <c r="O76" s="3">
        <v>-3570261.51</v>
      </c>
      <c r="S76" s="3">
        <v>-1990104.27</v>
      </c>
    </row>
    <row r="77" spans="1:21" x14ac:dyDescent="0.25">
      <c r="A77" t="s">
        <v>307</v>
      </c>
      <c r="C77" s="3">
        <v>149982166.24000001</v>
      </c>
      <c r="E77" s="3">
        <v>92783988.769999996</v>
      </c>
      <c r="G77" s="3">
        <v>182241222.13999999</v>
      </c>
      <c r="I77" s="3">
        <v>96679357.560000002</v>
      </c>
      <c r="K77" s="3">
        <v>150797636.53999999</v>
      </c>
      <c r="M77" s="3">
        <v>33668826.07</v>
      </c>
      <c r="O77" s="3">
        <v>102275014.01000001</v>
      </c>
      <c r="Q77" s="3">
        <v>43152014.299999997</v>
      </c>
      <c r="S77" s="3">
        <v>62287183.600000001</v>
      </c>
      <c r="U77" s="3">
        <v>30157189.969999999</v>
      </c>
    </row>
    <row r="78" spans="1:21" x14ac:dyDescent="0.25">
      <c r="A78" t="s">
        <v>308</v>
      </c>
      <c r="C78" s="3">
        <v>-81751054.159999996</v>
      </c>
      <c r="E78" s="3">
        <v>-30118782.41</v>
      </c>
      <c r="G78" s="3">
        <v>-314665522.36000001</v>
      </c>
      <c r="I78" s="3">
        <v>-33375969.91</v>
      </c>
      <c r="K78" s="3">
        <v>-82975093.060000002</v>
      </c>
      <c r="M78" s="3">
        <v>-53109471.640000001</v>
      </c>
      <c r="O78" s="3">
        <v>-921115.18</v>
      </c>
      <c r="Q78" s="3">
        <v>-14850.16</v>
      </c>
      <c r="S78" s="3">
        <v>4711890.33</v>
      </c>
      <c r="U78" s="3">
        <v>-1090868.49</v>
      </c>
    </row>
    <row r="79" spans="1:21" x14ac:dyDescent="0.25">
      <c r="A79" t="s">
        <v>309</v>
      </c>
      <c r="C79" s="3">
        <v>-83554046.209999993</v>
      </c>
      <c r="E79" s="3">
        <v>-22590739.440000001</v>
      </c>
      <c r="G79" s="3">
        <v>-59485867.340000004</v>
      </c>
      <c r="I79" s="3">
        <v>-16482230.02</v>
      </c>
      <c r="K79" s="3">
        <v>-31775105.579999998</v>
      </c>
      <c r="M79" s="3">
        <v>2818377.89</v>
      </c>
      <c r="O79" s="3">
        <v>-20114502.109999999</v>
      </c>
      <c r="Q79" s="3">
        <v>-15286501.6</v>
      </c>
      <c r="S79" s="3">
        <v>-40268659.700000003</v>
      </c>
      <c r="U79" s="3">
        <v>-2629772.25</v>
      </c>
    </row>
    <row r="80" spans="1:21" x14ac:dyDescent="0.25">
      <c r="A80" t="s">
        <v>310</v>
      </c>
      <c r="G80" s="3">
        <v>17816437.109999999</v>
      </c>
      <c r="K80" s="3">
        <v>0</v>
      </c>
    </row>
    <row r="81" spans="1:21" x14ac:dyDescent="0.25">
      <c r="A81" t="s">
        <v>311</v>
      </c>
      <c r="C81" s="3">
        <v>-70073954.349999994</v>
      </c>
      <c r="E81" s="3">
        <v>-9264184.8200000003</v>
      </c>
      <c r="G81" s="3">
        <v>-201138727.25</v>
      </c>
      <c r="I81" s="3">
        <v>-287373477.07999998</v>
      </c>
      <c r="K81" s="3">
        <v>-486166057.57999998</v>
      </c>
      <c r="M81" s="3">
        <v>29161684.550000001</v>
      </c>
      <c r="O81" s="3">
        <v>-301644737.75999999</v>
      </c>
      <c r="Q81" s="3">
        <v>-249192933.30000001</v>
      </c>
      <c r="S81" s="3">
        <v>-164017519.15000001</v>
      </c>
      <c r="U81" s="3">
        <v>-106672845.65000001</v>
      </c>
    </row>
    <row r="82" spans="1:21" x14ac:dyDescent="0.25">
      <c r="A82" t="s">
        <v>312</v>
      </c>
      <c r="C82" s="3">
        <v>-307201664.47000003</v>
      </c>
      <c r="E82" s="3">
        <v>142777549.38999999</v>
      </c>
      <c r="G82" s="3">
        <v>-448480243.91000003</v>
      </c>
      <c r="I82" s="3">
        <v>178550939.19</v>
      </c>
      <c r="K82" s="3">
        <v>-1018438831.1799999</v>
      </c>
      <c r="M82" s="3">
        <v>-366756888.12</v>
      </c>
      <c r="O82" s="3">
        <v>-506912596.75</v>
      </c>
      <c r="Q82" s="3">
        <v>-5322973.1500000004</v>
      </c>
      <c r="S82" s="3">
        <v>-575612527.95000005</v>
      </c>
      <c r="U82" s="3">
        <v>-513363198.73000002</v>
      </c>
    </row>
    <row r="83" spans="1:21" x14ac:dyDescent="0.25">
      <c r="A83" t="s">
        <v>313</v>
      </c>
      <c r="C83" s="3">
        <v>314604971.51999998</v>
      </c>
      <c r="E83" s="3">
        <v>-259643307.22999999</v>
      </c>
      <c r="G83" s="3">
        <v>-88914716.409999996</v>
      </c>
      <c r="I83" s="3">
        <v>-47304133.509999998</v>
      </c>
      <c r="K83" s="3">
        <v>860062745.27999997</v>
      </c>
      <c r="M83" s="3">
        <v>-239405776.63999999</v>
      </c>
      <c r="O83" s="3">
        <v>554308859.36000001</v>
      </c>
      <c r="Q83" s="3">
        <v>-31589283</v>
      </c>
      <c r="S83" s="3">
        <v>391783718.41000003</v>
      </c>
      <c r="U83" s="3">
        <v>200030738.41999999</v>
      </c>
    </row>
    <row r="84" spans="1:21" x14ac:dyDescent="0.25">
      <c r="A84" t="s">
        <v>314</v>
      </c>
    </row>
    <row r="85" spans="1:21" x14ac:dyDescent="0.25">
      <c r="A85" t="s">
        <v>315</v>
      </c>
      <c r="K85" s="3">
        <v>0</v>
      </c>
      <c r="U85" s="3">
        <v>4850739.5199999996</v>
      </c>
    </row>
    <row r="86" spans="1:21" x14ac:dyDescent="0.25">
      <c r="A86" t="s">
        <v>316</v>
      </c>
    </row>
    <row r="87" spans="1:21" x14ac:dyDescent="0.25">
      <c r="A87" t="s">
        <v>317</v>
      </c>
    </row>
    <row r="88" spans="1:21" x14ac:dyDescent="0.25">
      <c r="A88" t="s">
        <v>318</v>
      </c>
      <c r="C88" s="3">
        <v>322489488.12</v>
      </c>
      <c r="E88" s="3">
        <v>97387031.670000002</v>
      </c>
      <c r="G88" s="3">
        <v>-250338695.40000001</v>
      </c>
      <c r="I88" s="3">
        <v>31388299.670000002</v>
      </c>
      <c r="K88" s="3">
        <v>-174081162.38999999</v>
      </c>
      <c r="M88" s="3">
        <v>-391605449.77999997</v>
      </c>
      <c r="O88" s="3">
        <v>65050044.82</v>
      </c>
      <c r="Q88" s="3">
        <v>-110391733.93000001</v>
      </c>
      <c r="S88" s="3">
        <v>-84398799.530000001</v>
      </c>
      <c r="U88" s="3">
        <v>-264312874.30000001</v>
      </c>
    </row>
    <row r="89" spans="1:21" x14ac:dyDescent="0.25">
      <c r="A89" t="s">
        <v>319</v>
      </c>
    </row>
    <row r="90" spans="1:21" x14ac:dyDescent="0.25">
      <c r="A90" t="s">
        <v>320</v>
      </c>
    </row>
    <row r="91" spans="1:21" x14ac:dyDescent="0.25">
      <c r="A91" t="s">
        <v>321</v>
      </c>
    </row>
    <row r="92" spans="1:21" x14ac:dyDescent="0.25">
      <c r="A92" t="s">
        <v>322</v>
      </c>
      <c r="C92" s="3">
        <v>467763810.85000002</v>
      </c>
      <c r="E92" s="3">
        <v>197900526.69</v>
      </c>
      <c r="G92" s="3">
        <v>231689612.46000001</v>
      </c>
      <c r="I92" s="3">
        <v>566934857.19000006</v>
      </c>
      <c r="K92" s="3">
        <v>928569598.37</v>
      </c>
      <c r="M92" s="3">
        <v>541558464.64999998</v>
      </c>
      <c r="O92" s="3">
        <v>844498974.64999998</v>
      </c>
      <c r="Q92" s="3">
        <v>253690806.63</v>
      </c>
      <c r="S92" s="3">
        <v>282467940.49000001</v>
      </c>
      <c r="U92" s="3">
        <v>195114437.71000001</v>
      </c>
    </row>
    <row r="93" spans="1:21" x14ac:dyDescent="0.25">
      <c r="A93" t="s">
        <v>323</v>
      </c>
      <c r="C93" s="3">
        <v>231689612.46000001</v>
      </c>
      <c r="E93" s="3">
        <v>231689612.46000001</v>
      </c>
      <c r="G93" s="3">
        <v>928569598.37</v>
      </c>
      <c r="I93" s="3">
        <v>928569598.37</v>
      </c>
      <c r="K93" s="3">
        <v>844498974.64999998</v>
      </c>
      <c r="M93" s="3">
        <v>844498974.64999998</v>
      </c>
      <c r="O93" s="3">
        <v>282467940.49000001</v>
      </c>
      <c r="Q93" s="3">
        <v>282467940.49000001</v>
      </c>
      <c r="S93" s="3">
        <v>176389305.37</v>
      </c>
      <c r="U93" s="3">
        <v>176389305.37</v>
      </c>
    </row>
    <row r="94" spans="1:21" x14ac:dyDescent="0.25">
      <c r="A94" t="s">
        <v>324</v>
      </c>
    </row>
    <row r="95" spans="1:21" x14ac:dyDescent="0.25">
      <c r="A95" t="s">
        <v>325</v>
      </c>
    </row>
    <row r="96" spans="1:21" x14ac:dyDescent="0.25">
      <c r="A96" t="s">
        <v>326</v>
      </c>
    </row>
    <row r="97" spans="1:21" x14ac:dyDescent="0.25">
      <c r="A97" t="s">
        <v>327</v>
      </c>
    </row>
    <row r="98" spans="1:21" x14ac:dyDescent="0.25">
      <c r="A98" t="s">
        <v>328</v>
      </c>
      <c r="C98" s="3">
        <v>236074198.38999999</v>
      </c>
      <c r="E98" s="3">
        <v>-33789085.770000003</v>
      </c>
      <c r="G98" s="3">
        <v>-696879985.90999997</v>
      </c>
      <c r="I98" s="3">
        <v>-361634741.18000001</v>
      </c>
      <c r="K98" s="3">
        <v>84070623.719999999</v>
      </c>
      <c r="M98" s="3">
        <v>-302940510</v>
      </c>
      <c r="O98" s="3">
        <v>562031034.15999997</v>
      </c>
      <c r="Q98" s="3">
        <v>-28777133.859999999</v>
      </c>
      <c r="S98" s="3">
        <v>106078635.12</v>
      </c>
      <c r="U98" s="3">
        <v>18725132.34</v>
      </c>
    </row>
    <row r="99" spans="1:21" x14ac:dyDescent="0.25">
      <c r="A99" t="s">
        <v>150</v>
      </c>
      <c r="B99" t="s">
        <v>151</v>
      </c>
      <c r="C99" t="s">
        <v>151</v>
      </c>
      <c r="D99" t="s">
        <v>151</v>
      </c>
      <c r="E99" t="s">
        <v>151</v>
      </c>
      <c r="F99" t="s">
        <v>151</v>
      </c>
      <c r="G99" t="s">
        <v>151</v>
      </c>
      <c r="H99" t="s">
        <v>151</v>
      </c>
      <c r="I99" t="s">
        <v>151</v>
      </c>
      <c r="J99" t="s">
        <v>151</v>
      </c>
      <c r="K99" t="s">
        <v>151</v>
      </c>
      <c r="L99" t="s">
        <v>151</v>
      </c>
      <c r="M99" t="s">
        <v>151</v>
      </c>
      <c r="N99" t="s">
        <v>151</v>
      </c>
      <c r="O99" t="s">
        <v>151</v>
      </c>
      <c r="P99" t="s">
        <v>151</v>
      </c>
      <c r="Q99" t="s">
        <v>151</v>
      </c>
      <c r="R99" t="s">
        <v>151</v>
      </c>
      <c r="S99" t="s">
        <v>151</v>
      </c>
      <c r="T99" t="s">
        <v>151</v>
      </c>
      <c r="U99" t="s">
        <v>151</v>
      </c>
    </row>
    <row r="100" spans="1:21" x14ac:dyDescent="0.25">
      <c r="A100" t="s">
        <v>152</v>
      </c>
      <c r="B100" t="s">
        <v>151</v>
      </c>
      <c r="C100" t="s">
        <v>151</v>
      </c>
      <c r="D100" t="s">
        <v>151</v>
      </c>
      <c r="E100" t="s">
        <v>151</v>
      </c>
      <c r="F100" t="s">
        <v>151</v>
      </c>
      <c r="G100" t="s">
        <v>151</v>
      </c>
      <c r="H100" t="s">
        <v>151</v>
      </c>
      <c r="I100" t="s">
        <v>151</v>
      </c>
      <c r="J100" t="s">
        <v>151</v>
      </c>
      <c r="K100" t="s">
        <v>151</v>
      </c>
      <c r="L100" t="s">
        <v>151</v>
      </c>
      <c r="M100" t="s">
        <v>151</v>
      </c>
      <c r="N100" t="s">
        <v>151</v>
      </c>
      <c r="O100" t="s">
        <v>151</v>
      </c>
      <c r="P100" t="s">
        <v>151</v>
      </c>
      <c r="Q100" t="s">
        <v>151</v>
      </c>
      <c r="R100" t="s">
        <v>151</v>
      </c>
      <c r="S100" t="s">
        <v>151</v>
      </c>
      <c r="T100" t="s">
        <v>151</v>
      </c>
      <c r="U100" t="s">
        <v>151</v>
      </c>
    </row>
    <row r="101" spans="1:21" x14ac:dyDescent="0.25">
      <c r="A101" t="s">
        <v>153</v>
      </c>
      <c r="B101" t="s">
        <v>154</v>
      </c>
      <c r="C101" t="s">
        <v>154</v>
      </c>
      <c r="D101" t="s">
        <v>154</v>
      </c>
      <c r="E101" t="s">
        <v>154</v>
      </c>
      <c r="F101" t="s">
        <v>154</v>
      </c>
      <c r="G101" t="s">
        <v>154</v>
      </c>
      <c r="H101" t="s">
        <v>154</v>
      </c>
      <c r="I101" t="s">
        <v>154</v>
      </c>
      <c r="J101" t="s">
        <v>154</v>
      </c>
      <c r="K101" t="s">
        <v>154</v>
      </c>
      <c r="L101" t="s">
        <v>154</v>
      </c>
      <c r="M101" t="s">
        <v>154</v>
      </c>
      <c r="N101" t="s">
        <v>154</v>
      </c>
      <c r="O101" t="s">
        <v>154</v>
      </c>
      <c r="P101" t="s">
        <v>154</v>
      </c>
      <c r="Q101" t="s">
        <v>154</v>
      </c>
      <c r="R101" t="s">
        <v>154</v>
      </c>
      <c r="S101" t="s">
        <v>154</v>
      </c>
      <c r="T101" t="s">
        <v>154</v>
      </c>
      <c r="U101" t="s">
        <v>154</v>
      </c>
    </row>
    <row r="102" spans="1:21" x14ac:dyDescent="0.25">
      <c r="A102" t="s">
        <v>155</v>
      </c>
      <c r="B102" t="s">
        <v>156</v>
      </c>
      <c r="C102" t="s">
        <v>156</v>
      </c>
      <c r="D102" t="s">
        <v>156</v>
      </c>
      <c r="E102" t="s">
        <v>156</v>
      </c>
      <c r="F102" t="s">
        <v>156</v>
      </c>
      <c r="G102" t="s">
        <v>156</v>
      </c>
      <c r="H102" t="s">
        <v>156</v>
      </c>
      <c r="I102" t="s">
        <v>156</v>
      </c>
      <c r="J102" t="s">
        <v>156</v>
      </c>
      <c r="K102" t="s">
        <v>156</v>
      </c>
      <c r="L102" t="s">
        <v>156</v>
      </c>
      <c r="M102" t="s">
        <v>156</v>
      </c>
      <c r="N102" t="s">
        <v>156</v>
      </c>
      <c r="O102" t="s">
        <v>156</v>
      </c>
      <c r="P102" t="s">
        <v>156</v>
      </c>
      <c r="Q102" t="s">
        <v>156</v>
      </c>
      <c r="R102" t="s">
        <v>156</v>
      </c>
      <c r="S102" t="s">
        <v>156</v>
      </c>
      <c r="T102" t="s">
        <v>156</v>
      </c>
      <c r="U102" t="s">
        <v>156</v>
      </c>
    </row>
    <row r="103" spans="1:21" x14ac:dyDescent="0.25">
      <c r="A103" t="s">
        <v>157</v>
      </c>
      <c r="C103" t="s">
        <v>158</v>
      </c>
      <c r="G103" t="s">
        <v>158</v>
      </c>
      <c r="K103" t="s">
        <v>158</v>
      </c>
      <c r="O103" t="s">
        <v>158</v>
      </c>
      <c r="S103" t="s">
        <v>158</v>
      </c>
    </row>
    <row r="104" spans="1:21" x14ac:dyDescent="0.25">
      <c r="A104" t="s">
        <v>159</v>
      </c>
      <c r="C104" t="s">
        <v>160</v>
      </c>
      <c r="G104" t="s">
        <v>160</v>
      </c>
      <c r="K104" t="s">
        <v>160</v>
      </c>
      <c r="O104" t="s">
        <v>160</v>
      </c>
      <c r="S104" t="s">
        <v>160</v>
      </c>
    </row>
    <row r="105" spans="1:21" x14ac:dyDescent="0.25">
      <c r="A105" t="s">
        <v>161</v>
      </c>
      <c r="C105" t="s">
        <v>162</v>
      </c>
      <c r="G105" t="s">
        <v>162</v>
      </c>
      <c r="K105" t="s">
        <v>162</v>
      </c>
      <c r="O105" t="s">
        <v>162</v>
      </c>
      <c r="S105" t="s">
        <v>162</v>
      </c>
    </row>
    <row r="106" spans="1:21" x14ac:dyDescent="0.25">
      <c r="A106" t="s">
        <v>163</v>
      </c>
    </row>
    <row r="107" spans="1:21" x14ac:dyDescent="0.25">
      <c r="A107" t="s">
        <v>164</v>
      </c>
    </row>
    <row r="108" spans="1:21" x14ac:dyDescent="0.25">
      <c r="A108" t="s">
        <v>165</v>
      </c>
    </row>
    <row r="109" spans="1:21" x14ac:dyDescent="0.25">
      <c r="A109" t="s">
        <v>166</v>
      </c>
      <c r="B109" t="s">
        <v>167</v>
      </c>
      <c r="C109" t="s">
        <v>167</v>
      </c>
      <c r="D109" t="s">
        <v>168</v>
      </c>
      <c r="E109" t="s">
        <v>169</v>
      </c>
      <c r="F109" t="s">
        <v>170</v>
      </c>
      <c r="G109" t="s">
        <v>170</v>
      </c>
      <c r="H109" t="s">
        <v>171</v>
      </c>
      <c r="I109" t="s">
        <v>172</v>
      </c>
      <c r="J109" t="s">
        <v>173</v>
      </c>
      <c r="K109" t="s">
        <v>173</v>
      </c>
      <c r="L109" t="s">
        <v>174</v>
      </c>
      <c r="M109" t="s">
        <v>175</v>
      </c>
      <c r="N109" t="s">
        <v>176</v>
      </c>
      <c r="O109" t="s">
        <v>176</v>
      </c>
      <c r="P109" t="s">
        <v>177</v>
      </c>
      <c r="Q109" t="s">
        <v>178</v>
      </c>
      <c r="R109" t="s">
        <v>179</v>
      </c>
      <c r="S109" t="s">
        <v>179</v>
      </c>
      <c r="T109" t="s">
        <v>180</v>
      </c>
      <c r="U109" t="s">
        <v>181</v>
      </c>
    </row>
    <row r="110" spans="1:21" x14ac:dyDescent="0.25">
      <c r="A110" t="s">
        <v>182</v>
      </c>
      <c r="B110" t="s">
        <v>183</v>
      </c>
      <c r="C110" t="s">
        <v>183</v>
      </c>
      <c r="D110" t="s">
        <v>183</v>
      </c>
      <c r="E110" t="s">
        <v>183</v>
      </c>
      <c r="F110" t="s">
        <v>183</v>
      </c>
      <c r="G110" t="s">
        <v>183</v>
      </c>
      <c r="H110" t="s">
        <v>183</v>
      </c>
      <c r="I110" t="s">
        <v>183</v>
      </c>
      <c r="J110" t="s">
        <v>183</v>
      </c>
      <c r="K110" t="s">
        <v>183</v>
      </c>
      <c r="L110" t="s">
        <v>183</v>
      </c>
      <c r="M110" t="s">
        <v>183</v>
      </c>
      <c r="N110" t="s">
        <v>183</v>
      </c>
      <c r="O110" t="s">
        <v>183</v>
      </c>
      <c r="P110" t="s">
        <v>183</v>
      </c>
      <c r="Q110" t="s">
        <v>183</v>
      </c>
      <c r="R110" t="s">
        <v>183</v>
      </c>
      <c r="S110" t="s">
        <v>183</v>
      </c>
      <c r="T110" t="s">
        <v>183</v>
      </c>
      <c r="U110" t="s">
        <v>183</v>
      </c>
    </row>
    <row r="130" spans="1:1" x14ac:dyDescent="0.25">
      <c r="A130" t="s">
        <v>184</v>
      </c>
    </row>
    <row r="131" spans="1:1" x14ac:dyDescent="0.25">
      <c r="A131" s="2" t="s">
        <v>185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79897-7EF1-4B39-8785-59C3250B7616}">
  <dimension ref="A1:BV79"/>
  <sheetViews>
    <sheetView workbookViewId="0">
      <selection sqref="A1:XFD1048576"/>
    </sheetView>
  </sheetViews>
  <sheetFormatPr defaultRowHeight="14" x14ac:dyDescent="0.25"/>
  <cols>
    <col min="1" max="1" width="56.7265625" style="1" bestFit="1" customWidth="1"/>
    <col min="2" max="17" width="18.90625" style="1" bestFit="1" customWidth="1"/>
    <col min="18" max="18" width="16.81640625" style="1" bestFit="1" customWidth="1"/>
    <col min="19" max="21" width="18.90625" style="1" bestFit="1" customWidth="1"/>
    <col min="22" max="74" width="8.7265625" style="1"/>
  </cols>
  <sheetData>
    <row r="1" spans="1:2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</row>
    <row r="2" spans="1:21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21</v>
      </c>
      <c r="G2" t="s">
        <v>22</v>
      </c>
      <c r="H2" t="s">
        <v>23</v>
      </c>
      <c r="I2" t="s">
        <v>24</v>
      </c>
      <c r="J2" t="s">
        <v>21</v>
      </c>
      <c r="K2" t="s">
        <v>22</v>
      </c>
      <c r="L2" t="s">
        <v>23</v>
      </c>
      <c r="M2" t="s">
        <v>24</v>
      </c>
      <c r="N2" t="s">
        <v>21</v>
      </c>
      <c r="O2" t="s">
        <v>22</v>
      </c>
      <c r="P2" t="s">
        <v>23</v>
      </c>
      <c r="Q2" t="s">
        <v>24</v>
      </c>
      <c r="R2" t="s">
        <v>21</v>
      </c>
      <c r="S2" t="s">
        <v>22</v>
      </c>
      <c r="T2" t="s">
        <v>23</v>
      </c>
      <c r="U2" t="s">
        <v>24</v>
      </c>
    </row>
    <row r="3" spans="1:21" x14ac:dyDescent="0.25">
      <c r="A3" t="s">
        <v>25</v>
      </c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26</v>
      </c>
      <c r="I3" t="s">
        <v>26</v>
      </c>
      <c r="J3" t="s">
        <v>26</v>
      </c>
      <c r="K3" t="s">
        <v>26</v>
      </c>
      <c r="L3" t="s">
        <v>26</v>
      </c>
      <c r="M3" t="s">
        <v>26</v>
      </c>
      <c r="N3" t="s">
        <v>26</v>
      </c>
      <c r="O3" t="s">
        <v>26</v>
      </c>
      <c r="P3" t="s">
        <v>26</v>
      </c>
      <c r="Q3" t="s">
        <v>26</v>
      </c>
      <c r="R3" t="s">
        <v>26</v>
      </c>
      <c r="S3" t="s">
        <v>26</v>
      </c>
      <c r="T3" t="s">
        <v>26</v>
      </c>
      <c r="U3" t="s">
        <v>26</v>
      </c>
    </row>
    <row r="4" spans="1:21" x14ac:dyDescent="0.25">
      <c r="A4" t="s">
        <v>186</v>
      </c>
      <c r="B4" s="3">
        <v>1346369097.3800001</v>
      </c>
      <c r="C4" s="3">
        <v>7486212149.8900003</v>
      </c>
      <c r="D4" s="3">
        <v>4996968243.04</v>
      </c>
      <c r="E4" s="3">
        <v>3255756846.9099998</v>
      </c>
      <c r="F4" s="3">
        <v>1563183434</v>
      </c>
      <c r="G4" s="3">
        <v>7454105562.46</v>
      </c>
      <c r="H4" s="3">
        <v>5364906855.4399996</v>
      </c>
      <c r="I4" s="3">
        <v>3634510274.0900002</v>
      </c>
      <c r="J4" s="3">
        <v>1704064325.8099999</v>
      </c>
      <c r="K4" s="3">
        <v>5851032309.3100004</v>
      </c>
      <c r="L4" s="3">
        <v>3816709719.46</v>
      </c>
      <c r="M4" s="3">
        <v>2410014101.3600001</v>
      </c>
      <c r="N4" s="3">
        <v>1169430670.26</v>
      </c>
      <c r="O4" s="3">
        <v>4583529186.5799999</v>
      </c>
      <c r="P4" s="3">
        <v>3180595721.8600001</v>
      </c>
      <c r="Q4" s="3">
        <v>1989294263.4200001</v>
      </c>
      <c r="R4" s="3">
        <v>892902016.46000004</v>
      </c>
      <c r="S4" s="3">
        <v>3037786771.5500002</v>
      </c>
      <c r="T4" s="3">
        <v>2457550801.4000001</v>
      </c>
      <c r="U4" s="3">
        <v>1651649112.8699999</v>
      </c>
    </row>
    <row r="5" spans="1:21" x14ac:dyDescent="0.25">
      <c r="A5" t="s">
        <v>187</v>
      </c>
      <c r="B5" s="3">
        <v>1346369097.3800001</v>
      </c>
      <c r="C5" s="3">
        <v>7486212149.8900003</v>
      </c>
      <c r="D5" s="3">
        <v>4996968243.04</v>
      </c>
      <c r="E5" s="3">
        <v>3255756846.9099998</v>
      </c>
      <c r="F5" s="3">
        <v>1563183434</v>
      </c>
      <c r="G5" s="3">
        <v>7454105562.46</v>
      </c>
      <c r="H5" s="3">
        <v>5364906855.4399996</v>
      </c>
      <c r="I5" s="3">
        <v>3634510274.0900002</v>
      </c>
      <c r="J5" s="3">
        <v>1704064325.8099999</v>
      </c>
      <c r="K5" s="3">
        <v>5851032309.3100004</v>
      </c>
      <c r="L5" s="3">
        <v>3816709719.46</v>
      </c>
      <c r="M5" s="3">
        <v>2410014101.3600001</v>
      </c>
      <c r="N5" s="3">
        <v>1169430670.26</v>
      </c>
      <c r="O5" s="3">
        <v>4583529186.5799999</v>
      </c>
      <c r="P5" s="3">
        <v>3180595721.8600001</v>
      </c>
      <c r="Q5" s="3">
        <v>1989294263.4200001</v>
      </c>
      <c r="R5" s="3">
        <v>892902016.46000004</v>
      </c>
      <c r="S5" s="3">
        <v>3037786771.5500002</v>
      </c>
      <c r="T5" s="3">
        <v>2457550801.4000001</v>
      </c>
      <c r="U5" s="3">
        <v>1651649112.8699999</v>
      </c>
    </row>
    <row r="6" spans="1:21" x14ac:dyDescent="0.25">
      <c r="A6" t="s">
        <v>188</v>
      </c>
    </row>
    <row r="7" spans="1:21" x14ac:dyDescent="0.25">
      <c r="A7" t="s">
        <v>189</v>
      </c>
      <c r="B7" s="3">
        <v>1352059698.8499999</v>
      </c>
      <c r="C7" s="3">
        <v>7581959404.7299995</v>
      </c>
      <c r="D7" s="3">
        <v>5036609009.3800001</v>
      </c>
      <c r="E7" s="3">
        <v>3276186599.4099998</v>
      </c>
      <c r="F7" s="3">
        <v>1577277573.24</v>
      </c>
      <c r="G7" s="3">
        <v>7571158124.6599998</v>
      </c>
      <c r="H7" s="3">
        <v>5358908158.4300003</v>
      </c>
      <c r="I7" s="3">
        <v>3628882519.71</v>
      </c>
      <c r="J7" s="3">
        <v>1684077569.3900001</v>
      </c>
      <c r="K7" s="3">
        <v>5839832564.9799995</v>
      </c>
      <c r="L7" s="3">
        <v>3794044198.8400002</v>
      </c>
      <c r="M7" s="3">
        <v>2411679664.8200002</v>
      </c>
      <c r="N7" s="3">
        <v>1166762483.74</v>
      </c>
      <c r="O7" s="3">
        <v>4648945587.54</v>
      </c>
      <c r="P7" s="3">
        <v>3161044177.3200002</v>
      </c>
      <c r="Q7" s="3">
        <v>1972776616.01</v>
      </c>
      <c r="R7" s="3">
        <v>878034014.66999996</v>
      </c>
      <c r="S7" s="3">
        <v>2976743560.4000001</v>
      </c>
      <c r="T7" s="3">
        <v>2361301726.3800001</v>
      </c>
      <c r="U7" s="3">
        <v>1595734471.54</v>
      </c>
    </row>
    <row r="8" spans="1:21" x14ac:dyDescent="0.25">
      <c r="A8" t="s">
        <v>190</v>
      </c>
      <c r="B8" s="3">
        <v>1128656673.22</v>
      </c>
      <c r="C8" s="3">
        <v>6335470767.29</v>
      </c>
      <c r="D8" s="3">
        <v>4239331431.1599998</v>
      </c>
      <c r="E8" s="3">
        <v>2742176611.23</v>
      </c>
      <c r="F8" s="3">
        <v>1332890770.6099999</v>
      </c>
      <c r="G8" s="3">
        <v>6408746749.8000002</v>
      </c>
      <c r="H8" s="3">
        <v>4621678159.4300003</v>
      </c>
      <c r="I8" s="3">
        <v>3131938338.3200002</v>
      </c>
      <c r="J8" s="3">
        <v>1466438935.76</v>
      </c>
      <c r="K8" s="3">
        <v>4987875026.0699997</v>
      </c>
      <c r="L8" s="3">
        <v>3256684553.4499998</v>
      </c>
      <c r="M8" s="3">
        <v>2060406367.53</v>
      </c>
      <c r="N8" s="3">
        <v>991671146.24000001</v>
      </c>
      <c r="O8" s="3">
        <v>3874901211.98</v>
      </c>
      <c r="P8" s="3">
        <v>2625389456.8299999</v>
      </c>
      <c r="Q8" s="3">
        <v>1635755917.26</v>
      </c>
      <c r="R8" s="3">
        <v>722298587.75</v>
      </c>
      <c r="S8" s="3">
        <v>2491200322.9499998</v>
      </c>
      <c r="T8" s="3">
        <v>2060712855.3499999</v>
      </c>
      <c r="U8" s="3">
        <v>1399082133.74</v>
      </c>
    </row>
    <row r="9" spans="1:21" x14ac:dyDescent="0.25">
      <c r="A9" t="s">
        <v>191</v>
      </c>
      <c r="B9" s="3">
        <v>4650623.99</v>
      </c>
      <c r="C9" s="3">
        <v>37338396.479999997</v>
      </c>
      <c r="D9" s="3">
        <v>24456114.16</v>
      </c>
      <c r="E9" s="3">
        <v>17333560.140000001</v>
      </c>
      <c r="F9" s="3">
        <v>8243715.9800000004</v>
      </c>
      <c r="G9" s="3">
        <v>40573284.789999999</v>
      </c>
      <c r="H9" s="3">
        <v>26820525</v>
      </c>
      <c r="I9" s="3">
        <v>18486188.609999999</v>
      </c>
      <c r="J9" s="3">
        <v>6619380.6600000001</v>
      </c>
      <c r="K9" s="3">
        <v>32731627.719999999</v>
      </c>
      <c r="L9" s="3">
        <v>17491622.629999999</v>
      </c>
      <c r="M9" s="3">
        <v>11004274.210000001</v>
      </c>
      <c r="N9" s="3">
        <v>5046857.8099999996</v>
      </c>
      <c r="O9" s="3">
        <v>24591134.280000001</v>
      </c>
      <c r="P9" s="3">
        <v>11722827.52</v>
      </c>
      <c r="Q9" s="3">
        <v>6769033.8399999999</v>
      </c>
      <c r="R9" s="3">
        <v>2769922.81</v>
      </c>
      <c r="S9" s="3">
        <v>14681358.529999999</v>
      </c>
      <c r="T9" s="3">
        <v>9043994.6999999993</v>
      </c>
      <c r="U9" s="3">
        <v>4782113.3499999996</v>
      </c>
    </row>
    <row r="10" spans="1:21" x14ac:dyDescent="0.25">
      <c r="A10" t="s">
        <v>192</v>
      </c>
      <c r="B10" s="3">
        <v>36283118.609999999</v>
      </c>
      <c r="C10" s="3">
        <v>205148499.94</v>
      </c>
      <c r="D10" s="3">
        <v>133553660.5</v>
      </c>
      <c r="E10" s="3">
        <v>87131787.25</v>
      </c>
      <c r="F10" s="3">
        <v>41563851.020000003</v>
      </c>
      <c r="G10" s="3">
        <v>185746623.43000001</v>
      </c>
      <c r="H10" s="3">
        <v>122295647.63</v>
      </c>
      <c r="I10" s="3">
        <v>84956480.939999998</v>
      </c>
      <c r="J10" s="3">
        <v>41014369.520000003</v>
      </c>
      <c r="K10" s="3">
        <v>147194211.77000001</v>
      </c>
      <c r="L10" s="3">
        <v>104325266.63</v>
      </c>
      <c r="M10" s="3">
        <v>68193591.120000005</v>
      </c>
      <c r="N10" s="3">
        <v>31319219.890000001</v>
      </c>
      <c r="O10" s="3">
        <v>176078827</v>
      </c>
      <c r="P10" s="3">
        <v>116191536.58</v>
      </c>
      <c r="Q10" s="3">
        <v>63829438.619999997</v>
      </c>
      <c r="R10" s="3">
        <v>37622946.810000002</v>
      </c>
      <c r="S10" s="3">
        <v>114739851.45</v>
      </c>
      <c r="T10" s="3">
        <v>69777160.329999998</v>
      </c>
      <c r="U10" s="3">
        <v>43253687.140000001</v>
      </c>
    </row>
    <row r="11" spans="1:21" x14ac:dyDescent="0.25">
      <c r="A11" t="s">
        <v>193</v>
      </c>
      <c r="B11" s="3">
        <v>101426757.5</v>
      </c>
      <c r="C11" s="3">
        <v>508092225.79000002</v>
      </c>
      <c r="D11" s="3">
        <v>354781876.56999999</v>
      </c>
      <c r="E11" s="3">
        <v>244664874.38999999</v>
      </c>
      <c r="F11" s="3">
        <v>121222603.39</v>
      </c>
      <c r="G11" s="3">
        <v>475382967.94</v>
      </c>
      <c r="H11" s="3">
        <v>342603597.95999998</v>
      </c>
      <c r="I11" s="3">
        <v>295232958.35000002</v>
      </c>
      <c r="J11" s="3">
        <v>129269062.69</v>
      </c>
      <c r="K11" s="3">
        <v>532723868.02999997</v>
      </c>
      <c r="L11" s="3">
        <v>339707524.35000002</v>
      </c>
      <c r="M11" s="3">
        <v>230578875.68000001</v>
      </c>
      <c r="N11" s="3">
        <v>109592473.27</v>
      </c>
      <c r="O11" s="3">
        <v>441687750.16000003</v>
      </c>
      <c r="P11" s="3">
        <v>327027999.44999999</v>
      </c>
      <c r="Q11" s="3">
        <v>225212474.08000001</v>
      </c>
      <c r="R11" s="3">
        <v>99978029.290000007</v>
      </c>
      <c r="S11" s="3">
        <v>268407214.61000001</v>
      </c>
      <c r="T11" s="3">
        <v>165927980.43000001</v>
      </c>
      <c r="U11" s="3">
        <v>115242808.38</v>
      </c>
    </row>
    <row r="12" spans="1:21" x14ac:dyDescent="0.25">
      <c r="A12" t="s">
        <v>194</v>
      </c>
      <c r="B12" s="3">
        <v>47898281.170000002</v>
      </c>
      <c r="C12" s="3">
        <v>285961713.80000001</v>
      </c>
      <c r="D12" s="3">
        <v>143602328.91999999</v>
      </c>
      <c r="E12" s="3">
        <v>94923522.859999999</v>
      </c>
      <c r="F12" s="3">
        <v>27985787.039999999</v>
      </c>
      <c r="G12" s="3">
        <v>186766469.03999999</v>
      </c>
      <c r="H12" s="3">
        <v>110203296.59</v>
      </c>
    </row>
    <row r="13" spans="1:21" x14ac:dyDescent="0.25">
      <c r="A13" t="s">
        <v>195</v>
      </c>
      <c r="B13" s="3">
        <v>33144244.359999999</v>
      </c>
      <c r="C13" s="3">
        <v>209947801.43000001</v>
      </c>
      <c r="D13" s="3">
        <v>140883598.06999999</v>
      </c>
      <c r="E13" s="3">
        <v>89956243.540000007</v>
      </c>
      <c r="F13" s="3">
        <v>49039461.829999998</v>
      </c>
      <c r="G13" s="3">
        <v>173740498.94</v>
      </c>
      <c r="H13" s="3">
        <v>124160253.22</v>
      </c>
      <c r="I13" s="3">
        <v>91788936.030000001</v>
      </c>
      <c r="J13" s="3">
        <v>38446954.240000002</v>
      </c>
      <c r="K13" s="3">
        <v>118721535.45999999</v>
      </c>
      <c r="L13" s="3">
        <v>70555393.319999993</v>
      </c>
      <c r="M13" s="3">
        <v>34206132.740000002</v>
      </c>
      <c r="N13" s="3">
        <v>24292759.100000001</v>
      </c>
      <c r="O13" s="3">
        <v>104291311.41</v>
      </c>
      <c r="P13" s="3">
        <v>68997596.569999993</v>
      </c>
      <c r="Q13" s="3">
        <v>40555457.759999998</v>
      </c>
      <c r="R13" s="3">
        <v>17993628.07</v>
      </c>
      <c r="S13" s="3">
        <v>73262412.079999998</v>
      </c>
      <c r="T13" s="3">
        <v>46127253.079999998</v>
      </c>
      <c r="U13" s="3">
        <v>28389053.039999999</v>
      </c>
    </row>
    <row r="14" spans="1:21" x14ac:dyDescent="0.25">
      <c r="A14" t="s">
        <v>196</v>
      </c>
      <c r="B14" s="3">
        <v>36216409.890000001</v>
      </c>
      <c r="C14" s="3">
        <v>230021220.61000001</v>
      </c>
      <c r="D14" s="3">
        <v>140857066.31999999</v>
      </c>
      <c r="E14" s="3">
        <v>92640769.709999993</v>
      </c>
      <c r="F14" s="3">
        <v>41785688</v>
      </c>
      <c r="G14" s="3">
        <v>187657058.19999999</v>
      </c>
      <c r="H14" s="3">
        <v>147372603.06999999</v>
      </c>
    </row>
    <row r="15" spans="1:21" x14ac:dyDescent="0.25">
      <c r="A15" t="s">
        <v>197</v>
      </c>
      <c r="B15" s="3">
        <v>8292429.4299999997</v>
      </c>
      <c r="C15" s="3">
        <v>29916856.879999999</v>
      </c>
      <c r="D15" s="3">
        <v>9383895.0800000001</v>
      </c>
      <c r="E15" s="3">
        <v>5606784.5999999996</v>
      </c>
      <c r="F15" s="3">
        <v>3720957.46</v>
      </c>
      <c r="G15" s="3">
        <v>18721415.190000001</v>
      </c>
      <c r="H15" s="3">
        <v>-20680600.219999999</v>
      </c>
    </row>
    <row r="16" spans="1:21" x14ac:dyDescent="0.25">
      <c r="A16" t="s">
        <v>198</v>
      </c>
    </row>
    <row r="17" spans="1:21" x14ac:dyDescent="0.25">
      <c r="A17" t="s">
        <v>199</v>
      </c>
      <c r="B17" s="3">
        <v>5022103.3099999996</v>
      </c>
      <c r="C17" s="3">
        <v>47389026.729999997</v>
      </c>
      <c r="D17" s="3">
        <v>29258120.02</v>
      </c>
      <c r="E17" s="3">
        <v>23004088.210000001</v>
      </c>
      <c r="F17" s="3">
        <v>13625916.34</v>
      </c>
      <c r="G17" s="3">
        <v>51777536.259999998</v>
      </c>
      <c r="H17" s="3">
        <v>16536672.140000001</v>
      </c>
      <c r="I17" s="3">
        <v>8132072.1699999999</v>
      </c>
      <c r="J17" s="3">
        <v>1634214.61</v>
      </c>
      <c r="K17" s="3">
        <v>61872200.689999998</v>
      </c>
      <c r="L17" s="3">
        <v>5132741.3899999997</v>
      </c>
      <c r="M17" s="3">
        <v>1250070.26</v>
      </c>
    </row>
    <row r="18" spans="1:21" x14ac:dyDescent="0.25">
      <c r="A18" t="s">
        <v>200</v>
      </c>
      <c r="B18" s="3">
        <v>6129567.4299999997</v>
      </c>
      <c r="C18" s="3">
        <v>81751054.159999996</v>
      </c>
      <c r="D18" s="3">
        <v>61918991.920000002</v>
      </c>
      <c r="E18" s="3">
        <v>30118782.41</v>
      </c>
      <c r="F18" s="3">
        <v>13388798.01</v>
      </c>
      <c r="G18" s="3">
        <v>314665522.36000001</v>
      </c>
      <c r="H18" s="3">
        <v>58677134.079999998</v>
      </c>
      <c r="I18" s="3">
        <v>33375969.91</v>
      </c>
      <c r="J18" s="3">
        <v>12427786.619999999</v>
      </c>
      <c r="K18" s="3">
        <v>82975093.060000002</v>
      </c>
      <c r="L18" s="3">
        <v>50449264.409999996</v>
      </c>
      <c r="M18" s="3">
        <v>53109471.640000001</v>
      </c>
      <c r="N18" s="3">
        <v>25199727.050000001</v>
      </c>
      <c r="O18" s="3">
        <v>921115.18</v>
      </c>
      <c r="P18" s="3">
        <v>-1856311.43</v>
      </c>
      <c r="Q18" s="3">
        <v>14850.16</v>
      </c>
      <c r="R18" s="3">
        <v>-1113515.26</v>
      </c>
      <c r="S18" s="3">
        <v>-4711890.33</v>
      </c>
      <c r="T18" s="3">
        <v>-335281.94</v>
      </c>
      <c r="U18" s="3">
        <v>1090868.49</v>
      </c>
    </row>
    <row r="19" spans="1:21" x14ac:dyDescent="0.25">
      <c r="A19" t="s">
        <v>201</v>
      </c>
      <c r="B19" s="3">
        <v>6123835.54</v>
      </c>
      <c r="C19" s="3">
        <v>80675613.849999994</v>
      </c>
      <c r="D19" s="3">
        <v>61940947.829999998</v>
      </c>
      <c r="E19" s="3">
        <v>29955796.25</v>
      </c>
      <c r="F19" s="3">
        <v>11830092.300000001</v>
      </c>
      <c r="G19" s="3">
        <v>76631511.239999995</v>
      </c>
      <c r="H19" s="3">
        <v>51935260.810000002</v>
      </c>
      <c r="I19" s="3">
        <v>30852357.309999999</v>
      </c>
      <c r="J19" s="3">
        <v>12423376.039999999</v>
      </c>
      <c r="K19" s="3">
        <v>30086020.460000001</v>
      </c>
      <c r="L19" s="3">
        <v>36475195.880000003</v>
      </c>
      <c r="M19" s="3">
        <v>30603422.109999999</v>
      </c>
      <c r="O19" s="3">
        <v>908678.11</v>
      </c>
      <c r="R19" s="3">
        <v>-1113515.26</v>
      </c>
      <c r="S19" s="3">
        <v>-4711890.33</v>
      </c>
    </row>
    <row r="20" spans="1:21" x14ac:dyDescent="0.25">
      <c r="A20" t="s">
        <v>202</v>
      </c>
    </row>
    <row r="21" spans="1:21" x14ac:dyDescent="0.25">
      <c r="A21" t="s">
        <v>203</v>
      </c>
    </row>
    <row r="22" spans="1:21" x14ac:dyDescent="0.25">
      <c r="A22" t="s">
        <v>204</v>
      </c>
      <c r="C22" s="3">
        <v>-1640179.9</v>
      </c>
      <c r="E22" s="3">
        <v>-19450.75</v>
      </c>
      <c r="F22" s="3">
        <v>-846554.58</v>
      </c>
      <c r="G22" s="3">
        <v>1018126.24</v>
      </c>
      <c r="H22" s="3">
        <v>4525670.46</v>
      </c>
      <c r="I22" s="3">
        <v>4617769.8600000003</v>
      </c>
      <c r="J22" s="3">
        <v>-2937086.29</v>
      </c>
      <c r="K22" s="3">
        <v>-8233670.1799999997</v>
      </c>
      <c r="L22" s="3">
        <v>-6837554.4699999997</v>
      </c>
      <c r="M22" s="3">
        <v>-12268327.050000001</v>
      </c>
      <c r="N22" s="3">
        <v>-1966540.62</v>
      </c>
      <c r="O22" s="3">
        <v>3570261.51</v>
      </c>
      <c r="P22" s="3">
        <v>-619446.72</v>
      </c>
      <c r="Q22" s="3">
        <v>-3323.91</v>
      </c>
      <c r="R22" s="3">
        <v>-5026442.74</v>
      </c>
      <c r="S22" s="3">
        <v>1990104.27</v>
      </c>
    </row>
    <row r="23" spans="1:21" x14ac:dyDescent="0.25">
      <c r="A23" t="s">
        <v>205</v>
      </c>
      <c r="B23" s="3">
        <v>2296523.6</v>
      </c>
      <c r="C23" s="3">
        <v>-233521272.71000001</v>
      </c>
      <c r="D23" s="3">
        <v>-6592041.0099999998</v>
      </c>
      <c r="E23" s="3">
        <v>-5789869.3200000003</v>
      </c>
      <c r="F23" s="3">
        <v>711198.81</v>
      </c>
      <c r="G23" s="3">
        <v>100201530.72</v>
      </c>
      <c r="H23" s="3">
        <v>11146678.6</v>
      </c>
      <c r="I23" s="3">
        <v>6479617.46</v>
      </c>
      <c r="J23" s="3">
        <v>2288866.52</v>
      </c>
      <c r="K23" s="3">
        <v>20586295.93</v>
      </c>
      <c r="L23" s="3">
        <v>5279838.46</v>
      </c>
      <c r="M23" s="3">
        <v>7290423.54</v>
      </c>
      <c r="N23" s="3">
        <v>4840027.43</v>
      </c>
      <c r="O23" s="3">
        <v>27395352.710000001</v>
      </c>
      <c r="P23" s="3">
        <v>11714760.369999999</v>
      </c>
      <c r="Q23" s="3">
        <v>654294.44999999995</v>
      </c>
      <c r="R23" s="3">
        <v>-2629100.06</v>
      </c>
      <c r="S23" s="3">
        <v>14452400.779999999</v>
      </c>
      <c r="T23" s="3">
        <v>9712482.4900000002</v>
      </c>
      <c r="U23" s="3">
        <v>4984675.8899999997</v>
      </c>
    </row>
    <row r="24" spans="1:21" x14ac:dyDescent="0.25">
      <c r="A24" t="s">
        <v>206</v>
      </c>
      <c r="B24" s="3">
        <v>17205884.530000001</v>
      </c>
      <c r="C24" s="3">
        <v>-441393961.39999998</v>
      </c>
      <c r="D24" s="3">
        <v>-6788508.2599999998</v>
      </c>
      <c r="E24" s="3">
        <v>-11487.14</v>
      </c>
      <c r="F24" s="3">
        <v>-4379815.4400000004</v>
      </c>
    </row>
    <row r="25" spans="1:21" x14ac:dyDescent="0.25">
      <c r="A25" t="s">
        <v>207</v>
      </c>
      <c r="B25" s="3">
        <v>122622.96</v>
      </c>
      <c r="C25" s="3">
        <v>-21960214.399999999</v>
      </c>
      <c r="D25" s="3">
        <v>805491.4</v>
      </c>
      <c r="E25" s="3">
        <v>844546.19</v>
      </c>
      <c r="F25" s="3">
        <v>-480356.11</v>
      </c>
      <c r="G25" s="3">
        <v>1860222.64</v>
      </c>
      <c r="H25" s="3">
        <v>430657.19</v>
      </c>
      <c r="I25" s="3">
        <v>470011.19</v>
      </c>
      <c r="J25" s="3">
        <v>337650.4</v>
      </c>
      <c r="K25" s="3">
        <v>517697.38</v>
      </c>
    </row>
    <row r="26" spans="1:21" x14ac:dyDescent="0.25">
      <c r="A26" t="s">
        <v>208</v>
      </c>
    </row>
    <row r="27" spans="1:21" x14ac:dyDescent="0.25">
      <c r="A27" t="s">
        <v>209</v>
      </c>
    </row>
    <row r="28" spans="1:21" x14ac:dyDescent="0.25">
      <c r="A28" t="s">
        <v>210</v>
      </c>
    </row>
    <row r="29" spans="1:21" x14ac:dyDescent="0.25">
      <c r="A29" t="s">
        <v>211</v>
      </c>
      <c r="B29" s="3">
        <v>25086100.359999999</v>
      </c>
      <c r="C29" s="3">
        <v>-665122802.36000001</v>
      </c>
      <c r="D29" s="3">
        <v>38961287.729999997</v>
      </c>
      <c r="E29" s="3">
        <v>27716857.100000001</v>
      </c>
      <c r="F29" s="3">
        <v>11593664.42</v>
      </c>
      <c r="G29" s="3">
        <v>252268845.30000001</v>
      </c>
      <c r="H29" s="3">
        <v>86168830.879999995</v>
      </c>
      <c r="I29" s="3">
        <v>52223577.509999998</v>
      </c>
      <c r="J29" s="3">
        <v>31449321.760000002</v>
      </c>
      <c r="K29" s="3">
        <v>148331065.28</v>
      </c>
      <c r="L29" s="3">
        <v>71409971.950000003</v>
      </c>
      <c r="M29" s="3">
        <v>40425651.390000001</v>
      </c>
      <c r="N29" s="3">
        <v>25901372.949999999</v>
      </c>
      <c r="O29" s="3">
        <v>-60925024.270000003</v>
      </c>
      <c r="P29" s="3">
        <v>17075786.390000001</v>
      </c>
      <c r="Q29" s="3">
        <v>16529173.66</v>
      </c>
      <c r="R29" s="3">
        <v>8728043.7899999991</v>
      </c>
      <c r="S29" s="3">
        <v>58321425.090000004</v>
      </c>
      <c r="T29" s="3">
        <v>95913793.079999998</v>
      </c>
      <c r="U29" s="3">
        <v>57005509.82</v>
      </c>
    </row>
    <row r="30" spans="1:21" x14ac:dyDescent="0.25">
      <c r="A30" t="s">
        <v>212</v>
      </c>
      <c r="B30" s="3">
        <v>2434344.85</v>
      </c>
      <c r="C30" s="3">
        <v>5667258.21</v>
      </c>
      <c r="D30" s="3">
        <v>3504191.35</v>
      </c>
      <c r="E30" s="3">
        <v>1758959.25</v>
      </c>
      <c r="F30" s="3">
        <v>4768714.3600000003</v>
      </c>
      <c r="G30" s="3">
        <v>10013912.810000001</v>
      </c>
      <c r="H30" s="3">
        <v>6567685.0499999998</v>
      </c>
      <c r="I30" s="3">
        <v>4189332.57</v>
      </c>
      <c r="J30" s="3">
        <v>4292212.3899999997</v>
      </c>
      <c r="K30" s="3">
        <v>13238297.73</v>
      </c>
      <c r="L30" s="3">
        <v>54505684.530000001</v>
      </c>
      <c r="M30" s="3">
        <v>46843504.890000001</v>
      </c>
      <c r="N30" s="3">
        <v>7354289.4400000004</v>
      </c>
      <c r="O30" s="3">
        <v>57338769.950000003</v>
      </c>
      <c r="P30" s="3">
        <v>32455091.170000002</v>
      </c>
      <c r="Q30" s="3">
        <v>20282762.27</v>
      </c>
      <c r="R30" s="3">
        <v>3154618.61</v>
      </c>
      <c r="S30" s="3">
        <v>11664904.720000001</v>
      </c>
      <c r="T30" s="3">
        <v>9026625.9800000004</v>
      </c>
      <c r="U30" s="3">
        <v>4021095.04</v>
      </c>
    </row>
    <row r="31" spans="1:21" x14ac:dyDescent="0.25">
      <c r="A31" t="s">
        <v>213</v>
      </c>
      <c r="B31" s="3">
        <v>1859230.96</v>
      </c>
      <c r="C31" s="3">
        <v>13060029.970000001</v>
      </c>
      <c r="D31" s="3">
        <v>6975971.4900000002</v>
      </c>
      <c r="E31" s="3">
        <v>3138690.36</v>
      </c>
      <c r="F31" s="3">
        <v>1084676.73</v>
      </c>
      <c r="G31" s="3">
        <v>15501552.050000001</v>
      </c>
      <c r="H31" s="3">
        <v>5011403.7300000004</v>
      </c>
      <c r="I31" s="3">
        <v>2140036.46</v>
      </c>
      <c r="J31" s="3">
        <v>562509.61</v>
      </c>
      <c r="K31" s="3">
        <v>10577051.77</v>
      </c>
      <c r="L31" s="3">
        <v>7512331.4500000002</v>
      </c>
      <c r="M31" s="3">
        <v>4270837.7300000004</v>
      </c>
      <c r="N31" s="3">
        <v>1530301.66</v>
      </c>
      <c r="O31" s="3">
        <v>7077717.3099999996</v>
      </c>
      <c r="P31" s="3">
        <v>2516317.9300000002</v>
      </c>
      <c r="Q31" s="3">
        <v>1764065.97</v>
      </c>
      <c r="R31" s="3">
        <v>1917016.21</v>
      </c>
      <c r="S31" s="3">
        <v>4387494.93</v>
      </c>
      <c r="T31" s="3">
        <v>2276734.88</v>
      </c>
      <c r="U31" s="3">
        <v>1585282.99</v>
      </c>
    </row>
    <row r="32" spans="1:21" x14ac:dyDescent="0.25">
      <c r="A32" t="s">
        <v>214</v>
      </c>
      <c r="O32" s="3">
        <v>913012.29</v>
      </c>
    </row>
    <row r="33" spans="1:21" x14ac:dyDescent="0.25">
      <c r="A33" t="s">
        <v>215</v>
      </c>
    </row>
    <row r="34" spans="1:21" x14ac:dyDescent="0.25">
      <c r="A34" t="s">
        <v>216</v>
      </c>
    </row>
    <row r="35" spans="1:21" x14ac:dyDescent="0.25">
      <c r="A35" t="s">
        <v>217</v>
      </c>
      <c r="B35" s="3">
        <v>25661214.25</v>
      </c>
      <c r="C35" s="3">
        <v>-672515574.12</v>
      </c>
      <c r="D35" s="3">
        <v>35489507.590000004</v>
      </c>
      <c r="E35" s="3">
        <v>26337125.989999998</v>
      </c>
      <c r="F35" s="3">
        <v>15277702.050000001</v>
      </c>
      <c r="G35" s="3">
        <v>246781206.06</v>
      </c>
      <c r="H35" s="3">
        <v>87725112.200000003</v>
      </c>
      <c r="I35" s="3">
        <v>54272873.619999997</v>
      </c>
      <c r="J35" s="3">
        <v>35179024.539999999</v>
      </c>
      <c r="K35" s="3">
        <v>150992311.24000001</v>
      </c>
      <c r="L35" s="3">
        <v>118403325.03</v>
      </c>
      <c r="M35" s="3">
        <v>82998318.549999997</v>
      </c>
      <c r="N35" s="3">
        <v>31725360.73</v>
      </c>
      <c r="O35" s="3">
        <v>-10663971.630000001</v>
      </c>
      <c r="P35" s="3">
        <v>47014559.630000003</v>
      </c>
      <c r="Q35" s="3">
        <v>35047869.960000001</v>
      </c>
      <c r="R35" s="3">
        <v>9965646.1899999995</v>
      </c>
      <c r="S35" s="3">
        <v>65598834.880000003</v>
      </c>
      <c r="T35" s="3">
        <v>102663684.18000001</v>
      </c>
      <c r="U35" s="3">
        <v>59441321.869999997</v>
      </c>
    </row>
    <row r="36" spans="1:21" x14ac:dyDescent="0.25">
      <c r="A36" t="s">
        <v>218</v>
      </c>
      <c r="B36" s="3">
        <v>12463183.359999999</v>
      </c>
      <c r="C36" s="3">
        <v>-52701322.299999997</v>
      </c>
      <c r="D36" s="3">
        <v>2550100.9900000002</v>
      </c>
      <c r="E36" s="3">
        <v>-6245471.8600000003</v>
      </c>
      <c r="F36" s="3">
        <v>-2941705.1</v>
      </c>
      <c r="G36" s="3">
        <v>807926.33</v>
      </c>
      <c r="H36" s="3">
        <v>-2884426.85</v>
      </c>
      <c r="I36" s="3">
        <v>421299.75</v>
      </c>
      <c r="J36" s="3">
        <v>8129054.79</v>
      </c>
      <c r="K36" s="3">
        <v>3036952.47</v>
      </c>
      <c r="L36" s="3">
        <v>23681660.199999999</v>
      </c>
      <c r="M36" s="3">
        <v>13725515.140000001</v>
      </c>
      <c r="N36" s="3">
        <v>8223730.0999999996</v>
      </c>
      <c r="O36" s="3">
        <v>2783310.62</v>
      </c>
      <c r="P36" s="3">
        <v>-3648232.82</v>
      </c>
      <c r="Q36" s="3">
        <v>-4586124.2</v>
      </c>
      <c r="R36" s="3">
        <v>672416.34</v>
      </c>
      <c r="S36" s="3">
        <v>4794843.9800000004</v>
      </c>
      <c r="T36" s="3">
        <v>7706817.3399999999</v>
      </c>
      <c r="U36" s="3">
        <v>5719879.9199999999</v>
      </c>
    </row>
    <row r="37" spans="1:21" x14ac:dyDescent="0.25">
      <c r="A37" t="s">
        <v>219</v>
      </c>
    </row>
    <row r="38" spans="1:21" x14ac:dyDescent="0.25">
      <c r="A38" t="s">
        <v>220</v>
      </c>
    </row>
    <row r="39" spans="1:21" x14ac:dyDescent="0.25">
      <c r="A39" t="s">
        <v>221</v>
      </c>
    </row>
    <row r="40" spans="1:21" x14ac:dyDescent="0.25">
      <c r="A40" t="s">
        <v>222</v>
      </c>
      <c r="B40" s="3">
        <v>13198030.890000001</v>
      </c>
      <c r="C40" s="3">
        <v>-619814251.82000005</v>
      </c>
      <c r="D40" s="3">
        <v>32939406.600000001</v>
      </c>
      <c r="E40" s="3">
        <v>32582597.850000001</v>
      </c>
      <c r="F40" s="3">
        <v>18219407.149999999</v>
      </c>
      <c r="G40" s="3">
        <v>245973279.72999999</v>
      </c>
      <c r="H40" s="3">
        <v>90609539.049999997</v>
      </c>
      <c r="I40" s="3">
        <v>53851573.869999997</v>
      </c>
      <c r="J40" s="3">
        <v>27049969.75</v>
      </c>
      <c r="K40" s="3">
        <v>147955358.77000001</v>
      </c>
      <c r="L40" s="3">
        <v>94721664.829999998</v>
      </c>
      <c r="M40" s="3">
        <v>69272803.409999996</v>
      </c>
      <c r="N40" s="3">
        <v>23501630.629999999</v>
      </c>
      <c r="O40" s="3">
        <v>-13447282.25</v>
      </c>
      <c r="P40" s="3">
        <v>50662792.450000003</v>
      </c>
      <c r="Q40" s="3">
        <v>39633994.159999996</v>
      </c>
      <c r="R40" s="3">
        <v>9293229.8499999996</v>
      </c>
      <c r="S40" s="3">
        <v>60803990.899999999</v>
      </c>
      <c r="T40" s="3">
        <v>94956866.840000004</v>
      </c>
      <c r="U40" s="3">
        <v>53721441.950000003</v>
      </c>
    </row>
    <row r="41" spans="1:21" x14ac:dyDescent="0.25">
      <c r="A41" t="s">
        <v>223</v>
      </c>
      <c r="B41" s="3">
        <v>13198030.890000001</v>
      </c>
      <c r="C41" s="3">
        <v>-619814251.82000005</v>
      </c>
      <c r="D41" s="3">
        <v>32939406.600000001</v>
      </c>
      <c r="E41" s="3">
        <v>32582597.850000001</v>
      </c>
      <c r="F41" s="3">
        <v>18219407.149999999</v>
      </c>
      <c r="G41" s="3">
        <v>245973279.72999999</v>
      </c>
      <c r="H41" s="3">
        <v>90609539.049999997</v>
      </c>
      <c r="I41" s="3">
        <v>53851573.869999997</v>
      </c>
      <c r="K41" s="3">
        <v>147955358.77000001</v>
      </c>
    </row>
    <row r="42" spans="1:21" x14ac:dyDescent="0.25">
      <c r="A42" t="s">
        <v>224</v>
      </c>
    </row>
    <row r="43" spans="1:21" x14ac:dyDescent="0.25">
      <c r="A43" t="s">
        <v>225</v>
      </c>
      <c r="B43" s="3">
        <v>408046.25</v>
      </c>
      <c r="C43" s="3">
        <v>-34333170.060000002</v>
      </c>
      <c r="D43" s="3">
        <v>-15035144.390000001</v>
      </c>
      <c r="E43" s="3">
        <v>5123376.8600000003</v>
      </c>
      <c r="F43" s="3">
        <v>-3584288</v>
      </c>
      <c r="G43" s="3">
        <v>-15051109.75</v>
      </c>
      <c r="H43" s="3">
        <v>3105239.26</v>
      </c>
      <c r="I43" s="3">
        <v>1397758.53</v>
      </c>
      <c r="J43" s="3">
        <v>-5938534.6600000001</v>
      </c>
      <c r="K43" s="3">
        <v>-26800449.190000001</v>
      </c>
      <c r="L43" s="3">
        <v>-27862413.370000001</v>
      </c>
      <c r="M43" s="3">
        <v>-22367524.75</v>
      </c>
      <c r="N43" s="3">
        <v>-8478660.7599999998</v>
      </c>
      <c r="O43" s="3">
        <v>-52122867.380000003</v>
      </c>
      <c r="P43" s="3">
        <v>-25833830.190000001</v>
      </c>
      <c r="Q43" s="3">
        <v>-13653992.970000001</v>
      </c>
      <c r="R43" s="3">
        <v>-12484926.550000001</v>
      </c>
      <c r="S43" s="3">
        <v>-24379662.469999999</v>
      </c>
      <c r="T43" s="3">
        <v>-306818.48</v>
      </c>
      <c r="U43" s="3">
        <v>905766.2</v>
      </c>
    </row>
    <row r="44" spans="1:21" x14ac:dyDescent="0.25">
      <c r="A44" t="s">
        <v>226</v>
      </c>
      <c r="B44" s="3">
        <v>12789984.640000001</v>
      </c>
      <c r="C44" s="3">
        <v>-585481081.75999999</v>
      </c>
      <c r="D44" s="3">
        <v>47974550.990000002</v>
      </c>
      <c r="E44" s="3">
        <v>27459220.989999998</v>
      </c>
      <c r="F44" s="3">
        <v>21803695.149999999</v>
      </c>
      <c r="G44" s="3">
        <v>261024389.47999999</v>
      </c>
      <c r="H44" s="3">
        <v>87504299.790000007</v>
      </c>
      <c r="I44" s="3">
        <v>52453815.340000004</v>
      </c>
      <c r="J44" s="3">
        <v>32988504.41</v>
      </c>
      <c r="K44" s="3">
        <v>174755807.96000001</v>
      </c>
      <c r="L44" s="3">
        <v>122584078.2</v>
      </c>
      <c r="M44" s="3">
        <v>91640328.159999996</v>
      </c>
      <c r="N44" s="3">
        <v>31980291.390000001</v>
      </c>
      <c r="O44" s="3">
        <v>38675585.130000003</v>
      </c>
      <c r="P44" s="3">
        <v>76496622.640000001</v>
      </c>
      <c r="Q44" s="3">
        <v>53287987.130000003</v>
      </c>
      <c r="R44" s="3">
        <v>21778156.399999999</v>
      </c>
      <c r="S44" s="3">
        <v>85183653.370000005</v>
      </c>
      <c r="T44" s="3">
        <v>95263685.319999993</v>
      </c>
      <c r="U44" s="3">
        <v>52815675.75</v>
      </c>
    </row>
    <row r="45" spans="1:21" x14ac:dyDescent="0.25">
      <c r="A45" t="s">
        <v>227</v>
      </c>
      <c r="B45" s="3">
        <v>18963335.620000001</v>
      </c>
      <c r="C45" s="3">
        <v>15786387.960000001</v>
      </c>
      <c r="D45" s="3">
        <v>-6007782.5099999998</v>
      </c>
      <c r="E45" s="3">
        <v>-9487883.9800000004</v>
      </c>
      <c r="F45" s="3">
        <v>23539468.300000001</v>
      </c>
      <c r="G45" s="3">
        <v>12072367</v>
      </c>
      <c r="H45" s="3">
        <v>-24723830.09</v>
      </c>
      <c r="I45" s="3">
        <v>19515695.859999999</v>
      </c>
      <c r="J45" s="3">
        <v>111624.77</v>
      </c>
      <c r="K45" s="3">
        <v>-41939426.219999999</v>
      </c>
      <c r="L45" s="3">
        <v>-38939671</v>
      </c>
      <c r="M45" s="3">
        <v>-29140714.789999999</v>
      </c>
      <c r="N45" s="3">
        <v>-9953320.4800000004</v>
      </c>
      <c r="O45" s="3">
        <v>-3930018.85</v>
      </c>
      <c r="P45" s="3">
        <v>-16928199.460000001</v>
      </c>
      <c r="Q45" s="3">
        <v>-14671064.42</v>
      </c>
      <c r="R45" s="3">
        <v>9293229.8499999996</v>
      </c>
      <c r="S45" s="3">
        <v>7004278.7800000003</v>
      </c>
      <c r="T45" s="3">
        <v>-1420919.77</v>
      </c>
      <c r="U45" s="3">
        <v>796913.26</v>
      </c>
    </row>
    <row r="46" spans="1:21" x14ac:dyDescent="0.25">
      <c r="A46" t="s">
        <v>228</v>
      </c>
      <c r="B46" s="3">
        <v>32161366.510000002</v>
      </c>
      <c r="C46" s="3">
        <v>-604027863.86000001</v>
      </c>
      <c r="D46" s="3">
        <v>26931624.09</v>
      </c>
      <c r="E46" s="3">
        <v>23094713.870000001</v>
      </c>
      <c r="F46" s="3">
        <v>41758875.450000003</v>
      </c>
      <c r="G46" s="3">
        <v>258045646.72999999</v>
      </c>
      <c r="H46" s="3">
        <v>65885708.960000001</v>
      </c>
      <c r="I46" s="3">
        <v>73367269.730000004</v>
      </c>
      <c r="J46" s="3">
        <v>27161594.52</v>
      </c>
      <c r="K46" s="3">
        <v>106015932.55</v>
      </c>
      <c r="L46" s="3">
        <v>55781993.829999998</v>
      </c>
      <c r="M46" s="3">
        <v>40132088.619999997</v>
      </c>
      <c r="N46" s="3">
        <v>13548310.15</v>
      </c>
      <c r="O46" s="3">
        <v>-17377301.100000001</v>
      </c>
      <c r="P46" s="3">
        <v>33734592.990000002</v>
      </c>
      <c r="Q46" s="3">
        <v>24962929.739999998</v>
      </c>
      <c r="R46" s="3">
        <v>18586459.699999999</v>
      </c>
      <c r="S46" s="3">
        <v>67808269.680000007</v>
      </c>
      <c r="T46" s="3">
        <v>93535947.069999993</v>
      </c>
      <c r="U46" s="3">
        <v>54518355.210000001</v>
      </c>
    </row>
    <row r="47" spans="1:21" x14ac:dyDescent="0.25">
      <c r="A47" t="s">
        <v>229</v>
      </c>
      <c r="B47" s="3">
        <v>41918593.75</v>
      </c>
      <c r="C47" s="3">
        <v>-28938710.100000001</v>
      </c>
      <c r="D47" s="3">
        <v>-17740490.809999999</v>
      </c>
      <c r="E47" s="3">
        <v>3617206.75</v>
      </c>
      <c r="F47" s="3">
        <v>-2343732.69</v>
      </c>
      <c r="G47" s="3">
        <v>-33281536.670000002</v>
      </c>
      <c r="H47" s="3">
        <v>-4240445.21</v>
      </c>
      <c r="I47" s="3">
        <v>6373213.9199999999</v>
      </c>
      <c r="J47" s="3">
        <v>-4518578.6900000004</v>
      </c>
      <c r="K47" s="3">
        <v>-25498811.18</v>
      </c>
      <c r="L47" s="3">
        <v>-24318026.210000001</v>
      </c>
      <c r="M47" s="3">
        <v>-26220628.420000002</v>
      </c>
      <c r="N47" s="3">
        <v>-8477497.9199999999</v>
      </c>
      <c r="O47" s="3">
        <v>-52550959.030000001</v>
      </c>
      <c r="P47" s="3">
        <v>-23779525.780000001</v>
      </c>
      <c r="Q47" s="3">
        <v>-12386666.970000001</v>
      </c>
      <c r="R47" s="3">
        <v>3097953.23</v>
      </c>
      <c r="S47" s="3">
        <v>-22991742.489999998</v>
      </c>
      <c r="T47" s="3">
        <v>1058227.02</v>
      </c>
      <c r="U47" s="3">
        <v>436537.83</v>
      </c>
    </row>
    <row r="48" spans="1:21" x14ac:dyDescent="0.25">
      <c r="A48" t="s">
        <v>230</v>
      </c>
      <c r="B48" s="3">
        <v>-9757227.2400000002</v>
      </c>
      <c r="C48" s="3">
        <v>-575089153.75999999</v>
      </c>
      <c r="D48" s="3">
        <v>44672114.899999999</v>
      </c>
      <c r="E48" s="3">
        <v>19477507.120000001</v>
      </c>
      <c r="F48" s="3">
        <v>44102608.140000001</v>
      </c>
      <c r="G48" s="3">
        <v>291327183.39999998</v>
      </c>
      <c r="H48" s="3">
        <v>70126154.170000002</v>
      </c>
      <c r="I48" s="3">
        <v>66994055.810000002</v>
      </c>
      <c r="J48" s="3">
        <v>31680173.210000001</v>
      </c>
      <c r="K48" s="3">
        <v>131514743.73</v>
      </c>
      <c r="L48" s="3">
        <v>80100020.040000007</v>
      </c>
      <c r="M48" s="3">
        <v>66352717.039999999</v>
      </c>
      <c r="N48" s="3">
        <v>22025808.07</v>
      </c>
      <c r="O48" s="3">
        <v>35173657.93</v>
      </c>
      <c r="P48" s="3">
        <v>57514118.770000003</v>
      </c>
      <c r="Q48" s="3">
        <v>37349596.710000001</v>
      </c>
      <c r="R48" s="3">
        <v>15488506.470000001</v>
      </c>
      <c r="S48" s="3">
        <v>90800012.170000002</v>
      </c>
      <c r="T48" s="3">
        <v>92477720.049999997</v>
      </c>
      <c r="U48" s="3">
        <v>54081817.380000003</v>
      </c>
    </row>
    <row r="49" spans="1:21" x14ac:dyDescent="0.25">
      <c r="A49" t="s">
        <v>231</v>
      </c>
    </row>
    <row r="50" spans="1:21" x14ac:dyDescent="0.25">
      <c r="A50" t="s">
        <v>232</v>
      </c>
      <c r="B50" s="4">
        <v>2.6700000000000002E-2</v>
      </c>
      <c r="C50" s="4">
        <v>-1.2204999999999999</v>
      </c>
      <c r="D50" s="4">
        <v>0.1</v>
      </c>
      <c r="E50" s="4">
        <v>5.7200000000000001E-2</v>
      </c>
      <c r="F50" s="4">
        <v>4.5499999999999999E-2</v>
      </c>
      <c r="G50" s="4">
        <v>0.55010000000000003</v>
      </c>
      <c r="H50" s="4">
        <v>0.184</v>
      </c>
      <c r="I50" s="4">
        <v>0.1118</v>
      </c>
      <c r="J50" s="4">
        <v>7.0599999999999996E-2</v>
      </c>
      <c r="K50" s="4">
        <v>0.38319999999999999</v>
      </c>
      <c r="L50" s="4">
        <v>0.27100000000000002</v>
      </c>
      <c r="M50" s="4">
        <v>0.2034</v>
      </c>
      <c r="N50" s="4">
        <v>7.0999999999999994E-2</v>
      </c>
      <c r="O50" s="4">
        <v>8.5800000000000001E-2</v>
      </c>
      <c r="P50" s="4">
        <v>0.16980000000000001</v>
      </c>
      <c r="Q50" s="4">
        <v>0.1183</v>
      </c>
      <c r="R50" s="4">
        <v>4.8300000000000003E-2</v>
      </c>
      <c r="S50" s="4">
        <v>0.1943</v>
      </c>
      <c r="T50" s="4">
        <v>0.21920000000000001</v>
      </c>
      <c r="U50" s="4">
        <v>0.12379999999999999</v>
      </c>
    </row>
    <row r="51" spans="1:21" x14ac:dyDescent="0.25">
      <c r="A51" t="s">
        <v>233</v>
      </c>
      <c r="B51" s="4">
        <v>2.6700000000000002E-2</v>
      </c>
      <c r="C51" s="4">
        <v>-1.2204999999999999</v>
      </c>
      <c r="D51" s="4">
        <v>0.1</v>
      </c>
      <c r="E51" s="4">
        <v>5.7200000000000001E-2</v>
      </c>
      <c r="F51" s="4">
        <v>4.5499999999999999E-2</v>
      </c>
      <c r="G51" s="4">
        <v>0.55010000000000003</v>
      </c>
      <c r="H51" s="4">
        <v>0.184</v>
      </c>
      <c r="I51" s="4">
        <v>0.1118</v>
      </c>
      <c r="J51" s="4">
        <v>7.0599999999999996E-2</v>
      </c>
      <c r="K51" s="4">
        <v>0.38319999999999999</v>
      </c>
      <c r="L51" s="4">
        <v>0.27100000000000002</v>
      </c>
      <c r="M51" s="4">
        <v>0.2034</v>
      </c>
      <c r="N51" s="4">
        <v>7.0999999999999994E-2</v>
      </c>
      <c r="O51" s="4">
        <v>8.5800000000000001E-2</v>
      </c>
      <c r="P51" s="4">
        <v>0.16980000000000001</v>
      </c>
      <c r="Q51" s="4">
        <v>0.1183</v>
      </c>
      <c r="R51" s="4">
        <v>4.8300000000000003E-2</v>
      </c>
      <c r="S51" s="4">
        <v>0.1943</v>
      </c>
      <c r="T51" s="4">
        <v>0.21920000000000001</v>
      </c>
      <c r="U51" s="4">
        <v>0.12379999999999999</v>
      </c>
    </row>
    <row r="52" spans="1:21" x14ac:dyDescent="0.25">
      <c r="A52" t="s">
        <v>150</v>
      </c>
      <c r="B52" t="s">
        <v>151</v>
      </c>
      <c r="C52" t="s">
        <v>151</v>
      </c>
      <c r="D52" t="s">
        <v>151</v>
      </c>
      <c r="E52" t="s">
        <v>151</v>
      </c>
      <c r="F52" t="s">
        <v>151</v>
      </c>
      <c r="G52" t="s">
        <v>151</v>
      </c>
      <c r="H52" t="s">
        <v>151</v>
      </c>
      <c r="I52" t="s">
        <v>151</v>
      </c>
      <c r="J52" t="s">
        <v>151</v>
      </c>
      <c r="K52" t="s">
        <v>151</v>
      </c>
      <c r="L52" t="s">
        <v>151</v>
      </c>
      <c r="M52" t="s">
        <v>151</v>
      </c>
      <c r="N52" t="s">
        <v>151</v>
      </c>
      <c r="O52" t="s">
        <v>151</v>
      </c>
      <c r="P52" t="s">
        <v>151</v>
      </c>
      <c r="Q52" t="s">
        <v>151</v>
      </c>
      <c r="R52" t="s">
        <v>151</v>
      </c>
      <c r="S52" t="s">
        <v>151</v>
      </c>
      <c r="T52" t="s">
        <v>151</v>
      </c>
      <c r="U52" t="s">
        <v>151</v>
      </c>
    </row>
    <row r="53" spans="1:21" x14ac:dyDescent="0.25">
      <c r="A53" t="s">
        <v>152</v>
      </c>
      <c r="B53" t="s">
        <v>151</v>
      </c>
      <c r="C53" t="s">
        <v>151</v>
      </c>
      <c r="D53" t="s">
        <v>151</v>
      </c>
      <c r="E53" t="s">
        <v>151</v>
      </c>
      <c r="F53" t="s">
        <v>151</v>
      </c>
      <c r="G53" t="s">
        <v>151</v>
      </c>
      <c r="H53" t="s">
        <v>151</v>
      </c>
      <c r="I53" t="s">
        <v>151</v>
      </c>
      <c r="J53" t="s">
        <v>151</v>
      </c>
      <c r="K53" t="s">
        <v>151</v>
      </c>
      <c r="L53" t="s">
        <v>151</v>
      </c>
      <c r="M53" t="s">
        <v>151</v>
      </c>
      <c r="N53" t="s">
        <v>151</v>
      </c>
      <c r="O53" t="s">
        <v>151</v>
      </c>
      <c r="P53" t="s">
        <v>151</v>
      </c>
      <c r="Q53" t="s">
        <v>151</v>
      </c>
      <c r="R53" t="s">
        <v>151</v>
      </c>
      <c r="S53" t="s">
        <v>151</v>
      </c>
      <c r="T53" t="s">
        <v>151</v>
      </c>
      <c r="U53" t="s">
        <v>151</v>
      </c>
    </row>
    <row r="54" spans="1:21" x14ac:dyDescent="0.25">
      <c r="A54" t="s">
        <v>153</v>
      </c>
      <c r="B54" t="s">
        <v>154</v>
      </c>
      <c r="C54" t="s">
        <v>154</v>
      </c>
      <c r="D54" t="s">
        <v>154</v>
      </c>
      <c r="E54" t="s">
        <v>154</v>
      </c>
      <c r="F54" t="s">
        <v>154</v>
      </c>
      <c r="G54" t="s">
        <v>154</v>
      </c>
      <c r="H54" t="s">
        <v>154</v>
      </c>
      <c r="I54" t="s">
        <v>154</v>
      </c>
      <c r="J54" t="s">
        <v>154</v>
      </c>
      <c r="K54" t="s">
        <v>154</v>
      </c>
      <c r="L54" t="s">
        <v>154</v>
      </c>
      <c r="M54" t="s">
        <v>154</v>
      </c>
      <c r="N54" t="s">
        <v>154</v>
      </c>
      <c r="O54" t="s">
        <v>154</v>
      </c>
      <c r="P54" t="s">
        <v>154</v>
      </c>
      <c r="Q54" t="s">
        <v>154</v>
      </c>
      <c r="R54" t="s">
        <v>154</v>
      </c>
      <c r="S54" t="s">
        <v>154</v>
      </c>
      <c r="T54" t="s">
        <v>154</v>
      </c>
      <c r="U54" t="s">
        <v>154</v>
      </c>
    </row>
    <row r="55" spans="1:21" x14ac:dyDescent="0.25">
      <c r="A55" t="s">
        <v>155</v>
      </c>
      <c r="B55" t="s">
        <v>156</v>
      </c>
      <c r="C55" t="s">
        <v>156</v>
      </c>
      <c r="D55" t="s">
        <v>156</v>
      </c>
      <c r="E55" t="s">
        <v>156</v>
      </c>
      <c r="F55" t="s">
        <v>156</v>
      </c>
      <c r="G55" t="s">
        <v>156</v>
      </c>
      <c r="H55" t="s">
        <v>156</v>
      </c>
      <c r="I55" t="s">
        <v>156</v>
      </c>
      <c r="J55" t="s">
        <v>156</v>
      </c>
      <c r="K55" t="s">
        <v>156</v>
      </c>
      <c r="L55" t="s">
        <v>156</v>
      </c>
      <c r="M55" t="s">
        <v>156</v>
      </c>
      <c r="N55" t="s">
        <v>156</v>
      </c>
      <c r="O55" t="s">
        <v>156</v>
      </c>
      <c r="P55" t="s">
        <v>156</v>
      </c>
      <c r="Q55" t="s">
        <v>156</v>
      </c>
      <c r="R55" t="s">
        <v>156</v>
      </c>
      <c r="S55" t="s">
        <v>156</v>
      </c>
      <c r="T55" t="s">
        <v>156</v>
      </c>
      <c r="U55" t="s">
        <v>156</v>
      </c>
    </row>
    <row r="56" spans="1:21" x14ac:dyDescent="0.25">
      <c r="A56" t="s">
        <v>157</v>
      </c>
      <c r="C56" t="s">
        <v>158</v>
      </c>
      <c r="G56" t="s">
        <v>158</v>
      </c>
      <c r="K56" t="s">
        <v>158</v>
      </c>
      <c r="O56" t="s">
        <v>158</v>
      </c>
      <c r="S56" t="s">
        <v>158</v>
      </c>
    </row>
    <row r="57" spans="1:21" x14ac:dyDescent="0.25">
      <c r="A57" t="s">
        <v>159</v>
      </c>
      <c r="C57" t="s">
        <v>160</v>
      </c>
      <c r="G57" t="s">
        <v>160</v>
      </c>
      <c r="K57" t="s">
        <v>160</v>
      </c>
      <c r="O57" t="s">
        <v>160</v>
      </c>
      <c r="S57" t="s">
        <v>160</v>
      </c>
    </row>
    <row r="58" spans="1:21" x14ac:dyDescent="0.25">
      <c r="A58" t="s">
        <v>161</v>
      </c>
      <c r="C58" t="s">
        <v>162</v>
      </c>
      <c r="G58" t="s">
        <v>162</v>
      </c>
      <c r="K58" t="s">
        <v>162</v>
      </c>
      <c r="O58" t="s">
        <v>162</v>
      </c>
      <c r="S58" t="s">
        <v>162</v>
      </c>
    </row>
    <row r="59" spans="1:21" x14ac:dyDescent="0.25">
      <c r="A59" t="s">
        <v>163</v>
      </c>
    </row>
    <row r="60" spans="1:21" x14ac:dyDescent="0.25">
      <c r="A60" t="s">
        <v>164</v>
      </c>
    </row>
    <row r="61" spans="1:21" x14ac:dyDescent="0.25">
      <c r="A61" t="s">
        <v>165</v>
      </c>
    </row>
    <row r="62" spans="1:21" x14ac:dyDescent="0.25">
      <c r="A62" t="s">
        <v>166</v>
      </c>
      <c r="B62" t="s">
        <v>167</v>
      </c>
      <c r="C62" t="s">
        <v>167</v>
      </c>
      <c r="D62" t="s">
        <v>168</v>
      </c>
      <c r="E62" t="s">
        <v>169</v>
      </c>
      <c r="F62" t="s">
        <v>170</v>
      </c>
      <c r="G62" t="s">
        <v>170</v>
      </c>
      <c r="H62" t="s">
        <v>171</v>
      </c>
      <c r="I62" t="s">
        <v>172</v>
      </c>
      <c r="J62" t="s">
        <v>173</v>
      </c>
      <c r="K62" t="s">
        <v>173</v>
      </c>
      <c r="L62" t="s">
        <v>174</v>
      </c>
      <c r="M62" t="s">
        <v>175</v>
      </c>
      <c r="N62" t="s">
        <v>176</v>
      </c>
      <c r="O62" t="s">
        <v>176</v>
      </c>
      <c r="P62" t="s">
        <v>177</v>
      </c>
      <c r="Q62" t="s">
        <v>178</v>
      </c>
      <c r="R62" t="s">
        <v>179</v>
      </c>
      <c r="S62" t="s">
        <v>179</v>
      </c>
      <c r="T62" t="s">
        <v>180</v>
      </c>
      <c r="U62" t="s">
        <v>181</v>
      </c>
    </row>
    <row r="63" spans="1:21" x14ac:dyDescent="0.25">
      <c r="A63" t="s">
        <v>182</v>
      </c>
      <c r="B63" t="s">
        <v>183</v>
      </c>
      <c r="C63" t="s">
        <v>183</v>
      </c>
      <c r="D63" t="s">
        <v>183</v>
      </c>
      <c r="E63" t="s">
        <v>183</v>
      </c>
      <c r="F63" t="s">
        <v>183</v>
      </c>
      <c r="G63" t="s">
        <v>183</v>
      </c>
      <c r="H63" t="s">
        <v>183</v>
      </c>
      <c r="I63" t="s">
        <v>183</v>
      </c>
      <c r="J63" t="s">
        <v>183</v>
      </c>
      <c r="K63" t="s">
        <v>183</v>
      </c>
      <c r="L63" t="s">
        <v>183</v>
      </c>
      <c r="M63" t="s">
        <v>183</v>
      </c>
      <c r="N63" t="s">
        <v>183</v>
      </c>
      <c r="O63" t="s">
        <v>183</v>
      </c>
      <c r="P63" t="s">
        <v>183</v>
      </c>
      <c r="Q63" t="s">
        <v>183</v>
      </c>
      <c r="R63" t="s">
        <v>183</v>
      </c>
      <c r="S63" t="s">
        <v>183</v>
      </c>
      <c r="T63" t="s">
        <v>183</v>
      </c>
      <c r="U63" t="s">
        <v>183</v>
      </c>
    </row>
    <row r="78" spans="1:1" x14ac:dyDescent="0.25">
      <c r="A78" t="s">
        <v>184</v>
      </c>
    </row>
    <row r="79" spans="1:1" x14ac:dyDescent="0.25">
      <c r="A79" s="2" t="s">
        <v>185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X159"/>
  <sheetViews>
    <sheetView tabSelected="1" workbookViewId="0">
      <selection activeCell="B1" sqref="B1"/>
    </sheetView>
  </sheetViews>
  <sheetFormatPr defaultRowHeight="14" x14ac:dyDescent="0.25"/>
  <cols>
    <col min="1" max="2" width="45.08984375" style="1" customWidth="1"/>
    <col min="3" max="3" width="45.08984375" style="5" hidden="1" customWidth="1"/>
    <col min="4" max="4" width="20" style="1" hidden="1" customWidth="1"/>
    <col min="5" max="23" width="0" style="1" hidden="1" customWidth="1"/>
    <col min="24" max="154" width="9" style="1"/>
  </cols>
  <sheetData>
    <row r="2" spans="1:23" x14ac:dyDescent="0.25">
      <c r="A2" s="9" t="s">
        <v>330</v>
      </c>
      <c r="B2" s="10" t="s">
        <v>329</v>
      </c>
    </row>
    <row r="3" spans="1:23" x14ac:dyDescent="0.25">
      <c r="A3" s="9" t="s">
        <v>331</v>
      </c>
      <c r="B3" s="11" t="s">
        <v>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</row>
    <row r="4" spans="1:23" x14ac:dyDescent="0.25">
      <c r="A4" t="s">
        <v>20</v>
      </c>
      <c r="B4" s="12" t="str">
        <f>HLOOKUP($B$3,$D$3:$W$128,ROW(A2),FALSE)</f>
        <v>一季报</v>
      </c>
      <c r="D4" t="s">
        <v>21</v>
      </c>
      <c r="E4" t="s">
        <v>22</v>
      </c>
      <c r="F4" t="s">
        <v>23</v>
      </c>
      <c r="G4" t="s">
        <v>24</v>
      </c>
      <c r="H4" t="s">
        <v>21</v>
      </c>
      <c r="I4" t="s">
        <v>22</v>
      </c>
      <c r="J4" t="s">
        <v>23</v>
      </c>
      <c r="K4" t="s">
        <v>24</v>
      </c>
      <c r="L4" t="s">
        <v>21</v>
      </c>
      <c r="M4" t="s">
        <v>22</v>
      </c>
      <c r="N4" t="s">
        <v>23</v>
      </c>
      <c r="O4" t="s">
        <v>24</v>
      </c>
      <c r="P4" t="s">
        <v>21</v>
      </c>
      <c r="Q4" t="s">
        <v>22</v>
      </c>
      <c r="R4" t="s">
        <v>23</v>
      </c>
      <c r="S4" t="s">
        <v>24</v>
      </c>
      <c r="T4" t="s">
        <v>21</v>
      </c>
      <c r="U4" t="s">
        <v>22</v>
      </c>
      <c r="V4" t="s">
        <v>23</v>
      </c>
      <c r="W4" t="s">
        <v>24</v>
      </c>
    </row>
    <row r="5" spans="1:23" x14ac:dyDescent="0.25">
      <c r="A5" t="s">
        <v>25</v>
      </c>
      <c r="B5" s="12" t="str">
        <f>HLOOKUP($B$3,$D$3:$W$128,ROW(A3),FALSE)</f>
        <v>合并报表</v>
      </c>
      <c r="D5" t="s">
        <v>26</v>
      </c>
      <c r="E5" t="s">
        <v>26</v>
      </c>
      <c r="F5" t="s">
        <v>26</v>
      </c>
      <c r="G5" t="s">
        <v>26</v>
      </c>
      <c r="H5" t="s">
        <v>26</v>
      </c>
      <c r="I5" t="s">
        <v>26</v>
      </c>
      <c r="J5" t="s">
        <v>26</v>
      </c>
      <c r="K5" t="s">
        <v>26</v>
      </c>
      <c r="L5" t="s">
        <v>26</v>
      </c>
      <c r="M5" t="s">
        <v>26</v>
      </c>
      <c r="N5" t="s">
        <v>26</v>
      </c>
      <c r="O5" t="s">
        <v>26</v>
      </c>
      <c r="P5" t="s">
        <v>26</v>
      </c>
      <c r="Q5" t="s">
        <v>26</v>
      </c>
      <c r="R5" t="s">
        <v>26</v>
      </c>
      <c r="S5" t="s">
        <v>26</v>
      </c>
      <c r="T5" t="s">
        <v>26</v>
      </c>
      <c r="U5" t="s">
        <v>26</v>
      </c>
      <c r="V5" t="s">
        <v>26</v>
      </c>
      <c r="W5" t="s">
        <v>26</v>
      </c>
    </row>
    <row r="6" spans="1:23" x14ac:dyDescent="0.25">
      <c r="A6" t="s">
        <v>27</v>
      </c>
      <c r="B6"/>
      <c r="C6" s="6"/>
    </row>
    <row r="7" spans="1:23" x14ac:dyDescent="0.25">
      <c r="A7" t="s">
        <v>28</v>
      </c>
      <c r="B7" s="8">
        <f>IF(C7=0,"",C7)</f>
        <v>761849272.16999996</v>
      </c>
      <c r="C7" s="8">
        <f>HLOOKUP($B$3,$D$3:$W$128,ROW(A5),FALSE)/IF(LEN($B$2)&gt;4,10000,1)</f>
        <v>761849272.16999996</v>
      </c>
      <c r="D7" s="3">
        <v>761849272.16999996</v>
      </c>
      <c r="E7" s="3">
        <v>748599948.30999994</v>
      </c>
      <c r="F7" s="3">
        <v>514375159.81</v>
      </c>
      <c r="G7" s="3">
        <v>660810457.58000004</v>
      </c>
      <c r="H7" s="3">
        <v>724127977.67999995</v>
      </c>
      <c r="I7" s="3">
        <v>662287089.37</v>
      </c>
      <c r="J7" s="3">
        <v>725500389.89999998</v>
      </c>
      <c r="K7" s="3">
        <v>958643449.85000002</v>
      </c>
      <c r="L7" s="3">
        <v>692234952.78999996</v>
      </c>
      <c r="M7" s="3">
        <v>1173769746.0799999</v>
      </c>
      <c r="N7" s="3">
        <v>537261322.20000005</v>
      </c>
      <c r="O7" s="3">
        <v>761813023.32000005</v>
      </c>
      <c r="P7" s="3">
        <v>806867148.35000002</v>
      </c>
      <c r="Q7" s="3">
        <v>1028527680.79</v>
      </c>
      <c r="R7" s="3">
        <v>854943225.05999994</v>
      </c>
      <c r="S7" s="3">
        <v>483044847.99000001</v>
      </c>
      <c r="T7" s="3">
        <v>406961406.77999997</v>
      </c>
      <c r="U7" s="3">
        <v>425733189.75</v>
      </c>
      <c r="V7" s="3">
        <v>501316708.44999999</v>
      </c>
      <c r="W7" s="3">
        <v>396226208.86000001</v>
      </c>
    </row>
    <row r="8" spans="1:23" x14ac:dyDescent="0.25">
      <c r="A8" t="s">
        <v>29</v>
      </c>
      <c r="B8" s="8" t="str">
        <f t="shared" ref="B8:B71" si="0">IF(C8=0,"",C8)</f>
        <v/>
      </c>
      <c r="C8" s="8">
        <f>HLOOKUP($B$3,$D$3:$W$128,ROW(A6),FALSE)/IF(LEN($B$2)&gt;4,10000,1)</f>
        <v>0</v>
      </c>
      <c r="H8" s="3">
        <v>1415864.66</v>
      </c>
      <c r="I8" s="3">
        <v>865097.18</v>
      </c>
      <c r="P8" s="3">
        <v>6407565.4699999997</v>
      </c>
      <c r="Q8" s="3">
        <v>8307423.9500000002</v>
      </c>
      <c r="S8" s="3">
        <v>2315558.25</v>
      </c>
      <c r="U8" s="3">
        <v>4607530.6399999997</v>
      </c>
      <c r="V8" s="3">
        <v>2641626.2799999998</v>
      </c>
    </row>
    <row r="9" spans="1:23" x14ac:dyDescent="0.25">
      <c r="A9" t="s">
        <v>30</v>
      </c>
      <c r="B9" s="8" t="str">
        <f t="shared" si="0"/>
        <v/>
      </c>
      <c r="C9" s="8">
        <f>HLOOKUP($B$3,$D$3:$W$128,ROW(A7),FALSE)/IF(LEN($B$2)&gt;4,10000,1)</f>
        <v>0</v>
      </c>
    </row>
    <row r="10" spans="1:23" x14ac:dyDescent="0.25">
      <c r="A10" t="s">
        <v>31</v>
      </c>
      <c r="B10" s="8">
        <f t="shared" si="0"/>
        <v>140138289.49000001</v>
      </c>
      <c r="C10" s="8">
        <f>HLOOKUP($B$3,$D$3:$W$128,ROW(A8),FALSE)/IF(LEN($B$2)&gt;4,10000,1)</f>
        <v>140138289.49000001</v>
      </c>
      <c r="D10" s="3">
        <v>140138289.49000001</v>
      </c>
      <c r="E10" s="3">
        <v>146174996.53999999</v>
      </c>
      <c r="F10" s="3">
        <v>1079546867.5</v>
      </c>
      <c r="G10" s="3">
        <v>1372938479.77</v>
      </c>
      <c r="H10" s="3">
        <v>1375320198.3399999</v>
      </c>
      <c r="I10" s="3">
        <v>1359111133.2</v>
      </c>
      <c r="J10" s="3">
        <v>1421262638.1400001</v>
      </c>
      <c r="K10" s="3">
        <v>1379725197.74</v>
      </c>
      <c r="L10" s="3">
        <v>1580837169.22</v>
      </c>
      <c r="M10" s="3">
        <v>1659582126.0599999</v>
      </c>
      <c r="N10" s="3">
        <v>1543223672.77</v>
      </c>
      <c r="O10" s="3">
        <v>1178073324.4200001</v>
      </c>
      <c r="P10" s="3">
        <v>1080940975.6900001</v>
      </c>
      <c r="Q10" s="3">
        <v>1087691192.55</v>
      </c>
      <c r="R10" s="3">
        <v>944056933.85000002</v>
      </c>
      <c r="S10" s="3">
        <v>781435518.75999999</v>
      </c>
      <c r="T10" s="3">
        <v>1008162104.9</v>
      </c>
      <c r="U10" s="3">
        <v>713430329.97000003</v>
      </c>
      <c r="V10" s="3">
        <v>735537833.63</v>
      </c>
      <c r="W10" s="3">
        <v>828423995.34000003</v>
      </c>
    </row>
    <row r="11" spans="1:23" x14ac:dyDescent="0.25">
      <c r="A11" t="s">
        <v>32</v>
      </c>
      <c r="B11" s="8">
        <f t="shared" si="0"/>
        <v>1788339644.0699999</v>
      </c>
      <c r="C11" s="8">
        <f>HLOOKUP($B$3,$D$3:$W$128,ROW(A9),FALSE)/IF(LEN($B$2)&gt;4,10000,1)</f>
        <v>1788339644.0699999</v>
      </c>
      <c r="D11" s="3">
        <v>1788339644.0699999</v>
      </c>
      <c r="E11" s="3">
        <v>2193030992.0100002</v>
      </c>
      <c r="F11" s="3">
        <v>1944659777.22</v>
      </c>
      <c r="G11" s="3">
        <v>1840560035.6400001</v>
      </c>
      <c r="H11" s="3">
        <v>1789924616.05</v>
      </c>
      <c r="I11" s="3">
        <v>2008160315.02</v>
      </c>
      <c r="J11" s="3">
        <v>1720731921.01</v>
      </c>
      <c r="K11" s="3">
        <v>1893388323.3299999</v>
      </c>
      <c r="L11" s="3">
        <v>1722455201.0799999</v>
      </c>
      <c r="M11" s="3">
        <v>1725868512.22</v>
      </c>
      <c r="N11" s="3">
        <v>1581188163.0699999</v>
      </c>
      <c r="O11" s="3">
        <v>1452720563.49</v>
      </c>
      <c r="P11" s="3">
        <v>1303375242.6300001</v>
      </c>
      <c r="Q11" s="3">
        <v>1378074742.28</v>
      </c>
      <c r="R11" s="3">
        <v>1226789310.71</v>
      </c>
      <c r="S11" s="3">
        <v>1150826811.73</v>
      </c>
      <c r="T11" s="3">
        <v>908527273.38</v>
      </c>
      <c r="U11" s="3">
        <v>1099404575.6700001</v>
      </c>
      <c r="V11" s="3">
        <v>1135436600.4400001</v>
      </c>
      <c r="W11" s="3">
        <v>1081677805.5599999</v>
      </c>
    </row>
    <row r="12" spans="1:23" x14ac:dyDescent="0.25">
      <c r="A12" t="s">
        <v>33</v>
      </c>
      <c r="B12" s="8">
        <f t="shared" si="0"/>
        <v>967991511.08000004</v>
      </c>
      <c r="C12" s="8">
        <f>HLOOKUP($B$3,$D$3:$W$128,ROW(A10),FALSE)/IF(LEN($B$2)&gt;4,10000,1)</f>
        <v>967991511.08000004</v>
      </c>
      <c r="D12" s="3">
        <v>967991511.08000004</v>
      </c>
      <c r="E12" s="3">
        <v>1059264790.14</v>
      </c>
    </row>
    <row r="13" spans="1:23" x14ac:dyDescent="0.25">
      <c r="A13" t="s">
        <v>34</v>
      </c>
      <c r="B13" s="8">
        <f t="shared" si="0"/>
        <v>90675456.599999994</v>
      </c>
      <c r="C13" s="8">
        <f>HLOOKUP($B$3,$D$3:$W$128,ROW(A11),FALSE)/IF(LEN($B$2)&gt;4,10000,1)</f>
        <v>90675456.599999994</v>
      </c>
      <c r="D13" s="3">
        <v>90675456.599999994</v>
      </c>
      <c r="E13" s="3">
        <v>80195077.590000004</v>
      </c>
      <c r="F13" s="3">
        <v>157332877.18000001</v>
      </c>
      <c r="G13" s="3">
        <v>154467204.13</v>
      </c>
      <c r="H13" s="3">
        <v>125716007.41</v>
      </c>
      <c r="I13" s="3">
        <v>114831541.31999999</v>
      </c>
      <c r="J13" s="3">
        <v>173337833.28999999</v>
      </c>
      <c r="K13" s="3">
        <v>135718144.22999999</v>
      </c>
      <c r="L13" s="3">
        <v>134658526.46000001</v>
      </c>
      <c r="M13" s="3">
        <v>133396619.59999999</v>
      </c>
      <c r="N13" s="3">
        <v>63679233.539999999</v>
      </c>
      <c r="O13" s="3">
        <v>107813381.66</v>
      </c>
      <c r="P13" s="3">
        <v>53898018.07</v>
      </c>
      <c r="Q13" s="3">
        <v>47447564.259999998</v>
      </c>
      <c r="R13" s="3">
        <v>71592855.109999999</v>
      </c>
      <c r="S13" s="3">
        <v>53063999.969999999</v>
      </c>
      <c r="T13" s="3">
        <v>74901459.409999996</v>
      </c>
      <c r="U13" s="3">
        <v>63277695.149999999</v>
      </c>
      <c r="V13" s="3">
        <v>77195808.739999995</v>
      </c>
      <c r="W13" s="3">
        <v>58607458.990000002</v>
      </c>
    </row>
    <row r="14" spans="1:23" x14ac:dyDescent="0.25">
      <c r="A14" t="s">
        <v>35</v>
      </c>
      <c r="B14" s="8">
        <f t="shared" si="0"/>
        <v>362120241.04000002</v>
      </c>
      <c r="C14" s="8">
        <f>HLOOKUP($B$3,$D$3:$W$128,ROW(A12),FALSE)/IF(LEN($B$2)&gt;4,10000,1)</f>
        <v>362120241.04000002</v>
      </c>
      <c r="D14" s="3">
        <v>362120241.04000002</v>
      </c>
      <c r="E14" s="3">
        <v>422820079.36000001</v>
      </c>
      <c r="F14" s="3">
        <v>489237241.61000001</v>
      </c>
      <c r="G14" s="3">
        <v>482605646.57999998</v>
      </c>
      <c r="H14" s="3">
        <v>530242145.29000002</v>
      </c>
      <c r="I14" s="3">
        <v>533606179.82999998</v>
      </c>
      <c r="J14" s="3">
        <v>257694552.25999999</v>
      </c>
      <c r="K14" s="3">
        <v>128433954.3</v>
      </c>
      <c r="L14" s="3">
        <v>196233888.78999999</v>
      </c>
      <c r="M14" s="3">
        <v>199668038.96000001</v>
      </c>
      <c r="N14" s="3">
        <v>324810135.18000001</v>
      </c>
      <c r="O14" s="3">
        <v>260354801.08000001</v>
      </c>
      <c r="P14" s="3">
        <v>324911428.22000003</v>
      </c>
      <c r="Q14" s="3">
        <v>197993817.62</v>
      </c>
      <c r="R14" s="3">
        <v>255238888.33000001</v>
      </c>
      <c r="S14" s="3">
        <v>233357666.37</v>
      </c>
      <c r="T14" s="3">
        <v>209310706.81999999</v>
      </c>
      <c r="U14" s="3">
        <v>353777890.16000003</v>
      </c>
      <c r="V14" s="3">
        <v>76318380.769999996</v>
      </c>
      <c r="W14" s="3">
        <v>47439941.890000001</v>
      </c>
    </row>
    <row r="15" spans="1:23" x14ac:dyDescent="0.25">
      <c r="A15" t="s">
        <v>36</v>
      </c>
      <c r="B15" s="8">
        <f t="shared" si="0"/>
        <v>9500000</v>
      </c>
      <c r="C15" s="8">
        <f>HLOOKUP($B$3,$D$3:$W$128,ROW(A13),FALSE)/IF(LEN($B$2)&gt;4,10000,1)</f>
        <v>9500000</v>
      </c>
      <c r="D15" s="3">
        <v>9500000</v>
      </c>
      <c r="E15" s="3">
        <v>42500000</v>
      </c>
      <c r="I15" s="3">
        <v>22500000</v>
      </c>
    </row>
    <row r="16" spans="1:23" x14ac:dyDescent="0.25">
      <c r="A16" t="s">
        <v>37</v>
      </c>
      <c r="B16" s="8" t="str">
        <f t="shared" si="0"/>
        <v/>
      </c>
      <c r="C16" s="8">
        <f>HLOOKUP($B$3,$D$3:$W$128,ROW(A14),FALSE)/IF(LEN($B$2)&gt;4,10000,1)</f>
        <v>0</v>
      </c>
    </row>
    <row r="17" spans="1:23" x14ac:dyDescent="0.25">
      <c r="A17" t="s">
        <v>38</v>
      </c>
      <c r="B17" s="8" t="str">
        <f t="shared" si="0"/>
        <v/>
      </c>
      <c r="C17" s="8">
        <f>HLOOKUP($B$3,$D$3:$W$128,ROW(A15),FALSE)/IF(LEN($B$2)&gt;4,10000,1)</f>
        <v>0</v>
      </c>
      <c r="E17" s="3">
        <v>380320079.36000001</v>
      </c>
      <c r="G17" s="3">
        <v>482605646.57999998</v>
      </c>
      <c r="I17" s="3">
        <v>511106179.82999998</v>
      </c>
      <c r="K17" s="3">
        <v>128433954.3</v>
      </c>
      <c r="L17" s="3">
        <v>196233888.78999999</v>
      </c>
      <c r="M17" s="3">
        <v>199668038.96000001</v>
      </c>
      <c r="N17" s="3">
        <v>324810135.18000001</v>
      </c>
      <c r="O17" s="3">
        <v>260354801.08000001</v>
      </c>
      <c r="P17" s="3">
        <v>324911428.22000003</v>
      </c>
      <c r="Q17" s="3">
        <v>197993817.62</v>
      </c>
      <c r="R17" s="3">
        <v>255238888.33000001</v>
      </c>
      <c r="S17" s="3">
        <v>233357666.37</v>
      </c>
      <c r="T17" s="3">
        <v>209310706.81999999</v>
      </c>
      <c r="U17" s="3">
        <v>353777890.16000003</v>
      </c>
      <c r="V17" s="3">
        <v>76318380.769999996</v>
      </c>
      <c r="W17" s="3">
        <v>47439941.890000001</v>
      </c>
    </row>
    <row r="18" spans="1:23" x14ac:dyDescent="0.25">
      <c r="A18" t="s">
        <v>39</v>
      </c>
      <c r="B18" s="8" t="str">
        <f t="shared" si="0"/>
        <v/>
      </c>
      <c r="C18" s="8">
        <f>HLOOKUP($B$3,$D$3:$W$128,ROW(A16),FALSE)/IF(LEN($B$2)&gt;4,10000,1)</f>
        <v>0</v>
      </c>
    </row>
    <row r="19" spans="1:23" x14ac:dyDescent="0.25">
      <c r="A19" t="s">
        <v>40</v>
      </c>
      <c r="B19" s="8">
        <f t="shared" si="0"/>
        <v>1848662681.8499999</v>
      </c>
      <c r="C19" s="8">
        <f>HLOOKUP($B$3,$D$3:$W$128,ROW(A17),FALSE)/IF(LEN($B$2)&gt;4,10000,1)</f>
        <v>1848662681.8499999</v>
      </c>
      <c r="D19" s="3">
        <v>1848662681.8499999</v>
      </c>
      <c r="E19" s="3">
        <v>1727502896.0699999</v>
      </c>
      <c r="F19" s="3">
        <v>2053035244.49</v>
      </c>
      <c r="G19" s="3">
        <v>1802404736.4400001</v>
      </c>
      <c r="H19" s="3">
        <v>1822672304.1800001</v>
      </c>
      <c r="I19" s="3">
        <v>1794729620.71</v>
      </c>
      <c r="J19" s="3">
        <v>2060185653.4000001</v>
      </c>
      <c r="K19" s="3">
        <v>1967097709.0799999</v>
      </c>
      <c r="L19" s="3">
        <v>2017814764.78</v>
      </c>
      <c r="M19" s="3">
        <v>1682387327.75</v>
      </c>
      <c r="N19" s="3">
        <v>1788012679.9300001</v>
      </c>
      <c r="O19" s="3">
        <v>1140831141.27</v>
      </c>
      <c r="P19" s="3">
        <v>1221245937.9400001</v>
      </c>
      <c r="Q19" s="3">
        <v>1220636272.8499999</v>
      </c>
      <c r="R19" s="3">
        <v>1298881315.48</v>
      </c>
      <c r="S19" s="3">
        <v>1175083885.98</v>
      </c>
      <c r="T19" s="3">
        <v>959410553.44000006</v>
      </c>
      <c r="U19" s="3">
        <v>925890952.67999995</v>
      </c>
      <c r="V19" s="3">
        <v>939874852.62</v>
      </c>
      <c r="W19" s="3">
        <v>674582245.13999999</v>
      </c>
    </row>
    <row r="20" spans="1:23" x14ac:dyDescent="0.25">
      <c r="A20" t="s">
        <v>41</v>
      </c>
      <c r="B20" s="8" t="str">
        <f t="shared" si="0"/>
        <v/>
      </c>
      <c r="C20" s="8">
        <f>HLOOKUP($B$3,$D$3:$W$128,ROW(A18),FALSE)/IF(LEN($B$2)&gt;4,10000,1)</f>
        <v>0</v>
      </c>
    </row>
    <row r="21" spans="1:23" x14ac:dyDescent="0.25">
      <c r="A21" t="s">
        <v>42</v>
      </c>
      <c r="B21" s="8">
        <f t="shared" si="0"/>
        <v>140827587.15000001</v>
      </c>
      <c r="C21" s="8">
        <f>HLOOKUP($B$3,$D$3:$W$128,ROW(A19),FALSE)/IF(LEN($B$2)&gt;4,10000,1)</f>
        <v>140827587.15000001</v>
      </c>
      <c r="D21" s="3">
        <v>140827587.15000001</v>
      </c>
    </row>
    <row r="22" spans="1:23" x14ac:dyDescent="0.25">
      <c r="A22" t="s">
        <v>43</v>
      </c>
      <c r="B22" s="8" t="str">
        <f t="shared" si="0"/>
        <v/>
      </c>
      <c r="C22" s="8">
        <f>HLOOKUP($B$3,$D$3:$W$128,ROW(A20),FALSE)/IF(LEN($B$2)&gt;4,10000,1)</f>
        <v>0</v>
      </c>
    </row>
    <row r="23" spans="1:23" x14ac:dyDescent="0.25">
      <c r="A23" t="s">
        <v>44</v>
      </c>
      <c r="B23" s="8" t="str">
        <f t="shared" si="0"/>
        <v/>
      </c>
      <c r="C23" s="8">
        <f>HLOOKUP($B$3,$D$3:$W$128,ROW(A21),FALSE)/IF(LEN($B$2)&gt;4,10000,1)</f>
        <v>0</v>
      </c>
    </row>
    <row r="24" spans="1:23" x14ac:dyDescent="0.25">
      <c r="A24" t="s">
        <v>45</v>
      </c>
      <c r="B24" s="8" t="str">
        <f t="shared" si="0"/>
        <v/>
      </c>
      <c r="C24" s="8">
        <f>HLOOKUP($B$3,$D$3:$W$128,ROW(A22),FALSE)/IF(LEN($B$2)&gt;4,10000,1)</f>
        <v>0</v>
      </c>
    </row>
    <row r="25" spans="1:23" x14ac:dyDescent="0.25">
      <c r="A25" t="s">
        <v>46</v>
      </c>
      <c r="B25" s="8">
        <f t="shared" si="0"/>
        <v>318312332.37</v>
      </c>
      <c r="C25" s="8">
        <f>HLOOKUP($B$3,$D$3:$W$128,ROW(A23),FALSE)/IF(LEN($B$2)&gt;4,10000,1)</f>
        <v>318312332.37</v>
      </c>
      <c r="D25" s="3">
        <v>318312332.37</v>
      </c>
      <c r="E25" s="3">
        <v>280465411.39999998</v>
      </c>
      <c r="F25" s="3">
        <v>256477762.52000001</v>
      </c>
      <c r="G25" s="3">
        <v>240723523.97999999</v>
      </c>
      <c r="H25" s="3">
        <v>219704049.13999999</v>
      </c>
      <c r="I25" s="3">
        <v>214528653.00999999</v>
      </c>
      <c r="J25" s="3">
        <v>234916919.28999999</v>
      </c>
      <c r="K25" s="3">
        <v>232309206.44</v>
      </c>
      <c r="L25" s="3">
        <v>233867111.91</v>
      </c>
      <c r="M25" s="3">
        <v>227691211.46000001</v>
      </c>
      <c r="N25" s="3">
        <v>301509871.22000003</v>
      </c>
      <c r="O25" s="3">
        <v>45122211.240000002</v>
      </c>
      <c r="P25" s="3">
        <v>38137801.020000003</v>
      </c>
      <c r="Q25" s="3">
        <v>31846168.300000001</v>
      </c>
      <c r="R25" s="3">
        <v>31834478.170000002</v>
      </c>
      <c r="S25" s="3">
        <v>36173147.560000002</v>
      </c>
      <c r="T25" s="3">
        <v>27238910.920000002</v>
      </c>
      <c r="U25" s="3">
        <v>25505904.73</v>
      </c>
      <c r="V25" s="3">
        <v>31038607.420000002</v>
      </c>
      <c r="W25" s="3">
        <v>10290216.890000001</v>
      </c>
    </row>
    <row r="26" spans="1:23" x14ac:dyDescent="0.25">
      <c r="A26" t="s">
        <v>47</v>
      </c>
      <c r="B26" s="8" t="str">
        <f t="shared" si="0"/>
        <v/>
      </c>
      <c r="C26" s="8">
        <f>HLOOKUP($B$3,$D$3:$W$128,ROW(A24),FALSE)/IF(LEN($B$2)&gt;4,10000,1)</f>
        <v>0</v>
      </c>
    </row>
    <row r="27" spans="1:23" x14ac:dyDescent="0.25">
      <c r="A27" t="s">
        <v>48</v>
      </c>
      <c r="B27" s="8" t="str">
        <f t="shared" si="0"/>
        <v/>
      </c>
      <c r="C27" s="8">
        <f>HLOOKUP($B$3,$D$3:$W$128,ROW(A25),FALSE)/IF(LEN($B$2)&gt;4,10000,1)</f>
        <v>0</v>
      </c>
    </row>
    <row r="28" spans="1:23" x14ac:dyDescent="0.25">
      <c r="A28" t="s">
        <v>49</v>
      </c>
      <c r="B28" s="8" t="str">
        <f t="shared" si="0"/>
        <v/>
      </c>
      <c r="C28" s="8">
        <f>HLOOKUP($B$3,$D$3:$W$128,ROW(A26),FALSE)/IF(LEN($B$2)&gt;4,10000,1)</f>
        <v>0</v>
      </c>
    </row>
    <row r="29" spans="1:23" x14ac:dyDescent="0.25">
      <c r="A29" t="s">
        <v>50</v>
      </c>
      <c r="B29" s="8">
        <f t="shared" si="0"/>
        <v>6418917015.8199997</v>
      </c>
      <c r="C29" s="8">
        <f>HLOOKUP($B$3,$D$3:$W$128,ROW(A27),FALSE)/IF(LEN($B$2)&gt;4,10000,1)</f>
        <v>6418917015.8199997</v>
      </c>
      <c r="D29" s="3">
        <v>6418917015.8199997</v>
      </c>
      <c r="E29" s="3">
        <v>6658054191.4200001</v>
      </c>
      <c r="F29" s="3">
        <v>6494664930.3299999</v>
      </c>
      <c r="G29" s="3">
        <v>6554510084.1199999</v>
      </c>
      <c r="H29" s="3">
        <v>6589123162.75</v>
      </c>
      <c r="I29" s="3">
        <v>6688119629.6400003</v>
      </c>
      <c r="J29" s="3">
        <v>6593629907.29</v>
      </c>
      <c r="K29" s="3">
        <v>6695315984.9700003</v>
      </c>
      <c r="L29" s="3">
        <v>6578101615.0299997</v>
      </c>
      <c r="M29" s="3">
        <v>6802363582.1300001</v>
      </c>
      <c r="N29" s="3">
        <v>6139685077.9099998</v>
      </c>
      <c r="O29" s="3">
        <v>4946728446.4799995</v>
      </c>
      <c r="P29" s="3">
        <v>4835784117.3900003</v>
      </c>
      <c r="Q29" s="3">
        <v>5000524862.6000004</v>
      </c>
      <c r="R29" s="3">
        <v>4683337006.71</v>
      </c>
      <c r="S29" s="3">
        <v>3915301436.6100001</v>
      </c>
      <c r="T29" s="3">
        <v>3594512415.6500001</v>
      </c>
      <c r="U29" s="3">
        <v>3611628068.75</v>
      </c>
      <c r="V29" s="3">
        <v>3499360418.3499999</v>
      </c>
      <c r="W29" s="3">
        <v>3097247872.6700001</v>
      </c>
    </row>
    <row r="30" spans="1:23" x14ac:dyDescent="0.25">
      <c r="A30" t="s">
        <v>51</v>
      </c>
      <c r="B30" s="8" t="str">
        <f t="shared" si="0"/>
        <v/>
      </c>
      <c r="C30" s="8">
        <f>HLOOKUP($B$3,$D$3:$W$128,ROW(A28),FALSE)/IF(LEN($B$2)&gt;4,10000,1)</f>
        <v>0</v>
      </c>
    </row>
    <row r="31" spans="1:23" x14ac:dyDescent="0.25">
      <c r="A31" t="s">
        <v>52</v>
      </c>
      <c r="B31" s="8" t="str">
        <f t="shared" si="0"/>
        <v/>
      </c>
      <c r="C31" s="8">
        <f>HLOOKUP($B$3,$D$3:$W$128,ROW(A29),FALSE)/IF(LEN($B$2)&gt;4,10000,1)</f>
        <v>0</v>
      </c>
    </row>
    <row r="32" spans="1:23" x14ac:dyDescent="0.25">
      <c r="A32" t="s">
        <v>53</v>
      </c>
      <c r="B32" s="8" t="str">
        <f t="shared" si="0"/>
        <v/>
      </c>
      <c r="C32" s="8">
        <f>HLOOKUP($B$3,$D$3:$W$128,ROW(A30),FALSE)/IF(LEN($B$2)&gt;4,10000,1)</f>
        <v>0</v>
      </c>
    </row>
    <row r="33" spans="1:23" x14ac:dyDescent="0.25">
      <c r="A33" t="s">
        <v>54</v>
      </c>
      <c r="B33" s="8" t="str">
        <f t="shared" si="0"/>
        <v/>
      </c>
      <c r="C33" s="8">
        <f>HLOOKUP($B$3,$D$3:$W$128,ROW(A31),FALSE)/IF(LEN($B$2)&gt;4,10000,1)</f>
        <v>0</v>
      </c>
    </row>
    <row r="34" spans="1:23" x14ac:dyDescent="0.25">
      <c r="A34" t="s">
        <v>55</v>
      </c>
      <c r="B34" s="8" t="str">
        <f t="shared" si="0"/>
        <v/>
      </c>
      <c r="C34" s="8">
        <f>HLOOKUP($B$3,$D$3:$W$128,ROW(A32),FALSE)/IF(LEN($B$2)&gt;4,10000,1)</f>
        <v>0</v>
      </c>
    </row>
    <row r="35" spans="1:23" x14ac:dyDescent="0.25">
      <c r="A35" t="s">
        <v>56</v>
      </c>
      <c r="B35" s="8" t="str">
        <f t="shared" si="0"/>
        <v/>
      </c>
      <c r="C35" s="8">
        <f>HLOOKUP($B$3,$D$3:$W$128,ROW(A33),FALSE)/IF(LEN($B$2)&gt;4,10000,1)</f>
        <v>0</v>
      </c>
    </row>
    <row r="36" spans="1:23" x14ac:dyDescent="0.25">
      <c r="A36" t="s">
        <v>57</v>
      </c>
      <c r="B36" s="8" t="str">
        <f t="shared" si="0"/>
        <v/>
      </c>
      <c r="C36" s="8">
        <f>HLOOKUP($B$3,$D$3:$W$128,ROW(A34),FALSE)/IF(LEN($B$2)&gt;4,10000,1)</f>
        <v>0</v>
      </c>
      <c r="I36" s="3">
        <v>108249151.31</v>
      </c>
      <c r="J36" s="3">
        <v>116477324.08</v>
      </c>
      <c r="K36" s="3">
        <v>120251565.06</v>
      </c>
      <c r="L36" s="3">
        <v>95960441.420000002</v>
      </c>
      <c r="M36" s="3">
        <v>85971311.640000001</v>
      </c>
      <c r="N36" s="3">
        <v>117273622.22</v>
      </c>
      <c r="O36" s="3">
        <v>98977593.569999993</v>
      </c>
      <c r="P36" s="3">
        <v>103459395.19</v>
      </c>
      <c r="Q36" s="3">
        <v>152517118.37</v>
      </c>
      <c r="R36" s="3">
        <v>156838330.38</v>
      </c>
      <c r="S36" s="3">
        <v>178978346.50999999</v>
      </c>
      <c r="T36" s="3">
        <v>171793086.52000001</v>
      </c>
      <c r="U36" s="3">
        <v>148423074</v>
      </c>
      <c r="V36" s="3">
        <v>38000000</v>
      </c>
      <c r="W36" s="3">
        <v>38000000</v>
      </c>
    </row>
    <row r="37" spans="1:23" x14ac:dyDescent="0.25">
      <c r="A37" t="s">
        <v>58</v>
      </c>
      <c r="B37" s="8">
        <f t="shared" si="0"/>
        <v>70140000</v>
      </c>
      <c r="C37" s="8">
        <f>HLOOKUP($B$3,$D$3:$W$128,ROW(A35),FALSE)/IF(LEN($B$2)&gt;4,10000,1)</f>
        <v>70140000</v>
      </c>
      <c r="D37" s="3">
        <v>70140000</v>
      </c>
      <c r="E37" s="3">
        <v>70140000</v>
      </c>
      <c r="F37" s="3">
        <v>58140000</v>
      </c>
      <c r="G37" s="3">
        <v>58140000</v>
      </c>
      <c r="H37" s="3">
        <v>58140000</v>
      </c>
    </row>
    <row r="38" spans="1:23" x14ac:dyDescent="0.25">
      <c r="A38" t="s">
        <v>59</v>
      </c>
      <c r="B38" s="8" t="str">
        <f t="shared" si="0"/>
        <v/>
      </c>
      <c r="C38" s="8">
        <f>HLOOKUP($B$3,$D$3:$W$128,ROW(A36),FALSE)/IF(LEN($B$2)&gt;4,10000,1)</f>
        <v>0</v>
      </c>
    </row>
    <row r="39" spans="1:23" x14ac:dyDescent="0.25">
      <c r="A39" t="s">
        <v>60</v>
      </c>
      <c r="B39" s="8">
        <f t="shared" si="0"/>
        <v>17479405.079999998</v>
      </c>
      <c r="C39" s="8">
        <f>HLOOKUP($B$3,$D$3:$W$128,ROW(A37),FALSE)/IF(LEN($B$2)&gt;4,10000,1)</f>
        <v>17479405.079999998</v>
      </c>
      <c r="D39" s="3">
        <v>17479405.079999998</v>
      </c>
      <c r="E39" s="3">
        <v>24779341.359999999</v>
      </c>
      <c r="F39" s="3">
        <v>18945793.289999999</v>
      </c>
      <c r="G39" s="3">
        <v>23949794.780000001</v>
      </c>
      <c r="H39" s="3">
        <v>41107628.229999997</v>
      </c>
    </row>
    <row r="40" spans="1:23" x14ac:dyDescent="0.25">
      <c r="A40" t="s">
        <v>61</v>
      </c>
      <c r="B40" s="8" t="str">
        <f t="shared" si="0"/>
        <v/>
      </c>
      <c r="C40" s="8">
        <f>HLOOKUP($B$3,$D$3:$W$128,ROW(A38),FALSE)/IF(LEN($B$2)&gt;4,10000,1)</f>
        <v>0</v>
      </c>
    </row>
    <row r="41" spans="1:23" x14ac:dyDescent="0.25">
      <c r="A41" t="s">
        <v>62</v>
      </c>
      <c r="B41" s="8">
        <f t="shared" si="0"/>
        <v>318147557.44999999</v>
      </c>
      <c r="C41" s="8">
        <f>HLOOKUP($B$3,$D$3:$W$128,ROW(A39),FALSE)/IF(LEN($B$2)&gt;4,10000,1)</f>
        <v>318147557.44999999</v>
      </c>
      <c r="D41" s="3">
        <v>318147557.44999999</v>
      </c>
      <c r="E41" s="3">
        <v>312023721.91000003</v>
      </c>
      <c r="F41" s="3">
        <v>338240084.85000002</v>
      </c>
      <c r="G41" s="3">
        <v>306254933.26999998</v>
      </c>
      <c r="H41" s="3">
        <v>288129229.31999999</v>
      </c>
      <c r="I41" s="3">
        <v>276299137.01999998</v>
      </c>
      <c r="J41" s="3">
        <v>149602886.59</v>
      </c>
      <c r="K41" s="3">
        <v>128519983.09</v>
      </c>
      <c r="L41" s="3">
        <v>110091001.81999999</v>
      </c>
      <c r="M41" s="3">
        <v>97667625.780000001</v>
      </c>
      <c r="N41" s="3">
        <v>81762301.989999995</v>
      </c>
      <c r="O41" s="3">
        <v>75890528.219999999</v>
      </c>
      <c r="P41" s="3">
        <v>69349297.590000004</v>
      </c>
      <c r="Q41" s="3">
        <v>57717425.32</v>
      </c>
      <c r="R41" s="3">
        <v>59645940</v>
      </c>
      <c r="S41" s="3">
        <v>56823597.369999997</v>
      </c>
      <c r="T41" s="3">
        <v>35721981.950000003</v>
      </c>
      <c r="U41" s="3">
        <v>36835497.210000001</v>
      </c>
      <c r="V41" s="3">
        <v>41110409.880000003</v>
      </c>
      <c r="W41" s="3">
        <v>32909076.030000001</v>
      </c>
    </row>
    <row r="42" spans="1:23" x14ac:dyDescent="0.25">
      <c r="A42" t="s">
        <v>63</v>
      </c>
      <c r="B42" s="8">
        <f t="shared" si="0"/>
        <v>23269860.82</v>
      </c>
      <c r="C42" s="8">
        <f>HLOOKUP($B$3,$D$3:$W$128,ROW(A40),FALSE)/IF(LEN($B$2)&gt;4,10000,1)</f>
        <v>23269860.82</v>
      </c>
      <c r="D42" s="3">
        <v>23269860.82</v>
      </c>
      <c r="E42" s="3">
        <v>24622665.25</v>
      </c>
      <c r="F42" s="3">
        <v>18793499.399999999</v>
      </c>
      <c r="G42" s="3">
        <v>20146303.84</v>
      </c>
      <c r="H42" s="3">
        <v>21499108.289999999</v>
      </c>
      <c r="I42" s="3">
        <v>22851912.719999999</v>
      </c>
      <c r="J42" s="3">
        <v>24204717.18</v>
      </c>
      <c r="K42" s="3">
        <v>25557521.620000001</v>
      </c>
      <c r="L42" s="3">
        <v>26910326.07</v>
      </c>
      <c r="M42" s="3">
        <v>28263130.510000002</v>
      </c>
      <c r="N42" s="3">
        <v>8949566.5800000001</v>
      </c>
    </row>
    <row r="43" spans="1:23" x14ac:dyDescent="0.25">
      <c r="A43" t="s">
        <v>64</v>
      </c>
      <c r="B43" s="8">
        <f t="shared" si="0"/>
        <v>1207053714.1400001</v>
      </c>
      <c r="C43" s="8">
        <f>HLOOKUP($B$3,$D$3:$W$128,ROW(A41),FALSE)/IF(LEN($B$2)&gt;4,10000,1)</f>
        <v>1207053714.1400001</v>
      </c>
      <c r="D43" s="3">
        <v>1207053714.1400001</v>
      </c>
      <c r="E43" s="3">
        <v>1210270992.0799999</v>
      </c>
      <c r="F43" s="3">
        <v>1285950631.45</v>
      </c>
      <c r="G43" s="3">
        <v>1278320330.5999999</v>
      </c>
      <c r="H43" s="3">
        <v>1210749914.25</v>
      </c>
      <c r="I43" s="3">
        <v>1213692753.1900001</v>
      </c>
      <c r="J43" s="3">
        <v>1171712281.9400001</v>
      </c>
      <c r="K43" s="3">
        <v>1136724199.29</v>
      </c>
      <c r="L43" s="3">
        <v>1038655911.6</v>
      </c>
      <c r="M43" s="3">
        <v>1045732405.1900001</v>
      </c>
      <c r="N43" s="3">
        <v>1020083749.39</v>
      </c>
      <c r="O43" s="3">
        <v>798217586.07000005</v>
      </c>
      <c r="P43" s="3">
        <v>788462109.02999997</v>
      </c>
      <c r="Q43" s="3">
        <v>878756176.22000003</v>
      </c>
      <c r="R43" s="3">
        <v>869564073.96000004</v>
      </c>
      <c r="S43" s="3">
        <v>857983221.90999997</v>
      </c>
      <c r="T43" s="3">
        <v>859308330.41999996</v>
      </c>
      <c r="U43" s="3">
        <v>838402549.15999997</v>
      </c>
      <c r="V43" s="3">
        <v>802200827.46000004</v>
      </c>
      <c r="W43" s="3">
        <v>709672489.75999999</v>
      </c>
    </row>
    <row r="44" spans="1:23" x14ac:dyDescent="0.25">
      <c r="A44" t="s">
        <v>65</v>
      </c>
      <c r="B44" s="8">
        <f t="shared" si="0"/>
        <v>1207053714.1400001</v>
      </c>
      <c r="C44" s="8">
        <f>HLOOKUP($B$3,$D$3:$W$128,ROW(A42),FALSE)/IF(LEN($B$2)&gt;4,10000,1)</f>
        <v>1207053714.1400001</v>
      </c>
      <c r="D44" s="3">
        <v>1207053714.1400001</v>
      </c>
      <c r="E44" s="3">
        <v>1210270992.0799999</v>
      </c>
      <c r="F44" s="3">
        <v>1285950631.45</v>
      </c>
      <c r="G44" s="3">
        <v>1278320330.5999999</v>
      </c>
      <c r="H44" s="3">
        <v>1210749914.25</v>
      </c>
      <c r="I44" s="3">
        <v>1213692753.1900001</v>
      </c>
      <c r="J44" s="3">
        <v>1171712281.9400001</v>
      </c>
      <c r="K44" s="3">
        <v>1136724199.29</v>
      </c>
      <c r="L44" s="3">
        <v>1038655911.6</v>
      </c>
      <c r="M44" s="3">
        <v>1045732405.1900001</v>
      </c>
      <c r="N44" s="3">
        <v>1020083749.39</v>
      </c>
      <c r="O44" s="3">
        <v>798217586.07000005</v>
      </c>
      <c r="P44" s="3">
        <v>788462109.02999997</v>
      </c>
      <c r="Q44" s="3">
        <v>878756176.22000003</v>
      </c>
      <c r="R44" s="3">
        <v>869564073.96000004</v>
      </c>
      <c r="S44" s="3">
        <v>857983221.90999997</v>
      </c>
      <c r="T44" s="3">
        <v>859308330.41999996</v>
      </c>
      <c r="U44" s="3">
        <v>838402549.15999997</v>
      </c>
      <c r="V44" s="3">
        <v>802200827.46000004</v>
      </c>
      <c r="W44" s="3">
        <v>709672489.75999999</v>
      </c>
    </row>
    <row r="45" spans="1:23" x14ac:dyDescent="0.25">
      <c r="A45" t="s">
        <v>66</v>
      </c>
      <c r="B45" s="8" t="str">
        <f t="shared" si="0"/>
        <v/>
      </c>
      <c r="C45" s="8">
        <f>HLOOKUP($B$3,$D$3:$W$128,ROW(A43),FALSE)/IF(LEN($B$2)&gt;4,10000,1)</f>
        <v>0</v>
      </c>
    </row>
    <row r="46" spans="1:23" x14ac:dyDescent="0.25">
      <c r="A46" t="s">
        <v>67</v>
      </c>
      <c r="B46" s="8">
        <f t="shared" si="0"/>
        <v>206454843.09999999</v>
      </c>
      <c r="C46" s="8">
        <f>HLOOKUP($B$3,$D$3:$W$128,ROW(A44),FALSE)/IF(LEN($B$2)&gt;4,10000,1)</f>
        <v>206454843.09999999</v>
      </c>
      <c r="D46" s="3">
        <v>206454843.09999999</v>
      </c>
      <c r="E46" s="3">
        <v>200283939</v>
      </c>
      <c r="F46" s="3">
        <v>193989118.81</v>
      </c>
      <c r="G46" s="3">
        <v>186351946.61000001</v>
      </c>
      <c r="H46" s="3">
        <v>189135111.09</v>
      </c>
      <c r="I46" s="3">
        <v>146718673.16</v>
      </c>
      <c r="J46" s="3">
        <v>253501602.44999999</v>
      </c>
      <c r="K46" s="3">
        <v>283173674.45999998</v>
      </c>
      <c r="L46" s="3">
        <v>244324278.62</v>
      </c>
      <c r="M46" s="3">
        <v>181379792.97</v>
      </c>
      <c r="N46" s="3">
        <v>115441180.77</v>
      </c>
      <c r="O46" s="3">
        <v>83418735.390000001</v>
      </c>
      <c r="P46" s="3">
        <v>64663209.280000001</v>
      </c>
      <c r="Q46" s="3">
        <v>36245482.009999998</v>
      </c>
      <c r="R46" s="3">
        <v>22599342.449999999</v>
      </c>
      <c r="S46" s="3">
        <v>21551211.460000001</v>
      </c>
      <c r="T46" s="3">
        <v>25810228.969999999</v>
      </c>
      <c r="U46" s="3">
        <v>21700937.16</v>
      </c>
      <c r="V46" s="3">
        <v>25546077.93</v>
      </c>
      <c r="W46" s="3">
        <v>21980273.690000001</v>
      </c>
    </row>
    <row r="47" spans="1:23" x14ac:dyDescent="0.25">
      <c r="A47" t="s">
        <v>68</v>
      </c>
      <c r="B47" s="8">
        <f t="shared" si="0"/>
        <v>206454843.09999999</v>
      </c>
      <c r="C47" s="8">
        <f>HLOOKUP($B$3,$D$3:$W$128,ROW(A45),FALSE)/IF(LEN($B$2)&gt;4,10000,1)</f>
        <v>206454843.09999999</v>
      </c>
      <c r="D47" s="3">
        <v>206454843.09999999</v>
      </c>
      <c r="E47" s="3">
        <v>200283939</v>
      </c>
      <c r="F47" s="3">
        <v>193989118.81</v>
      </c>
      <c r="G47" s="3">
        <v>186351946.61000001</v>
      </c>
      <c r="H47" s="3">
        <v>189135111.09</v>
      </c>
      <c r="I47" s="3">
        <v>146718673.16</v>
      </c>
      <c r="J47" s="3">
        <v>253501602.44999999</v>
      </c>
      <c r="K47" s="3">
        <v>283173674.45999998</v>
      </c>
      <c r="L47" s="3">
        <v>244324278.62</v>
      </c>
      <c r="M47" s="3">
        <v>181379792.97</v>
      </c>
      <c r="N47" s="3">
        <v>115441180.77</v>
      </c>
      <c r="O47" s="3">
        <v>83418735.390000001</v>
      </c>
      <c r="P47" s="3">
        <v>64663209.280000001</v>
      </c>
      <c r="Q47" s="3">
        <v>36245482.009999998</v>
      </c>
      <c r="R47" s="3">
        <v>22599342.449999999</v>
      </c>
      <c r="S47" s="3">
        <v>21551211.460000001</v>
      </c>
      <c r="T47" s="3">
        <v>25810228.969999999</v>
      </c>
      <c r="U47" s="3">
        <v>21700937.16</v>
      </c>
      <c r="V47" s="3">
        <v>25546077.93</v>
      </c>
      <c r="W47" s="3">
        <v>21980273.690000001</v>
      </c>
    </row>
    <row r="48" spans="1:23" x14ac:dyDescent="0.25">
      <c r="A48" t="s">
        <v>69</v>
      </c>
      <c r="B48" s="8" t="str">
        <f t="shared" si="0"/>
        <v/>
      </c>
      <c r="C48" s="8">
        <f>HLOOKUP($B$3,$D$3:$W$128,ROW(A46),FALSE)/IF(LEN($B$2)&gt;4,10000,1)</f>
        <v>0</v>
      </c>
    </row>
    <row r="49" spans="1:23" x14ac:dyDescent="0.25">
      <c r="A49" t="s">
        <v>70</v>
      </c>
      <c r="B49" s="8" t="str">
        <f t="shared" si="0"/>
        <v/>
      </c>
      <c r="C49" s="8">
        <f>HLOOKUP($B$3,$D$3:$W$128,ROW(A47),FALSE)/IF(LEN($B$2)&gt;4,10000,1)</f>
        <v>0</v>
      </c>
    </row>
    <row r="50" spans="1:23" x14ac:dyDescent="0.25">
      <c r="A50" t="s">
        <v>71</v>
      </c>
      <c r="B50" s="8" t="str">
        <f t="shared" si="0"/>
        <v/>
      </c>
      <c r="C50" s="8">
        <f>HLOOKUP($B$3,$D$3:$W$128,ROW(A48),FALSE)/IF(LEN($B$2)&gt;4,10000,1)</f>
        <v>0</v>
      </c>
    </row>
    <row r="51" spans="1:23" x14ac:dyDescent="0.25">
      <c r="A51" t="s">
        <v>72</v>
      </c>
      <c r="B51" s="8" t="str">
        <f t="shared" si="0"/>
        <v/>
      </c>
      <c r="C51" s="8">
        <f>HLOOKUP($B$3,$D$3:$W$128,ROW(A49),FALSE)/IF(LEN($B$2)&gt;4,10000,1)</f>
        <v>0</v>
      </c>
    </row>
    <row r="52" spans="1:23" x14ac:dyDescent="0.25">
      <c r="A52" t="s">
        <v>73</v>
      </c>
      <c r="B52" s="8">
        <f t="shared" si="0"/>
        <v>686725228.71000004</v>
      </c>
      <c r="C52" s="8">
        <f>HLOOKUP($B$3,$D$3:$W$128,ROW(A50),FALSE)/IF(LEN($B$2)&gt;4,10000,1)</f>
        <v>686725228.71000004</v>
      </c>
      <c r="D52" s="3">
        <v>686725228.71000004</v>
      </c>
      <c r="E52" s="3">
        <v>664313996.23000002</v>
      </c>
      <c r="F52" s="3">
        <v>653158222.92999995</v>
      </c>
      <c r="G52" s="3">
        <v>644666793.82000005</v>
      </c>
      <c r="H52" s="3">
        <v>645961798.5</v>
      </c>
      <c r="I52" s="3">
        <v>592299339.70000005</v>
      </c>
      <c r="J52" s="3">
        <v>535537985.35000002</v>
      </c>
      <c r="K52" s="3">
        <v>517291832.07999998</v>
      </c>
      <c r="L52" s="3">
        <v>457950449.51999998</v>
      </c>
      <c r="M52" s="3">
        <v>430081805.60000002</v>
      </c>
      <c r="N52" s="3">
        <v>449814795.56</v>
      </c>
      <c r="O52" s="3">
        <v>349718397.44999999</v>
      </c>
      <c r="P52" s="3">
        <v>261897325.99000001</v>
      </c>
      <c r="Q52" s="3">
        <v>264064670.41</v>
      </c>
      <c r="R52" s="3">
        <v>218264239.97999999</v>
      </c>
      <c r="S52" s="3">
        <v>218012183.08000001</v>
      </c>
      <c r="T52" s="3">
        <v>181972747.99000001</v>
      </c>
      <c r="U52" s="3">
        <v>167690243.13</v>
      </c>
      <c r="V52" s="3">
        <v>159843212.88999999</v>
      </c>
      <c r="W52" s="3">
        <v>91239410.670000002</v>
      </c>
    </row>
    <row r="53" spans="1:23" x14ac:dyDescent="0.25">
      <c r="A53" t="s">
        <v>74</v>
      </c>
      <c r="B53" s="8">
        <f t="shared" si="0"/>
        <v>127176077.94</v>
      </c>
      <c r="C53" s="8">
        <f>HLOOKUP($B$3,$D$3:$W$128,ROW(A51),FALSE)/IF(LEN($B$2)&gt;4,10000,1)</f>
        <v>127176077.94</v>
      </c>
      <c r="D53" s="3">
        <v>127176077.94</v>
      </c>
      <c r="E53" s="3">
        <v>149400230.38</v>
      </c>
      <c r="F53" s="3">
        <v>138271730.11000001</v>
      </c>
      <c r="G53" s="3">
        <v>123971781.27</v>
      </c>
      <c r="H53" s="3">
        <v>105286296.45999999</v>
      </c>
      <c r="I53" s="3">
        <v>142672412.16</v>
      </c>
      <c r="J53" s="3">
        <v>107534200.56</v>
      </c>
      <c r="K53" s="3">
        <v>86454785.060000002</v>
      </c>
      <c r="L53" s="3">
        <v>76495781.620000005</v>
      </c>
      <c r="M53" s="3">
        <v>86829764.510000005</v>
      </c>
      <c r="N53" s="3">
        <v>25420203.199999999</v>
      </c>
      <c r="O53" s="3">
        <v>27389594.050000001</v>
      </c>
      <c r="P53" s="3">
        <v>25077269.489999998</v>
      </c>
      <c r="Q53" s="3">
        <v>19673943.329999998</v>
      </c>
      <c r="R53" s="3">
        <v>30167139.989999998</v>
      </c>
      <c r="S53" s="3">
        <v>19974700.98</v>
      </c>
      <c r="T53" s="3">
        <v>15229547.779999999</v>
      </c>
      <c r="U53" s="3">
        <v>16305284.949999999</v>
      </c>
      <c r="V53" s="3">
        <v>35309277.979999997</v>
      </c>
      <c r="W53" s="3">
        <v>13250081.82</v>
      </c>
    </row>
    <row r="54" spans="1:23" x14ac:dyDescent="0.25">
      <c r="A54" t="s">
        <v>75</v>
      </c>
      <c r="B54" s="8">
        <f t="shared" si="0"/>
        <v>442852627</v>
      </c>
      <c r="C54" s="8">
        <f>HLOOKUP($B$3,$D$3:$W$128,ROW(A52),FALSE)/IF(LEN($B$2)&gt;4,10000,1)</f>
        <v>442852627</v>
      </c>
      <c r="D54" s="3">
        <v>442852627</v>
      </c>
      <c r="E54" s="3">
        <v>442852627</v>
      </c>
      <c r="F54" s="3">
        <v>517888913.92000002</v>
      </c>
      <c r="G54" s="3">
        <v>517888913.92000002</v>
      </c>
      <c r="H54" s="3">
        <v>517888913.92000002</v>
      </c>
      <c r="I54" s="3">
        <v>517888913.92000002</v>
      </c>
      <c r="J54" s="3">
        <v>517888913.92000002</v>
      </c>
      <c r="K54" s="3">
        <v>517888913.92000002</v>
      </c>
      <c r="L54" s="3">
        <v>517888913.92000002</v>
      </c>
      <c r="M54" s="3">
        <v>517888913.92000002</v>
      </c>
      <c r="N54" s="3">
        <v>551358749.37</v>
      </c>
      <c r="O54" s="3">
        <v>414172302.19</v>
      </c>
      <c r="P54" s="3">
        <v>414172302.19</v>
      </c>
      <c r="Q54" s="3">
        <v>414172302.19</v>
      </c>
      <c r="R54" s="3">
        <v>418293564.19</v>
      </c>
      <c r="S54" s="3">
        <v>418293564.19</v>
      </c>
      <c r="T54" s="3">
        <v>421293564.19</v>
      </c>
      <c r="U54" s="3">
        <v>412757561.56999999</v>
      </c>
      <c r="V54" s="3">
        <v>369663256.81</v>
      </c>
      <c r="W54" s="3">
        <v>46156410.789999999</v>
      </c>
    </row>
    <row r="55" spans="1:23" x14ac:dyDescent="0.25">
      <c r="A55" t="s">
        <v>76</v>
      </c>
      <c r="B55" s="8">
        <f t="shared" si="0"/>
        <v>76412683.25</v>
      </c>
      <c r="C55" s="8">
        <f>HLOOKUP($B$3,$D$3:$W$128,ROW(A53),FALSE)/IF(LEN($B$2)&gt;4,10000,1)</f>
        <v>76412683.25</v>
      </c>
      <c r="D55" s="3">
        <v>76412683.25</v>
      </c>
      <c r="E55" s="3">
        <v>61743640.920000002</v>
      </c>
      <c r="F55" s="3">
        <v>55944009.399999999</v>
      </c>
      <c r="G55" s="3">
        <v>54997962.020000003</v>
      </c>
      <c r="H55" s="3">
        <v>53343602.939999998</v>
      </c>
      <c r="I55" s="3">
        <v>53960560.490000002</v>
      </c>
      <c r="J55" s="3">
        <v>54258079.979999997</v>
      </c>
      <c r="K55" s="3">
        <v>50391579.219999999</v>
      </c>
      <c r="L55" s="3">
        <v>53187168.350000001</v>
      </c>
      <c r="M55" s="3">
        <v>53851163.289999999</v>
      </c>
      <c r="N55" s="3">
        <v>51170444.350000001</v>
      </c>
      <c r="O55" s="3">
        <v>41951651.899999999</v>
      </c>
      <c r="P55" s="3">
        <v>42311058.600000001</v>
      </c>
      <c r="Q55" s="3">
        <v>43176253.579999998</v>
      </c>
      <c r="R55" s="3">
        <v>41801533.560000002</v>
      </c>
      <c r="S55" s="3">
        <v>41132165.659999996</v>
      </c>
      <c r="T55" s="3">
        <v>48046267.880000003</v>
      </c>
      <c r="U55" s="3">
        <v>40862413.490000002</v>
      </c>
      <c r="V55" s="3">
        <v>28685577.859999999</v>
      </c>
      <c r="W55" s="3">
        <v>15458082.369999999</v>
      </c>
    </row>
    <row r="56" spans="1:23" x14ac:dyDescent="0.25">
      <c r="A56" t="s">
        <v>77</v>
      </c>
      <c r="B56" s="8">
        <f t="shared" si="0"/>
        <v>244459798.99000001</v>
      </c>
      <c r="C56" s="8">
        <f>HLOOKUP($B$3,$D$3:$W$128,ROW(A54),FALSE)/IF(LEN($B$2)&gt;4,10000,1)</f>
        <v>244459798.99000001</v>
      </c>
      <c r="D56" s="3">
        <v>244459798.99000001</v>
      </c>
      <c r="E56" s="3">
        <v>240523081.33000001</v>
      </c>
      <c r="F56" s="3">
        <v>168782257.83000001</v>
      </c>
      <c r="G56" s="3">
        <v>175239745.12</v>
      </c>
      <c r="H56" s="3">
        <v>161481909.71000001</v>
      </c>
      <c r="I56" s="3">
        <v>152649005.68000001</v>
      </c>
      <c r="J56" s="3">
        <v>149968033.88999999</v>
      </c>
      <c r="K56" s="3">
        <v>127461805.47</v>
      </c>
      <c r="L56" s="3">
        <v>109672678.20999999</v>
      </c>
      <c r="M56" s="3">
        <v>110979575.45</v>
      </c>
      <c r="N56" s="3">
        <v>76559301.049999997</v>
      </c>
      <c r="O56" s="3">
        <v>72301142.519999996</v>
      </c>
      <c r="P56" s="3">
        <v>73720546.760000005</v>
      </c>
      <c r="Q56" s="3">
        <v>79204469.870000005</v>
      </c>
      <c r="R56" s="3">
        <v>80868289.390000001</v>
      </c>
      <c r="S56" s="3">
        <v>74376469.359999999</v>
      </c>
      <c r="T56" s="3">
        <v>62120746.990000002</v>
      </c>
      <c r="U56" s="3">
        <v>59089967.759999998</v>
      </c>
      <c r="V56" s="3">
        <v>39630779.880000003</v>
      </c>
      <c r="W56" s="3">
        <v>21451080.309999999</v>
      </c>
    </row>
    <row r="57" spans="1:23" x14ac:dyDescent="0.25">
      <c r="A57" t="s">
        <v>78</v>
      </c>
      <c r="B57" s="8">
        <f t="shared" si="0"/>
        <v>167597717.13999999</v>
      </c>
      <c r="C57" s="8">
        <f>HLOOKUP($B$3,$D$3:$W$128,ROW(A55),FALSE)/IF(LEN($B$2)&gt;4,10000,1)</f>
        <v>167597717.13999999</v>
      </c>
      <c r="D57" s="3">
        <v>167597717.13999999</v>
      </c>
      <c r="E57" s="3">
        <v>165970490.40000001</v>
      </c>
      <c r="F57" s="3">
        <v>253198683.24000001</v>
      </c>
      <c r="G57" s="3">
        <v>257249908.25999999</v>
      </c>
      <c r="H57" s="3">
        <v>294728843.23000002</v>
      </c>
      <c r="I57" s="3">
        <v>247550893.78999999</v>
      </c>
      <c r="J57" s="3">
        <v>174378170.19</v>
      </c>
      <c r="K57" s="3">
        <v>144066857.44</v>
      </c>
      <c r="L57" s="3">
        <v>175645082.63999999</v>
      </c>
      <c r="M57" s="3">
        <v>146333855.09999999</v>
      </c>
      <c r="N57" s="3">
        <v>114657276.36</v>
      </c>
      <c r="O57" s="3">
        <v>92372013.739999995</v>
      </c>
      <c r="P57" s="3">
        <v>122626954.79000001</v>
      </c>
      <c r="Q57" s="3">
        <v>93300193.780000001</v>
      </c>
      <c r="R57" s="3">
        <v>68409717.189999998</v>
      </c>
      <c r="S57" s="3">
        <v>69562064.159999996</v>
      </c>
      <c r="T57" s="3">
        <v>83558207.920000002</v>
      </c>
      <c r="U57" s="3">
        <v>62171803.719999999</v>
      </c>
      <c r="V57" s="3">
        <v>131619984.77</v>
      </c>
      <c r="W57" s="3">
        <v>54527998.149999999</v>
      </c>
    </row>
    <row r="58" spans="1:23" x14ac:dyDescent="0.25">
      <c r="A58" t="s">
        <v>79</v>
      </c>
      <c r="B58" s="8" t="str">
        <f t="shared" si="0"/>
        <v/>
      </c>
      <c r="C58" s="8">
        <f>HLOOKUP($B$3,$D$3:$W$128,ROW(A56),FALSE)/IF(LEN($B$2)&gt;4,10000,1)</f>
        <v>0</v>
      </c>
    </row>
    <row r="59" spans="1:23" x14ac:dyDescent="0.25">
      <c r="A59" t="s">
        <v>80</v>
      </c>
      <c r="B59" s="8" t="str">
        <f t="shared" si="0"/>
        <v/>
      </c>
      <c r="C59" s="8">
        <f>HLOOKUP($B$3,$D$3:$W$128,ROW(A57),FALSE)/IF(LEN($B$2)&gt;4,10000,1)</f>
        <v>0</v>
      </c>
    </row>
    <row r="60" spans="1:23" x14ac:dyDescent="0.25">
      <c r="A60" t="s">
        <v>81</v>
      </c>
      <c r="B60" s="8">
        <f t="shared" si="0"/>
        <v>3587769513.6199999</v>
      </c>
      <c r="C60" s="8">
        <f>HLOOKUP($B$3,$D$3:$W$128,ROW(A58),FALSE)/IF(LEN($B$2)&gt;4,10000,1)</f>
        <v>3587769513.6199999</v>
      </c>
      <c r="D60" s="3">
        <v>3587769513.6199999</v>
      </c>
      <c r="E60" s="3">
        <v>3566924725.8600001</v>
      </c>
      <c r="F60" s="3">
        <v>3701302945.23</v>
      </c>
      <c r="G60" s="3">
        <v>3647178413.5100002</v>
      </c>
      <c r="H60" s="3">
        <v>3587452355.9400001</v>
      </c>
      <c r="I60" s="3">
        <v>3474832753.1399999</v>
      </c>
      <c r="J60" s="3">
        <v>3255064196.1300001</v>
      </c>
      <c r="K60" s="3">
        <v>3137782716.71</v>
      </c>
      <c r="L60" s="3">
        <v>2906782033.79</v>
      </c>
      <c r="M60" s="3">
        <v>2784979343.96</v>
      </c>
      <c r="N60" s="3">
        <v>2612491190.8400002</v>
      </c>
      <c r="O60" s="3">
        <v>2054409545.0999999</v>
      </c>
      <c r="P60" s="3">
        <v>1965739468.9100001</v>
      </c>
      <c r="Q60" s="3">
        <v>2038828035.0799999</v>
      </c>
      <c r="R60" s="3">
        <v>1966452171.0899999</v>
      </c>
      <c r="S60" s="3">
        <v>1956687524.6800001</v>
      </c>
      <c r="T60" s="3">
        <v>1904854710.6099999</v>
      </c>
      <c r="U60" s="3">
        <v>1804239332.1500001</v>
      </c>
      <c r="V60" s="3">
        <v>1671609405.46</v>
      </c>
      <c r="W60" s="3">
        <v>1044644903.59</v>
      </c>
    </row>
    <row r="61" spans="1:23" x14ac:dyDescent="0.25">
      <c r="A61" t="s">
        <v>82</v>
      </c>
      <c r="B61" s="8" t="str">
        <f t="shared" si="0"/>
        <v/>
      </c>
      <c r="C61" s="8">
        <f>HLOOKUP($B$3,$D$3:$W$128,ROW(A59),FALSE)/IF(LEN($B$2)&gt;4,10000,1)</f>
        <v>0</v>
      </c>
    </row>
    <row r="62" spans="1:23" x14ac:dyDescent="0.25">
      <c r="A62" t="s">
        <v>83</v>
      </c>
      <c r="B62" s="8" t="str">
        <f t="shared" si="0"/>
        <v/>
      </c>
      <c r="C62" s="8">
        <f>HLOOKUP($B$3,$D$3:$W$128,ROW(A60),FALSE)/IF(LEN($B$2)&gt;4,10000,1)</f>
        <v>0</v>
      </c>
    </row>
    <row r="63" spans="1:23" x14ac:dyDescent="0.25">
      <c r="A63" t="s">
        <v>84</v>
      </c>
      <c r="B63" s="8">
        <f t="shared" si="0"/>
        <v>10006686529.440001</v>
      </c>
      <c r="C63" s="8">
        <f>HLOOKUP($B$3,$D$3:$W$128,ROW(A61),FALSE)/IF(LEN($B$2)&gt;4,10000,1)</f>
        <v>10006686529.440001</v>
      </c>
      <c r="D63" s="3">
        <v>10006686529.440001</v>
      </c>
      <c r="E63" s="3">
        <v>10224978917.280001</v>
      </c>
      <c r="F63" s="3">
        <v>10195967875.559999</v>
      </c>
      <c r="G63" s="3">
        <v>10201688497.629999</v>
      </c>
      <c r="H63" s="3">
        <v>10176575518.690001</v>
      </c>
      <c r="I63" s="3">
        <v>10162952382.780001</v>
      </c>
      <c r="J63" s="3">
        <v>9848694103.4200001</v>
      </c>
      <c r="K63" s="3">
        <v>9833098701.6800003</v>
      </c>
      <c r="L63" s="3">
        <v>9484883648.8199997</v>
      </c>
      <c r="M63" s="3">
        <v>9587342926.0900002</v>
      </c>
      <c r="N63" s="3">
        <v>8752176268.75</v>
      </c>
      <c r="O63" s="3">
        <v>7001137991.5799999</v>
      </c>
      <c r="P63" s="3">
        <v>6801523586.3000002</v>
      </c>
      <c r="Q63" s="3">
        <v>7039352897.6800003</v>
      </c>
      <c r="R63" s="3">
        <v>6649789177.8000002</v>
      </c>
      <c r="S63" s="3">
        <v>5871988961.29</v>
      </c>
      <c r="T63" s="3">
        <v>5499367126.2600002</v>
      </c>
      <c r="U63" s="3">
        <v>5415867400.8999996</v>
      </c>
      <c r="V63" s="3">
        <v>5170969823.8100004</v>
      </c>
      <c r="W63" s="3">
        <v>4141892776.2600002</v>
      </c>
    </row>
    <row r="64" spans="1:23" x14ac:dyDescent="0.25">
      <c r="A64" t="s">
        <v>85</v>
      </c>
      <c r="B64" s="8" t="str">
        <f t="shared" si="0"/>
        <v/>
      </c>
      <c r="C64" s="8">
        <f>HLOOKUP($B$3,$D$3:$W$128,ROW(A62),FALSE)/IF(LEN($B$2)&gt;4,10000,1)</f>
        <v>0</v>
      </c>
    </row>
    <row r="65" spans="1:23" x14ac:dyDescent="0.25">
      <c r="A65" t="s">
        <v>86</v>
      </c>
      <c r="B65" s="8">
        <f t="shared" si="0"/>
        <v>2405782024.9499998</v>
      </c>
      <c r="C65" s="8">
        <f>HLOOKUP($B$3,$D$3:$W$128,ROW(A63),FALSE)/IF(LEN($B$2)&gt;4,10000,1)</f>
        <v>2405782024.9499998</v>
      </c>
      <c r="D65" s="3">
        <v>2405782024.9499998</v>
      </c>
      <c r="E65" s="3">
        <v>2500020713.3000002</v>
      </c>
      <c r="F65" s="3">
        <v>2606954848.8699999</v>
      </c>
      <c r="G65" s="3">
        <v>2794252803.54</v>
      </c>
      <c r="H65" s="3">
        <v>2979010072.23</v>
      </c>
      <c r="I65" s="3">
        <v>2857911889.21</v>
      </c>
      <c r="J65" s="3">
        <v>2585482270.9699998</v>
      </c>
      <c r="K65" s="3">
        <v>2321592195.5100002</v>
      </c>
      <c r="L65" s="3">
        <v>2296916768.5999999</v>
      </c>
      <c r="M65" s="3">
        <v>2249986892.8499999</v>
      </c>
      <c r="N65" s="3">
        <v>2247043938.1599998</v>
      </c>
      <c r="O65" s="3">
        <v>2023859263.03</v>
      </c>
      <c r="P65" s="3">
        <v>1732368883.54</v>
      </c>
      <c r="Q65" s="3">
        <v>1667181679.6199999</v>
      </c>
      <c r="R65" s="3">
        <v>1627099603.6199999</v>
      </c>
      <c r="S65" s="3">
        <v>1438406575.26</v>
      </c>
      <c r="T65" s="3">
        <v>1307468020.6800001</v>
      </c>
      <c r="U65" s="3">
        <v>1068105380.87</v>
      </c>
      <c r="V65" s="3">
        <v>1349182508.49</v>
      </c>
      <c r="W65" s="3">
        <v>1161441655.1400001</v>
      </c>
    </row>
    <row r="66" spans="1:23" x14ac:dyDescent="0.25">
      <c r="A66" t="s">
        <v>87</v>
      </c>
      <c r="B66" s="8" t="str">
        <f t="shared" si="0"/>
        <v/>
      </c>
      <c r="C66" s="8">
        <f>HLOOKUP($B$3,$D$3:$W$128,ROW(A64),FALSE)/IF(LEN($B$2)&gt;4,10000,1)</f>
        <v>0</v>
      </c>
      <c r="G66" s="3">
        <v>10277.64</v>
      </c>
      <c r="J66" s="3">
        <v>217278.66</v>
      </c>
      <c r="K66" s="3">
        <v>1164189.04</v>
      </c>
      <c r="L66" s="3">
        <v>10827646.550000001</v>
      </c>
      <c r="M66" s="3">
        <v>8418668.5899999999</v>
      </c>
      <c r="N66" s="3">
        <v>7331065.79</v>
      </c>
      <c r="O66" s="3">
        <v>3879374.98</v>
      </c>
      <c r="R66" s="3">
        <v>492006.52</v>
      </c>
    </row>
    <row r="67" spans="1:23" x14ac:dyDescent="0.25">
      <c r="A67" t="s">
        <v>88</v>
      </c>
      <c r="B67" s="8" t="str">
        <f t="shared" si="0"/>
        <v/>
      </c>
      <c r="C67" s="8">
        <f>HLOOKUP($B$3,$D$3:$W$128,ROW(A65),FALSE)/IF(LEN($B$2)&gt;4,10000,1)</f>
        <v>0</v>
      </c>
    </row>
    <row r="68" spans="1:23" x14ac:dyDescent="0.25">
      <c r="A68" t="s">
        <v>89</v>
      </c>
      <c r="B68" s="8">
        <f t="shared" si="0"/>
        <v>400182031.26999998</v>
      </c>
      <c r="C68" s="8">
        <f>HLOOKUP($B$3,$D$3:$W$128,ROW(A66),FALSE)/IF(LEN($B$2)&gt;4,10000,1)</f>
        <v>400182031.26999998</v>
      </c>
      <c r="D68" s="3">
        <v>400182031.26999998</v>
      </c>
      <c r="E68" s="3">
        <v>324498231.69999999</v>
      </c>
      <c r="F68" s="3">
        <v>413999796.63</v>
      </c>
      <c r="G68" s="3">
        <v>614687177.25</v>
      </c>
      <c r="I68" s="3">
        <v>478798399.73000002</v>
      </c>
      <c r="K68" s="3">
        <v>658214740.92999995</v>
      </c>
      <c r="L68" s="3">
        <v>669057585.52999997</v>
      </c>
      <c r="M68" s="3">
        <v>623063287.77999997</v>
      </c>
      <c r="N68" s="3">
        <v>681395962.62</v>
      </c>
      <c r="O68" s="3">
        <v>600031271.17999995</v>
      </c>
      <c r="P68" s="3">
        <v>641104204.07000005</v>
      </c>
      <c r="Q68" s="3">
        <v>560098755.25</v>
      </c>
      <c r="R68" s="3">
        <v>519107115.13</v>
      </c>
      <c r="S68" s="3">
        <v>461227625.50999999</v>
      </c>
      <c r="T68" s="3">
        <v>462226950.04000002</v>
      </c>
      <c r="U68" s="3">
        <v>409514101.07999998</v>
      </c>
      <c r="V68" s="3">
        <v>407604245.33999997</v>
      </c>
      <c r="W68" s="3">
        <v>472043381.47000003</v>
      </c>
    </row>
    <row r="69" spans="1:23" x14ac:dyDescent="0.25">
      <c r="A69" t="s">
        <v>90</v>
      </c>
      <c r="B69" s="8">
        <f t="shared" si="0"/>
        <v>2114939871.8599999</v>
      </c>
      <c r="C69" s="8">
        <f>HLOOKUP($B$3,$D$3:$W$128,ROW(A67),FALSE)/IF(LEN($B$2)&gt;4,10000,1)</f>
        <v>2114939871.8599999</v>
      </c>
      <c r="D69" s="3">
        <v>2114939871.8599999</v>
      </c>
      <c r="E69" s="3">
        <v>2294980105.6900001</v>
      </c>
      <c r="F69" s="3">
        <v>2116865996.8499999</v>
      </c>
      <c r="G69" s="3">
        <v>1712110771.03</v>
      </c>
      <c r="I69" s="3">
        <v>1926592004.6400001</v>
      </c>
      <c r="K69" s="3">
        <v>2027029610.53</v>
      </c>
      <c r="L69" s="3">
        <v>1861680282.9200001</v>
      </c>
      <c r="M69" s="3">
        <v>1928185391.4000001</v>
      </c>
      <c r="N69" s="3">
        <v>1651724999.1099999</v>
      </c>
      <c r="O69" s="3">
        <v>1222935330</v>
      </c>
      <c r="P69" s="3">
        <v>1344794803.5899999</v>
      </c>
      <c r="Q69" s="3">
        <v>1504912659.7</v>
      </c>
      <c r="R69" s="3">
        <v>1208725567.4100001</v>
      </c>
      <c r="S69" s="3">
        <v>1101598879.9400001</v>
      </c>
      <c r="T69" s="3">
        <v>817673521.84000003</v>
      </c>
      <c r="U69" s="3">
        <v>985203532.70000005</v>
      </c>
      <c r="V69" s="3">
        <v>820304125.72000003</v>
      </c>
      <c r="W69" s="3">
        <v>616643011.16999996</v>
      </c>
    </row>
    <row r="70" spans="1:23" x14ac:dyDescent="0.25">
      <c r="A70" t="s">
        <v>91</v>
      </c>
      <c r="B70" s="8" t="str">
        <f t="shared" si="0"/>
        <v/>
      </c>
      <c r="C70" s="8">
        <f>HLOOKUP($B$3,$D$3:$W$128,ROW(A68),FALSE)/IF(LEN($B$2)&gt;4,10000,1)</f>
        <v>0</v>
      </c>
      <c r="E70" s="3">
        <v>35617762.219999999</v>
      </c>
      <c r="F70" s="3">
        <v>30807351.699999999</v>
      </c>
      <c r="G70" s="3">
        <v>17404533.91</v>
      </c>
      <c r="H70" s="3">
        <v>20682108.690000001</v>
      </c>
      <c r="I70" s="3">
        <v>13555561.18</v>
      </c>
      <c r="J70" s="3">
        <v>13905105.91</v>
      </c>
      <c r="K70" s="3">
        <v>13391032.67</v>
      </c>
      <c r="L70" s="3">
        <v>9812512.2699999996</v>
      </c>
      <c r="M70" s="3">
        <v>8923669.5199999996</v>
      </c>
      <c r="N70" s="3">
        <v>8749764.8399999999</v>
      </c>
      <c r="O70" s="3">
        <v>4694721.5999999996</v>
      </c>
      <c r="P70" s="3">
        <v>6286709.1699999999</v>
      </c>
      <c r="Q70" s="3">
        <v>4932394.0999999996</v>
      </c>
      <c r="R70" s="3">
        <v>8231822.4000000004</v>
      </c>
      <c r="S70" s="3">
        <v>9642238.8000000007</v>
      </c>
      <c r="T70" s="3">
        <v>3485052.29</v>
      </c>
      <c r="U70" s="3">
        <v>5712222.5700000003</v>
      </c>
      <c r="V70" s="3">
        <v>3406175.12</v>
      </c>
      <c r="W70" s="3">
        <v>3080715.62</v>
      </c>
    </row>
    <row r="71" spans="1:23" x14ac:dyDescent="0.25">
      <c r="A71" t="s">
        <v>92</v>
      </c>
      <c r="B71" s="8">
        <f t="shared" si="0"/>
        <v>34702739.770000003</v>
      </c>
      <c r="C71" s="8">
        <f>HLOOKUP($B$3,$D$3:$W$128,ROW(A69),FALSE)/IF(LEN($B$2)&gt;4,10000,1)</f>
        <v>34702739.770000003</v>
      </c>
      <c r="D71" s="3">
        <v>34702739.770000003</v>
      </c>
    </row>
    <row r="72" spans="1:23" x14ac:dyDescent="0.25">
      <c r="A72" t="s">
        <v>93</v>
      </c>
      <c r="B72" s="8" t="str">
        <f t="shared" ref="B72:B128" si="1">IF(C72=0,"",C72)</f>
        <v/>
      </c>
      <c r="C72" s="8">
        <f>HLOOKUP($B$3,$D$3:$W$128,ROW(A70),FALSE)/IF(LEN($B$2)&gt;4,10000,1)</f>
        <v>0</v>
      </c>
    </row>
    <row r="73" spans="1:23" x14ac:dyDescent="0.25">
      <c r="A73" t="s">
        <v>94</v>
      </c>
      <c r="B73" s="8">
        <f t="shared" si="1"/>
        <v>114873517.40000001</v>
      </c>
      <c r="C73" s="8">
        <f>HLOOKUP($B$3,$D$3:$W$128,ROW(A71),FALSE)/IF(LEN($B$2)&gt;4,10000,1)</f>
        <v>114873517.40000001</v>
      </c>
      <c r="D73" s="3">
        <v>114873517.40000001</v>
      </c>
      <c r="E73" s="3">
        <v>130094887.43000001</v>
      </c>
      <c r="F73" s="3">
        <v>138368556.16</v>
      </c>
      <c r="G73" s="3">
        <v>116360201.38</v>
      </c>
      <c r="H73" s="3">
        <v>128631539.91</v>
      </c>
      <c r="I73" s="3">
        <v>126579941.12</v>
      </c>
      <c r="J73" s="3">
        <v>124645546.05</v>
      </c>
      <c r="K73" s="3">
        <v>121996948.64</v>
      </c>
      <c r="L73" s="3">
        <v>121568175.68000001</v>
      </c>
      <c r="M73" s="3">
        <v>141704172.87</v>
      </c>
      <c r="N73" s="3">
        <v>112163190.01000001</v>
      </c>
      <c r="O73" s="3">
        <v>89768376.700000003</v>
      </c>
      <c r="P73" s="3">
        <v>87788285.359999999</v>
      </c>
      <c r="Q73" s="3">
        <v>106954858.20999999</v>
      </c>
      <c r="R73" s="3">
        <v>92223248.659999996</v>
      </c>
      <c r="S73" s="3">
        <v>87319007.920000002</v>
      </c>
      <c r="T73" s="3">
        <v>57516147.090000004</v>
      </c>
      <c r="U73" s="3">
        <v>72980230.829999998</v>
      </c>
      <c r="V73" s="3">
        <v>77865991.939999998</v>
      </c>
      <c r="W73" s="3">
        <v>40588513.289999999</v>
      </c>
    </row>
    <row r="74" spans="1:23" x14ac:dyDescent="0.25">
      <c r="A74" t="s">
        <v>95</v>
      </c>
      <c r="B74" s="8">
        <f t="shared" si="1"/>
        <v>110152553.39</v>
      </c>
      <c r="C74" s="8">
        <f>HLOOKUP($B$3,$D$3:$W$128,ROW(A72),FALSE)/IF(LEN($B$2)&gt;4,10000,1)</f>
        <v>110152553.39</v>
      </c>
      <c r="D74" s="3">
        <v>110152553.39</v>
      </c>
      <c r="E74" s="3">
        <v>74866979.430000007</v>
      </c>
      <c r="F74" s="3">
        <v>42395890.219999999</v>
      </c>
      <c r="G74" s="3">
        <v>54688670.539999999</v>
      </c>
      <c r="H74" s="3">
        <v>69800606.140000001</v>
      </c>
      <c r="I74" s="3">
        <v>74277198.730000004</v>
      </c>
      <c r="J74" s="3">
        <v>42951999.299999997</v>
      </c>
      <c r="K74" s="3">
        <v>29575642.449999999</v>
      </c>
      <c r="L74" s="3">
        <v>39830657.409999996</v>
      </c>
      <c r="M74" s="3">
        <v>73347541.609999999</v>
      </c>
      <c r="N74" s="3">
        <v>36712635.780000001</v>
      </c>
      <c r="O74" s="3">
        <v>44588463.020000003</v>
      </c>
      <c r="P74" s="3">
        <v>25692766.149999999</v>
      </c>
      <c r="Q74" s="3">
        <v>32016590.079999998</v>
      </c>
      <c r="R74" s="3">
        <v>33070348.59</v>
      </c>
      <c r="S74" s="3">
        <v>27579717.969999999</v>
      </c>
      <c r="T74" s="3">
        <v>23973424.329999998</v>
      </c>
      <c r="U74" s="3">
        <v>40194051.619999997</v>
      </c>
      <c r="V74" s="3">
        <v>36286655.210000001</v>
      </c>
      <c r="W74" s="3">
        <v>17191706.059999999</v>
      </c>
    </row>
    <row r="75" spans="1:23" x14ac:dyDescent="0.25">
      <c r="A75" t="s">
        <v>96</v>
      </c>
      <c r="B75" s="8">
        <f t="shared" si="1"/>
        <v>394633572.47000003</v>
      </c>
      <c r="C75" s="8">
        <f>HLOOKUP($B$3,$D$3:$W$128,ROW(A73),FALSE)/IF(LEN($B$2)&gt;4,10000,1)</f>
        <v>394633572.47000003</v>
      </c>
      <c r="D75" s="3">
        <v>394633572.47000003</v>
      </c>
      <c r="E75" s="3">
        <v>423032651.35000002</v>
      </c>
      <c r="F75" s="3">
        <v>451185355.00999999</v>
      </c>
      <c r="G75" s="3">
        <v>417371717.45999998</v>
      </c>
      <c r="H75" s="3">
        <v>269675642.83999997</v>
      </c>
      <c r="I75" s="3">
        <v>364908017.61000001</v>
      </c>
      <c r="J75" s="3">
        <v>294172465.25</v>
      </c>
      <c r="K75" s="3">
        <v>261066197.81999999</v>
      </c>
      <c r="L75" s="3">
        <v>374546954.35000002</v>
      </c>
      <c r="M75" s="3">
        <v>426688653.30000001</v>
      </c>
      <c r="N75" s="3">
        <v>400436566.72000003</v>
      </c>
      <c r="O75" s="3">
        <v>195602172.30000001</v>
      </c>
      <c r="P75" s="3">
        <v>197554352.36000001</v>
      </c>
      <c r="Q75" s="3">
        <v>300064992.69999999</v>
      </c>
      <c r="R75" s="3">
        <v>223026676.38999999</v>
      </c>
      <c r="S75" s="3">
        <v>182625432.91999999</v>
      </c>
      <c r="T75" s="3">
        <v>310431448.83999997</v>
      </c>
      <c r="U75" s="3">
        <v>319941869.37</v>
      </c>
      <c r="V75" s="3">
        <v>48269857.990000002</v>
      </c>
      <c r="W75" s="3">
        <v>29570516.620000001</v>
      </c>
    </row>
    <row r="76" spans="1:23" x14ac:dyDescent="0.25">
      <c r="A76" t="s">
        <v>97</v>
      </c>
      <c r="B76" s="8" t="str">
        <f t="shared" si="1"/>
        <v/>
      </c>
      <c r="C76" s="8">
        <f>HLOOKUP($B$3,$D$3:$W$128,ROW(A74),FALSE)/IF(LEN($B$2)&gt;4,10000,1)</f>
        <v>0</v>
      </c>
      <c r="E76" s="3">
        <v>17449.86</v>
      </c>
      <c r="F76" s="3">
        <v>3514524.21</v>
      </c>
      <c r="G76" s="3">
        <v>2977386.9</v>
      </c>
      <c r="H76" s="3">
        <v>4012391.99</v>
      </c>
      <c r="I76" s="3">
        <v>3797260.76</v>
      </c>
      <c r="K76" s="3">
        <v>3853123.62</v>
      </c>
      <c r="L76" s="3">
        <v>4375208.3099999996</v>
      </c>
      <c r="M76" s="3">
        <v>3722391.21</v>
      </c>
      <c r="N76" s="3">
        <v>4834321.22</v>
      </c>
      <c r="O76" s="3">
        <v>2910111.96</v>
      </c>
      <c r="P76" s="3">
        <v>2242448</v>
      </c>
      <c r="Q76" s="3">
        <v>1982348.75</v>
      </c>
      <c r="R76" s="3">
        <v>2872459.36</v>
      </c>
      <c r="S76" s="3">
        <v>1046200.73</v>
      </c>
      <c r="T76" s="3">
        <v>1054613.26</v>
      </c>
      <c r="U76" s="3">
        <v>947590.54</v>
      </c>
      <c r="V76" s="3">
        <v>807619.47</v>
      </c>
      <c r="W76" s="3">
        <v>730400.92</v>
      </c>
    </row>
    <row r="77" spans="1:23" x14ac:dyDescent="0.25">
      <c r="A77" t="s">
        <v>98</v>
      </c>
      <c r="B77" s="8" t="str">
        <f t="shared" si="1"/>
        <v/>
      </c>
      <c r="C77" s="8">
        <f>HLOOKUP($B$3,$D$3:$W$128,ROW(A75),FALSE)/IF(LEN($B$2)&gt;4,10000,1)</f>
        <v>0</v>
      </c>
      <c r="F77" s="3">
        <v>753000</v>
      </c>
      <c r="G77" s="3">
        <v>28781645.760000002</v>
      </c>
    </row>
    <row r="78" spans="1:23" x14ac:dyDescent="0.25">
      <c r="A78" t="s">
        <v>99</v>
      </c>
      <c r="B78" s="8" t="str">
        <f t="shared" si="1"/>
        <v/>
      </c>
      <c r="C78" s="8">
        <f>HLOOKUP($B$3,$D$3:$W$128,ROW(A76),FALSE)/IF(LEN($B$2)&gt;4,10000,1)</f>
        <v>0</v>
      </c>
      <c r="E78" s="3">
        <v>423015201.49000001</v>
      </c>
      <c r="F78" s="3">
        <v>446917830.80000001</v>
      </c>
      <c r="G78" s="3">
        <v>385612684.80000001</v>
      </c>
      <c r="I78" s="3">
        <v>361110756.85000002</v>
      </c>
      <c r="K78" s="3">
        <v>257213074.19999999</v>
      </c>
      <c r="L78" s="3">
        <v>370171746.04000002</v>
      </c>
      <c r="M78" s="3">
        <v>422966262.08999997</v>
      </c>
      <c r="N78" s="3">
        <v>395602245.5</v>
      </c>
      <c r="O78" s="3">
        <v>192692060.34</v>
      </c>
      <c r="P78" s="3">
        <v>195311904.36000001</v>
      </c>
      <c r="Q78" s="3">
        <v>298082643.94999999</v>
      </c>
      <c r="R78" s="3">
        <v>220154217.03</v>
      </c>
      <c r="S78" s="3">
        <v>181579232.19</v>
      </c>
      <c r="T78" s="3">
        <v>309376835.57999998</v>
      </c>
      <c r="U78" s="3">
        <v>318994278.82999998</v>
      </c>
      <c r="V78" s="3">
        <v>47462238.520000003</v>
      </c>
      <c r="W78" s="3">
        <v>28840115.699999999</v>
      </c>
    </row>
    <row r="79" spans="1:23" x14ac:dyDescent="0.25">
      <c r="A79" t="s">
        <v>100</v>
      </c>
      <c r="B79" s="8" t="str">
        <f t="shared" si="1"/>
        <v/>
      </c>
      <c r="C79" s="8">
        <f>HLOOKUP($B$3,$D$3:$W$128,ROW(A77),FALSE)/IF(LEN($B$2)&gt;4,10000,1)</f>
        <v>0</v>
      </c>
    </row>
    <row r="80" spans="1:23" x14ac:dyDescent="0.25">
      <c r="A80" t="s">
        <v>101</v>
      </c>
      <c r="B80" s="8">
        <f t="shared" si="1"/>
        <v>196775436.88999999</v>
      </c>
      <c r="C80" s="8">
        <f>HLOOKUP($B$3,$D$3:$W$128,ROW(A78),FALSE)/IF(LEN($B$2)&gt;4,10000,1)</f>
        <v>196775436.88999999</v>
      </c>
      <c r="D80" s="3">
        <v>196775436.88999999</v>
      </c>
      <c r="E80" s="3">
        <v>226459812.06999999</v>
      </c>
      <c r="F80" s="3">
        <v>258543334.72999999</v>
      </c>
      <c r="G80" s="3">
        <v>296060405.38</v>
      </c>
      <c r="H80" s="3">
        <v>237157084.19999999</v>
      </c>
      <c r="I80" s="3">
        <v>190162942.84999999</v>
      </c>
      <c r="J80" s="3">
        <v>177301874.56</v>
      </c>
      <c r="K80" s="3">
        <v>416176016.95999998</v>
      </c>
      <c r="L80" s="3">
        <v>148562276.38</v>
      </c>
      <c r="M80" s="3">
        <v>153071664.90000001</v>
      </c>
      <c r="N80" s="3">
        <v>131933917.28</v>
      </c>
      <c r="O80" s="3">
        <v>135666159.34</v>
      </c>
      <c r="P80" s="3">
        <v>129138815.91</v>
      </c>
      <c r="Q80" s="3">
        <v>155631475.19999999</v>
      </c>
      <c r="R80" s="3">
        <v>151175484.13999999</v>
      </c>
      <c r="S80" s="3">
        <v>140804447.66999999</v>
      </c>
      <c r="T80" s="3">
        <v>127790099.93000001</v>
      </c>
      <c r="U80" s="3">
        <v>126539087.61</v>
      </c>
      <c r="V80" s="3">
        <v>78070944.599999994</v>
      </c>
      <c r="W80" s="3">
        <v>35848485.869999997</v>
      </c>
    </row>
    <row r="81" spans="1:23" x14ac:dyDescent="0.25">
      <c r="A81" t="s">
        <v>102</v>
      </c>
      <c r="B81" s="8" t="str">
        <f t="shared" si="1"/>
        <v/>
      </c>
      <c r="C81" s="8">
        <f>HLOOKUP($B$3,$D$3:$W$128,ROW(A79),FALSE)/IF(LEN($B$2)&gt;4,10000,1)</f>
        <v>0</v>
      </c>
    </row>
    <row r="82" spans="1:23" x14ac:dyDescent="0.25">
      <c r="A82" t="s">
        <v>103</v>
      </c>
      <c r="B82" s="8" t="str">
        <f t="shared" si="1"/>
        <v/>
      </c>
      <c r="C82" s="8">
        <f>HLOOKUP($B$3,$D$3:$W$128,ROW(A80),FALSE)/IF(LEN($B$2)&gt;4,10000,1)</f>
        <v>0</v>
      </c>
    </row>
    <row r="83" spans="1:23" x14ac:dyDescent="0.25">
      <c r="A83" t="s">
        <v>104</v>
      </c>
      <c r="B83" s="8" t="str">
        <f t="shared" si="1"/>
        <v/>
      </c>
      <c r="C83" s="8">
        <f>HLOOKUP($B$3,$D$3:$W$128,ROW(A81),FALSE)/IF(LEN($B$2)&gt;4,10000,1)</f>
        <v>0</v>
      </c>
    </row>
    <row r="84" spans="1:23" x14ac:dyDescent="0.25">
      <c r="A84" t="s">
        <v>105</v>
      </c>
      <c r="B84" s="8" t="str">
        <f t="shared" si="1"/>
        <v/>
      </c>
      <c r="C84" s="8">
        <f>HLOOKUP($B$3,$D$3:$W$128,ROW(A82),FALSE)/IF(LEN($B$2)&gt;4,10000,1)</f>
        <v>0</v>
      </c>
      <c r="V84" s="3">
        <v>38048.620000000003</v>
      </c>
    </row>
    <row r="85" spans="1:23" x14ac:dyDescent="0.25">
      <c r="A85" t="s">
        <v>106</v>
      </c>
      <c r="B85" s="8" t="str">
        <f t="shared" si="1"/>
        <v/>
      </c>
      <c r="C85" s="8">
        <f>HLOOKUP($B$3,$D$3:$W$128,ROW(A83),FALSE)/IF(LEN($B$2)&gt;4,10000,1)</f>
        <v>0</v>
      </c>
    </row>
    <row r="86" spans="1:23" x14ac:dyDescent="0.25">
      <c r="A86" t="s">
        <v>107</v>
      </c>
      <c r="B86" s="8" t="str">
        <f t="shared" si="1"/>
        <v/>
      </c>
      <c r="C86" s="8">
        <f>HLOOKUP($B$3,$D$3:$W$128,ROW(A84),FALSE)/IF(LEN($B$2)&gt;4,10000,1)</f>
        <v>0</v>
      </c>
    </row>
    <row r="87" spans="1:23" x14ac:dyDescent="0.25">
      <c r="A87" t="s">
        <v>108</v>
      </c>
      <c r="B87" s="8" t="str">
        <f t="shared" si="1"/>
        <v/>
      </c>
      <c r="C87" s="8">
        <f>HLOOKUP($B$3,$D$3:$W$128,ROW(A85),FALSE)/IF(LEN($B$2)&gt;4,10000,1)</f>
        <v>0</v>
      </c>
    </row>
    <row r="88" spans="1:23" x14ac:dyDescent="0.25">
      <c r="A88" t="s">
        <v>109</v>
      </c>
      <c r="B88" s="8">
        <f t="shared" si="1"/>
        <v>5772041748</v>
      </c>
      <c r="C88" s="8">
        <f>HLOOKUP($B$3,$D$3:$W$128,ROW(A86),FALSE)/IF(LEN($B$2)&gt;4,10000,1)</f>
        <v>5772041748</v>
      </c>
      <c r="D88" s="3">
        <v>5772041748</v>
      </c>
      <c r="E88" s="3">
        <v>6009571143.1899996</v>
      </c>
      <c r="F88" s="3">
        <v>6059121130.1700001</v>
      </c>
      <c r="G88" s="3">
        <v>6022946558.1300001</v>
      </c>
      <c r="H88" s="3">
        <v>5943593884.6199999</v>
      </c>
      <c r="I88" s="3">
        <v>6032785955.0699997</v>
      </c>
      <c r="J88" s="3">
        <v>5842799140.1499996</v>
      </c>
      <c r="K88" s="3">
        <v>5850206574.5500002</v>
      </c>
      <c r="L88" s="3">
        <v>5532802859.6899996</v>
      </c>
      <c r="M88" s="3">
        <v>5613389942.8199997</v>
      </c>
      <c r="N88" s="3">
        <v>5277492040.3100004</v>
      </c>
      <c r="O88" s="3">
        <v>4321025132.1499996</v>
      </c>
      <c r="P88" s="3">
        <v>4164728820.1500001</v>
      </c>
      <c r="Q88" s="3">
        <v>4331793404.8599997</v>
      </c>
      <c r="R88" s="3">
        <v>3863151872.8600001</v>
      </c>
      <c r="S88" s="3">
        <v>3449203925.9899998</v>
      </c>
      <c r="T88" s="3">
        <v>3110564665.04</v>
      </c>
      <c r="U88" s="3">
        <v>3028190476.6500001</v>
      </c>
      <c r="V88" s="3">
        <v>2821028553.0300002</v>
      </c>
      <c r="W88" s="3">
        <v>2376407985.2399998</v>
      </c>
    </row>
    <row r="89" spans="1:23" x14ac:dyDescent="0.25">
      <c r="A89" t="s">
        <v>110</v>
      </c>
      <c r="B89" s="8" t="str">
        <f t="shared" si="1"/>
        <v/>
      </c>
      <c r="C89" s="8">
        <f>HLOOKUP($B$3,$D$3:$W$128,ROW(A87),FALSE)/IF(LEN($B$2)&gt;4,10000,1)</f>
        <v>0</v>
      </c>
    </row>
    <row r="90" spans="1:23" x14ac:dyDescent="0.25">
      <c r="A90" t="s">
        <v>111</v>
      </c>
      <c r="B90" s="8">
        <f t="shared" si="1"/>
        <v>22273405.93</v>
      </c>
      <c r="C90" s="8">
        <f>HLOOKUP($B$3,$D$3:$W$128,ROW(A88),FALSE)/IF(LEN($B$2)&gt;4,10000,1)</f>
        <v>22273405.93</v>
      </c>
      <c r="D90" s="3">
        <v>22273405.93</v>
      </c>
      <c r="E90" s="3">
        <v>22325128.66</v>
      </c>
      <c r="F90" s="3">
        <v>57670206.359999999</v>
      </c>
      <c r="G90" s="3">
        <v>67512136.620000005</v>
      </c>
      <c r="H90" s="3">
        <v>57576753.549999997</v>
      </c>
      <c r="I90" s="3">
        <v>69773120.890000001</v>
      </c>
      <c r="J90" s="3">
        <v>71680800.5</v>
      </c>
      <c r="K90" s="3">
        <v>77499371.75</v>
      </c>
      <c r="L90" s="3">
        <v>350520457.36000001</v>
      </c>
      <c r="M90" s="3">
        <v>362336509.27999997</v>
      </c>
      <c r="N90" s="3">
        <v>339346707.47000003</v>
      </c>
      <c r="O90" s="3">
        <v>336078321.38</v>
      </c>
      <c r="P90" s="3">
        <v>329223507.19999999</v>
      </c>
      <c r="Q90" s="3">
        <v>412902741.94999999</v>
      </c>
      <c r="R90" s="3">
        <v>458908150.36000001</v>
      </c>
      <c r="S90" s="3">
        <v>485098464.83999997</v>
      </c>
      <c r="T90" s="3">
        <v>472159135.49000001</v>
      </c>
      <c r="U90" s="3">
        <v>461921220.75999999</v>
      </c>
      <c r="V90" s="3">
        <v>410049291.91000003</v>
      </c>
      <c r="W90" s="3">
        <v>28257396.48</v>
      </c>
    </row>
    <row r="91" spans="1:23" x14ac:dyDescent="0.25">
      <c r="A91" t="s">
        <v>112</v>
      </c>
      <c r="B91" s="8" t="str">
        <f t="shared" si="1"/>
        <v/>
      </c>
      <c r="C91" s="8">
        <f>HLOOKUP($B$3,$D$3:$W$128,ROW(A89),FALSE)/IF(LEN($B$2)&gt;4,10000,1)</f>
        <v>0</v>
      </c>
    </row>
    <row r="92" spans="1:23" x14ac:dyDescent="0.25">
      <c r="A92" t="s">
        <v>113</v>
      </c>
      <c r="B92" s="8" t="str">
        <f t="shared" si="1"/>
        <v/>
      </c>
      <c r="C92" s="8">
        <f>HLOOKUP($B$3,$D$3:$W$128,ROW(A90),FALSE)/IF(LEN($B$2)&gt;4,10000,1)</f>
        <v>0</v>
      </c>
    </row>
    <row r="93" spans="1:23" x14ac:dyDescent="0.25">
      <c r="A93" t="s">
        <v>114</v>
      </c>
      <c r="B93" s="8">
        <f t="shared" si="1"/>
        <v>1596865320.5599999</v>
      </c>
      <c r="C93" s="8">
        <f>HLOOKUP($B$3,$D$3:$W$128,ROW(A91),FALSE)/IF(LEN($B$2)&gt;4,10000,1)</f>
        <v>1596865320.5599999</v>
      </c>
      <c r="D93" s="3">
        <v>1596865320.5599999</v>
      </c>
      <c r="E93" s="3">
        <v>1624054668.9000001</v>
      </c>
      <c r="F93" s="3">
        <v>902237238.50999999</v>
      </c>
      <c r="G93" s="3">
        <v>938307320.77999997</v>
      </c>
      <c r="H93" s="3">
        <v>969891098.92999995</v>
      </c>
      <c r="I93" s="3">
        <v>916316896.63</v>
      </c>
      <c r="J93" s="3">
        <v>873940689.51999998</v>
      </c>
      <c r="K93" s="3">
        <v>858630136.92999995</v>
      </c>
      <c r="L93" s="3">
        <v>704590305.23000002</v>
      </c>
      <c r="M93" s="3">
        <v>735478733.92999995</v>
      </c>
      <c r="N93" s="3">
        <v>457411638.13</v>
      </c>
      <c r="O93" s="3">
        <v>473170456.05000001</v>
      </c>
      <c r="P93" s="3">
        <v>488251520.22000003</v>
      </c>
      <c r="Q93" s="3">
        <v>502861112.57999998</v>
      </c>
      <c r="R93" s="3">
        <v>446725769.73000002</v>
      </c>
      <c r="S93" s="3">
        <v>66676556.840000004</v>
      </c>
      <c r="T93" s="3">
        <v>70137022.25</v>
      </c>
      <c r="U93" s="3">
        <v>87721438.819999993</v>
      </c>
      <c r="V93" s="3">
        <v>91667071.329999998</v>
      </c>
      <c r="W93" s="3">
        <v>25556648.609999999</v>
      </c>
    </row>
    <row r="94" spans="1:23" x14ac:dyDescent="0.25">
      <c r="A94" t="s">
        <v>115</v>
      </c>
      <c r="B94" s="8" t="str">
        <f t="shared" si="1"/>
        <v/>
      </c>
      <c r="C94" s="8">
        <f>HLOOKUP($B$3,$D$3:$W$128,ROW(A92),FALSE)/IF(LEN($B$2)&gt;4,10000,1)</f>
        <v>0</v>
      </c>
      <c r="E94" s="3">
        <v>1624054668.9000001</v>
      </c>
      <c r="G94" s="3">
        <v>938307320.77999997</v>
      </c>
      <c r="I94" s="3">
        <v>916316896.63</v>
      </c>
      <c r="K94" s="3">
        <v>858630136.92999995</v>
      </c>
      <c r="L94" s="3">
        <v>704590305.23000002</v>
      </c>
      <c r="M94" s="3">
        <v>735478733.92999995</v>
      </c>
      <c r="N94" s="3">
        <v>457411638.13</v>
      </c>
      <c r="O94" s="3">
        <v>473170456.05000001</v>
      </c>
      <c r="P94" s="3">
        <v>488251520.22000003</v>
      </c>
      <c r="Q94" s="3">
        <v>502861112.57999998</v>
      </c>
      <c r="R94" s="3">
        <v>446725769.73000002</v>
      </c>
      <c r="S94" s="3">
        <v>66676556.840000004</v>
      </c>
      <c r="T94" s="3">
        <v>70137022.25</v>
      </c>
      <c r="U94" s="3">
        <v>87721438.819999993</v>
      </c>
      <c r="V94" s="3">
        <v>91667071.329999998</v>
      </c>
      <c r="W94" s="3">
        <v>25556648.609999999</v>
      </c>
    </row>
    <row r="95" spans="1:23" x14ac:dyDescent="0.25">
      <c r="A95" t="s">
        <v>116</v>
      </c>
      <c r="B95" s="8" t="str">
        <f t="shared" si="1"/>
        <v/>
      </c>
      <c r="C95" s="8">
        <f>HLOOKUP($B$3,$D$3:$W$128,ROW(A93),FALSE)/IF(LEN($B$2)&gt;4,10000,1)</f>
        <v>0</v>
      </c>
    </row>
    <row r="96" spans="1:23" x14ac:dyDescent="0.25">
      <c r="A96" t="s">
        <v>117</v>
      </c>
      <c r="B96" s="8">
        <f t="shared" si="1"/>
        <v>29053322.829999998</v>
      </c>
      <c r="C96" s="8">
        <f>HLOOKUP($B$3,$D$3:$W$128,ROW(A94),FALSE)/IF(LEN($B$2)&gt;4,10000,1)</f>
        <v>29053322.829999998</v>
      </c>
      <c r="D96" s="3">
        <v>29053322.829999998</v>
      </c>
      <c r="E96" s="3">
        <v>26492067.489999998</v>
      </c>
      <c r="F96" s="3">
        <v>29370945.449999999</v>
      </c>
      <c r="G96" s="3">
        <v>29666202.039999999</v>
      </c>
      <c r="H96" s="3">
        <v>27354127.059999999</v>
      </c>
      <c r="I96" s="3">
        <v>27741223.84</v>
      </c>
      <c r="J96" s="3">
        <v>28433995.18</v>
      </c>
      <c r="K96" s="3">
        <v>28131962.77</v>
      </c>
      <c r="L96" s="3">
        <v>29793853.73</v>
      </c>
      <c r="M96" s="3">
        <v>29793853.73</v>
      </c>
      <c r="N96" s="3">
        <v>29526550.219999999</v>
      </c>
      <c r="O96" s="3">
        <v>29132612.809999999</v>
      </c>
      <c r="P96" s="3">
        <v>29526561.960000001</v>
      </c>
      <c r="Q96" s="3">
        <v>29038621.719999999</v>
      </c>
      <c r="R96" s="3">
        <v>32668249.539999999</v>
      </c>
      <c r="S96" s="3">
        <v>31251890.690000001</v>
      </c>
      <c r="T96" s="3">
        <v>29761871.48</v>
      </c>
      <c r="U96" s="3">
        <v>28148219.34</v>
      </c>
    </row>
    <row r="97" spans="1:23" x14ac:dyDescent="0.25">
      <c r="A97" t="s">
        <v>118</v>
      </c>
      <c r="B97" s="8">
        <f t="shared" si="1"/>
        <v>11071801.16</v>
      </c>
      <c r="C97" s="8">
        <f>HLOOKUP($B$3,$D$3:$W$128,ROW(A95),FALSE)/IF(LEN($B$2)&gt;4,10000,1)</f>
        <v>11071801.16</v>
      </c>
      <c r="D97" s="3">
        <v>11071801.16</v>
      </c>
      <c r="E97" s="3">
        <v>9122852.6899999995</v>
      </c>
      <c r="F97" s="3">
        <v>5688921.0300000003</v>
      </c>
      <c r="G97" s="3">
        <v>7566626.7300000004</v>
      </c>
      <c r="H97" s="3">
        <v>7639908.0899999999</v>
      </c>
      <c r="I97" s="3">
        <v>6960272.9100000001</v>
      </c>
      <c r="J97" s="3">
        <v>6152420.8200000003</v>
      </c>
      <c r="K97" s="3">
        <v>4101342.49</v>
      </c>
      <c r="L97" s="3">
        <v>3613928.75</v>
      </c>
      <c r="M97" s="3">
        <v>4025417.23</v>
      </c>
      <c r="N97" s="3">
        <v>2825729.02</v>
      </c>
      <c r="O97" s="3">
        <v>2799759.99</v>
      </c>
      <c r="P97" s="3">
        <v>2414348.0099999998</v>
      </c>
      <c r="Q97" s="3">
        <v>2637630.58</v>
      </c>
      <c r="R97" s="3">
        <v>38937600</v>
      </c>
      <c r="S97" s="3">
        <v>38962007</v>
      </c>
      <c r="T97" s="3">
        <v>41435033.329999998</v>
      </c>
      <c r="U97" s="3">
        <v>37583813.890000001</v>
      </c>
    </row>
    <row r="98" spans="1:23" x14ac:dyDescent="0.25">
      <c r="A98" t="s">
        <v>119</v>
      </c>
      <c r="B98" s="8" t="str">
        <f t="shared" si="1"/>
        <v/>
      </c>
      <c r="C98" s="8">
        <f>HLOOKUP($B$3,$D$3:$W$128,ROW(A96),FALSE)/IF(LEN($B$2)&gt;4,10000,1)</f>
        <v>0</v>
      </c>
    </row>
    <row r="99" spans="1:23" x14ac:dyDescent="0.25">
      <c r="A99" t="s">
        <v>120</v>
      </c>
      <c r="B99" s="8">
        <f t="shared" si="1"/>
        <v>29709962.280000001</v>
      </c>
      <c r="C99" s="8">
        <f>HLOOKUP($B$3,$D$3:$W$128,ROW(A97),FALSE)/IF(LEN($B$2)&gt;4,10000,1)</f>
        <v>29709962.280000001</v>
      </c>
      <c r="D99" s="3">
        <v>29709962.280000001</v>
      </c>
      <c r="E99" s="3">
        <v>31094971.100000001</v>
      </c>
      <c r="F99" s="3">
        <v>21906321.09</v>
      </c>
      <c r="G99" s="3">
        <v>23393750.600000001</v>
      </c>
      <c r="H99" s="3">
        <v>25245048.870000001</v>
      </c>
      <c r="I99" s="3">
        <v>23319278.82</v>
      </c>
      <c r="J99" s="3">
        <v>24050093.629999999</v>
      </c>
      <c r="K99" s="3">
        <v>24570460.23</v>
      </c>
      <c r="L99" s="3">
        <v>22063418.649999999</v>
      </c>
      <c r="M99" s="3">
        <v>19725624.629999999</v>
      </c>
      <c r="N99" s="3">
        <v>15991332.67</v>
      </c>
      <c r="O99" s="3">
        <v>13844406.35</v>
      </c>
      <c r="P99" s="3">
        <v>15099132.32</v>
      </c>
      <c r="Q99" s="3">
        <v>14971796.52</v>
      </c>
      <c r="R99" s="3">
        <v>11629780.51</v>
      </c>
      <c r="S99" s="3">
        <v>11800024.390000001</v>
      </c>
      <c r="T99" s="3">
        <v>7797439.1200000001</v>
      </c>
      <c r="U99" s="3">
        <v>8269069.6399999997</v>
      </c>
      <c r="V99" s="3">
        <v>5567052.0300000003</v>
      </c>
      <c r="W99" s="3">
        <v>6052577</v>
      </c>
    </row>
    <row r="100" spans="1:23" x14ac:dyDescent="0.25">
      <c r="A100" t="s">
        <v>121</v>
      </c>
      <c r="B100" s="8" t="str">
        <f t="shared" si="1"/>
        <v/>
      </c>
      <c r="C100" s="8">
        <f>HLOOKUP($B$3,$D$3:$W$128,ROW(A98),FALSE)/IF(LEN($B$2)&gt;4,10000,1)</f>
        <v>0</v>
      </c>
      <c r="V100" s="3">
        <v>31269258.699999999</v>
      </c>
    </row>
    <row r="101" spans="1:23" x14ac:dyDescent="0.25">
      <c r="A101" t="s">
        <v>122</v>
      </c>
      <c r="B101" s="8" t="str">
        <f t="shared" si="1"/>
        <v/>
      </c>
      <c r="C101" s="8">
        <f>HLOOKUP($B$3,$D$3:$W$128,ROW(A99),FALSE)/IF(LEN($B$2)&gt;4,10000,1)</f>
        <v>0</v>
      </c>
    </row>
    <row r="102" spans="1:23" x14ac:dyDescent="0.25">
      <c r="A102" t="s">
        <v>123</v>
      </c>
      <c r="B102" s="8" t="str">
        <f t="shared" si="1"/>
        <v/>
      </c>
      <c r="C102" s="8">
        <f>HLOOKUP($B$3,$D$3:$W$128,ROW(A100),FALSE)/IF(LEN($B$2)&gt;4,10000,1)</f>
        <v>0</v>
      </c>
    </row>
    <row r="103" spans="1:23" x14ac:dyDescent="0.25">
      <c r="A103" t="s">
        <v>124</v>
      </c>
      <c r="B103" s="8">
        <f t="shared" si="1"/>
        <v>1688973812.76</v>
      </c>
      <c r="C103" s="8">
        <f>HLOOKUP($B$3,$D$3:$W$128,ROW(A101),FALSE)/IF(LEN($B$2)&gt;4,10000,1)</f>
        <v>1688973812.76</v>
      </c>
      <c r="D103" s="3">
        <v>1688973812.76</v>
      </c>
      <c r="E103" s="3">
        <v>1713089688.8399999</v>
      </c>
      <c r="F103" s="3">
        <v>1016873632.4400001</v>
      </c>
      <c r="G103" s="3">
        <v>1066446036.77</v>
      </c>
      <c r="H103" s="3">
        <v>1087706936.5</v>
      </c>
      <c r="I103" s="3">
        <v>1044110793.09</v>
      </c>
      <c r="J103" s="3">
        <v>1004257999.65</v>
      </c>
      <c r="K103" s="3">
        <v>992933274.16999996</v>
      </c>
      <c r="L103" s="3">
        <v>1110581963.72</v>
      </c>
      <c r="M103" s="3">
        <v>1151360138.8</v>
      </c>
      <c r="N103" s="3">
        <v>845101957.50999999</v>
      </c>
      <c r="O103" s="3">
        <v>855025556.58000004</v>
      </c>
      <c r="P103" s="3">
        <v>864515069.71000004</v>
      </c>
      <c r="Q103" s="3">
        <v>962411903.35000002</v>
      </c>
      <c r="R103" s="3">
        <v>988869550.13999999</v>
      </c>
      <c r="S103" s="3">
        <v>633788943.75999999</v>
      </c>
      <c r="T103" s="3">
        <v>621290501.66999996</v>
      </c>
      <c r="U103" s="3">
        <v>623643762.45000005</v>
      </c>
      <c r="V103" s="3">
        <v>538552673.97000003</v>
      </c>
      <c r="W103" s="3">
        <v>59866622.090000004</v>
      </c>
    </row>
    <row r="104" spans="1:23" x14ac:dyDescent="0.25">
      <c r="A104" t="s">
        <v>125</v>
      </c>
      <c r="B104" s="8" t="str">
        <f t="shared" si="1"/>
        <v/>
      </c>
      <c r="C104" s="8">
        <f>HLOOKUP($B$3,$D$3:$W$128,ROW(A102),FALSE)/IF(LEN($B$2)&gt;4,10000,1)</f>
        <v>0</v>
      </c>
    </row>
    <row r="105" spans="1:23" x14ac:dyDescent="0.25">
      <c r="A105" t="s">
        <v>126</v>
      </c>
      <c r="B105" s="8" t="str">
        <f t="shared" si="1"/>
        <v/>
      </c>
      <c r="C105" s="8">
        <f>HLOOKUP($B$3,$D$3:$W$128,ROW(A103),FALSE)/IF(LEN($B$2)&gt;4,10000,1)</f>
        <v>0</v>
      </c>
    </row>
    <row r="106" spans="1:23" x14ac:dyDescent="0.25">
      <c r="A106" t="s">
        <v>127</v>
      </c>
      <c r="B106" s="8">
        <f t="shared" si="1"/>
        <v>7461015560.7600002</v>
      </c>
      <c r="C106" s="8">
        <f>HLOOKUP($B$3,$D$3:$W$128,ROW(A104),FALSE)/IF(LEN($B$2)&gt;4,10000,1)</f>
        <v>7461015560.7600002</v>
      </c>
      <c r="D106" s="3">
        <v>7461015560.7600002</v>
      </c>
      <c r="E106" s="3">
        <v>7722660832.0299997</v>
      </c>
      <c r="F106" s="3">
        <v>7075994762.6099997</v>
      </c>
      <c r="G106" s="3">
        <v>7089392594.8999996</v>
      </c>
      <c r="H106" s="3">
        <v>7031300821.1199999</v>
      </c>
      <c r="I106" s="3">
        <v>7076896748.1599998</v>
      </c>
      <c r="J106" s="3">
        <v>6847057139.8000002</v>
      </c>
      <c r="K106" s="3">
        <v>6843139848.7200003</v>
      </c>
      <c r="L106" s="3">
        <v>6643384823.4099998</v>
      </c>
      <c r="M106" s="3">
        <v>6764750081.6199999</v>
      </c>
      <c r="N106" s="3">
        <v>6122593997.8199997</v>
      </c>
      <c r="O106" s="3">
        <v>5176050688.7299995</v>
      </c>
      <c r="P106" s="3">
        <v>5029243889.8599997</v>
      </c>
      <c r="Q106" s="3">
        <v>5294205308.21</v>
      </c>
      <c r="R106" s="3">
        <v>4852021423</v>
      </c>
      <c r="S106" s="3">
        <v>4082992869.75</v>
      </c>
      <c r="T106" s="3">
        <v>3731855166.71</v>
      </c>
      <c r="U106" s="3">
        <v>3651834239.0999999</v>
      </c>
      <c r="V106" s="3">
        <v>3359581227</v>
      </c>
      <c r="W106" s="3">
        <v>2436274607.3299999</v>
      </c>
    </row>
    <row r="107" spans="1:23" x14ac:dyDescent="0.25">
      <c r="A107" t="s">
        <v>128</v>
      </c>
      <c r="B107" s="8" t="str">
        <f t="shared" si="1"/>
        <v/>
      </c>
      <c r="C107" s="8">
        <f>HLOOKUP($B$3,$D$3:$W$128,ROW(A105),FALSE)/IF(LEN($B$2)&gt;4,10000,1)</f>
        <v>0</v>
      </c>
    </row>
    <row r="108" spans="1:23" x14ac:dyDescent="0.25">
      <c r="A108" t="s">
        <v>129</v>
      </c>
      <c r="B108" s="8">
        <f t="shared" si="1"/>
        <v>479694096</v>
      </c>
      <c r="C108" s="8">
        <f>HLOOKUP($B$3,$D$3:$W$128,ROW(A106),FALSE)/IF(LEN($B$2)&gt;4,10000,1)</f>
        <v>479694096</v>
      </c>
      <c r="D108" s="3">
        <v>479694096</v>
      </c>
      <c r="E108" s="3">
        <v>479694096</v>
      </c>
      <c r="F108" s="3">
        <v>479694096</v>
      </c>
      <c r="G108" s="3">
        <v>479694096</v>
      </c>
      <c r="H108" s="3">
        <v>479694096</v>
      </c>
      <c r="I108" s="3">
        <v>479694096</v>
      </c>
      <c r="J108" s="3">
        <v>479694096</v>
      </c>
      <c r="K108" s="3">
        <v>479694096</v>
      </c>
      <c r="L108" s="3">
        <v>467144096</v>
      </c>
      <c r="M108" s="3">
        <v>467144096</v>
      </c>
      <c r="N108" s="3">
        <v>467144096</v>
      </c>
      <c r="O108" s="3">
        <v>450512080</v>
      </c>
      <c r="P108" s="3">
        <v>450512080</v>
      </c>
      <c r="Q108" s="3">
        <v>450512080</v>
      </c>
      <c r="R108" s="3">
        <v>450512080</v>
      </c>
      <c r="S108" s="3">
        <v>450512080</v>
      </c>
      <c r="T108" s="3">
        <v>450512080</v>
      </c>
      <c r="U108" s="3">
        <v>450512080</v>
      </c>
      <c r="V108" s="3">
        <v>450512080</v>
      </c>
      <c r="W108" s="3">
        <v>450512080</v>
      </c>
    </row>
    <row r="109" spans="1:23" x14ac:dyDescent="0.25">
      <c r="A109" t="s">
        <v>130</v>
      </c>
      <c r="B109" s="8" t="str">
        <f t="shared" si="1"/>
        <v/>
      </c>
      <c r="C109" s="8">
        <f>HLOOKUP($B$3,$D$3:$W$128,ROW(A107),FALSE)/IF(LEN($B$2)&gt;4,10000,1)</f>
        <v>0</v>
      </c>
    </row>
    <row r="110" spans="1:23" x14ac:dyDescent="0.25">
      <c r="A110" t="s">
        <v>131</v>
      </c>
      <c r="B110" s="8" t="str">
        <f t="shared" si="1"/>
        <v/>
      </c>
      <c r="C110" s="8">
        <f>HLOOKUP($B$3,$D$3:$W$128,ROW(A108),FALSE)/IF(LEN($B$2)&gt;4,10000,1)</f>
        <v>0</v>
      </c>
    </row>
    <row r="111" spans="1:23" x14ac:dyDescent="0.25">
      <c r="A111" t="s">
        <v>132</v>
      </c>
      <c r="B111" s="8" t="str">
        <f t="shared" si="1"/>
        <v/>
      </c>
      <c r="C111" s="8">
        <f>HLOOKUP($B$3,$D$3:$W$128,ROW(A109),FALSE)/IF(LEN($B$2)&gt;4,10000,1)</f>
        <v>0</v>
      </c>
    </row>
    <row r="112" spans="1:23" x14ac:dyDescent="0.25">
      <c r="A112" t="s">
        <v>133</v>
      </c>
      <c r="B112" s="8">
        <f t="shared" si="1"/>
        <v>1076663313.3800001</v>
      </c>
      <c r="C112" s="8">
        <f>HLOOKUP($B$3,$D$3:$W$128,ROW(A110),FALSE)/IF(LEN($B$2)&gt;4,10000,1)</f>
        <v>1076663313.3800001</v>
      </c>
      <c r="D112" s="3">
        <v>1076663313.3800001</v>
      </c>
      <c r="E112" s="3">
        <v>1075027413.3800001</v>
      </c>
      <c r="F112" s="3">
        <v>1294346891.1600001</v>
      </c>
      <c r="G112" s="3">
        <v>1326274091.1600001</v>
      </c>
      <c r="H112" s="3">
        <v>1311807078.6600001</v>
      </c>
      <c r="I112" s="3">
        <v>1294346891.1600001</v>
      </c>
      <c r="J112" s="3">
        <v>1270426988.77</v>
      </c>
      <c r="K112" s="3">
        <v>1251267317.3399999</v>
      </c>
      <c r="L112" s="3">
        <v>1138205760.2</v>
      </c>
      <c r="M112" s="3">
        <v>1150083146.8199999</v>
      </c>
      <c r="N112" s="3">
        <v>1092247182.74</v>
      </c>
      <c r="O112" s="3">
        <v>628879216.98000002</v>
      </c>
      <c r="P112" s="3">
        <v>633501676.98000002</v>
      </c>
      <c r="Q112" s="3">
        <v>633501676.98000002</v>
      </c>
      <c r="R112" s="3">
        <v>633501676.98000002</v>
      </c>
      <c r="S112" s="3">
        <v>633501676.98000002</v>
      </c>
      <c r="T112" s="3">
        <v>633501676.98000002</v>
      </c>
      <c r="U112" s="3">
        <v>633501676.98000002</v>
      </c>
      <c r="V112" s="3">
        <v>647923781.12</v>
      </c>
      <c r="W112" s="3">
        <v>646447250.24000001</v>
      </c>
    </row>
    <row r="113" spans="1:23" x14ac:dyDescent="0.25">
      <c r="A113" t="s">
        <v>134</v>
      </c>
      <c r="B113" s="8">
        <f t="shared" si="1"/>
        <v>83457500</v>
      </c>
      <c r="C113" s="8">
        <f>HLOOKUP($B$3,$D$3:$W$128,ROW(A111),FALSE)/IF(LEN($B$2)&gt;4,10000,1)</f>
        <v>83457500</v>
      </c>
      <c r="D113" s="3">
        <v>83457500</v>
      </c>
      <c r="E113" s="3">
        <v>83457500</v>
      </c>
      <c r="F113" s="3">
        <v>83457500</v>
      </c>
      <c r="G113" s="3">
        <v>119225000</v>
      </c>
      <c r="H113" s="3">
        <v>119225000</v>
      </c>
      <c r="I113" s="3">
        <v>119225000</v>
      </c>
    </row>
    <row r="114" spans="1:23" x14ac:dyDescent="0.25">
      <c r="A114" t="s">
        <v>135</v>
      </c>
      <c r="B114" s="8">
        <f t="shared" si="1"/>
        <v>-49747379.009999998</v>
      </c>
      <c r="C114" s="8">
        <f>HLOOKUP($B$3,$D$3:$W$128,ROW(A112),FALSE)/IF(LEN($B$2)&gt;4,10000,1)</f>
        <v>-49747379.009999998</v>
      </c>
      <c r="D114" s="3">
        <v>-49747379.009999998</v>
      </c>
      <c r="E114" s="3">
        <v>-27200167.129999999</v>
      </c>
      <c r="F114" s="3">
        <v>-15465215.02</v>
      </c>
      <c r="G114" s="3">
        <v>-20144492.800000001</v>
      </c>
      <c r="H114" s="3">
        <v>10136134.060000001</v>
      </c>
      <c r="I114" s="3">
        <v>-12162778.93</v>
      </c>
      <c r="J114" s="3">
        <v>-59843718.469999999</v>
      </c>
      <c r="K114" s="3">
        <v>-27925332.379999999</v>
      </c>
      <c r="L114" s="3">
        <v>-43773904.049999997</v>
      </c>
      <c r="M114" s="3">
        <v>-42465572.850000001</v>
      </c>
      <c r="N114" s="3">
        <v>-41708566.780000001</v>
      </c>
      <c r="O114" s="3">
        <v>-24512119.739999998</v>
      </c>
      <c r="P114" s="3">
        <v>-9178991.9399999995</v>
      </c>
      <c r="Q114" s="3">
        <v>775491.38</v>
      </c>
      <c r="R114" s="3">
        <v>-14705085.289999999</v>
      </c>
      <c r="S114" s="3">
        <v>-11660971.84</v>
      </c>
      <c r="T114" s="3">
        <v>-4337064.25</v>
      </c>
      <c r="U114" s="3">
        <v>4277418.58</v>
      </c>
      <c r="V114" s="3">
        <v>-4124905.49</v>
      </c>
      <c r="W114" s="3">
        <v>-72798.59</v>
      </c>
    </row>
    <row r="115" spans="1:23" x14ac:dyDescent="0.25">
      <c r="A115" t="s">
        <v>136</v>
      </c>
      <c r="B115" s="8" t="str">
        <f t="shared" si="1"/>
        <v/>
      </c>
      <c r="C115" s="8">
        <f>HLOOKUP($B$3,$D$3:$W$128,ROW(A113),FALSE)/IF(LEN($B$2)&gt;4,10000,1)</f>
        <v>0</v>
      </c>
    </row>
    <row r="116" spans="1:23" x14ac:dyDescent="0.25">
      <c r="A116" t="s">
        <v>137</v>
      </c>
      <c r="B116" s="8">
        <f t="shared" si="1"/>
        <v>68237363.5</v>
      </c>
      <c r="C116" s="8">
        <f>HLOOKUP($B$3,$D$3:$W$128,ROW(A114),FALSE)/IF(LEN($B$2)&gt;4,10000,1)</f>
        <v>68237363.5</v>
      </c>
      <c r="D116" s="3">
        <v>68237363.5</v>
      </c>
      <c r="E116" s="3">
        <v>68221243.840000004</v>
      </c>
      <c r="F116" s="3">
        <v>65878157.659999996</v>
      </c>
      <c r="G116" s="3">
        <v>65878157.659999996</v>
      </c>
      <c r="H116" s="3">
        <v>65878157.659999996</v>
      </c>
      <c r="I116" s="3">
        <v>65878157.659999996</v>
      </c>
      <c r="J116" s="3">
        <v>45456921.140000001</v>
      </c>
      <c r="K116" s="3">
        <v>45456921.140000001</v>
      </c>
      <c r="L116" s="3">
        <v>45456921.140000001</v>
      </c>
      <c r="M116" s="3">
        <v>45456921.140000001</v>
      </c>
      <c r="N116" s="3">
        <v>41573672.82</v>
      </c>
      <c r="O116" s="3">
        <v>41573672.82</v>
      </c>
      <c r="P116" s="3">
        <v>41573672.82</v>
      </c>
      <c r="Q116" s="3">
        <v>41573672.82</v>
      </c>
      <c r="R116" s="3">
        <v>39114655.880000003</v>
      </c>
      <c r="S116" s="3">
        <v>39114655.880000003</v>
      </c>
      <c r="T116" s="3">
        <v>38816753.380000003</v>
      </c>
      <c r="U116" s="3">
        <v>39114655.880000003</v>
      </c>
      <c r="V116" s="3">
        <v>37156695.93</v>
      </c>
      <c r="W116" s="3">
        <v>37156695.93</v>
      </c>
    </row>
    <row r="117" spans="1:23" x14ac:dyDescent="0.25">
      <c r="A117" t="s">
        <v>138</v>
      </c>
      <c r="B117" s="8" t="str">
        <f t="shared" si="1"/>
        <v/>
      </c>
      <c r="C117" s="8">
        <f>HLOOKUP($B$3,$D$3:$W$128,ROW(A115),FALSE)/IF(LEN($B$2)&gt;4,10000,1)</f>
        <v>0</v>
      </c>
    </row>
    <row r="118" spans="1:23" x14ac:dyDescent="0.25">
      <c r="A118" t="s">
        <v>139</v>
      </c>
      <c r="B118" s="8">
        <f t="shared" si="1"/>
        <v>415432332.17000002</v>
      </c>
      <c r="C118" s="8">
        <f>HLOOKUP($B$3,$D$3:$W$128,ROW(A116),FALSE)/IF(LEN($B$2)&gt;4,10000,1)</f>
        <v>415432332.17000002</v>
      </c>
      <c r="D118" s="3">
        <v>415432332.17000002</v>
      </c>
      <c r="E118" s="3">
        <v>393102850.26999998</v>
      </c>
      <c r="F118" s="3">
        <v>1007202568.54</v>
      </c>
      <c r="G118" s="3">
        <v>986687238.53999996</v>
      </c>
      <c r="H118" s="3">
        <v>1009813358.46</v>
      </c>
      <c r="I118" s="3">
        <v>988009663.30999994</v>
      </c>
      <c r="J118" s="3">
        <v>834910810.13999999</v>
      </c>
      <c r="K118" s="3">
        <v>799860325.69000006</v>
      </c>
      <c r="L118" s="3">
        <v>803752219.55999994</v>
      </c>
      <c r="M118" s="3">
        <v>770763715.14999998</v>
      </c>
      <c r="N118" s="3">
        <v>722475233.71000004</v>
      </c>
      <c r="O118" s="3">
        <v>691531483.66999996</v>
      </c>
      <c r="P118" s="3">
        <v>640881688.5</v>
      </c>
      <c r="Q118" s="3">
        <v>608901397.11000001</v>
      </c>
      <c r="R118" s="3">
        <v>649181451.57000005</v>
      </c>
      <c r="S118" s="3">
        <v>625972816.04999995</v>
      </c>
      <c r="T118" s="3">
        <v>594462985.32000005</v>
      </c>
      <c r="U118" s="3">
        <v>572684828.91999996</v>
      </c>
      <c r="V118" s="3">
        <v>584720848.42999995</v>
      </c>
      <c r="W118" s="3">
        <v>542272838.85000002</v>
      </c>
    </row>
    <row r="119" spans="1:23" x14ac:dyDescent="0.25">
      <c r="A119" t="s">
        <v>140</v>
      </c>
      <c r="B119" s="8" t="str">
        <f t="shared" si="1"/>
        <v/>
      </c>
      <c r="C119" s="8">
        <f>HLOOKUP($B$3,$D$3:$W$128,ROW(A117),FALSE)/IF(LEN($B$2)&gt;4,10000,1)</f>
        <v>0</v>
      </c>
    </row>
    <row r="120" spans="1:23" x14ac:dyDescent="0.25">
      <c r="A120" t="s">
        <v>141</v>
      </c>
      <c r="B120" s="8" t="str">
        <f t="shared" si="1"/>
        <v/>
      </c>
      <c r="C120" s="8">
        <f>HLOOKUP($B$3,$D$3:$W$128,ROW(A118),FALSE)/IF(LEN($B$2)&gt;4,10000,1)</f>
        <v>0</v>
      </c>
    </row>
    <row r="121" spans="1:23" x14ac:dyDescent="0.25">
      <c r="A121" t="s">
        <v>142</v>
      </c>
      <c r="B121" s="8" t="str">
        <f t="shared" si="1"/>
        <v/>
      </c>
      <c r="C121" s="8">
        <f>HLOOKUP($B$3,$D$3:$W$128,ROW(A119),FALSE)/IF(LEN($B$2)&gt;4,10000,1)</f>
        <v>0</v>
      </c>
    </row>
    <row r="122" spans="1:23" x14ac:dyDescent="0.25">
      <c r="A122" t="s">
        <v>143</v>
      </c>
      <c r="B122" s="8" t="str">
        <f t="shared" si="1"/>
        <v/>
      </c>
      <c r="C122" s="8">
        <f>HLOOKUP($B$3,$D$3:$W$128,ROW(A120),FALSE)/IF(LEN($B$2)&gt;4,10000,1)</f>
        <v>0</v>
      </c>
    </row>
    <row r="123" spans="1:23" x14ac:dyDescent="0.25">
      <c r="A123" t="s">
        <v>144</v>
      </c>
      <c r="B123" s="8">
        <f t="shared" si="1"/>
        <v>1906822226.04</v>
      </c>
      <c r="C123" s="8">
        <f>HLOOKUP($B$3,$D$3:$W$128,ROW(A121),FALSE)/IF(LEN($B$2)&gt;4,10000,1)</f>
        <v>1906822226.04</v>
      </c>
      <c r="D123" s="3">
        <v>1906822226.04</v>
      </c>
      <c r="E123" s="3">
        <v>1905387936.3599999</v>
      </c>
      <c r="F123" s="3">
        <v>2748198998.3400002</v>
      </c>
      <c r="G123" s="3">
        <v>2719164090.5599999</v>
      </c>
      <c r="H123" s="3">
        <v>2758103824.8400002</v>
      </c>
      <c r="I123" s="3">
        <v>2696541029.1999998</v>
      </c>
      <c r="J123" s="3">
        <v>2570645097.5799999</v>
      </c>
      <c r="K123" s="3">
        <v>2548353327.79</v>
      </c>
      <c r="L123" s="3">
        <v>2410785092.8499999</v>
      </c>
      <c r="M123" s="3">
        <v>2390982306.2600002</v>
      </c>
      <c r="N123" s="3">
        <v>2281731618.4899998</v>
      </c>
      <c r="O123" s="3">
        <v>1787984333.73</v>
      </c>
      <c r="P123" s="3">
        <v>1757290126.3599999</v>
      </c>
      <c r="Q123" s="3">
        <v>1735264318.29</v>
      </c>
      <c r="R123" s="3">
        <v>1757604779.1400001</v>
      </c>
      <c r="S123" s="3">
        <v>1737440257.0699999</v>
      </c>
      <c r="T123" s="3">
        <v>1712956431.4300001</v>
      </c>
      <c r="U123" s="3">
        <v>1700090660.3599999</v>
      </c>
      <c r="V123" s="3">
        <v>1716188499.99</v>
      </c>
      <c r="W123" s="3">
        <v>1676316066.4300001</v>
      </c>
    </row>
    <row r="124" spans="1:23" x14ac:dyDescent="0.25">
      <c r="A124" t="s">
        <v>145</v>
      </c>
      <c r="B124" s="8">
        <f t="shared" si="1"/>
        <v>638848742.63999999</v>
      </c>
      <c r="C124" s="8">
        <f>HLOOKUP($B$3,$D$3:$W$128,ROW(A122),FALSE)/IF(LEN($B$2)&gt;4,10000,1)</f>
        <v>638848742.63999999</v>
      </c>
      <c r="D124" s="3">
        <v>638848742.63999999</v>
      </c>
      <c r="E124" s="3">
        <v>596930148.88999999</v>
      </c>
      <c r="F124" s="3">
        <v>371774114.61000001</v>
      </c>
      <c r="G124" s="3">
        <v>393131812.17000002</v>
      </c>
      <c r="H124" s="3">
        <v>387170872.73000002</v>
      </c>
      <c r="I124" s="3">
        <v>389514605.42000002</v>
      </c>
      <c r="J124" s="3">
        <v>430991866.04000002</v>
      </c>
      <c r="K124" s="3">
        <v>441605525.17000002</v>
      </c>
      <c r="L124" s="3">
        <v>430713732.56</v>
      </c>
      <c r="M124" s="3">
        <v>431610538.20999998</v>
      </c>
      <c r="N124" s="3">
        <v>347850652.44</v>
      </c>
      <c r="O124" s="3">
        <v>37102969.119999997</v>
      </c>
      <c r="P124" s="3">
        <v>14989570.08</v>
      </c>
      <c r="Q124" s="3">
        <v>9883271.1799999997</v>
      </c>
      <c r="R124" s="3">
        <v>40162975.659999996</v>
      </c>
      <c r="S124" s="3">
        <v>51555834.469999999</v>
      </c>
      <c r="T124" s="3">
        <v>54555528.119999997</v>
      </c>
      <c r="U124" s="3">
        <v>63942501.439999998</v>
      </c>
      <c r="V124" s="3">
        <v>95200096.819999993</v>
      </c>
      <c r="W124" s="3">
        <v>29302102.5</v>
      </c>
    </row>
    <row r="125" spans="1:23" x14ac:dyDescent="0.25">
      <c r="A125" t="s">
        <v>146</v>
      </c>
      <c r="B125" s="8">
        <f t="shared" si="1"/>
        <v>2545670968.6799998</v>
      </c>
      <c r="C125" s="8">
        <f>HLOOKUP($B$3,$D$3:$W$128,ROW(A123),FALSE)/IF(LEN($B$2)&gt;4,10000,1)</f>
        <v>2545670968.6799998</v>
      </c>
      <c r="D125" s="3">
        <v>2545670968.6799998</v>
      </c>
      <c r="E125" s="3">
        <v>2502318085.25</v>
      </c>
      <c r="F125" s="3">
        <v>3119973112.9499998</v>
      </c>
      <c r="G125" s="3">
        <v>3112295902.73</v>
      </c>
      <c r="H125" s="3">
        <v>3145274697.5700002</v>
      </c>
      <c r="I125" s="3">
        <v>3086055634.6199999</v>
      </c>
      <c r="J125" s="3">
        <v>3001636963.6199999</v>
      </c>
      <c r="K125" s="3">
        <v>2989958852.96</v>
      </c>
      <c r="L125" s="3">
        <v>2841498825.4099998</v>
      </c>
      <c r="M125" s="3">
        <v>2822592844.4699998</v>
      </c>
      <c r="N125" s="3">
        <v>2629582270.9299998</v>
      </c>
      <c r="O125" s="3">
        <v>1825087302.8499999</v>
      </c>
      <c r="P125" s="3">
        <v>1772279696.4400001</v>
      </c>
      <c r="Q125" s="3">
        <v>1745147589.47</v>
      </c>
      <c r="R125" s="3">
        <v>1797767754.8</v>
      </c>
      <c r="S125" s="3">
        <v>1788996091.54</v>
      </c>
      <c r="T125" s="3">
        <v>1767511959.55</v>
      </c>
      <c r="U125" s="3">
        <v>1764033161.8</v>
      </c>
      <c r="V125" s="3">
        <v>1811388596.8099999</v>
      </c>
      <c r="W125" s="3">
        <v>1705618168.9300001</v>
      </c>
    </row>
    <row r="126" spans="1:23" x14ac:dyDescent="0.25">
      <c r="A126" t="s">
        <v>147</v>
      </c>
      <c r="B126" s="8" t="str">
        <f t="shared" si="1"/>
        <v/>
      </c>
      <c r="C126" s="8">
        <f>HLOOKUP($B$3,$D$3:$W$128,ROW(A124),FALSE)/IF(LEN($B$2)&gt;4,10000,1)</f>
        <v>0</v>
      </c>
    </row>
    <row r="127" spans="1:23" x14ac:dyDescent="0.25">
      <c r="A127" t="s">
        <v>148</v>
      </c>
      <c r="B127" s="8" t="str">
        <f t="shared" si="1"/>
        <v/>
      </c>
      <c r="C127" s="8">
        <f>HLOOKUP($B$3,$D$3:$W$128,ROW(A125),FALSE)/IF(LEN($B$2)&gt;4,10000,1)</f>
        <v>0</v>
      </c>
    </row>
    <row r="128" spans="1:23" x14ac:dyDescent="0.25">
      <c r="A128" t="s">
        <v>149</v>
      </c>
      <c r="B128" s="8">
        <f t="shared" si="1"/>
        <v>10006686529.440001</v>
      </c>
      <c r="C128" s="8">
        <f>HLOOKUP($B$3,$D$3:$W$128,ROW(A126),FALSE)/IF(LEN($B$2)&gt;4,10000,1)</f>
        <v>10006686529.440001</v>
      </c>
      <c r="D128" s="3">
        <v>10006686529.440001</v>
      </c>
      <c r="E128" s="3">
        <v>10224978917.280001</v>
      </c>
      <c r="F128" s="3">
        <v>10195967875.559999</v>
      </c>
      <c r="G128" s="3">
        <v>10201688497.629999</v>
      </c>
      <c r="H128" s="3">
        <v>10176575518.690001</v>
      </c>
      <c r="I128" s="3">
        <v>10162952382.780001</v>
      </c>
      <c r="J128" s="3">
        <v>9848694103.4200001</v>
      </c>
      <c r="K128" s="3">
        <v>9833098701.6800003</v>
      </c>
      <c r="L128" s="3">
        <v>9484883648.8199997</v>
      </c>
      <c r="M128" s="3">
        <v>9587342926.0900002</v>
      </c>
      <c r="N128" s="3">
        <v>8752176268.75</v>
      </c>
      <c r="O128" s="3">
        <v>7001137991.5799999</v>
      </c>
      <c r="P128" s="3">
        <v>6801523586.3000002</v>
      </c>
      <c r="Q128" s="3">
        <v>7039352897.6800003</v>
      </c>
      <c r="R128" s="3">
        <v>6649789177.8000002</v>
      </c>
      <c r="S128" s="3">
        <v>5871988961.29</v>
      </c>
      <c r="T128" s="3">
        <v>5499367126.2600002</v>
      </c>
      <c r="U128" s="3">
        <v>5415867400.8999996</v>
      </c>
      <c r="V128" s="3">
        <v>5170969823.8100004</v>
      </c>
      <c r="W128" s="3">
        <v>4141892776.2600002</v>
      </c>
    </row>
    <row r="129" spans="1:23" x14ac:dyDescent="0.25">
      <c r="A129" t="s">
        <v>150</v>
      </c>
      <c r="B129"/>
      <c r="C129" s="6"/>
      <c r="D129" t="s">
        <v>151</v>
      </c>
      <c r="E129" t="s">
        <v>151</v>
      </c>
      <c r="F129" t="s">
        <v>151</v>
      </c>
      <c r="G129" t="s">
        <v>151</v>
      </c>
      <c r="H129" t="s">
        <v>151</v>
      </c>
      <c r="I129" t="s">
        <v>151</v>
      </c>
      <c r="J129" t="s">
        <v>151</v>
      </c>
      <c r="K129" t="s">
        <v>151</v>
      </c>
      <c r="L129" t="s">
        <v>151</v>
      </c>
      <c r="M129" t="s">
        <v>151</v>
      </c>
      <c r="N129" t="s">
        <v>151</v>
      </c>
      <c r="O129" t="s">
        <v>151</v>
      </c>
      <c r="P129" t="s">
        <v>151</v>
      </c>
      <c r="Q129" t="s">
        <v>151</v>
      </c>
      <c r="R129" t="s">
        <v>151</v>
      </c>
      <c r="S129" t="s">
        <v>151</v>
      </c>
      <c r="T129" t="s">
        <v>151</v>
      </c>
      <c r="U129" t="s">
        <v>151</v>
      </c>
      <c r="V129" t="s">
        <v>151</v>
      </c>
      <c r="W129" t="s">
        <v>151</v>
      </c>
    </row>
    <row r="130" spans="1:23" x14ac:dyDescent="0.25">
      <c r="A130" t="s">
        <v>152</v>
      </c>
      <c r="B130"/>
      <c r="C130" s="6"/>
      <c r="D130" t="s">
        <v>151</v>
      </c>
      <c r="E130" t="s">
        <v>151</v>
      </c>
      <c r="F130" t="s">
        <v>151</v>
      </c>
      <c r="G130" t="s">
        <v>151</v>
      </c>
      <c r="H130" t="s">
        <v>151</v>
      </c>
      <c r="I130" t="s">
        <v>151</v>
      </c>
      <c r="J130" t="s">
        <v>151</v>
      </c>
      <c r="K130" t="s">
        <v>151</v>
      </c>
      <c r="L130" t="s">
        <v>151</v>
      </c>
      <c r="M130" t="s">
        <v>151</v>
      </c>
      <c r="N130" t="s">
        <v>151</v>
      </c>
      <c r="O130" t="s">
        <v>151</v>
      </c>
      <c r="P130" t="s">
        <v>151</v>
      </c>
      <c r="Q130" t="s">
        <v>151</v>
      </c>
      <c r="R130" t="s">
        <v>151</v>
      </c>
      <c r="S130" t="s">
        <v>151</v>
      </c>
      <c r="T130" t="s">
        <v>151</v>
      </c>
      <c r="U130" t="s">
        <v>151</v>
      </c>
      <c r="V130" t="s">
        <v>151</v>
      </c>
      <c r="W130" t="s">
        <v>151</v>
      </c>
    </row>
    <row r="131" spans="1:23" x14ac:dyDescent="0.25">
      <c r="A131" t="s">
        <v>153</v>
      </c>
      <c r="B131"/>
      <c r="C131" s="6"/>
      <c r="D131" t="s">
        <v>154</v>
      </c>
      <c r="E131" t="s">
        <v>154</v>
      </c>
      <c r="F131" t="s">
        <v>154</v>
      </c>
      <c r="G131" t="s">
        <v>154</v>
      </c>
      <c r="H131" t="s">
        <v>154</v>
      </c>
      <c r="I131" t="s">
        <v>154</v>
      </c>
      <c r="J131" t="s">
        <v>154</v>
      </c>
      <c r="K131" t="s">
        <v>154</v>
      </c>
      <c r="L131" t="s">
        <v>154</v>
      </c>
      <c r="M131" t="s">
        <v>154</v>
      </c>
      <c r="N131" t="s">
        <v>154</v>
      </c>
      <c r="O131" t="s">
        <v>154</v>
      </c>
      <c r="P131" t="s">
        <v>154</v>
      </c>
      <c r="Q131" t="s">
        <v>154</v>
      </c>
      <c r="R131" t="s">
        <v>154</v>
      </c>
      <c r="S131" t="s">
        <v>154</v>
      </c>
      <c r="T131" t="s">
        <v>154</v>
      </c>
      <c r="U131" t="s">
        <v>154</v>
      </c>
      <c r="V131" t="s">
        <v>154</v>
      </c>
      <c r="W131" t="s">
        <v>154</v>
      </c>
    </row>
    <row r="132" spans="1:23" x14ac:dyDescent="0.25">
      <c r="A132" t="s">
        <v>155</v>
      </c>
      <c r="B132"/>
      <c r="C132" s="6"/>
      <c r="D132" t="s">
        <v>156</v>
      </c>
      <c r="E132" t="s">
        <v>156</v>
      </c>
      <c r="F132" t="s">
        <v>156</v>
      </c>
      <c r="G132" t="s">
        <v>156</v>
      </c>
      <c r="H132" t="s">
        <v>156</v>
      </c>
      <c r="I132" t="s">
        <v>156</v>
      </c>
      <c r="J132" t="s">
        <v>156</v>
      </c>
      <c r="K132" t="s">
        <v>156</v>
      </c>
      <c r="L132" t="s">
        <v>156</v>
      </c>
      <c r="M132" t="s">
        <v>156</v>
      </c>
      <c r="N132" t="s">
        <v>156</v>
      </c>
      <c r="O132" t="s">
        <v>156</v>
      </c>
      <c r="P132" t="s">
        <v>156</v>
      </c>
      <c r="Q132" t="s">
        <v>156</v>
      </c>
      <c r="R132" t="s">
        <v>156</v>
      </c>
      <c r="S132" t="s">
        <v>156</v>
      </c>
      <c r="T132" t="s">
        <v>156</v>
      </c>
      <c r="U132" t="s">
        <v>156</v>
      </c>
      <c r="V132" t="s">
        <v>156</v>
      </c>
      <c r="W132" t="s">
        <v>156</v>
      </c>
    </row>
    <row r="133" spans="1:23" x14ac:dyDescent="0.25">
      <c r="A133" t="s">
        <v>157</v>
      </c>
      <c r="B133"/>
      <c r="C133" s="6"/>
      <c r="E133" t="s">
        <v>158</v>
      </c>
      <c r="I133" t="s">
        <v>158</v>
      </c>
      <c r="M133" t="s">
        <v>158</v>
      </c>
      <c r="Q133" t="s">
        <v>158</v>
      </c>
      <c r="U133" t="s">
        <v>158</v>
      </c>
    </row>
    <row r="134" spans="1:23" x14ac:dyDescent="0.25">
      <c r="A134" t="s">
        <v>159</v>
      </c>
      <c r="B134"/>
      <c r="C134" s="6"/>
      <c r="E134" t="s">
        <v>160</v>
      </c>
      <c r="I134" t="s">
        <v>160</v>
      </c>
      <c r="M134" t="s">
        <v>160</v>
      </c>
      <c r="Q134" t="s">
        <v>160</v>
      </c>
      <c r="U134" t="s">
        <v>160</v>
      </c>
    </row>
    <row r="135" spans="1:23" x14ac:dyDescent="0.25">
      <c r="A135" t="s">
        <v>161</v>
      </c>
      <c r="B135"/>
      <c r="C135" s="6"/>
      <c r="E135" t="s">
        <v>162</v>
      </c>
      <c r="I135" t="s">
        <v>162</v>
      </c>
      <c r="M135" t="s">
        <v>162</v>
      </c>
      <c r="Q135" t="s">
        <v>162</v>
      </c>
      <c r="U135" t="s">
        <v>162</v>
      </c>
    </row>
    <row r="136" spans="1:23" x14ac:dyDescent="0.25">
      <c r="A136" t="s">
        <v>163</v>
      </c>
      <c r="B136"/>
      <c r="C136" s="6"/>
    </row>
    <row r="137" spans="1:23" x14ac:dyDescent="0.25">
      <c r="A137" t="s">
        <v>164</v>
      </c>
      <c r="B137"/>
      <c r="C137" s="6"/>
    </row>
    <row r="138" spans="1:23" x14ac:dyDescent="0.25">
      <c r="A138" t="s">
        <v>165</v>
      </c>
      <c r="B138"/>
      <c r="C138" s="6"/>
    </row>
    <row r="139" spans="1:23" x14ac:dyDescent="0.25">
      <c r="A139" t="s">
        <v>166</v>
      </c>
      <c r="B139"/>
      <c r="C139" s="6"/>
      <c r="D139" t="s">
        <v>167</v>
      </c>
      <c r="E139" t="s">
        <v>167</v>
      </c>
      <c r="F139" t="s">
        <v>168</v>
      </c>
      <c r="G139" t="s">
        <v>169</v>
      </c>
      <c r="H139" t="s">
        <v>170</v>
      </c>
      <c r="I139" t="s">
        <v>170</v>
      </c>
      <c r="J139" t="s">
        <v>171</v>
      </c>
      <c r="K139" t="s">
        <v>172</v>
      </c>
      <c r="L139" t="s">
        <v>173</v>
      </c>
      <c r="M139" t="s">
        <v>173</v>
      </c>
      <c r="N139" t="s">
        <v>174</v>
      </c>
      <c r="O139" t="s">
        <v>175</v>
      </c>
      <c r="P139" t="s">
        <v>176</v>
      </c>
      <c r="Q139" t="s">
        <v>176</v>
      </c>
      <c r="R139" t="s">
        <v>177</v>
      </c>
      <c r="S139" t="s">
        <v>178</v>
      </c>
      <c r="T139" t="s">
        <v>179</v>
      </c>
      <c r="U139" t="s">
        <v>179</v>
      </c>
      <c r="V139" t="s">
        <v>180</v>
      </c>
      <c r="W139" t="s">
        <v>181</v>
      </c>
    </row>
    <row r="140" spans="1:23" x14ac:dyDescent="0.25">
      <c r="A140" t="s">
        <v>182</v>
      </c>
      <c r="B140"/>
      <c r="C140" s="6"/>
      <c r="D140" t="s">
        <v>183</v>
      </c>
      <c r="E140" t="s">
        <v>183</v>
      </c>
      <c r="F140" t="s">
        <v>183</v>
      </c>
      <c r="G140" t="s">
        <v>183</v>
      </c>
      <c r="H140" t="s">
        <v>183</v>
      </c>
      <c r="I140" t="s">
        <v>183</v>
      </c>
      <c r="J140" t="s">
        <v>183</v>
      </c>
      <c r="K140" t="s">
        <v>183</v>
      </c>
      <c r="L140" t="s">
        <v>183</v>
      </c>
      <c r="M140" t="s">
        <v>183</v>
      </c>
      <c r="N140" t="s">
        <v>183</v>
      </c>
      <c r="O140" t="s">
        <v>183</v>
      </c>
      <c r="P140" t="s">
        <v>183</v>
      </c>
      <c r="Q140" t="s">
        <v>183</v>
      </c>
      <c r="R140" t="s">
        <v>183</v>
      </c>
      <c r="S140" t="s">
        <v>183</v>
      </c>
      <c r="T140" t="s">
        <v>183</v>
      </c>
      <c r="U140" t="s">
        <v>183</v>
      </c>
      <c r="V140" t="s">
        <v>183</v>
      </c>
      <c r="W140" t="s">
        <v>183</v>
      </c>
    </row>
    <row r="158" spans="1:3" x14ac:dyDescent="0.25">
      <c r="A158" t="s">
        <v>184</v>
      </c>
      <c r="B158"/>
      <c r="C158" s="6"/>
    </row>
    <row r="159" spans="1:3" x14ac:dyDescent="0.25">
      <c r="A159" s="2" t="s">
        <v>185</v>
      </c>
      <c r="B159" s="2"/>
      <c r="C159" s="7"/>
    </row>
  </sheetData>
  <dataConsolidate/>
  <phoneticPr fontId="2" type="noConversion"/>
  <dataValidations count="2">
    <dataValidation type="list" allowBlank="1" showInputMessage="1" showErrorMessage="1" sqref="B3" xr:uid="{E5A03029-4B89-4626-84E8-5F74FF67CEFA}">
      <formula1>$D$3:$W$3</formula1>
    </dataValidation>
    <dataValidation type="list" allowBlank="1" showInputMessage="1" showErrorMessage="1" sqref="B2" xr:uid="{F9520B75-E4C4-4A28-A8A9-50AF1BFC7120}">
      <formula1>"单位：元,单位：万元"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002055.SZ-资产负债表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Felix Mon</cp:lastModifiedBy>
  <dcterms:created xsi:type="dcterms:W3CDTF">2020-06-27T20:17:32Z</dcterms:created>
  <dcterms:modified xsi:type="dcterms:W3CDTF">2020-06-27T12:42:38Z</dcterms:modified>
</cp:coreProperties>
</file>