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ЦяКнига"/>
  <mc:AlternateContent xmlns:mc="http://schemas.openxmlformats.org/markup-compatibility/2006">
    <mc:Choice Requires="x15">
      <x15ac:absPath xmlns:x15ac="http://schemas.microsoft.com/office/spreadsheetml/2010/11/ac" url="E:\2021\Projects\AutoCorrectionToActs\"/>
    </mc:Choice>
  </mc:AlternateContent>
  <xr:revisionPtr revIDLastSave="0" documentId="13_ncr:1_{B6897E6C-32DD-4388-B835-0713FF36C8A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02.2021" sheetId="22" r:id="rId1"/>
  </sheets>
  <calcPr calcId="181029"/>
</workbook>
</file>

<file path=xl/calcChain.xml><?xml version="1.0" encoding="utf-8"?>
<calcChain xmlns="http://schemas.openxmlformats.org/spreadsheetml/2006/main">
  <c r="J22" i="22" l="1"/>
  <c r="I31" i="22"/>
  <c r="L38" i="22" l="1"/>
  <c r="I22" i="22"/>
  <c r="D54" i="22" l="1"/>
  <c r="B54" i="22"/>
  <c r="D53" i="22"/>
  <c r="B53" i="22"/>
  <c r="D52" i="22"/>
  <c r="B52" i="22"/>
  <c r="D51" i="22"/>
  <c r="B51" i="22"/>
  <c r="C51" i="22" s="1"/>
  <c r="D50" i="22"/>
  <c r="D49" i="22"/>
  <c r="D48" i="22"/>
  <c r="D47" i="22"/>
  <c r="B47" i="22"/>
  <c r="D45" i="22"/>
  <c r="A43" i="22"/>
  <c r="H41" i="22"/>
  <c r="H40" i="22"/>
  <c r="H39" i="22"/>
  <c r="H38" i="22"/>
  <c r="B49" i="22"/>
  <c r="H36" i="22"/>
  <c r="H35" i="22"/>
  <c r="H34" i="22"/>
  <c r="H33" i="22"/>
  <c r="H32" i="22"/>
  <c r="I33" i="22"/>
  <c r="H31" i="22"/>
  <c r="N30" i="22"/>
  <c r="H30" i="22"/>
  <c r="N29" i="22"/>
  <c r="N28" i="22"/>
  <c r="H28" i="22"/>
  <c r="N27" i="22"/>
  <c r="N26" i="22"/>
  <c r="H26" i="22"/>
  <c r="N25" i="22"/>
  <c r="H25" i="22"/>
  <c r="N24" i="22"/>
  <c r="N23" i="22"/>
  <c r="H23" i="22"/>
  <c r="N22" i="22"/>
  <c r="H22" i="22"/>
  <c r="N21" i="22"/>
  <c r="B50" i="22"/>
  <c r="N20" i="22"/>
  <c r="I20" i="22"/>
  <c r="N19" i="22"/>
  <c r="N18" i="22"/>
  <c r="L18" i="22"/>
  <c r="I18" i="22"/>
  <c r="H18" i="22"/>
  <c r="N17" i="22"/>
  <c r="K17" i="22"/>
  <c r="K19" i="22" s="1"/>
  <c r="I17" i="22"/>
  <c r="H17" i="22"/>
  <c r="J16" i="22"/>
  <c r="J17" i="22" s="1"/>
  <c r="H16" i="22"/>
  <c r="H15" i="22"/>
  <c r="N14" i="22"/>
  <c r="K14" i="22"/>
  <c r="H14" i="22"/>
  <c r="N13" i="22"/>
  <c r="H13" i="22"/>
  <c r="N12" i="22"/>
  <c r="J12" i="22"/>
  <c r="J14" i="22" s="1"/>
  <c r="I12" i="22"/>
  <c r="H12" i="22"/>
  <c r="N11" i="22"/>
  <c r="J11" i="22"/>
  <c r="H11" i="22"/>
  <c r="N10" i="22"/>
  <c r="H10" i="22"/>
  <c r="N9" i="22"/>
  <c r="H9" i="22"/>
  <c r="N8" i="22"/>
  <c r="H8" i="22"/>
  <c r="N7" i="22"/>
  <c r="H7" i="22"/>
  <c r="N6" i="22"/>
  <c r="H6" i="22"/>
  <c r="N5" i="22"/>
  <c r="H5" i="22"/>
  <c r="N4" i="22"/>
  <c r="B48" i="22"/>
  <c r="N3" i="22"/>
  <c r="J23" i="22" l="1"/>
  <c r="H19" i="22"/>
  <c r="C48" i="22"/>
  <c r="N15" i="22"/>
  <c r="B57" i="22"/>
  <c r="D57" i="22"/>
  <c r="H27" i="22"/>
  <c r="D55" i="22"/>
  <c r="C47" i="22"/>
  <c r="I38" i="22"/>
  <c r="C54" i="22"/>
  <c r="H24" i="22"/>
  <c r="L12" i="22"/>
  <c r="I5" i="22"/>
  <c r="C53" i="22"/>
  <c r="C50" i="22"/>
  <c r="H21" i="22"/>
  <c r="H3" i="22"/>
  <c r="B55" i="22"/>
  <c r="C49" i="22"/>
  <c r="J20" i="22"/>
  <c r="J33" i="22"/>
  <c r="D56" i="22"/>
  <c r="H37" i="22"/>
  <c r="B56" i="22"/>
  <c r="C52" i="22"/>
  <c r="C57" i="22" l="1"/>
  <c r="H20" i="22"/>
  <c r="N16" i="22"/>
  <c r="C55" i="22"/>
  <c r="N2" i="22"/>
  <c r="H2" i="22"/>
  <c r="C56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Юрачківська Ольга Григорівна</author>
  </authors>
  <commentList>
    <comment ref="J1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Юрачківська Ольга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баланс ЗАЕС по Актубез урахування субспоживачів.
Субів треба додати до відпуску.</t>
        </r>
      </text>
    </comment>
  </commentList>
</comments>
</file>

<file path=xl/sharedStrings.xml><?xml version="1.0" encoding="utf-8"?>
<sst xmlns="http://schemas.openxmlformats.org/spreadsheetml/2006/main" count="167" uniqueCount="85">
  <si>
    <t>62ZV57896G26624Y</t>
  </si>
  <si>
    <t>MGA-RIVNNPP-RIVNNPP330</t>
  </si>
  <si>
    <t>62Y-MGA-G00019-I</t>
  </si>
  <si>
    <t>62ZV25528G33850L</t>
  </si>
  <si>
    <t>MGA-RIVNNPP-RIVNNPP750</t>
  </si>
  <si>
    <t>62ZV90981G697836</t>
  </si>
  <si>
    <t>00000-MGA-RIVNNPP</t>
  </si>
  <si>
    <t>62Y-MGA-00000--W</t>
  </si>
  <si>
    <t>62ZV83348G010205</t>
  </si>
  <si>
    <t>00600-MGA-RIVNNPP</t>
  </si>
  <si>
    <t>62Y-MGA-00600--X</t>
  </si>
  <si>
    <t>62ZV73078G702058</t>
  </si>
  <si>
    <t>01500-MGA-RIVNNPP</t>
  </si>
  <si>
    <t>62Y-MGA-01500--W</t>
  </si>
  <si>
    <t>62ZV51108G15504Y</t>
  </si>
  <si>
    <t>MGA-ZAPNPP-ZAPNPP</t>
  </si>
  <si>
    <t>62Y255468294235K</t>
  </si>
  <si>
    <t>62ZV07192G151172</t>
  </si>
  <si>
    <t>00000-MGA-ZAPNPP</t>
  </si>
  <si>
    <t>62ZV42093-407059</t>
  </si>
  <si>
    <t>MGA-ZAPTPP-MGA-ZAPNPP</t>
  </si>
  <si>
    <t>62Y156552737827U</t>
  </si>
  <si>
    <t>62ZV36649G17884B</t>
  </si>
  <si>
    <t>MGA-UZHUKNPP-UZHUKNPP750</t>
  </si>
  <si>
    <t>62Y-MGA-G00021-1</t>
  </si>
  <si>
    <t>62ZV12142G36758Z</t>
  </si>
  <si>
    <t>MGA-UZHUKNPP-UZHUKNPP330</t>
  </si>
  <si>
    <t>62ZV19012G69893U</t>
  </si>
  <si>
    <t>02500-MGA-UZHUKNPP</t>
  </si>
  <si>
    <t>62Y-MGA-02500--P</t>
  </si>
  <si>
    <t>62ZV10532G75682E</t>
  </si>
  <si>
    <t>00000-MGA-UZHUKNPP</t>
  </si>
  <si>
    <t>62ZV88471G13284U</t>
  </si>
  <si>
    <t>01700-MGA-UZHUKNPP</t>
  </si>
  <si>
    <t>62Y-MGA-01700--K</t>
  </si>
  <si>
    <t>62ZV26454G391587</t>
  </si>
  <si>
    <t>01700-TASHLHPSPP</t>
  </si>
  <si>
    <t>62ZV01699G25075K</t>
  </si>
  <si>
    <t>MGA-UZHUKNPP-TASHLHPSPP</t>
  </si>
  <si>
    <t>62ZV92051G560905</t>
  </si>
  <si>
    <t>MGA-KHMNPP-KHMNPP330</t>
  </si>
  <si>
    <t>62Y-MGA-G00018-L</t>
  </si>
  <si>
    <t>62ZV28018G87693O</t>
  </si>
  <si>
    <t>MGA-KHMNPP-KHMNPP750</t>
  </si>
  <si>
    <t>62ZV32003G06702K</t>
  </si>
  <si>
    <t>00000-MGA-KHMNPP</t>
  </si>
  <si>
    <t>Назва суб'єкта/об'єкта ТКО</t>
  </si>
  <si>
    <t>Код X власника об'єкта ТКО</t>
  </si>
  <si>
    <t>Код Y області обліку</t>
  </si>
  <si>
    <t>Код ТКО (ZV)</t>
  </si>
  <si>
    <t>IN/OUT</t>
  </si>
  <si>
    <t>62X205270350215R</t>
  </si>
  <si>
    <t>IN</t>
  </si>
  <si>
    <t>OUT</t>
  </si>
  <si>
    <t>MGA-UZHUKNPP-OLEKSHPP</t>
  </si>
  <si>
    <t>62ZV91980G41860Q</t>
  </si>
  <si>
    <t>різниця</t>
  </si>
  <si>
    <t>акт</t>
  </si>
  <si>
    <t>ЗОЕ( Радуга субспоживачі)</t>
  </si>
  <si>
    <t>Найменування станції</t>
  </si>
  <si>
    <t xml:space="preserve">Величина корегування, кВт*год </t>
  </si>
  <si>
    <t>ВП Запорізька АЕС</t>
  </si>
  <si>
    <t>ВП Рівненська АЕС</t>
  </si>
  <si>
    <t>ВП Хмельницька АЕС</t>
  </si>
  <si>
    <t>ВП Южно-Українська АЕС</t>
  </si>
  <si>
    <t>Южно-Українська АЕС</t>
  </si>
  <si>
    <t>Ташлицька ГАЕС</t>
  </si>
  <si>
    <t>Олександрівська ГЕС</t>
  </si>
  <si>
    <t>закачка Ташлицької ГАЕС</t>
  </si>
  <si>
    <t>Всього відпуск</t>
  </si>
  <si>
    <t>Всього відпуск АЕС</t>
  </si>
  <si>
    <t>Всього відпуск ГЕС/ГАЕС</t>
  </si>
  <si>
    <t>Відпуск е/е в мережу , кВт*год (ММС версія 1)</t>
  </si>
  <si>
    <t>Радуга (господарчі)</t>
  </si>
  <si>
    <t>Радуга вся</t>
  </si>
  <si>
    <t>лютий</t>
  </si>
  <si>
    <t xml:space="preserve"> +ЗОЕ</t>
  </si>
  <si>
    <t>відп.для реалізації</t>
  </si>
  <si>
    <t>перевірка</t>
  </si>
  <si>
    <t>файл для вер2</t>
  </si>
  <si>
    <t>VIII Розділ</t>
  </si>
  <si>
    <t xml:space="preserve"> + гідро</t>
  </si>
  <si>
    <t>ММС 02.2021</t>
  </si>
  <si>
    <t>ММС версія 2  09.03.2021 00:00</t>
  </si>
  <si>
    <t>V.3 Розділ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</si>
</sst>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р_._-;\-* #,##0_р_._-;_-* &quot;-&quot;_р_._-;_-@_-"/>
    <numFmt numFmtId="165" formatCode="_-* #,##0.00_р_._-;\-* #,##0.00_р_._-;_-* &quot;-&quot;??_р_._-;_-@_-"/>
  </numFmts>
  <fonts count="5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name val="Arial Cyr"/>
      <charset val="204"/>
    </font>
    <font>
      <i/>
      <sz val="11"/>
      <color rgb="FFFF0000"/>
      <name val="Calibri"/>
      <family val="2"/>
      <charset val="204"/>
      <scheme val="minor"/>
    </font>
    <font>
      <sz val="18"/>
      <color theme="4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8"/>
      <color indexed="54"/>
      <name val="Calibri Light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8"/>
      <color indexed="54"/>
      <name val="Calibri Light"/>
      <family val="2"/>
      <charset val="204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0" tint="-0.249977111117893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 tint="-0.14999847407452621"/>
      <name val="Calibri"/>
      <family val="2"/>
      <charset val="204"/>
      <scheme val="minor"/>
    </font>
    <font>
      <sz val="8"/>
      <color theme="0" tint="-0.14999847407452621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0"/>
      <color theme="9" tint="-0.249977111117893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b/>
      <i/>
      <sz val="11"/>
      <color rgb="FF00B0F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E7F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3">
    <xf numFmtId="0" fontId="0" fillId="0" borderId="0"/>
    <xf numFmtId="0" fontId="6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9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7" fillId="11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14" borderId="0" applyNumberFormat="0" applyBorder="0" applyAlignment="0" applyProtection="0"/>
    <xf numFmtId="0" fontId="18" fillId="11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4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7" borderId="0" applyNumberFormat="0" applyBorder="0" applyAlignment="0" applyProtection="0"/>
    <xf numFmtId="0" fontId="18" fillId="22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17" borderId="0" applyNumberFormat="0" applyBorder="0" applyAlignment="0" applyProtection="0"/>
    <xf numFmtId="0" fontId="18" fillId="25" borderId="0" applyNumberFormat="0" applyBorder="0" applyAlignment="0" applyProtection="0"/>
    <xf numFmtId="0" fontId="18" fillId="24" borderId="0" applyNumberFormat="0" applyBorder="0" applyAlignment="0" applyProtection="0"/>
    <xf numFmtId="0" fontId="19" fillId="11" borderId="24" applyNumberFormat="0" applyAlignment="0" applyProtection="0"/>
    <xf numFmtId="0" fontId="19" fillId="11" borderId="24" applyNumberFormat="0" applyAlignment="0" applyProtection="0"/>
    <xf numFmtId="0" fontId="20" fillId="18" borderId="25" applyNumberFormat="0" applyAlignment="0" applyProtection="0"/>
    <xf numFmtId="0" fontId="21" fillId="18" borderId="24" applyNumberFormat="0" applyAlignment="0" applyProtection="0"/>
    <xf numFmtId="0" fontId="33" fillId="8" borderId="0" applyNumberFormat="0" applyBorder="0" applyAlignment="0" applyProtection="0"/>
    <xf numFmtId="0" fontId="22" fillId="0" borderId="26" applyNumberFormat="0" applyFill="0" applyAlignment="0" applyProtection="0"/>
    <xf numFmtId="0" fontId="23" fillId="0" borderId="27" applyNumberFormat="0" applyFill="0" applyAlignment="0" applyProtection="0"/>
    <xf numFmtId="0" fontId="24" fillId="0" borderId="28" applyNumberFormat="0" applyFill="0" applyAlignment="0" applyProtection="0"/>
    <xf numFmtId="0" fontId="24" fillId="0" borderId="0" applyNumberFormat="0" applyFill="0" applyBorder="0" applyAlignment="0" applyProtection="0"/>
    <xf numFmtId="0" fontId="31" fillId="0" borderId="29" applyNumberFormat="0" applyFill="0" applyAlignment="0" applyProtection="0"/>
    <xf numFmtId="0" fontId="25" fillId="0" borderId="30" applyNumberFormat="0" applyFill="0" applyAlignment="0" applyProtection="0"/>
    <xf numFmtId="0" fontId="26" fillId="28" borderId="31" applyNumberFormat="0" applyAlignment="0" applyProtection="0"/>
    <xf numFmtId="0" fontId="26" fillId="28" borderId="31" applyNumberFormat="0" applyAlignment="0" applyProtection="0"/>
    <xf numFmtId="0" fontId="3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1" fillId="18" borderId="24" applyNumberFormat="0" applyAlignment="0" applyProtection="0"/>
    <xf numFmtId="0" fontId="6" fillId="0" borderId="0"/>
    <xf numFmtId="0" fontId="6" fillId="0" borderId="0"/>
    <xf numFmtId="0" fontId="25" fillId="0" borderId="32" applyNumberFormat="0" applyFill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0" borderId="0" applyNumberFormat="0" applyFill="0" applyBorder="0" applyAlignment="0" applyProtection="0"/>
    <xf numFmtId="0" fontId="6" fillId="13" borderId="33" applyNumberFormat="0" applyFont="0" applyAlignment="0" applyProtection="0"/>
    <xf numFmtId="0" fontId="6" fillId="13" borderId="33" applyNumberFormat="0" applyFont="0" applyAlignment="0" applyProtection="0"/>
    <xf numFmtId="0" fontId="20" fillId="18" borderId="25" applyNumberFormat="0" applyAlignment="0" applyProtection="0"/>
    <xf numFmtId="0" fontId="31" fillId="0" borderId="29" applyNumberFormat="0" applyFill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3" fillId="8" borderId="0" applyNumberFormat="0" applyBorder="0" applyAlignment="0" applyProtection="0"/>
    <xf numFmtId="0" fontId="16" fillId="0" borderId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1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0" fontId="18" fillId="22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17" borderId="0" applyNumberFormat="0" applyBorder="0" applyAlignment="0" applyProtection="0"/>
    <xf numFmtId="0" fontId="18" fillId="25" borderId="0" applyNumberFormat="0" applyBorder="0" applyAlignment="0" applyProtection="0"/>
    <xf numFmtId="0" fontId="18" fillId="24" borderId="0" applyNumberFormat="0" applyBorder="0" applyAlignment="0" applyProtection="0"/>
    <xf numFmtId="0" fontId="35" fillId="0" borderId="39" applyNumberFormat="0" applyFill="0" applyAlignment="0" applyProtection="0"/>
    <xf numFmtId="0" fontId="36" fillId="0" borderId="40" applyNumberFormat="0" applyFill="0" applyAlignment="0" applyProtection="0"/>
    <xf numFmtId="0" fontId="37" fillId="0" borderId="41" applyNumberFormat="0" applyFill="0" applyAlignment="0" applyProtection="0"/>
    <xf numFmtId="0" fontId="37" fillId="0" borderId="0" applyNumberFormat="0" applyFill="0" applyBorder="0" applyAlignment="0" applyProtection="0"/>
    <xf numFmtId="0" fontId="25" fillId="0" borderId="37" applyNumberFormat="0" applyFill="0" applyAlignment="0" applyProtection="0"/>
    <xf numFmtId="0" fontId="38" fillId="0" borderId="0" applyNumberFormat="0" applyFill="0" applyBorder="0" applyAlignment="0" applyProtection="0"/>
    <xf numFmtId="0" fontId="19" fillId="11" borderId="34" applyNumberFormat="0" applyAlignment="0" applyProtection="0"/>
    <xf numFmtId="0" fontId="19" fillId="11" borderId="34" applyNumberFormat="0" applyAlignment="0" applyProtection="0"/>
    <xf numFmtId="0" fontId="20" fillId="18" borderId="35" applyNumberFormat="0" applyAlignment="0" applyProtection="0"/>
    <xf numFmtId="0" fontId="21" fillId="18" borderId="34" applyNumberFormat="0" applyAlignment="0" applyProtection="0"/>
    <xf numFmtId="0" fontId="25" fillId="0" borderId="36" applyNumberFormat="0" applyFill="0" applyAlignment="0" applyProtection="0"/>
    <xf numFmtId="0" fontId="21" fillId="18" borderId="34" applyNumberFormat="0" applyAlignment="0" applyProtection="0"/>
    <xf numFmtId="0" fontId="25" fillId="0" borderId="37" applyNumberFormat="0" applyFill="0" applyAlignment="0" applyProtection="0"/>
    <xf numFmtId="0" fontId="6" fillId="13" borderId="38" applyNumberFormat="0" applyFont="0" applyAlignment="0" applyProtection="0"/>
    <xf numFmtId="0" fontId="6" fillId="13" borderId="38" applyNumberFormat="0" applyFont="0" applyAlignment="0" applyProtection="0"/>
    <xf numFmtId="0" fontId="20" fillId="18" borderId="35" applyNumberFormat="0" applyAlignment="0" applyProtection="0"/>
    <xf numFmtId="0" fontId="6" fillId="0" borderId="0"/>
  </cellStyleXfs>
  <cellXfs count="13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3" fontId="0" fillId="0" borderId="0" xfId="0" applyNumberFormat="1"/>
    <xf numFmtId="0" fontId="4" fillId="0" borderId="0" xfId="0" applyFont="1"/>
    <xf numFmtId="3" fontId="0" fillId="0" borderId="0" xfId="0" applyNumberFormat="1" applyBorder="1" applyAlignment="1">
      <alignment horizontal="left" vertical="center"/>
    </xf>
    <xf numFmtId="3" fontId="4" fillId="0" borderId="0" xfId="0" applyNumberFormat="1" applyFont="1"/>
    <xf numFmtId="0" fontId="3" fillId="0" borderId="1" xfId="0" applyFont="1" applyBorder="1"/>
    <xf numFmtId="0" fontId="3" fillId="0" borderId="3" xfId="0" applyFont="1" applyBorder="1"/>
    <xf numFmtId="0" fontId="3" fillId="0" borderId="8" xfId="0" applyFont="1" applyBorder="1"/>
    <xf numFmtId="3" fontId="0" fillId="0" borderId="0" xfId="0" applyNumberFormat="1" applyFill="1" applyBorder="1" applyAlignment="1">
      <alignment horizontal="left" vertical="center"/>
    </xf>
    <xf numFmtId="3" fontId="1" fillId="0" borderId="0" xfId="0" applyNumberFormat="1" applyFont="1" applyFill="1" applyBorder="1" applyAlignment="1">
      <alignment horizontal="left" vertical="center"/>
    </xf>
    <xf numFmtId="0" fontId="0" fillId="0" borderId="0" xfId="0" applyFill="1"/>
    <xf numFmtId="3" fontId="0" fillId="0" borderId="0" xfId="0" applyNumberFormat="1" applyFill="1"/>
    <xf numFmtId="3" fontId="1" fillId="0" borderId="0" xfId="0" applyNumberFormat="1" applyFont="1" applyFill="1"/>
    <xf numFmtId="3" fontId="1" fillId="0" borderId="6" xfId="0" applyNumberFormat="1" applyFont="1" applyFill="1" applyBorder="1" applyAlignment="1">
      <alignment horizontal="left" vertical="center"/>
    </xf>
    <xf numFmtId="0" fontId="0" fillId="2" borderId="5" xfId="0" applyFill="1" applyBorder="1"/>
    <xf numFmtId="0" fontId="0" fillId="2" borderId="1" xfId="0" applyFill="1" applyBorder="1"/>
    <xf numFmtId="0" fontId="0" fillId="2" borderId="10" xfId="0" applyFill="1" applyBorder="1"/>
    <xf numFmtId="0" fontId="3" fillId="2" borderId="10" xfId="0" applyFont="1" applyFill="1" applyBorder="1"/>
    <xf numFmtId="0" fontId="3" fillId="2" borderId="1" xfId="0" applyFont="1" applyFill="1" applyBorder="1"/>
    <xf numFmtId="3" fontId="1" fillId="2" borderId="6" xfId="0" applyNumberFormat="1" applyFont="1" applyFill="1" applyBorder="1" applyAlignment="1">
      <alignment horizontal="left" vertical="center"/>
    </xf>
    <xf numFmtId="0" fontId="0" fillId="0" borderId="11" xfId="0" applyBorder="1"/>
    <xf numFmtId="3" fontId="1" fillId="0" borderId="4" xfId="0" applyNumberFormat="1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3" fillId="0" borderId="14" xfId="0" applyFont="1" applyBorder="1"/>
    <xf numFmtId="0" fontId="8" fillId="0" borderId="0" xfId="0" applyFont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0" fillId="0" borderId="15" xfId="0" applyFill="1" applyBorder="1"/>
    <xf numFmtId="0" fontId="0" fillId="0" borderId="1" xfId="0" applyFill="1" applyBorder="1"/>
    <xf numFmtId="0" fontId="3" fillId="0" borderId="1" xfId="0" applyFont="1" applyFill="1" applyBorder="1"/>
    <xf numFmtId="3" fontId="3" fillId="0" borderId="6" xfId="0" applyNumberFormat="1" applyFont="1" applyFill="1" applyBorder="1" applyAlignment="1">
      <alignment horizontal="left" vertical="center"/>
    </xf>
    <xf numFmtId="3" fontId="1" fillId="0" borderId="9" xfId="0" applyNumberFormat="1" applyFont="1" applyFill="1" applyBorder="1" applyAlignment="1">
      <alignment horizontal="left" vertical="center"/>
    </xf>
    <xf numFmtId="3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Fill="1" applyAlignment="1">
      <alignment vertical="center" wrapText="1"/>
    </xf>
    <xf numFmtId="3" fontId="3" fillId="0" borderId="0" xfId="0" applyNumberFormat="1" applyFont="1" applyFill="1" applyAlignment="1">
      <alignment vertical="center" wrapText="1"/>
    </xf>
    <xf numFmtId="3" fontId="13" fillId="0" borderId="0" xfId="0" applyNumberFormat="1" applyFont="1" applyFill="1" applyBorder="1" applyAlignment="1">
      <alignment horizontal="left" vertical="center"/>
    </xf>
    <xf numFmtId="3" fontId="11" fillId="0" borderId="16" xfId="0" applyNumberFormat="1" applyFont="1" applyFill="1" applyBorder="1"/>
    <xf numFmtId="3" fontId="3" fillId="0" borderId="16" xfId="0" applyNumberFormat="1" applyFont="1" applyFill="1" applyBorder="1"/>
    <xf numFmtId="3" fontId="0" fillId="0" borderId="0" xfId="0" applyNumberFormat="1" applyAlignment="1">
      <alignment wrapText="1"/>
    </xf>
    <xf numFmtId="3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right" vertical="center"/>
    </xf>
    <xf numFmtId="3" fontId="0" fillId="0" borderId="9" xfId="0" applyNumberFormat="1" applyBorder="1"/>
    <xf numFmtId="0" fontId="0" fillId="0" borderId="0" xfId="0" applyAlignment="1"/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14" fillId="0" borderId="22" xfId="0" applyFont="1" applyBorder="1"/>
    <xf numFmtId="0" fontId="14" fillId="0" borderId="23" xfId="0" applyFont="1" applyBorder="1"/>
    <xf numFmtId="3" fontId="15" fillId="0" borderId="18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3" fontId="7" fillId="2" borderId="6" xfId="0" applyNumberFormat="1" applyFont="1" applyFill="1" applyBorder="1" applyAlignment="1">
      <alignment horizontal="left" vertical="center"/>
    </xf>
    <xf numFmtId="3" fontId="0" fillId="0" borderId="16" xfId="0" applyNumberFormat="1" applyFill="1" applyBorder="1"/>
    <xf numFmtId="3" fontId="9" fillId="2" borderId="10" xfId="0" applyNumberFormat="1" applyFont="1" applyFill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/>
    </xf>
    <xf numFmtId="3" fontId="40" fillId="2" borderId="1" xfId="0" applyNumberFormat="1" applyFont="1" applyFill="1" applyBorder="1" applyAlignment="1">
      <alignment horizontal="center" vertical="center"/>
    </xf>
    <xf numFmtId="3" fontId="39" fillId="0" borderId="14" xfId="0" applyNumberFormat="1" applyFont="1" applyFill="1" applyBorder="1" applyAlignment="1">
      <alignment horizontal="center" vertical="center"/>
    </xf>
    <xf numFmtId="0" fontId="42" fillId="0" borderId="3" xfId="0" applyFont="1" applyBorder="1"/>
    <xf numFmtId="0" fontId="42" fillId="0" borderId="1" xfId="0" applyFont="1" applyBorder="1"/>
    <xf numFmtId="0" fontId="42" fillId="2" borderId="1" xfId="0" applyFont="1" applyFill="1" applyBorder="1"/>
    <xf numFmtId="0" fontId="42" fillId="0" borderId="10" xfId="0" applyFont="1" applyBorder="1"/>
    <xf numFmtId="0" fontId="42" fillId="2" borderId="10" xfId="0" applyFont="1" applyFill="1" applyBorder="1"/>
    <xf numFmtId="0" fontId="42" fillId="0" borderId="1" xfId="0" applyFont="1" applyFill="1" applyBorder="1"/>
    <xf numFmtId="0" fontId="42" fillId="0" borderId="14" xfId="0" applyFont="1" applyBorder="1"/>
    <xf numFmtId="0" fontId="42" fillId="0" borderId="8" xfId="0" applyFont="1" applyBorder="1"/>
    <xf numFmtId="3" fontId="0" fillId="0" borderId="18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44" fillId="0" borderId="0" xfId="0" applyNumberFormat="1" applyFont="1"/>
    <xf numFmtId="3" fontId="44" fillId="0" borderId="0" xfId="0" applyNumberFormat="1" applyFont="1" applyFill="1" applyBorder="1" applyAlignment="1">
      <alignment horizontal="left" vertical="center"/>
    </xf>
    <xf numFmtId="0" fontId="47" fillId="0" borderId="5" xfId="0" applyFont="1" applyBorder="1"/>
    <xf numFmtId="0" fontId="48" fillId="0" borderId="1" xfId="0" applyFont="1" applyBorder="1"/>
    <xf numFmtId="0" fontId="47" fillId="0" borderId="1" xfId="0" applyFont="1" applyBorder="1"/>
    <xf numFmtId="3" fontId="47" fillId="0" borderId="1" xfId="0" applyNumberFormat="1" applyFont="1" applyFill="1" applyBorder="1" applyAlignment="1">
      <alignment horizontal="center" vertical="center"/>
    </xf>
    <xf numFmtId="3" fontId="49" fillId="0" borderId="1" xfId="0" applyNumberFormat="1" applyFont="1" applyFill="1" applyBorder="1" applyAlignment="1">
      <alignment horizontal="center" vertical="center"/>
    </xf>
    <xf numFmtId="3" fontId="47" fillId="0" borderId="6" xfId="0" applyNumberFormat="1" applyFont="1" applyFill="1" applyBorder="1" applyAlignment="1">
      <alignment horizontal="left" vertical="center"/>
    </xf>
    <xf numFmtId="3" fontId="50" fillId="0" borderId="6" xfId="0" applyNumberFormat="1" applyFont="1" applyFill="1" applyBorder="1" applyAlignment="1">
      <alignment horizontal="left" vertical="center"/>
    </xf>
    <xf numFmtId="3" fontId="51" fillId="0" borderId="0" xfId="0" applyNumberFormat="1" applyFont="1" applyFill="1" applyBorder="1"/>
    <xf numFmtId="3" fontId="51" fillId="0" borderId="0" xfId="0" applyNumberFormat="1" applyFont="1" applyFill="1"/>
    <xf numFmtId="3" fontId="40" fillId="2" borderId="17" xfId="0" applyNumberFormat="1" applyFont="1" applyFill="1" applyBorder="1" applyAlignment="1">
      <alignment horizontal="center" vertical="center"/>
    </xf>
    <xf numFmtId="0" fontId="0" fillId="29" borderId="42" xfId="0" applyFill="1" applyBorder="1"/>
    <xf numFmtId="3" fontId="0" fillId="29" borderId="42" xfId="0" applyNumberFormat="1" applyFill="1" applyBorder="1"/>
    <xf numFmtId="3" fontId="2" fillId="0" borderId="0" xfId="0" applyNumberFormat="1" applyFont="1" applyFill="1" applyBorder="1"/>
    <xf numFmtId="3" fontId="2" fillId="3" borderId="0" xfId="0" applyNumberFormat="1" applyFont="1" applyFill="1" applyBorder="1"/>
    <xf numFmtId="3" fontId="1" fillId="0" borderId="12" xfId="0" applyNumberFormat="1" applyFont="1" applyFill="1" applyBorder="1" applyAlignment="1">
      <alignment horizontal="left" vertical="center"/>
    </xf>
    <xf numFmtId="3" fontId="54" fillId="0" borderId="0" xfId="0" applyNumberFormat="1" applyFont="1" applyBorder="1" applyAlignment="1">
      <alignment horizontal="left" vertical="center"/>
    </xf>
    <xf numFmtId="3" fontId="54" fillId="0" borderId="0" xfId="0" applyNumberFormat="1" applyFont="1" applyFill="1" applyBorder="1" applyAlignment="1">
      <alignment horizontal="left" vertical="center"/>
    </xf>
    <xf numFmtId="3" fontId="9" fillId="0" borderId="0" xfId="0" applyNumberFormat="1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3" fontId="0" fillId="30" borderId="0" xfId="0" applyNumberFormat="1" applyFill="1" applyBorder="1"/>
    <xf numFmtId="3" fontId="10" fillId="30" borderId="0" xfId="0" applyNumberFormat="1" applyFont="1" applyFill="1" applyBorder="1" applyAlignment="1">
      <alignment horizontal="left" vertical="center"/>
    </xf>
    <xf numFmtId="3" fontId="54" fillId="0" borderId="0" xfId="0" applyNumberFormat="1" applyFont="1" applyFill="1"/>
    <xf numFmtId="3" fontId="3" fillId="30" borderId="1" xfId="0" applyNumberFormat="1" applyFont="1" applyFill="1" applyBorder="1" applyAlignment="1">
      <alignment horizontal="center" vertical="center"/>
    </xf>
    <xf numFmtId="3" fontId="11" fillId="30" borderId="1" xfId="0" applyNumberFormat="1" applyFont="1" applyFill="1" applyBorder="1" applyAlignment="1">
      <alignment horizontal="center" vertical="center"/>
    </xf>
    <xf numFmtId="3" fontId="53" fillId="30" borderId="1" xfId="1" applyNumberFormat="1" applyFont="1" applyFill="1" applyBorder="1" applyAlignment="1">
      <alignment horizontal="center" vertical="center"/>
    </xf>
    <xf numFmtId="3" fontId="11" fillId="30" borderId="1" xfId="0" applyNumberFormat="1" applyFont="1" applyFill="1" applyBorder="1" applyAlignment="1">
      <alignment horizontal="center"/>
    </xf>
    <xf numFmtId="3" fontId="12" fillId="30" borderId="1" xfId="0" applyNumberFormat="1" applyFont="1" applyFill="1" applyBorder="1" applyAlignment="1">
      <alignment horizontal="center" vertical="center"/>
    </xf>
    <xf numFmtId="3" fontId="3" fillId="30" borderId="3" xfId="0" applyNumberFormat="1" applyFont="1" applyFill="1" applyBorder="1" applyAlignment="1">
      <alignment horizontal="center" vertical="center"/>
    </xf>
    <xf numFmtId="3" fontId="41" fillId="30" borderId="3" xfId="0" applyNumberFormat="1" applyFont="1" applyFill="1" applyBorder="1" applyAlignment="1">
      <alignment horizontal="center" vertical="center"/>
    </xf>
    <xf numFmtId="3" fontId="3" fillId="30" borderId="10" xfId="0" applyNumberFormat="1" applyFont="1" applyFill="1" applyBorder="1" applyAlignment="1">
      <alignment horizontal="center" vertical="center"/>
    </xf>
    <xf numFmtId="3" fontId="12" fillId="30" borderId="0" xfId="0" applyNumberFormat="1" applyFont="1" applyFill="1" applyAlignment="1">
      <alignment horizontal="center" vertical="center" wrapText="1"/>
    </xf>
    <xf numFmtId="3" fontId="0" fillId="30" borderId="1" xfId="0" applyNumberFormat="1" applyFill="1" applyBorder="1" applyAlignment="1">
      <alignment horizontal="center" vertical="center"/>
    </xf>
    <xf numFmtId="3" fontId="11" fillId="30" borderId="10" xfId="0" applyNumberFormat="1" applyFont="1" applyFill="1" applyBorder="1" applyAlignment="1">
      <alignment horizontal="center" vertical="center"/>
    </xf>
    <xf numFmtId="3" fontId="0" fillId="30" borderId="1" xfId="0" applyNumberFormat="1" applyFill="1" applyBorder="1" applyAlignment="1">
      <alignment horizontal="center"/>
    </xf>
    <xf numFmtId="3" fontId="0" fillId="30" borderId="3" xfId="0" applyNumberFormat="1" applyFill="1" applyBorder="1" applyAlignment="1">
      <alignment horizontal="center" vertical="center"/>
    </xf>
    <xf numFmtId="3" fontId="0" fillId="31" borderId="0" xfId="0" applyNumberFormat="1" applyFont="1" applyFill="1" applyBorder="1" applyAlignment="1">
      <alignment horizontal="left" vertical="center"/>
    </xf>
    <xf numFmtId="3" fontId="55" fillId="5" borderId="0" xfId="0" applyNumberFormat="1" applyFont="1" applyFill="1" applyBorder="1" applyAlignment="1">
      <alignment horizontal="left" vertical="center"/>
    </xf>
    <xf numFmtId="3" fontId="39" fillId="30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Fill="1"/>
    <xf numFmtId="3" fontId="54" fillId="4" borderId="4" xfId="0" applyNumberFormat="1" applyFont="1" applyFill="1" applyBorder="1" applyAlignment="1">
      <alignment horizontal="left" vertical="center"/>
    </xf>
    <xf numFmtId="3" fontId="56" fillId="4" borderId="6" xfId="0" applyNumberFormat="1" applyFont="1" applyFill="1" applyBorder="1" applyAlignment="1">
      <alignment horizontal="left" vertical="center"/>
    </xf>
    <xf numFmtId="3" fontId="2" fillId="0" borderId="0" xfId="0" quotePrefix="1" applyNumberFormat="1" applyFont="1" applyFill="1"/>
    <xf numFmtId="0" fontId="2" fillId="0" borderId="0" xfId="0" applyFont="1"/>
    <xf numFmtId="3" fontId="11" fillId="30" borderId="3" xfId="0" applyNumberFormat="1" applyFont="1" applyFill="1" applyBorder="1" applyAlignment="1">
      <alignment horizontal="center" vertical="center"/>
    </xf>
    <xf numFmtId="3" fontId="43" fillId="30" borderId="1" xfId="0" applyNumberFormat="1" applyFont="1" applyFill="1" applyBorder="1" applyAlignment="1">
      <alignment horizontal="center" vertical="center"/>
    </xf>
    <xf numFmtId="3" fontId="43" fillId="30" borderId="1" xfId="1" applyNumberFormat="1" applyFont="1" applyFill="1" applyBorder="1" applyAlignment="1">
      <alignment horizontal="center" vertical="center"/>
    </xf>
    <xf numFmtId="3" fontId="3" fillId="30" borderId="8" xfId="0" applyNumberFormat="1" applyFont="1" applyFill="1" applyBorder="1" applyAlignment="1">
      <alignment horizontal="center" vertical="center"/>
    </xf>
    <xf numFmtId="3" fontId="41" fillId="30" borderId="1" xfId="0" applyNumberFormat="1" applyFont="1" applyFill="1" applyBorder="1" applyAlignment="1">
      <alignment horizontal="center" vertical="center"/>
    </xf>
    <xf numFmtId="3" fontId="2" fillId="29" borderId="42" xfId="0" applyNumberFormat="1" applyFont="1" applyFill="1" applyBorder="1"/>
    <xf numFmtId="3" fontId="1" fillId="0" borderId="14" xfId="0" applyNumberFormat="1" applyFont="1" applyFill="1" applyBorder="1" applyAlignment="1">
      <alignment horizontal="center" vertical="center"/>
    </xf>
    <xf numFmtId="3" fontId="0" fillId="0" borderId="8" xfId="0" applyNumberFormat="1" applyFill="1" applyBorder="1"/>
    <xf numFmtId="3" fontId="4" fillId="0" borderId="8" xfId="0" applyNumberFormat="1" applyFont="1" applyFill="1" applyBorder="1"/>
    <xf numFmtId="3" fontId="55" fillId="30" borderId="1" xfId="0" applyNumberFormat="1" applyFont="1" applyFill="1" applyBorder="1" applyAlignment="1">
      <alignment horizontal="center" vertical="center"/>
    </xf>
    <xf numFmtId="3" fontId="3" fillId="30" borderId="17" xfId="0" applyNumberFormat="1" applyFont="1" applyFill="1" applyBorder="1" applyAlignment="1">
      <alignment horizontal="center" vertical="center"/>
    </xf>
    <xf numFmtId="3" fontId="52" fillId="32" borderId="1" xfId="0" applyNumberFormat="1" applyFont="1" applyFill="1" applyBorder="1" applyAlignment="1">
      <alignment horizontal="center" vertical="center"/>
    </xf>
    <xf numFmtId="3" fontId="4" fillId="32" borderId="1" xfId="0" applyNumberFormat="1" applyFont="1" applyFill="1" applyBorder="1" applyAlignment="1">
      <alignment horizontal="center" vertical="center"/>
    </xf>
  </cellXfs>
  <cellStyles count="123">
    <cellStyle name="20% - Акцент1" xfId="2" xr:uid="{00000000-0005-0000-0000-000000000000}"/>
    <cellStyle name="20% - Акцент1 2" xfId="85" xr:uid="{00000000-0005-0000-0000-000001000000}"/>
    <cellStyle name="20% - Акцент2" xfId="3" xr:uid="{00000000-0005-0000-0000-000002000000}"/>
    <cellStyle name="20% - Акцент2 2" xfId="86" xr:uid="{00000000-0005-0000-0000-000003000000}"/>
    <cellStyle name="20% - Акцент3" xfId="4" xr:uid="{00000000-0005-0000-0000-000004000000}"/>
    <cellStyle name="20% - Акцент3 2" xfId="87" xr:uid="{00000000-0005-0000-0000-000005000000}"/>
    <cellStyle name="20% - Акцент4" xfId="5" xr:uid="{00000000-0005-0000-0000-000006000000}"/>
    <cellStyle name="20% - Акцент4 2" xfId="88" xr:uid="{00000000-0005-0000-0000-000007000000}"/>
    <cellStyle name="20% - Акцент5" xfId="6" xr:uid="{00000000-0005-0000-0000-000008000000}"/>
    <cellStyle name="20% - Акцент5 2" xfId="89" xr:uid="{00000000-0005-0000-0000-000009000000}"/>
    <cellStyle name="20% - Акцент6" xfId="7" xr:uid="{00000000-0005-0000-0000-00000A000000}"/>
    <cellStyle name="20% - Акцент6 2" xfId="90" xr:uid="{00000000-0005-0000-0000-00000B000000}"/>
    <cellStyle name="20% – Акцентування1 2" xfId="8" xr:uid="{00000000-0005-0000-0000-00000C000000}"/>
    <cellStyle name="20% – Акцентування2 2" xfId="9" xr:uid="{00000000-0005-0000-0000-00000D000000}"/>
    <cellStyle name="20% – Акцентування3 2" xfId="10" xr:uid="{00000000-0005-0000-0000-00000E000000}"/>
    <cellStyle name="20% – Акцентування4 2" xfId="11" xr:uid="{00000000-0005-0000-0000-00000F000000}"/>
    <cellStyle name="20% – Акцентування5 2" xfId="12" xr:uid="{00000000-0005-0000-0000-000010000000}"/>
    <cellStyle name="20% – Акцентування6 2" xfId="13" xr:uid="{00000000-0005-0000-0000-000011000000}"/>
    <cellStyle name="40% - Акцент1" xfId="14" xr:uid="{00000000-0005-0000-0000-000012000000}"/>
    <cellStyle name="40% - Акцент2" xfId="15" xr:uid="{00000000-0005-0000-0000-000013000000}"/>
    <cellStyle name="40% - Акцент2 2" xfId="91" xr:uid="{00000000-0005-0000-0000-000014000000}"/>
    <cellStyle name="40% - Акцент3" xfId="16" xr:uid="{00000000-0005-0000-0000-000015000000}"/>
    <cellStyle name="40% - Акцент3 2" xfId="92" xr:uid="{00000000-0005-0000-0000-000016000000}"/>
    <cellStyle name="40% - Акцент4" xfId="17" xr:uid="{00000000-0005-0000-0000-000017000000}"/>
    <cellStyle name="40% - Акцент4 2" xfId="93" xr:uid="{00000000-0005-0000-0000-000018000000}"/>
    <cellStyle name="40% - Акцент5" xfId="18" xr:uid="{00000000-0005-0000-0000-000019000000}"/>
    <cellStyle name="40% - Акцент6" xfId="19" xr:uid="{00000000-0005-0000-0000-00001A000000}"/>
    <cellStyle name="40% - Акцент6 2" xfId="94" xr:uid="{00000000-0005-0000-0000-00001B000000}"/>
    <cellStyle name="40% – Акцентування1 2" xfId="20" xr:uid="{00000000-0005-0000-0000-00001C000000}"/>
    <cellStyle name="40% – Акцентування2 2" xfId="21" xr:uid="{00000000-0005-0000-0000-00001D000000}"/>
    <cellStyle name="40% – Акцентування3 2" xfId="22" xr:uid="{00000000-0005-0000-0000-00001E000000}"/>
    <cellStyle name="40% – Акцентування4 2" xfId="23" xr:uid="{00000000-0005-0000-0000-00001F000000}"/>
    <cellStyle name="40% – Акцентування5 2" xfId="24" xr:uid="{00000000-0005-0000-0000-000020000000}"/>
    <cellStyle name="40% – Акцентування6 2" xfId="25" xr:uid="{00000000-0005-0000-0000-000021000000}"/>
    <cellStyle name="60% - Акцент1" xfId="26" xr:uid="{00000000-0005-0000-0000-000022000000}"/>
    <cellStyle name="60% - Акцент1 2" xfId="95" xr:uid="{00000000-0005-0000-0000-000023000000}"/>
    <cellStyle name="60% - Акцент2" xfId="27" xr:uid="{00000000-0005-0000-0000-000024000000}"/>
    <cellStyle name="60% - Акцент2 2" xfId="96" xr:uid="{00000000-0005-0000-0000-000025000000}"/>
    <cellStyle name="60% - Акцент3" xfId="28" xr:uid="{00000000-0005-0000-0000-000026000000}"/>
    <cellStyle name="60% - Акцент3 2" xfId="97" xr:uid="{00000000-0005-0000-0000-000027000000}"/>
    <cellStyle name="60% - Акцент4" xfId="29" xr:uid="{00000000-0005-0000-0000-000028000000}"/>
    <cellStyle name="60% - Акцент4 2" xfId="98" xr:uid="{00000000-0005-0000-0000-000029000000}"/>
    <cellStyle name="60% - Акцент5" xfId="30" xr:uid="{00000000-0005-0000-0000-00002A000000}"/>
    <cellStyle name="60% - Акцент6" xfId="31" xr:uid="{00000000-0005-0000-0000-00002B000000}"/>
    <cellStyle name="60% - Акцент6 2" xfId="99" xr:uid="{00000000-0005-0000-0000-00002C000000}"/>
    <cellStyle name="60% – Акцентування1 2" xfId="32" xr:uid="{00000000-0005-0000-0000-00002D000000}"/>
    <cellStyle name="60% – Акцентування2 2" xfId="33" xr:uid="{00000000-0005-0000-0000-00002E000000}"/>
    <cellStyle name="60% – Акцентування3 2" xfId="34" xr:uid="{00000000-0005-0000-0000-00002F000000}"/>
    <cellStyle name="60% – Акцентування4 2" xfId="35" xr:uid="{00000000-0005-0000-0000-000030000000}"/>
    <cellStyle name="60% – Акцентування5 2" xfId="36" xr:uid="{00000000-0005-0000-0000-000031000000}"/>
    <cellStyle name="60% – Акцентування6 2" xfId="37" xr:uid="{00000000-0005-0000-0000-000032000000}"/>
    <cellStyle name="Акцент1" xfId="38" xr:uid="{00000000-0005-0000-0000-000033000000}"/>
    <cellStyle name="Акцент1 2" xfId="100" xr:uid="{00000000-0005-0000-0000-000034000000}"/>
    <cellStyle name="Акцент2" xfId="39" xr:uid="{00000000-0005-0000-0000-000035000000}"/>
    <cellStyle name="Акцент2 2" xfId="101" xr:uid="{00000000-0005-0000-0000-000036000000}"/>
    <cellStyle name="Акцент3" xfId="40" xr:uid="{00000000-0005-0000-0000-000037000000}"/>
    <cellStyle name="Акцент3 2" xfId="102" xr:uid="{00000000-0005-0000-0000-000038000000}"/>
    <cellStyle name="Акцент4" xfId="41" xr:uid="{00000000-0005-0000-0000-000039000000}"/>
    <cellStyle name="Акцент4 2" xfId="103" xr:uid="{00000000-0005-0000-0000-00003A000000}"/>
    <cellStyle name="Акцент5" xfId="42" xr:uid="{00000000-0005-0000-0000-00003B000000}"/>
    <cellStyle name="Акцент5 2" xfId="104" xr:uid="{00000000-0005-0000-0000-00003C000000}"/>
    <cellStyle name="Акцент6" xfId="43" xr:uid="{00000000-0005-0000-0000-00003D000000}"/>
    <cellStyle name="Акцент6 2" xfId="105" xr:uid="{00000000-0005-0000-0000-00003E000000}"/>
    <cellStyle name="Акцентування1 2" xfId="44" xr:uid="{00000000-0005-0000-0000-00003F000000}"/>
    <cellStyle name="Акцентування2 2" xfId="45" xr:uid="{00000000-0005-0000-0000-000040000000}"/>
    <cellStyle name="Акцентування3 2" xfId="46" xr:uid="{00000000-0005-0000-0000-000041000000}"/>
    <cellStyle name="Акцентування4 2" xfId="47" xr:uid="{00000000-0005-0000-0000-000042000000}"/>
    <cellStyle name="Акцентування5 2" xfId="48" xr:uid="{00000000-0005-0000-0000-000043000000}"/>
    <cellStyle name="Акцентування6 2" xfId="49" xr:uid="{00000000-0005-0000-0000-000044000000}"/>
    <cellStyle name="Ввід 2" xfId="50" xr:uid="{00000000-0005-0000-0000-000045000000}"/>
    <cellStyle name="Ввід 3" xfId="112" xr:uid="{00000000-0005-0000-0000-000046000000}"/>
    <cellStyle name="Ввод " xfId="51" xr:uid="{00000000-0005-0000-0000-000047000000}"/>
    <cellStyle name="Ввод  2" xfId="113" xr:uid="{00000000-0005-0000-0000-000048000000}"/>
    <cellStyle name="Вывод" xfId="52" xr:uid="{00000000-0005-0000-0000-000049000000}"/>
    <cellStyle name="Вывод 2" xfId="114" xr:uid="{00000000-0005-0000-0000-00004A000000}"/>
    <cellStyle name="Вычисление" xfId="53" xr:uid="{00000000-0005-0000-0000-00004B000000}"/>
    <cellStyle name="Вычисление 2" xfId="115" xr:uid="{00000000-0005-0000-0000-00004C000000}"/>
    <cellStyle name="Гарний 2" xfId="54" xr:uid="{00000000-0005-0000-0000-00004D000000}"/>
    <cellStyle name="Заголовок 1 2" xfId="55" xr:uid="{00000000-0005-0000-0000-00004E000000}"/>
    <cellStyle name="Заголовок 1 3" xfId="106" xr:uid="{00000000-0005-0000-0000-00004F000000}"/>
    <cellStyle name="Заголовок 2 2" xfId="56" xr:uid="{00000000-0005-0000-0000-000050000000}"/>
    <cellStyle name="Заголовок 2 3" xfId="107" xr:uid="{00000000-0005-0000-0000-000051000000}"/>
    <cellStyle name="Заголовок 3 2" xfId="57" xr:uid="{00000000-0005-0000-0000-000052000000}"/>
    <cellStyle name="Заголовок 3 3" xfId="108" xr:uid="{00000000-0005-0000-0000-000053000000}"/>
    <cellStyle name="Заголовок 4 2" xfId="58" xr:uid="{00000000-0005-0000-0000-000054000000}"/>
    <cellStyle name="Заголовок 4 3" xfId="109" xr:uid="{00000000-0005-0000-0000-000055000000}"/>
    <cellStyle name="Звичайний 2" xfId="1" xr:uid="{00000000-0005-0000-0000-000057000000}"/>
    <cellStyle name="Звичайний 3" xfId="84" xr:uid="{00000000-0005-0000-0000-000058000000}"/>
    <cellStyle name="Зв'язана клітинка 2" xfId="59" xr:uid="{00000000-0005-0000-0000-000059000000}"/>
    <cellStyle name="Итог" xfId="60" xr:uid="{00000000-0005-0000-0000-00005A000000}"/>
    <cellStyle name="Итог 2" xfId="116" xr:uid="{00000000-0005-0000-0000-00005B000000}"/>
    <cellStyle name="Итог 3" xfId="110" xr:uid="{00000000-0005-0000-0000-00005C000000}"/>
    <cellStyle name="Контрольна клітинка 2" xfId="61" xr:uid="{00000000-0005-0000-0000-00005D000000}"/>
    <cellStyle name="Контрольная ячейка" xfId="62" xr:uid="{00000000-0005-0000-0000-00005E000000}"/>
    <cellStyle name="Назва 2" xfId="63" xr:uid="{00000000-0005-0000-0000-00005F000000}"/>
    <cellStyle name="Название" xfId="64" xr:uid="{00000000-0005-0000-0000-000060000000}"/>
    <cellStyle name="Название 2" xfId="111" xr:uid="{00000000-0005-0000-0000-000061000000}"/>
    <cellStyle name="Нейтральний 2" xfId="65" xr:uid="{00000000-0005-0000-0000-000062000000}"/>
    <cellStyle name="Нейтральный" xfId="66" xr:uid="{00000000-0005-0000-0000-000063000000}"/>
    <cellStyle name="Обчислення 2" xfId="67" xr:uid="{00000000-0005-0000-0000-000064000000}"/>
    <cellStyle name="Обчислення 3" xfId="117" xr:uid="{00000000-0005-0000-0000-000065000000}"/>
    <cellStyle name="Обычный" xfId="0" builtinId="0"/>
    <cellStyle name="Обычный 2" xfId="68" xr:uid="{00000000-0005-0000-0000-000066000000}"/>
    <cellStyle name="Обычный 3" xfId="69" xr:uid="{00000000-0005-0000-0000-000067000000}"/>
    <cellStyle name="Обычный 4" xfId="122" xr:uid="{00000000-0005-0000-0000-000068000000}"/>
    <cellStyle name="Підсумок 2" xfId="70" xr:uid="{00000000-0005-0000-0000-00006A000000}"/>
    <cellStyle name="Підсумок 3" xfId="118" xr:uid="{00000000-0005-0000-0000-00006B000000}"/>
    <cellStyle name="Плохой" xfId="71" xr:uid="{00000000-0005-0000-0000-00006C000000}"/>
    <cellStyle name="Поганий 2" xfId="72" xr:uid="{00000000-0005-0000-0000-00006D000000}"/>
    <cellStyle name="Пояснение" xfId="73" xr:uid="{00000000-0005-0000-0000-00006E000000}"/>
    <cellStyle name="Примечание" xfId="74" xr:uid="{00000000-0005-0000-0000-00006F000000}"/>
    <cellStyle name="Примечание 2" xfId="119" xr:uid="{00000000-0005-0000-0000-000070000000}"/>
    <cellStyle name="Примітка 2" xfId="75" xr:uid="{00000000-0005-0000-0000-000071000000}"/>
    <cellStyle name="Примітка 3" xfId="120" xr:uid="{00000000-0005-0000-0000-000072000000}"/>
    <cellStyle name="Результат 2" xfId="76" xr:uid="{00000000-0005-0000-0000-000073000000}"/>
    <cellStyle name="Результат 3" xfId="121" xr:uid="{00000000-0005-0000-0000-000074000000}"/>
    <cellStyle name="Связанная ячейка" xfId="77" xr:uid="{00000000-0005-0000-0000-000075000000}"/>
    <cellStyle name="Текст попередження 2" xfId="78" xr:uid="{00000000-0005-0000-0000-000076000000}"/>
    <cellStyle name="Текст пояснення 2" xfId="79" xr:uid="{00000000-0005-0000-0000-000077000000}"/>
    <cellStyle name="Текст предупреждения" xfId="80" xr:uid="{00000000-0005-0000-0000-000078000000}"/>
    <cellStyle name="Тысячи [0]_7-энерго" xfId="81" xr:uid="{00000000-0005-0000-0000-000079000000}"/>
    <cellStyle name="Тысячи_7-энерго" xfId="82" xr:uid="{00000000-0005-0000-0000-00007A000000}"/>
    <cellStyle name="Хороший" xfId="83" xr:uid="{00000000-0005-0000-0000-00007B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D1" zoomScale="85" zoomScaleNormal="85" workbookViewId="0">
      <selection activeCell="R2" sqref="R2"/>
    </sheetView>
  </sheetViews>
  <sheetFormatPr defaultRowHeight="15" x14ac:dyDescent="0.25"/>
  <cols>
    <col min="1" max="1" width="31.42578125" customWidth="1"/>
    <col min="2" max="2" width="14.28515625" customWidth="1"/>
    <col min="3" max="3" width="14.140625" customWidth="1"/>
    <col min="4" max="4" width="18.28515625" customWidth="1"/>
    <col min="5" max="5" width="8" customWidth="1"/>
    <col min="6" max="12" width="16" customWidth="1"/>
    <col min="13" max="13" width="28.28515625" customWidth="1"/>
    <col min="14" max="14" width="16" customWidth="1"/>
    <col min="15" max="15" width="13.85546875" customWidth="1"/>
    <col min="16" max="16" width="13.7109375" customWidth="1"/>
  </cols>
  <sheetData>
    <row r="1" spans="1:16" ht="45.75" thickBot="1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t="s">
        <v>82</v>
      </c>
      <c r="G1" s="33" t="s">
        <v>57</v>
      </c>
      <c r="H1" t="s">
        <v>56</v>
      </c>
      <c r="I1" s="48" t="s">
        <v>83</v>
      </c>
      <c r="J1" s="61" t="s">
        <v>75</v>
      </c>
      <c r="M1" s="92" t="s">
        <v>78</v>
      </c>
      <c r="N1" s="92" t="s">
        <v>57</v>
      </c>
      <c r="O1" s="92" t="s">
        <v>79</v>
      </c>
      <c r="P1" s="92" t="s">
        <v>56</v>
      </c>
    </row>
    <row r="2" spans="1:16" x14ac:dyDescent="0.25">
      <c r="A2" s="3" t="s">
        <v>1</v>
      </c>
      <c r="B2" s="68" t="s">
        <v>51</v>
      </c>
      <c r="C2" s="68" t="s">
        <v>2</v>
      </c>
      <c r="D2" s="4" t="s">
        <v>0</v>
      </c>
      <c r="E2" s="4" t="s">
        <v>52</v>
      </c>
      <c r="F2" s="109"/>
      <c r="G2" s="110"/>
      <c r="H2" s="121">
        <f>G2-F2</f>
        <v>0</v>
      </c>
      <c r="I2" s="97"/>
      <c r="K2" s="43"/>
      <c r="L2" s="9"/>
      <c r="M2" s="92" t="s">
        <v>1</v>
      </c>
      <c r="N2" s="93">
        <f>G2</f>
        <v>0</v>
      </c>
      <c r="O2" s="130"/>
      <c r="P2" s="93"/>
    </row>
    <row r="3" spans="1:16" x14ac:dyDescent="0.25">
      <c r="A3" s="5" t="s">
        <v>4</v>
      </c>
      <c r="B3" s="69" t="s">
        <v>51</v>
      </c>
      <c r="C3" s="69" t="s">
        <v>2</v>
      </c>
      <c r="D3" s="2" t="s">
        <v>3</v>
      </c>
      <c r="E3" s="2" t="s">
        <v>52</v>
      </c>
      <c r="F3" s="104"/>
      <c r="G3" s="104"/>
      <c r="H3" s="21">
        <f>G3-F3</f>
        <v>0</v>
      </c>
      <c r="I3" s="11"/>
      <c r="K3" s="43"/>
      <c r="L3" s="9"/>
      <c r="M3" s="93" t="s">
        <v>4</v>
      </c>
      <c r="N3" s="93">
        <f>G3</f>
        <v>0</v>
      </c>
      <c r="O3" s="130"/>
      <c r="P3" s="93"/>
    </row>
    <row r="4" spans="1:16" x14ac:dyDescent="0.25">
      <c r="A4" s="22"/>
      <c r="B4" s="70"/>
      <c r="C4" s="70"/>
      <c r="D4" s="23"/>
      <c r="E4" s="23"/>
      <c r="F4" s="34"/>
      <c r="G4" s="91"/>
      <c r="H4" s="27"/>
      <c r="I4" s="11"/>
      <c r="J4" s="9"/>
      <c r="K4" s="44"/>
      <c r="L4" s="9"/>
      <c r="M4" s="93" t="s">
        <v>6</v>
      </c>
      <c r="N4" s="93">
        <f t="shared" ref="N4:N14" si="0">G5</f>
        <v>0</v>
      </c>
      <c r="O4" s="130"/>
      <c r="P4" s="93"/>
    </row>
    <row r="5" spans="1:16" x14ac:dyDescent="0.25">
      <c r="A5" s="5" t="s">
        <v>6</v>
      </c>
      <c r="B5" s="69" t="s">
        <v>51</v>
      </c>
      <c r="C5" s="69" t="s">
        <v>7</v>
      </c>
      <c r="D5" s="2" t="s">
        <v>5</v>
      </c>
      <c r="E5" s="2" t="s">
        <v>52</v>
      </c>
      <c r="F5" s="104"/>
      <c r="G5" s="105"/>
      <c r="H5" s="21">
        <f t="shared" ref="H5:H9" si="1">G5-F5</f>
        <v>0</v>
      </c>
      <c r="I5" s="97">
        <f>H5-H6+H7-H8+H9-H10</f>
        <v>0</v>
      </c>
      <c r="J5" s="9"/>
      <c r="K5" s="44"/>
      <c r="L5" s="9"/>
      <c r="M5" s="93"/>
      <c r="N5" s="93">
        <f t="shared" si="0"/>
        <v>0</v>
      </c>
      <c r="O5" s="130"/>
      <c r="P5" s="93"/>
    </row>
    <row r="6" spans="1:16" x14ac:dyDescent="0.25">
      <c r="A6" s="5"/>
      <c r="B6" s="69"/>
      <c r="C6" s="69"/>
      <c r="D6" s="2"/>
      <c r="E6" s="2" t="s">
        <v>53</v>
      </c>
      <c r="F6" s="104"/>
      <c r="G6" s="108"/>
      <c r="H6" s="21">
        <f t="shared" si="1"/>
        <v>0</v>
      </c>
      <c r="I6" s="11"/>
      <c r="J6" s="9"/>
      <c r="K6" s="44"/>
      <c r="L6" s="9"/>
      <c r="M6" s="93" t="s">
        <v>9</v>
      </c>
      <c r="N6" s="93">
        <f t="shared" si="0"/>
        <v>0</v>
      </c>
      <c r="O6" s="130"/>
      <c r="P6" s="93"/>
    </row>
    <row r="7" spans="1:16" x14ac:dyDescent="0.25">
      <c r="A7" s="5" t="s">
        <v>9</v>
      </c>
      <c r="B7" s="69" t="s">
        <v>51</v>
      </c>
      <c r="C7" s="69" t="s">
        <v>10</v>
      </c>
      <c r="D7" s="2" t="s">
        <v>8</v>
      </c>
      <c r="E7" s="2" t="s">
        <v>52</v>
      </c>
      <c r="F7" s="104"/>
      <c r="G7" s="106"/>
      <c r="H7" s="21">
        <f t="shared" si="1"/>
        <v>0</v>
      </c>
      <c r="I7" s="11"/>
      <c r="J7" s="9"/>
      <c r="K7" s="9"/>
      <c r="L7" s="9"/>
      <c r="M7" s="93"/>
      <c r="N7" s="93">
        <f t="shared" si="0"/>
        <v>0</v>
      </c>
      <c r="O7" s="130"/>
      <c r="P7" s="93"/>
    </row>
    <row r="8" spans="1:16" x14ac:dyDescent="0.25">
      <c r="A8" s="5"/>
      <c r="B8" s="69"/>
      <c r="C8" s="69"/>
      <c r="D8" s="2"/>
      <c r="E8" s="2" t="s">
        <v>53</v>
      </c>
      <c r="F8" s="104"/>
      <c r="G8" s="108"/>
      <c r="H8" s="39">
        <f t="shared" si="1"/>
        <v>0</v>
      </c>
      <c r="I8" s="11"/>
      <c r="L8" s="9"/>
      <c r="M8" s="93" t="s">
        <v>12</v>
      </c>
      <c r="N8" s="93">
        <f t="shared" si="0"/>
        <v>0</v>
      </c>
      <c r="O8" s="130"/>
      <c r="P8" s="93"/>
    </row>
    <row r="9" spans="1:16" x14ac:dyDescent="0.25">
      <c r="A9" s="5" t="s">
        <v>12</v>
      </c>
      <c r="B9" s="69" t="s">
        <v>51</v>
      </c>
      <c r="C9" s="69" t="s">
        <v>13</v>
      </c>
      <c r="D9" s="2" t="s">
        <v>11</v>
      </c>
      <c r="E9" s="2" t="s">
        <v>52</v>
      </c>
      <c r="F9" s="104"/>
      <c r="G9" s="107"/>
      <c r="H9" s="21">
        <f t="shared" si="1"/>
        <v>0</v>
      </c>
      <c r="I9" s="11"/>
      <c r="J9" s="18"/>
      <c r="K9" s="18"/>
      <c r="L9" s="19"/>
      <c r="M9" s="93"/>
      <c r="N9" s="93">
        <f t="shared" si="0"/>
        <v>0</v>
      </c>
      <c r="O9" s="130"/>
      <c r="P9" s="93"/>
    </row>
    <row r="10" spans="1:16" ht="15.75" thickBot="1" x14ac:dyDescent="0.3">
      <c r="A10" s="28"/>
      <c r="B10" s="71"/>
      <c r="C10" s="71"/>
      <c r="D10" s="8"/>
      <c r="E10" s="8" t="s">
        <v>53</v>
      </c>
      <c r="F10" s="111"/>
      <c r="G10" s="112"/>
      <c r="H10" s="96">
        <f>G10-F10</f>
        <v>0</v>
      </c>
      <c r="I10" s="11"/>
      <c r="J10" s="18"/>
      <c r="K10" s="18"/>
      <c r="L10" s="19"/>
      <c r="M10" s="93" t="s">
        <v>15</v>
      </c>
      <c r="N10" s="93">
        <f t="shared" si="0"/>
        <v>0</v>
      </c>
      <c r="O10" s="130"/>
      <c r="P10" s="93"/>
    </row>
    <row r="11" spans="1:16" x14ac:dyDescent="0.25">
      <c r="A11" s="4" t="s">
        <v>15</v>
      </c>
      <c r="B11" s="68" t="s">
        <v>51</v>
      </c>
      <c r="C11" s="68" t="s">
        <v>16</v>
      </c>
      <c r="D11" s="14" t="s">
        <v>14</v>
      </c>
      <c r="E11" s="4" t="s">
        <v>52</v>
      </c>
      <c r="F11" s="109"/>
      <c r="G11" s="125"/>
      <c r="H11" s="121">
        <f>G11-F11</f>
        <v>0</v>
      </c>
      <c r="I11" s="80" t="s">
        <v>76</v>
      </c>
      <c r="J11" s="89">
        <f>G11+G18</f>
        <v>0</v>
      </c>
      <c r="K11" s="90" t="s">
        <v>77</v>
      </c>
      <c r="L11" s="103"/>
      <c r="M11" s="93" t="s">
        <v>18</v>
      </c>
      <c r="N11" s="93">
        <f t="shared" si="0"/>
        <v>0</v>
      </c>
      <c r="O11" s="130"/>
      <c r="P11" s="93"/>
    </row>
    <row r="12" spans="1:16" x14ac:dyDescent="0.25">
      <c r="A12" s="2" t="s">
        <v>18</v>
      </c>
      <c r="B12" s="69" t="s">
        <v>51</v>
      </c>
      <c r="C12" s="69" t="s">
        <v>7</v>
      </c>
      <c r="D12" s="13" t="s">
        <v>17</v>
      </c>
      <c r="E12" s="2" t="s">
        <v>52</v>
      </c>
      <c r="F12" s="104"/>
      <c r="G12" s="105"/>
      <c r="H12" s="21">
        <f>G12-F12</f>
        <v>0</v>
      </c>
      <c r="I12" s="99">
        <f>F12-F13+F14-F15</f>
        <v>0</v>
      </c>
      <c r="J12" s="101">
        <f>G12+G14-G15</f>
        <v>0</v>
      </c>
      <c r="K12" s="19"/>
      <c r="L12" s="103">
        <f>H12-H13+H14-H15</f>
        <v>0</v>
      </c>
      <c r="M12" s="93"/>
      <c r="N12" s="93">
        <f t="shared" si="0"/>
        <v>0</v>
      </c>
      <c r="O12" s="130"/>
      <c r="P12" s="93"/>
    </row>
    <row r="13" spans="1:16" x14ac:dyDescent="0.25">
      <c r="A13" s="2"/>
      <c r="B13" s="69"/>
      <c r="C13" s="69"/>
      <c r="D13" s="13"/>
      <c r="E13" s="2" t="s">
        <v>53</v>
      </c>
      <c r="F13" s="104"/>
      <c r="G13" s="108"/>
      <c r="H13" s="21">
        <f t="shared" ref="H13:H27" si="2">G13-F13</f>
        <v>0</v>
      </c>
      <c r="I13" s="81"/>
      <c r="J13" s="42"/>
      <c r="K13" s="18"/>
      <c r="L13" s="19"/>
      <c r="M13" s="93" t="s">
        <v>20</v>
      </c>
      <c r="N13" s="93">
        <f t="shared" si="0"/>
        <v>0</v>
      </c>
      <c r="O13" s="130"/>
      <c r="P13" s="93"/>
    </row>
    <row r="14" spans="1:16" x14ac:dyDescent="0.25">
      <c r="A14" s="2" t="s">
        <v>20</v>
      </c>
      <c r="B14" s="69" t="s">
        <v>51</v>
      </c>
      <c r="C14" s="69" t="s">
        <v>21</v>
      </c>
      <c r="D14" s="13" t="s">
        <v>19</v>
      </c>
      <c r="E14" s="2" t="s">
        <v>52</v>
      </c>
      <c r="F14" s="104"/>
      <c r="G14" s="105"/>
      <c r="H14" s="21">
        <f t="shared" si="2"/>
        <v>0</v>
      </c>
      <c r="I14" s="81"/>
      <c r="J14" s="102">
        <f>G11-J12</f>
        <v>0</v>
      </c>
      <c r="K14" s="19">
        <f>G12+G14-G15+G17</f>
        <v>0</v>
      </c>
      <c r="L14" s="19"/>
      <c r="M14" s="93"/>
      <c r="N14" s="93">
        <f t="shared" si="0"/>
        <v>0</v>
      </c>
      <c r="O14" s="130"/>
      <c r="P14" s="93"/>
    </row>
    <row r="15" spans="1:16" x14ac:dyDescent="0.25">
      <c r="A15" s="2"/>
      <c r="B15" s="69"/>
      <c r="C15" s="69"/>
      <c r="D15" s="13"/>
      <c r="E15" s="2" t="s">
        <v>53</v>
      </c>
      <c r="F15" s="134"/>
      <c r="G15" s="105"/>
      <c r="H15" s="21">
        <f>G15-F15-G17</f>
        <v>0</v>
      </c>
      <c r="I15" s="80" t="s">
        <v>76</v>
      </c>
      <c r="J15" s="41"/>
      <c r="K15" s="20"/>
      <c r="L15" s="20"/>
      <c r="M15" s="93" t="s">
        <v>23</v>
      </c>
      <c r="N15" s="93">
        <f>G19</f>
        <v>0</v>
      </c>
      <c r="O15" s="130"/>
      <c r="P15" s="93"/>
    </row>
    <row r="16" spans="1:16" x14ac:dyDescent="0.25">
      <c r="A16" s="24"/>
      <c r="B16" s="72"/>
      <c r="C16" s="72"/>
      <c r="D16" s="25"/>
      <c r="E16" s="24"/>
      <c r="F16" s="64"/>
      <c r="G16" s="65"/>
      <c r="H16" s="27">
        <f>G16+G17-F16</f>
        <v>0</v>
      </c>
      <c r="I16" s="17"/>
      <c r="J16" s="95">
        <f>G12-G13+G14-G15</f>
        <v>0</v>
      </c>
      <c r="K16" s="18" t="s">
        <v>74</v>
      </c>
      <c r="L16" s="19"/>
      <c r="M16" s="93" t="s">
        <v>26</v>
      </c>
      <c r="N16" s="93">
        <f>G20</f>
        <v>0</v>
      </c>
      <c r="O16" s="130"/>
      <c r="P16" s="93"/>
    </row>
    <row r="17" spans="1:16" x14ac:dyDescent="0.25">
      <c r="A17" s="36" t="s">
        <v>58</v>
      </c>
      <c r="B17" s="73"/>
      <c r="C17" s="73"/>
      <c r="D17" s="38"/>
      <c r="E17" s="37"/>
      <c r="F17" s="119"/>
      <c r="G17" s="134"/>
      <c r="H17" s="88">
        <f>G17-F17</f>
        <v>0</v>
      </c>
      <c r="I17" s="118">
        <f>F15+G17</f>
        <v>0</v>
      </c>
      <c r="J17" s="94">
        <f>G11-J16</f>
        <v>0</v>
      </c>
      <c r="K17" s="63">
        <f>G17+G18</f>
        <v>0</v>
      </c>
      <c r="L17" s="19"/>
      <c r="M17" s="93" t="s">
        <v>28</v>
      </c>
      <c r="N17" s="93">
        <f>G22</f>
        <v>0</v>
      </c>
      <c r="O17" s="130"/>
      <c r="P17" s="93"/>
    </row>
    <row r="18" spans="1:16" ht="15.75" thickBot="1" x14ac:dyDescent="0.3">
      <c r="A18" s="30" t="s">
        <v>73</v>
      </c>
      <c r="B18" s="74"/>
      <c r="C18" s="74"/>
      <c r="D18" s="32"/>
      <c r="E18" s="31"/>
      <c r="F18" s="67"/>
      <c r="G18" s="131"/>
      <c r="H18" s="88">
        <f>G18-F18</f>
        <v>0</v>
      </c>
      <c r="I18" s="117">
        <f>F15+G18</f>
        <v>0</v>
      </c>
      <c r="J18" s="50" t="s">
        <v>57</v>
      </c>
      <c r="K18" s="46">
        <v>2660935</v>
      </c>
      <c r="L18" s="19">
        <f>F15+G18</f>
        <v>0</v>
      </c>
      <c r="M18" s="93"/>
      <c r="N18" s="93">
        <f>G23</f>
        <v>0</v>
      </c>
      <c r="O18" s="130"/>
      <c r="P18" s="93"/>
    </row>
    <row r="19" spans="1:16" x14ac:dyDescent="0.25">
      <c r="A19" s="3" t="s">
        <v>23</v>
      </c>
      <c r="B19" s="68" t="s">
        <v>51</v>
      </c>
      <c r="C19" s="68" t="s">
        <v>24</v>
      </c>
      <c r="D19" s="14" t="s">
        <v>22</v>
      </c>
      <c r="E19" s="4" t="s">
        <v>52</v>
      </c>
      <c r="F19" s="109"/>
      <c r="G19" s="109"/>
      <c r="H19" s="29">
        <f t="shared" si="2"/>
        <v>0</v>
      </c>
      <c r="I19" s="16"/>
      <c r="J19" s="19"/>
      <c r="K19" s="47">
        <f>K18-K17</f>
        <v>2660935</v>
      </c>
      <c r="L19" s="19"/>
      <c r="M19" s="93" t="s">
        <v>31</v>
      </c>
      <c r="N19" s="93">
        <f>G25</f>
        <v>0</v>
      </c>
      <c r="O19" s="130"/>
      <c r="P19" s="93"/>
    </row>
    <row r="20" spans="1:16" x14ac:dyDescent="0.25">
      <c r="A20" s="5" t="s">
        <v>26</v>
      </c>
      <c r="B20" s="69" t="s">
        <v>51</v>
      </c>
      <c r="C20" s="69" t="s">
        <v>24</v>
      </c>
      <c r="D20" s="13" t="s">
        <v>25</v>
      </c>
      <c r="E20" s="2" t="s">
        <v>52</v>
      </c>
      <c r="F20" s="104"/>
      <c r="G20" s="129"/>
      <c r="H20" s="122">
        <f t="shared" si="2"/>
        <v>0</v>
      </c>
      <c r="I20" s="45">
        <f>F20+F19</f>
        <v>0</v>
      </c>
      <c r="J20" s="103">
        <f>I33-I20</f>
        <v>1306476127</v>
      </c>
      <c r="K20" s="19"/>
      <c r="L20" s="19"/>
      <c r="M20" s="93"/>
      <c r="N20" s="93">
        <f>G26</f>
        <v>0</v>
      </c>
      <c r="O20" s="130"/>
      <c r="P20" s="93"/>
    </row>
    <row r="21" spans="1:16" x14ac:dyDescent="0.25">
      <c r="A21" s="22"/>
      <c r="B21" s="70"/>
      <c r="C21" s="70"/>
      <c r="D21" s="26"/>
      <c r="E21" s="23"/>
      <c r="F21" s="34"/>
      <c r="G21" s="136"/>
      <c r="H21" s="62">
        <f>G21-F21</f>
        <v>0</v>
      </c>
      <c r="I21" s="45"/>
      <c r="J21" s="19"/>
      <c r="K21" s="19"/>
      <c r="L21" s="19"/>
      <c r="M21" s="93" t="s">
        <v>33</v>
      </c>
      <c r="N21" s="93">
        <f>G28</f>
        <v>0</v>
      </c>
      <c r="O21" s="130"/>
      <c r="P21" s="93"/>
    </row>
    <row r="22" spans="1:16" x14ac:dyDescent="0.25">
      <c r="A22" s="5" t="s">
        <v>28</v>
      </c>
      <c r="B22" s="69" t="s">
        <v>51</v>
      </c>
      <c r="C22" s="69" t="s">
        <v>29</v>
      </c>
      <c r="D22" s="13" t="s">
        <v>27</v>
      </c>
      <c r="E22" s="2" t="s">
        <v>52</v>
      </c>
      <c r="F22" s="104"/>
      <c r="G22" s="126"/>
      <c r="H22" s="21">
        <f t="shared" si="2"/>
        <v>0</v>
      </c>
      <c r="I22" s="100">
        <f>F22-F23+F25-F26+F28-F31-F33+F32+F34</f>
        <v>0</v>
      </c>
      <c r="J22" s="19">
        <f>G22-G23+G25-G26+G28-G31-G33+G32+G34</f>
        <v>0</v>
      </c>
      <c r="K22" s="19"/>
      <c r="L22" s="19"/>
      <c r="M22" s="93"/>
      <c r="N22" s="93">
        <f>G29</f>
        <v>0</v>
      </c>
      <c r="O22" s="130"/>
      <c r="P22" s="93"/>
    </row>
    <row r="23" spans="1:16" x14ac:dyDescent="0.25">
      <c r="A23" s="5"/>
      <c r="B23" s="69"/>
      <c r="C23" s="69"/>
      <c r="D23" s="13"/>
      <c r="E23" s="2" t="s">
        <v>53</v>
      </c>
      <c r="F23" s="104"/>
      <c r="G23" s="126"/>
      <c r="H23" s="21">
        <f t="shared" si="2"/>
        <v>0</v>
      </c>
      <c r="I23" s="16"/>
      <c r="J23" s="103">
        <f>H22-H23+H25-H26+H28-H31-H33+H32+H34</f>
        <v>0</v>
      </c>
      <c r="K23" s="19"/>
      <c r="L23" s="19"/>
      <c r="M23" s="93" t="s">
        <v>38</v>
      </c>
      <c r="N23" s="93">
        <f t="shared" ref="N23:N28" si="3">G31</f>
        <v>0</v>
      </c>
      <c r="O23" s="130"/>
      <c r="P23" s="93"/>
    </row>
    <row r="24" spans="1:16" x14ac:dyDescent="0.25">
      <c r="A24" s="22"/>
      <c r="B24" s="70"/>
      <c r="C24" s="70"/>
      <c r="D24" s="26"/>
      <c r="E24" s="23"/>
      <c r="F24" s="35"/>
      <c r="G24" s="137"/>
      <c r="H24" s="27">
        <f t="shared" si="2"/>
        <v>0</v>
      </c>
      <c r="I24" s="16"/>
      <c r="J24" s="19"/>
      <c r="K24" s="19"/>
      <c r="L24" s="19"/>
      <c r="M24" s="93"/>
      <c r="N24" s="93">
        <f t="shared" si="3"/>
        <v>0</v>
      </c>
      <c r="O24" s="130"/>
      <c r="P24" s="93"/>
    </row>
    <row r="25" spans="1:16" x14ac:dyDescent="0.25">
      <c r="A25" s="5" t="s">
        <v>31</v>
      </c>
      <c r="B25" s="69" t="s">
        <v>51</v>
      </c>
      <c r="C25" s="69" t="s">
        <v>7</v>
      </c>
      <c r="D25" s="13" t="s">
        <v>30</v>
      </c>
      <c r="E25" s="2" t="s">
        <v>52</v>
      </c>
      <c r="F25" s="104"/>
      <c r="G25" s="126"/>
      <c r="H25" s="21">
        <f t="shared" si="2"/>
        <v>0</v>
      </c>
      <c r="I25" s="49"/>
      <c r="J25" s="19"/>
      <c r="K25" s="19"/>
      <c r="L25" s="19"/>
      <c r="M25" s="93" t="s">
        <v>54</v>
      </c>
      <c r="N25" s="93">
        <f t="shared" si="3"/>
        <v>0</v>
      </c>
      <c r="O25" s="130"/>
      <c r="P25" s="93"/>
    </row>
    <row r="26" spans="1:16" x14ac:dyDescent="0.25">
      <c r="A26" s="5"/>
      <c r="B26" s="69"/>
      <c r="C26" s="69"/>
      <c r="D26" s="13"/>
      <c r="E26" s="2" t="s">
        <v>53</v>
      </c>
      <c r="F26" s="104"/>
      <c r="G26" s="126"/>
      <c r="H26" s="21">
        <f t="shared" si="2"/>
        <v>0</v>
      </c>
      <c r="I26" s="17"/>
      <c r="J26" s="19"/>
      <c r="K26" s="19"/>
      <c r="L26" s="19"/>
      <c r="M26" s="93"/>
      <c r="N26" s="93">
        <f t="shared" si="3"/>
        <v>0</v>
      </c>
      <c r="O26" s="130"/>
      <c r="P26" s="93"/>
    </row>
    <row r="27" spans="1:16" x14ac:dyDescent="0.25">
      <c r="A27" s="22"/>
      <c r="B27" s="70"/>
      <c r="C27" s="70"/>
      <c r="D27" s="26"/>
      <c r="E27" s="23"/>
      <c r="F27" s="35"/>
      <c r="G27" s="137"/>
      <c r="H27" s="27">
        <f t="shared" si="2"/>
        <v>0</v>
      </c>
      <c r="I27" s="17"/>
      <c r="J27" s="19"/>
      <c r="K27" s="19"/>
      <c r="L27" s="19"/>
      <c r="M27" s="93" t="s">
        <v>40</v>
      </c>
      <c r="N27" s="93">
        <f t="shared" si="3"/>
        <v>0</v>
      </c>
      <c r="O27" s="130"/>
      <c r="P27" s="93"/>
    </row>
    <row r="28" spans="1:16" x14ac:dyDescent="0.25">
      <c r="A28" s="5" t="s">
        <v>33</v>
      </c>
      <c r="B28" s="69" t="s">
        <v>51</v>
      </c>
      <c r="C28" s="69" t="s">
        <v>34</v>
      </c>
      <c r="D28" s="13" t="s">
        <v>32</v>
      </c>
      <c r="E28" s="2" t="s">
        <v>52</v>
      </c>
      <c r="F28" s="104"/>
      <c r="G28" s="104"/>
      <c r="H28" s="21">
        <f>G28-F28-G29</f>
        <v>0</v>
      </c>
      <c r="I28" s="17"/>
      <c r="J28" s="19"/>
      <c r="K28" s="19"/>
      <c r="L28" s="19"/>
      <c r="M28" s="93" t="s">
        <v>43</v>
      </c>
      <c r="N28" s="93">
        <f t="shared" si="3"/>
        <v>0</v>
      </c>
      <c r="O28" s="130"/>
      <c r="P28" s="93"/>
    </row>
    <row r="29" spans="1:16" x14ac:dyDescent="0.25">
      <c r="A29" s="5"/>
      <c r="B29" s="69"/>
      <c r="C29" s="69"/>
      <c r="D29" s="13"/>
      <c r="E29" s="2" t="s">
        <v>53</v>
      </c>
      <c r="F29" s="104"/>
      <c r="G29" s="104"/>
      <c r="H29" s="21"/>
      <c r="I29" s="16"/>
      <c r="J29" s="18"/>
      <c r="K29" s="19"/>
      <c r="L29" s="19"/>
      <c r="M29" s="93" t="s">
        <v>45</v>
      </c>
      <c r="N29" s="93">
        <f>G38</f>
        <v>0</v>
      </c>
      <c r="O29" s="130"/>
      <c r="P29" s="93"/>
    </row>
    <row r="30" spans="1:16" x14ac:dyDescent="0.25">
      <c r="A30" s="82" t="s">
        <v>36</v>
      </c>
      <c r="B30" s="83" t="s">
        <v>51</v>
      </c>
      <c r="C30" s="83" t="s">
        <v>34</v>
      </c>
      <c r="D30" s="84" t="s">
        <v>35</v>
      </c>
      <c r="E30" s="84" t="s">
        <v>53</v>
      </c>
      <c r="F30" s="85"/>
      <c r="G30" s="86"/>
      <c r="H30" s="87">
        <f t="shared" ref="H30:H40" si="4">G30-F30</f>
        <v>0</v>
      </c>
      <c r="I30" s="16">
        <v>1306476127</v>
      </c>
      <c r="J30" s="120" t="s">
        <v>80</v>
      </c>
      <c r="K30" s="19"/>
      <c r="L30" s="19"/>
      <c r="M30" s="93"/>
      <c r="N30" s="93">
        <f>G39</f>
        <v>0</v>
      </c>
      <c r="O30" s="130"/>
      <c r="P30" s="93"/>
    </row>
    <row r="31" spans="1:16" x14ac:dyDescent="0.25">
      <c r="A31" s="5" t="s">
        <v>38</v>
      </c>
      <c r="B31" s="69" t="s">
        <v>51</v>
      </c>
      <c r="C31" s="69" t="s">
        <v>24</v>
      </c>
      <c r="D31" s="13" t="s">
        <v>37</v>
      </c>
      <c r="E31" s="2" t="s">
        <v>52</v>
      </c>
      <c r="F31" s="113"/>
      <c r="G31" s="127"/>
      <c r="H31" s="21">
        <f t="shared" si="4"/>
        <v>0</v>
      </c>
      <c r="I31" s="17">
        <f>G32+G34-G31-G33</f>
        <v>0</v>
      </c>
      <c r="J31" s="123" t="s">
        <v>81</v>
      </c>
      <c r="K31" s="19"/>
      <c r="L31" s="19"/>
      <c r="M31" s="9"/>
    </row>
    <row r="32" spans="1:16" x14ac:dyDescent="0.25">
      <c r="A32" s="5"/>
      <c r="B32" s="69"/>
      <c r="C32" s="69"/>
      <c r="D32" s="13"/>
      <c r="E32" s="2" t="s">
        <v>53</v>
      </c>
      <c r="F32" s="104"/>
      <c r="G32" s="104"/>
      <c r="H32" s="21">
        <f t="shared" si="4"/>
        <v>0</v>
      </c>
      <c r="I32" s="17"/>
      <c r="K32" s="9"/>
    </row>
    <row r="33" spans="1:12" x14ac:dyDescent="0.25">
      <c r="A33" s="5" t="s">
        <v>54</v>
      </c>
      <c r="B33" s="69" t="s">
        <v>51</v>
      </c>
      <c r="C33" s="69" t="s">
        <v>24</v>
      </c>
      <c r="D33" s="13" t="s">
        <v>55</v>
      </c>
      <c r="E33" s="2" t="s">
        <v>52</v>
      </c>
      <c r="F33" s="104"/>
      <c r="G33" s="104"/>
      <c r="H33" s="21">
        <f t="shared" si="4"/>
        <v>0</v>
      </c>
      <c r="I33" s="17">
        <f>I30+I31</f>
        <v>1306476127</v>
      </c>
      <c r="J33" s="9">
        <f>I33-G19</f>
        <v>1306476127</v>
      </c>
      <c r="K33" s="124">
        <v>330</v>
      </c>
      <c r="L33" s="124" t="s">
        <v>84</v>
      </c>
    </row>
    <row r="34" spans="1:12" ht="15.75" thickBot="1" x14ac:dyDescent="0.3">
      <c r="A34" s="6"/>
      <c r="B34" s="75"/>
      <c r="C34" s="75"/>
      <c r="D34" s="15"/>
      <c r="E34" s="7" t="s">
        <v>53</v>
      </c>
      <c r="F34" s="128"/>
      <c r="G34" s="128"/>
      <c r="H34" s="40">
        <f t="shared" si="4"/>
        <v>0</v>
      </c>
      <c r="I34" s="16"/>
    </row>
    <row r="35" spans="1:12" x14ac:dyDescent="0.25">
      <c r="A35" s="3" t="s">
        <v>40</v>
      </c>
      <c r="B35" s="68" t="s">
        <v>51</v>
      </c>
      <c r="C35" s="68" t="s">
        <v>41</v>
      </c>
      <c r="D35" s="14" t="s">
        <v>39</v>
      </c>
      <c r="E35" s="4" t="s">
        <v>52</v>
      </c>
      <c r="F35" s="116"/>
      <c r="G35" s="110"/>
      <c r="H35" s="121">
        <f t="shared" si="4"/>
        <v>0</v>
      </c>
      <c r="I35" s="98"/>
      <c r="J35" s="9"/>
    </row>
    <row r="36" spans="1:12" x14ac:dyDescent="0.25">
      <c r="A36" s="5" t="s">
        <v>43</v>
      </c>
      <c r="B36" s="69" t="s">
        <v>51</v>
      </c>
      <c r="C36" s="69" t="s">
        <v>41</v>
      </c>
      <c r="D36" s="13" t="s">
        <v>42</v>
      </c>
      <c r="E36" s="2" t="s">
        <v>52</v>
      </c>
      <c r="F36" s="115"/>
      <c r="G36" s="135"/>
      <c r="H36" s="27">
        <f t="shared" si="4"/>
        <v>0</v>
      </c>
      <c r="J36" s="9"/>
      <c r="K36" s="9"/>
    </row>
    <row r="37" spans="1:12" x14ac:dyDescent="0.25">
      <c r="A37" s="22"/>
      <c r="B37" s="70"/>
      <c r="C37" s="70"/>
      <c r="D37" s="26"/>
      <c r="E37" s="23"/>
      <c r="F37" s="34"/>
      <c r="G37" s="34"/>
      <c r="H37" s="27">
        <f t="shared" si="4"/>
        <v>0</v>
      </c>
      <c r="I37" s="17"/>
      <c r="K37" s="9"/>
      <c r="L37">
        <v>3242768982</v>
      </c>
    </row>
    <row r="38" spans="1:12" x14ac:dyDescent="0.25">
      <c r="A38" s="5" t="s">
        <v>45</v>
      </c>
      <c r="B38" s="69" t="s">
        <v>51</v>
      </c>
      <c r="C38" s="69" t="s">
        <v>7</v>
      </c>
      <c r="D38" s="13" t="s">
        <v>44</v>
      </c>
      <c r="E38" s="2" t="s">
        <v>52</v>
      </c>
      <c r="F38" s="113"/>
      <c r="G38" s="105"/>
      <c r="H38" s="21">
        <f t="shared" si="4"/>
        <v>0</v>
      </c>
      <c r="I38" s="98">
        <f>H38-H39</f>
        <v>0</v>
      </c>
      <c r="J38" s="9"/>
      <c r="K38" s="9"/>
      <c r="L38" s="9">
        <f>G17+L37</f>
        <v>3242768982</v>
      </c>
    </row>
    <row r="39" spans="1:12" x14ac:dyDescent="0.25">
      <c r="A39" s="28"/>
      <c r="B39" s="71"/>
      <c r="C39" s="71"/>
      <c r="D39" s="8"/>
      <c r="E39" s="8" t="s">
        <v>53</v>
      </c>
      <c r="F39" s="113"/>
      <c r="G39" s="114"/>
      <c r="H39" s="21">
        <f t="shared" si="4"/>
        <v>0</v>
      </c>
      <c r="I39" s="17"/>
      <c r="J39" s="9"/>
    </row>
    <row r="40" spans="1:12" x14ac:dyDescent="0.25">
      <c r="A40" s="22"/>
      <c r="B40" s="70"/>
      <c r="C40" s="70"/>
      <c r="D40" s="23"/>
      <c r="E40" s="23"/>
      <c r="F40" s="34"/>
      <c r="G40" s="66"/>
      <c r="H40" s="27">
        <f t="shared" si="4"/>
        <v>0</v>
      </c>
      <c r="I40" s="17"/>
      <c r="J40" s="9"/>
    </row>
    <row r="41" spans="1:12" ht="15.75" thickBot="1" x14ac:dyDescent="0.3">
      <c r="A41" s="6" t="s">
        <v>40</v>
      </c>
      <c r="B41" s="75" t="s">
        <v>51</v>
      </c>
      <c r="C41" s="75" t="s">
        <v>41</v>
      </c>
      <c r="D41" s="7" t="s">
        <v>39</v>
      </c>
      <c r="E41" s="7" t="s">
        <v>53</v>
      </c>
      <c r="F41" s="132"/>
      <c r="G41" s="133"/>
      <c r="H41" s="51">
        <f>G41-F41</f>
        <v>0</v>
      </c>
      <c r="I41" s="9"/>
      <c r="J41" s="9"/>
      <c r="K41" s="19"/>
    </row>
    <row r="42" spans="1:12" x14ac:dyDescent="0.25">
      <c r="F42" s="9"/>
      <c r="G42" s="9"/>
      <c r="I42" s="9"/>
      <c r="J42" s="9"/>
    </row>
    <row r="43" spans="1:12" x14ac:dyDescent="0.25">
      <c r="A43" s="52" t="str">
        <f>CONCATENATE("Дані про відпуск за даними файлів АСКОЕ завантажених до платформи MMS за ",J1," 2021 року")</f>
        <v>Дані про відпуск за даними файлів АСКОЕ завантажених до платформи MMS за лютий 2021 року</v>
      </c>
      <c r="B43" s="52"/>
      <c r="C43" s="52"/>
      <c r="D43" s="52"/>
      <c r="F43" s="9"/>
      <c r="G43" s="12"/>
      <c r="I43" s="9"/>
      <c r="J43" s="9"/>
    </row>
    <row r="44" spans="1:12" ht="15.75" thickBot="1" x14ac:dyDescent="0.3">
      <c r="G44" s="10"/>
      <c r="I44" s="9"/>
      <c r="J44" s="9"/>
    </row>
    <row r="45" spans="1:12" ht="60" x14ac:dyDescent="0.25">
      <c r="A45" s="53" t="s">
        <v>59</v>
      </c>
      <c r="B45" s="54" t="s">
        <v>72</v>
      </c>
      <c r="C45" s="54" t="s">
        <v>60</v>
      </c>
      <c r="D45" s="54" t="str">
        <f>CONCATENATE("Відпуск е/е в мережу , кВт*год ",(I1))</f>
        <v>Відпуск е/е в мережу , кВт*год ММС версія 2  09.03.2021 00:00</v>
      </c>
      <c r="G45" s="10"/>
      <c r="I45" s="9"/>
    </row>
    <row r="46" spans="1:12" ht="15.75" thickBot="1" x14ac:dyDescent="0.3">
      <c r="A46" s="55"/>
      <c r="B46" s="55"/>
      <c r="C46" s="55"/>
      <c r="D46" s="55"/>
      <c r="G46" s="10"/>
      <c r="I46" s="9"/>
    </row>
    <row r="47" spans="1:12" ht="15.75" thickBot="1" x14ac:dyDescent="0.3">
      <c r="A47" s="56" t="s">
        <v>61</v>
      </c>
      <c r="B47" s="76">
        <f>F11</f>
        <v>0</v>
      </c>
      <c r="C47" s="60">
        <f>D47-B47</f>
        <v>0</v>
      </c>
      <c r="D47" s="76">
        <f>G11</f>
        <v>0</v>
      </c>
      <c r="G47" s="10"/>
      <c r="I47" s="9"/>
    </row>
    <row r="48" spans="1:12" ht="15.75" thickBot="1" x14ac:dyDescent="0.3">
      <c r="A48" s="56" t="s">
        <v>62</v>
      </c>
      <c r="B48" s="76">
        <f>F4</f>
        <v>0</v>
      </c>
      <c r="C48" s="60">
        <f t="shared" ref="C48:C57" si="5">D48-B48</f>
        <v>0</v>
      </c>
      <c r="D48" s="76">
        <f>G4</f>
        <v>0</v>
      </c>
      <c r="G48" s="10"/>
      <c r="I48" s="9"/>
    </row>
    <row r="49" spans="1:9" ht="15.75" thickBot="1" x14ac:dyDescent="0.3">
      <c r="A49" s="56" t="s">
        <v>63</v>
      </c>
      <c r="B49" s="76">
        <f>F37</f>
        <v>0</v>
      </c>
      <c r="C49" s="60">
        <f t="shared" si="5"/>
        <v>0</v>
      </c>
      <c r="D49" s="76">
        <f>G37</f>
        <v>0</v>
      </c>
      <c r="G49" s="10"/>
      <c r="I49" s="9"/>
    </row>
    <row r="50" spans="1:9" ht="15.75" thickBot="1" x14ac:dyDescent="0.3">
      <c r="A50" s="57" t="s">
        <v>64</v>
      </c>
      <c r="B50" s="77">
        <f>F21+F31+F33</f>
        <v>0</v>
      </c>
      <c r="C50" s="60">
        <f t="shared" si="5"/>
        <v>0</v>
      </c>
      <c r="D50" s="77">
        <f>G21+G31+G33</f>
        <v>0</v>
      </c>
      <c r="G50" s="10"/>
      <c r="I50" s="9"/>
    </row>
    <row r="51" spans="1:9" ht="15.75" thickBot="1" x14ac:dyDescent="0.3">
      <c r="A51" s="58" t="s">
        <v>65</v>
      </c>
      <c r="B51" s="78">
        <f>F20</f>
        <v>0</v>
      </c>
      <c r="C51" s="60">
        <f t="shared" si="5"/>
        <v>0</v>
      </c>
      <c r="D51" s="78">
        <f>G21</f>
        <v>0</v>
      </c>
      <c r="G51" s="10"/>
      <c r="I51" s="9"/>
    </row>
    <row r="52" spans="1:9" ht="15.75" thickBot="1" x14ac:dyDescent="0.3">
      <c r="A52" s="58" t="s">
        <v>66</v>
      </c>
      <c r="B52" s="78">
        <f>F31</f>
        <v>0</v>
      </c>
      <c r="C52" s="60">
        <f t="shared" si="5"/>
        <v>0</v>
      </c>
      <c r="D52" s="78">
        <f>G31</f>
        <v>0</v>
      </c>
      <c r="G52" s="10"/>
      <c r="I52" s="9"/>
    </row>
    <row r="53" spans="1:9" ht="15.75" thickBot="1" x14ac:dyDescent="0.3">
      <c r="A53" s="58" t="s">
        <v>67</v>
      </c>
      <c r="B53" s="78">
        <f>F33</f>
        <v>0</v>
      </c>
      <c r="C53" s="60">
        <f t="shared" si="5"/>
        <v>0</v>
      </c>
      <c r="D53" s="78">
        <f>G33</f>
        <v>0</v>
      </c>
      <c r="G53" s="10"/>
      <c r="I53" s="9"/>
    </row>
    <row r="54" spans="1:9" ht="15.75" thickBot="1" x14ac:dyDescent="0.3">
      <c r="A54" s="59" t="s">
        <v>68</v>
      </c>
      <c r="B54" s="79">
        <f>F32</f>
        <v>0</v>
      </c>
      <c r="C54" s="60">
        <f t="shared" si="5"/>
        <v>0</v>
      </c>
      <c r="D54" s="79">
        <f>G32</f>
        <v>0</v>
      </c>
      <c r="G54" s="10"/>
      <c r="I54" s="9"/>
    </row>
    <row r="55" spans="1:9" ht="15.75" thickBot="1" x14ac:dyDescent="0.3">
      <c r="A55" s="56" t="s">
        <v>69</v>
      </c>
      <c r="B55" s="76">
        <f>B47+B48+B49+B50</f>
        <v>0</v>
      </c>
      <c r="C55" s="60">
        <f t="shared" si="5"/>
        <v>0</v>
      </c>
      <c r="D55" s="76">
        <f>D47+D48+D49+D50</f>
        <v>0</v>
      </c>
      <c r="F55" s="9"/>
      <c r="G55" s="10"/>
      <c r="I55" s="9"/>
    </row>
    <row r="56" spans="1:9" ht="15.75" thickBot="1" x14ac:dyDescent="0.3">
      <c r="A56" s="56" t="s">
        <v>70</v>
      </c>
      <c r="B56" s="76">
        <f>B47+B48+B49+B51</f>
        <v>0</v>
      </c>
      <c r="C56" s="60">
        <f t="shared" si="5"/>
        <v>0</v>
      </c>
      <c r="D56" s="76">
        <f>D47+D48+D49+D51</f>
        <v>0</v>
      </c>
      <c r="G56" s="10"/>
      <c r="I56" s="9"/>
    </row>
    <row r="57" spans="1:9" ht="15.75" thickBot="1" x14ac:dyDescent="0.3">
      <c r="A57" s="56" t="s">
        <v>71</v>
      </c>
      <c r="B57" s="76">
        <f>B52+B53</f>
        <v>0</v>
      </c>
      <c r="C57" s="60">
        <f t="shared" si="5"/>
        <v>0</v>
      </c>
      <c r="D57" s="76">
        <f>D52+D53</f>
        <v>0</v>
      </c>
      <c r="F57" s="9"/>
      <c r="G57" s="10"/>
      <c r="I57" s="9"/>
    </row>
    <row r="58" spans="1:9" x14ac:dyDescent="0.25">
      <c r="G58" s="10"/>
      <c r="I58" s="9"/>
    </row>
    <row r="59" spans="1:9" x14ac:dyDescent="0.25">
      <c r="G59" s="10"/>
      <c r="I59" s="9"/>
    </row>
    <row r="60" spans="1:9" x14ac:dyDescent="0.25">
      <c r="G60" s="10"/>
      <c r="I60" s="9"/>
    </row>
  </sheetData>
  <conditionalFormatting sqref="P2:P3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02.2021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Юрачківська Ольга Григорівна</dc:creator>
  <cp:lastModifiedBy>felix</cp:lastModifiedBy>
  <cp:lastPrinted>2019-12-10T13:24:56Z</cp:lastPrinted>
  <dcterms:created xsi:type="dcterms:W3CDTF">2019-08-21T10:19:04Z</dcterms:created>
  <dcterms:modified xsi:type="dcterms:W3CDTF">2021-03-20T13:52:42Z</dcterms:modified>
</cp:coreProperties>
</file>