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83f854dd219f333/Dokumente/SIX Case Study/"/>
    </mc:Choice>
  </mc:AlternateContent>
  <xr:revisionPtr revIDLastSave="267" documentId="8_{632E2E9A-0AB1-4B93-A37A-1E2B76A3154C}" xr6:coauthVersionLast="46" xr6:coauthVersionMax="46" xr10:uidLastSave="{A888D548-D263-4409-8EFD-F3B920DEB60D}"/>
  <bookViews>
    <workbookView xWindow="-98" yWindow="-98" windowWidth="20715" windowHeight="13276" activeTab="2" xr2:uid="{00000000-000D-0000-FFFF-FFFF00000000}"/>
  </bookViews>
  <sheets>
    <sheet name="Trx" sheetId="5" r:id="rId1"/>
    <sheet name="Reference Data" sheetId="6" r:id="rId2"/>
    <sheet name="Try Out stuff" sheetId="7" r:id="rId3"/>
  </sheets>
  <definedNames>
    <definedName name="_xlnm._FilterDatabase" localSheetId="1" hidden="1">'Reference Data'!$A$1:$L$287</definedName>
    <definedName name="_xlnm._FilterDatabase" localSheetId="0" hidden="1">Trx!$A$1:$U$279</definedName>
  </definedNames>
  <calcPr calcId="191029"/>
  <pivotCaches>
    <pivotCache cacheId="1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7" l="1"/>
  <c r="H23" i="7"/>
  <c r="H24" i="7"/>
  <c r="H25" i="7"/>
  <c r="H26" i="7"/>
  <c r="H27" i="7"/>
  <c r="H28" i="7"/>
  <c r="H29" i="7"/>
  <c r="H30" i="7"/>
  <c r="H31" i="7"/>
  <c r="H21" i="7"/>
  <c r="G22" i="7"/>
  <c r="G23" i="7"/>
  <c r="G24" i="7"/>
  <c r="G25" i="7"/>
  <c r="G26" i="7"/>
  <c r="G27" i="7"/>
  <c r="G28" i="7"/>
  <c r="G29" i="7"/>
  <c r="G30" i="7"/>
  <c r="G31" i="7"/>
  <c r="G21" i="7"/>
  <c r="F22" i="7"/>
  <c r="F23" i="7"/>
  <c r="F24" i="7"/>
  <c r="F25" i="7"/>
  <c r="F26" i="7"/>
  <c r="F27" i="7"/>
  <c r="F28" i="7"/>
  <c r="F29" i="7"/>
  <c r="F30" i="7"/>
  <c r="F31" i="7"/>
  <c r="F21" i="7"/>
  <c r="E22" i="7"/>
  <c r="E23" i="7"/>
  <c r="E24" i="7"/>
  <c r="E25" i="7"/>
  <c r="E26" i="7"/>
  <c r="E27" i="7"/>
  <c r="E28" i="7"/>
  <c r="E29" i="7"/>
  <c r="E30" i="7"/>
  <c r="E31" i="7"/>
  <c r="E21" i="7"/>
  <c r="D22" i="7"/>
  <c r="D23" i="7"/>
  <c r="D24" i="7"/>
  <c r="D25" i="7"/>
  <c r="D26" i="7"/>
  <c r="D27" i="7"/>
  <c r="D28" i="7"/>
  <c r="D29" i="7"/>
  <c r="D30" i="7"/>
  <c r="D31" i="7"/>
  <c r="D21" i="7"/>
  <c r="C22" i="7"/>
  <c r="C23" i="7"/>
  <c r="C24" i="7"/>
  <c r="C25" i="7"/>
  <c r="C26" i="7"/>
  <c r="C27" i="7"/>
  <c r="C28" i="7"/>
  <c r="C29" i="7"/>
  <c r="C30" i="7"/>
  <c r="C31" i="7"/>
  <c r="C21" i="7"/>
  <c r="B22" i="7"/>
  <c r="B23" i="7"/>
  <c r="B24" i="7"/>
  <c r="B25" i="7"/>
  <c r="B26" i="7"/>
  <c r="B27" i="7"/>
  <c r="B28" i="7"/>
  <c r="B29" i="7"/>
  <c r="B30" i="7"/>
  <c r="B31" i="7"/>
  <c r="B21" i="7"/>
  <c r="A21" i="7"/>
  <c r="A22" i="7"/>
  <c r="A23" i="7"/>
  <c r="A24" i="7"/>
  <c r="A25" i="7"/>
  <c r="A26" i="7"/>
  <c r="A27" i="7"/>
  <c r="A28" i="7"/>
  <c r="A29" i="7"/>
  <c r="A30" i="7"/>
  <c r="A31" i="7"/>
  <c r="A2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2" i="5"/>
  <c r="M279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</calcChain>
</file>

<file path=xl/sharedStrings.xml><?xml version="1.0" encoding="utf-8"?>
<sst xmlns="http://schemas.openxmlformats.org/spreadsheetml/2006/main" count="3054" uniqueCount="685">
  <si>
    <t>Zuerich</t>
  </si>
  <si>
    <t>MB ZH-SEIDENGASSE</t>
  </si>
  <si>
    <t>Seidengasse 12</t>
  </si>
  <si>
    <t>MB ZH-OERLIKON</t>
  </si>
  <si>
    <t>MB GMZ-ZH-HERDERN</t>
  </si>
  <si>
    <t>Pfingstweidstrasse 101</t>
  </si>
  <si>
    <t>MB EKZ-ZH-CITY</t>
  </si>
  <si>
    <t>Loewenstrasse 31-35</t>
  </si>
  <si>
    <t>Zuerich Oerlikon</t>
  </si>
  <si>
    <t>UBS ZH Paradeplatz</t>
  </si>
  <si>
    <t xml:space="preserve">Paradeplatz 6 </t>
  </si>
  <si>
    <t>UBS ZH Loewenplatz</t>
  </si>
  <si>
    <t>Seidengasse 17</t>
  </si>
  <si>
    <t>UBS ZH Europaallee</t>
  </si>
  <si>
    <t>Europaallee 23</t>
  </si>
  <si>
    <t>UBS Zuerich Bellev</t>
  </si>
  <si>
    <t>Theaterstrasse 20</t>
  </si>
  <si>
    <t>SBB Zuerich Wiedik</t>
  </si>
  <si>
    <t xml:space="preserve">Birmensdorferstrasse 80 </t>
  </si>
  <si>
    <t>UBS ZH Stauffacher</t>
  </si>
  <si>
    <t xml:space="preserve">Badenerstrasse 9 </t>
  </si>
  <si>
    <t>UBS ZH VZA1</t>
  </si>
  <si>
    <t xml:space="preserve">Max-Högger-Strasse 81 </t>
  </si>
  <si>
    <t>UBS ZH Stockerstr</t>
  </si>
  <si>
    <t>Stockerstrasse 64</t>
  </si>
  <si>
    <t>UBS ZH Letzipark</t>
  </si>
  <si>
    <t>Baslerstrasse 50</t>
  </si>
  <si>
    <t>UBS Zuerich Centra</t>
  </si>
  <si>
    <t xml:space="preserve">Stampfenbachstrasse 1 </t>
  </si>
  <si>
    <t xml:space="preserve">UBS ZH Bahnhofstr </t>
  </si>
  <si>
    <t xml:space="preserve">Bahnhofstrasse 45 </t>
  </si>
  <si>
    <t>UBS ZH Shopville</t>
  </si>
  <si>
    <t xml:space="preserve">Bahnhofpassage / Shop Ville </t>
  </si>
  <si>
    <t>Bahnhofstrasse 72</t>
  </si>
  <si>
    <t>UBS Zuerich Witiko</t>
  </si>
  <si>
    <t>Witikonerstrasse 285</t>
  </si>
  <si>
    <t>UBS ZH Roemerhof</t>
  </si>
  <si>
    <t>Roemerhofplatz 5</t>
  </si>
  <si>
    <t>UBS ZH Albisr. Dor</t>
  </si>
  <si>
    <t>Albisriederstrasse 361</t>
  </si>
  <si>
    <t>UBS ZH Albisrieder</t>
  </si>
  <si>
    <t>Albisriederplatz 8</t>
  </si>
  <si>
    <t>UBS ZH Turbinenpla</t>
  </si>
  <si>
    <t xml:space="preserve">Giessereistrasse 18 </t>
  </si>
  <si>
    <t>UBS Zuerich Oerlik</t>
  </si>
  <si>
    <t>Schaffhauserstrasse 339</t>
  </si>
  <si>
    <t>Schaffhauserstrasse 59</t>
  </si>
  <si>
    <t>UBS Zuerich Wiedik</t>
  </si>
  <si>
    <t>Birmensdorferstrasse 123</t>
  </si>
  <si>
    <t>UBS Zuerich Hoengg</t>
  </si>
  <si>
    <t>Limmattalstrasse 180</t>
  </si>
  <si>
    <t>UBS Zuerich Fhf.</t>
  </si>
  <si>
    <t xml:space="preserve">Flughafen Zuerich </t>
  </si>
  <si>
    <t>Zuerich-Flughafen</t>
  </si>
  <si>
    <t>UBS Zuerich SF</t>
  </si>
  <si>
    <t xml:space="preserve">Fernsehstrasse 2 </t>
  </si>
  <si>
    <t>UBS ZH-Altstetten</t>
  </si>
  <si>
    <t>Badenerstrasse 678</t>
  </si>
  <si>
    <t>Thurgauerstrasse 119</t>
  </si>
  <si>
    <t>CS ZH Helvetiapl 2</t>
  </si>
  <si>
    <t>Molkenstrasse. 15</t>
  </si>
  <si>
    <t>Zürich</t>
  </si>
  <si>
    <t>CS ZH Helvetiapl 1</t>
  </si>
  <si>
    <t>Uraniastrasse 4</t>
  </si>
  <si>
    <t>CS ZH Seefeld 5</t>
  </si>
  <si>
    <t>Seefeldstrasse 1</t>
  </si>
  <si>
    <t>CS ZH Affoltern 4</t>
  </si>
  <si>
    <t>In Böden 174</t>
  </si>
  <si>
    <t>CS ZH Oerlikon 5</t>
  </si>
  <si>
    <t>Ohmstrasse 2/4</t>
  </si>
  <si>
    <t>CS ZH Schaffhplatz</t>
  </si>
  <si>
    <t>Weinbergstrasse 161</t>
  </si>
  <si>
    <t>CS ZH Rathauspl 1</t>
  </si>
  <si>
    <t>Limmatquai 58</t>
  </si>
  <si>
    <t xml:space="preserve">CS ZH Rathauspl 2 </t>
  </si>
  <si>
    <t>CS Affoltern a.A.</t>
  </si>
  <si>
    <t>ZUERICHSTR. 55</t>
  </si>
  <si>
    <t>CS ZH Oerlikon 7</t>
  </si>
  <si>
    <t>CS Opfikon 1</t>
  </si>
  <si>
    <t>CS ZH Flugh AN 2</t>
  </si>
  <si>
    <t>Terminal 2 Ankunft</t>
  </si>
  <si>
    <t>Postfach</t>
  </si>
  <si>
    <t>CS ZH Paradepl 2</t>
  </si>
  <si>
    <t>Paradeplatz 2</t>
  </si>
  <si>
    <t xml:space="preserve">CS ZH Rigiplatz 2 </t>
  </si>
  <si>
    <t>Universitätsstr. 5</t>
  </si>
  <si>
    <t xml:space="preserve">Zürich </t>
  </si>
  <si>
    <t>CS ZH Jelmoli 2</t>
  </si>
  <si>
    <t>Steinmuehleplatz 1</t>
  </si>
  <si>
    <t xml:space="preserve">CS Affoltern a.A. </t>
  </si>
  <si>
    <t>Zürichstrasse 55</t>
  </si>
  <si>
    <t>CS ZH AltstettenSO</t>
  </si>
  <si>
    <t>CS Schlieren SOCAR</t>
  </si>
  <si>
    <t>CS ZH Enge 3</t>
  </si>
  <si>
    <t>Bleicherweg 33</t>
  </si>
  <si>
    <t>CS ZH Uetlihof E8</t>
  </si>
  <si>
    <t xml:space="preserve">Uetlibergstrasse 231  </t>
  </si>
  <si>
    <t>CS ZH Enge 2</t>
  </si>
  <si>
    <t>Zürich Enge</t>
  </si>
  <si>
    <t xml:space="preserve">CS ZH Seefeld 1 </t>
  </si>
  <si>
    <t>Zuerich Seefeld</t>
  </si>
  <si>
    <t>CS Guemligenpark 1</t>
  </si>
  <si>
    <t xml:space="preserve">CS ZH Seefeld 2 </t>
  </si>
  <si>
    <t>CS ZH Uetlihof 2</t>
  </si>
  <si>
    <t>Uetlibergstrasse 231</t>
  </si>
  <si>
    <t>CS ZH Triemli SOCA</t>
  </si>
  <si>
    <t>Birmensdorferstr. 484</t>
  </si>
  <si>
    <t>CS ZH Hoengg 1</t>
  </si>
  <si>
    <t>Regensdorferstrasse 15</t>
  </si>
  <si>
    <t>CS ZH Flugh Transi</t>
  </si>
  <si>
    <t>Terminal B, Transit</t>
  </si>
  <si>
    <t>CS ZH Europaallee</t>
  </si>
  <si>
    <t>CS ZH Oerlikon 9</t>
  </si>
  <si>
    <t>CS ZH ETH Mensa</t>
  </si>
  <si>
    <t>Universitaetsstrasse 105</t>
  </si>
  <si>
    <t>CS ZH Uetlihof 1</t>
  </si>
  <si>
    <t>CS ZH Uetlihof 2 E</t>
  </si>
  <si>
    <t>CS ZH Shopville 1</t>
  </si>
  <si>
    <t xml:space="preserve"> Zuerich HB Plaza</t>
  </si>
  <si>
    <t>CS ZH Shopville 2</t>
  </si>
  <si>
    <t>Zürich HB Plaza</t>
  </si>
  <si>
    <t>CS ZH Shopville 3</t>
  </si>
  <si>
    <t>Werdmuehleplatz</t>
  </si>
  <si>
    <t>CS Arosa</t>
  </si>
  <si>
    <t>CS ZH Bahnhofstr 2</t>
  </si>
  <si>
    <t>Bahnhofstrasse 53</t>
  </si>
  <si>
    <t>CS ZH Bahnhofstr 3</t>
  </si>
  <si>
    <t>Bahnhofstrasse. 53</t>
  </si>
  <si>
    <t>CS ZH Bahnhofstr 4</t>
  </si>
  <si>
    <t>CS WTHUR MIGROL</t>
  </si>
  <si>
    <t>ZUERICHSTR. 48</t>
  </si>
  <si>
    <t>CS ZH Aussersihl 5</t>
  </si>
  <si>
    <t>Badenerstrasse 50</t>
  </si>
  <si>
    <t>CS ZH Tower 2</t>
  </si>
  <si>
    <t>Hagenholzstrasse 20/22</t>
  </si>
  <si>
    <t>CS ZH Tower 3</t>
  </si>
  <si>
    <t>CS ZH Paradepl 3</t>
  </si>
  <si>
    <t>Paradeplatz. 3</t>
  </si>
  <si>
    <t>CS ZH Schuetzengas</t>
  </si>
  <si>
    <t>Schützengasse 14</t>
  </si>
  <si>
    <t>CS ZH Aussersihl 6</t>
  </si>
  <si>
    <t>CS ZH Rigiplatz 1</t>
  </si>
  <si>
    <t>Universitätsstr. 105</t>
  </si>
  <si>
    <t>CS ZH Flugh AN 3</t>
  </si>
  <si>
    <t>CS ZH Paradepl 1</t>
  </si>
  <si>
    <t>Paradeplatz 1</t>
  </si>
  <si>
    <t>CS ZH Oerlikon 6</t>
  </si>
  <si>
    <t>CS ZH Seefeld 4</t>
  </si>
  <si>
    <t>Zürich Seefeld</t>
  </si>
  <si>
    <t>CS ZH Werdmuehle 4</t>
  </si>
  <si>
    <t>CS ZH Oerlikon 8</t>
  </si>
  <si>
    <t>CS ZH Altstetten 6</t>
  </si>
  <si>
    <t>Badenerstrasse 694</t>
  </si>
  <si>
    <t>CS ZH Werdmuehle 5</t>
  </si>
  <si>
    <t>CS ZH Werdmuehle 6</t>
  </si>
  <si>
    <t>CS ZH Sihlcity 1</t>
  </si>
  <si>
    <t>Kalandergasse 1</t>
  </si>
  <si>
    <t>CS ZH Sihlcity 3</t>
  </si>
  <si>
    <t>CS ZH Sihlcity 4</t>
  </si>
  <si>
    <t>Kalanderplatz 1</t>
  </si>
  <si>
    <t>CS ZH Altstetten 5</t>
  </si>
  <si>
    <t>CS Moutier 3</t>
  </si>
  <si>
    <t>Postfach 600</t>
  </si>
  <si>
    <t>CS Moutier 4</t>
  </si>
  <si>
    <t>CS ZH Sihlcity 5</t>
  </si>
  <si>
    <t>CS ZH Paradepl 4</t>
  </si>
  <si>
    <t>Paradeplatz 8</t>
  </si>
  <si>
    <t>CS ZH Flugh CheckI</t>
  </si>
  <si>
    <t>Baselstr. 2  FLUGH.CHECK IN  2</t>
  </si>
  <si>
    <t>CS ZH Max Frisch</t>
  </si>
  <si>
    <t>VAB OLE-OLE-BAR-ZH</t>
  </si>
  <si>
    <t>Langstrasse 138</t>
  </si>
  <si>
    <t>Fraumünsterstrasse 21</t>
  </si>
  <si>
    <t>ZH</t>
  </si>
  <si>
    <t>BAV Zürich</t>
  </si>
  <si>
    <t>Goethestrasse 18</t>
  </si>
  <si>
    <t xml:space="preserve">BAV Zürich </t>
  </si>
  <si>
    <t xml:space="preserve">Goethestrasse 18                </t>
  </si>
  <si>
    <t xml:space="preserve">Zürich                   </t>
  </si>
  <si>
    <t>ZKB ZH City 1</t>
  </si>
  <si>
    <t>Bahnhofstr. 9</t>
  </si>
  <si>
    <t>ZKB ZH City 2</t>
  </si>
  <si>
    <t>ZKB ZH City 3</t>
  </si>
  <si>
    <t>ZKB ZH City 6</t>
  </si>
  <si>
    <t>ZKB ZH City 4</t>
  </si>
  <si>
    <t>ZHB ZH City 8</t>
  </si>
  <si>
    <t>Bahnhofst. 9</t>
  </si>
  <si>
    <t>ZKB ZH Unispital</t>
  </si>
  <si>
    <t>Raemistr. 100</t>
  </si>
  <si>
    <t>ZKB ZH Uni Raemist</t>
  </si>
  <si>
    <t>Raemistr. 71</t>
  </si>
  <si>
    <t>ZKB mob. BM 2-Trai</t>
  </si>
  <si>
    <t>ZKB mob. BM 3-Trai</t>
  </si>
  <si>
    <t>ZKB mob. BM 4-Trai</t>
  </si>
  <si>
    <t xml:space="preserve">ZKB ZH Limmatquai </t>
  </si>
  <si>
    <t>Limmatquai 112</t>
  </si>
  <si>
    <t>ZKB mob. BM 1-Cash</t>
  </si>
  <si>
    <t>ZKB ZH City EZA 1</t>
  </si>
  <si>
    <t>ZKB ZH City EZA 2</t>
  </si>
  <si>
    <t>ZKB ZH Limmatquai</t>
  </si>
  <si>
    <t>Limmatquai  112</t>
  </si>
  <si>
    <t>ZKB ZH Oerlikon PW</t>
  </si>
  <si>
    <t>Birchstr. 160</t>
  </si>
  <si>
    <t>ZKB ZH Waid Spital</t>
  </si>
  <si>
    <t>Tiechstr.</t>
  </si>
  <si>
    <t>ZKB ZH HB Hautpth.</t>
  </si>
  <si>
    <t>HB Haupthalle</t>
  </si>
  <si>
    <t>ZKB ZH HB 1</t>
  </si>
  <si>
    <t>Passage Bahnhofstr. / Shopville</t>
  </si>
  <si>
    <t>ZKB ZH HB 2</t>
  </si>
  <si>
    <t xml:space="preserve">Passage Bahnhofstr. / Shopville </t>
  </si>
  <si>
    <t>ZKB ZH HB 3</t>
  </si>
  <si>
    <t>ZKB ZH HB Landesm.</t>
  </si>
  <si>
    <t xml:space="preserve">Landesmuseumshalle </t>
  </si>
  <si>
    <t>Landesmuseumshalle</t>
  </si>
  <si>
    <t>ZKB ZH HB Sihlquai</t>
  </si>
  <si>
    <t>Sihlquaihalle</t>
  </si>
  <si>
    <t>ZKB ZH Stadelhofen</t>
  </si>
  <si>
    <t>Stadelhoferstr. 8</t>
  </si>
  <si>
    <t>ZKB ZH Enge SBB</t>
  </si>
  <si>
    <t>Bahnhof Enge</t>
  </si>
  <si>
    <t>ZKB ZH HB ZWG 1</t>
  </si>
  <si>
    <t xml:space="preserve">Zwischengeschoss (Schliessfaecher) </t>
  </si>
  <si>
    <t>ZKB ZH HB ZWG</t>
  </si>
  <si>
    <t>Zwischengeschoss (Schliessfächer)</t>
  </si>
  <si>
    <t>ZKB ZH HB</t>
  </si>
  <si>
    <t>Pasage Bahnhofstr.  / Shopville</t>
  </si>
  <si>
    <t>ZKB ZH Europaallee</t>
  </si>
  <si>
    <t>Lagerstr. 50</t>
  </si>
  <si>
    <t>ZKB ZH Altst. West</t>
  </si>
  <si>
    <t>Vulkanplatz 21</t>
  </si>
  <si>
    <t>ZKB ZH Affoltern 1</t>
  </si>
  <si>
    <t>Wehntalerstr. 560</t>
  </si>
  <si>
    <t>ZKB ZH Affoltern 2</t>
  </si>
  <si>
    <t xml:space="preserve">ZKB ZH Altstetten </t>
  </si>
  <si>
    <t>Altstetterstr. 142</t>
  </si>
  <si>
    <t>ZKB ZH Altst Gruen</t>
  </si>
  <si>
    <t>Gruenauring 37</t>
  </si>
  <si>
    <t>ZKB ZH Altstetten</t>
  </si>
  <si>
    <t>ZKB ZH Neumuenster</t>
  </si>
  <si>
    <t>Forchstr. 5</t>
  </si>
  <si>
    <t>ZKB ZH Balgrist Un</t>
  </si>
  <si>
    <t>Forchstr. 9</t>
  </si>
  <si>
    <t xml:space="preserve">Forchstr. 5 </t>
  </si>
  <si>
    <t>ZKB ZH Wiedikon 1</t>
  </si>
  <si>
    <t>Zweierstr. 146</t>
  </si>
  <si>
    <t>ZKB ZH Wiedikon 2</t>
  </si>
  <si>
    <t>ZKB ZH Albisrieder</t>
  </si>
  <si>
    <t xml:space="preserve">Albisriederplatz / Badenerstr. 342 </t>
  </si>
  <si>
    <t>ZKB ZH Friesenberg</t>
  </si>
  <si>
    <t>Schweighofstr. 230</t>
  </si>
  <si>
    <t>ZKB ZH Goldbr'plat</t>
  </si>
  <si>
    <t xml:space="preserve">Goldbrunnenplatz </t>
  </si>
  <si>
    <t xml:space="preserve">ZKB ZH Aussersihl </t>
  </si>
  <si>
    <t>Langstr. 21</t>
  </si>
  <si>
    <t>ZKB ZH Wiedikon</t>
  </si>
  <si>
    <t>ZKB ZH Aussersihl</t>
  </si>
  <si>
    <t>ZKB ZH Prime Tower</t>
  </si>
  <si>
    <t>Hardstr. 201</t>
  </si>
  <si>
    <t>ZKB ZH Technopark</t>
  </si>
  <si>
    <t>Pfingstweidstr. 30</t>
  </si>
  <si>
    <t>ZKB ZH Neue Hard</t>
  </si>
  <si>
    <t>Neue Hard 11</t>
  </si>
  <si>
    <t>ZKB ZH Steinfels 1</t>
  </si>
  <si>
    <t>Josefstr. 224</t>
  </si>
  <si>
    <t>ZKB ZH Steinfels 2</t>
  </si>
  <si>
    <t>ZKB ZH Limmatpl. V</t>
  </si>
  <si>
    <t>Limmatplatz</t>
  </si>
  <si>
    <t>ZKB ZH Wipkingen</t>
  </si>
  <si>
    <t>Roeschibachstr. 26</t>
  </si>
  <si>
    <t>ZKB ZH Wipkingen N</t>
  </si>
  <si>
    <t>Dammstr. 54</t>
  </si>
  <si>
    <t>ZKB ZH Toni Areal</t>
  </si>
  <si>
    <t>Foerrlibuckstr. 109</t>
  </si>
  <si>
    <t>ZKB ZH Wollishofen</t>
  </si>
  <si>
    <t>Albisstr. 36</t>
  </si>
  <si>
    <t>ZKB ZH Schwamend.</t>
  </si>
  <si>
    <t>Winterthurerstr. 512</t>
  </si>
  <si>
    <t xml:space="preserve">ZKB ZH Schwamend. </t>
  </si>
  <si>
    <t>ZKB ZH Seebach 1</t>
  </si>
  <si>
    <t>Schaffhauserstr. 481</t>
  </si>
  <si>
    <t>ZKB ZH Seebach</t>
  </si>
  <si>
    <t>ZKB ZH Albisrieden</t>
  </si>
  <si>
    <t>Albisriederstr. 315</t>
  </si>
  <si>
    <t>ZKB ZH Oerlikon 1</t>
  </si>
  <si>
    <t>Schaffhauserstr. 331</t>
  </si>
  <si>
    <t>ZKB ZH Oerlikon 2</t>
  </si>
  <si>
    <t>ZKB ZH Oerl. Messe</t>
  </si>
  <si>
    <t>Wallisellenstr. 49</t>
  </si>
  <si>
    <t>ZKB ZH Uni Irchel</t>
  </si>
  <si>
    <t>Winterthurerstr. 190</t>
  </si>
  <si>
    <t>ZKB ZH Hallenstadi</t>
  </si>
  <si>
    <t>Wallisellenstr. 34</t>
  </si>
  <si>
    <t>ZKB ZH Oer.Swissot</t>
  </si>
  <si>
    <t>Marktplatz</t>
  </si>
  <si>
    <t>ZKB ZH Milchbuck</t>
  </si>
  <si>
    <t>Schaffhauserstr.</t>
  </si>
  <si>
    <t>ZKB ZH Oerlikon</t>
  </si>
  <si>
    <t>Schaffhauserstgr. 331</t>
  </si>
  <si>
    <t>ZKB ZH Witikon</t>
  </si>
  <si>
    <t>Witikonerstr. 377</t>
  </si>
  <si>
    <t>ZKB ZH Hoengg 2</t>
  </si>
  <si>
    <t>Regensdorferstr. 18</t>
  </si>
  <si>
    <t>ZKB ZH Hoengg ETH</t>
  </si>
  <si>
    <t>Wolfgang Pauli-Str. 15</t>
  </si>
  <si>
    <t>ZKB ZH Hoengg 1</t>
  </si>
  <si>
    <t>ZKB ZH Klusplatz 1</t>
  </si>
  <si>
    <t>Witikonerstr. 3</t>
  </si>
  <si>
    <t>ZKB ZH Zoo</t>
  </si>
  <si>
    <t>Zuerichbergstr. 221</t>
  </si>
  <si>
    <t>ZKB ZH Unterstrass</t>
  </si>
  <si>
    <t>Schaffhauserstr. 11</t>
  </si>
  <si>
    <t>ZKB ZH Klusplatz</t>
  </si>
  <si>
    <t>ZKB ZH Flughafen 1</t>
  </si>
  <si>
    <t>Airport Shopping Center G01</t>
  </si>
  <si>
    <t xml:space="preserve"> Zuerich</t>
  </si>
  <si>
    <t>ZKB ZH Flughafen 2</t>
  </si>
  <si>
    <t>ZKB Kloten</t>
  </si>
  <si>
    <t xml:space="preserve">RB Zürich SBB Ind </t>
  </si>
  <si>
    <t>Im Hauptbahnhof</t>
  </si>
  <si>
    <t>RB ZH-Altstetten S</t>
  </si>
  <si>
    <t>Bahnhof ZH-Altstetten</t>
  </si>
  <si>
    <t>RB Egg b. Zuerich</t>
  </si>
  <si>
    <t>Forchstrasse 143</t>
  </si>
  <si>
    <t>RB Zürich Flughafe</t>
  </si>
  <si>
    <t>Bahnhofterminal / GO1</t>
  </si>
  <si>
    <t>RB ZH Wollishofen1</t>
  </si>
  <si>
    <t>Limmatquai 68</t>
  </si>
  <si>
    <t>RB ZH Wollishofen2</t>
  </si>
  <si>
    <t>RB ZH Hirslandenpa</t>
  </si>
  <si>
    <t>Albisstrasse 37</t>
  </si>
  <si>
    <t>RB ZH Limmatquai 1</t>
  </si>
  <si>
    <t>RB ZH Limmatquai 2</t>
  </si>
  <si>
    <t>RB ZH Limmatquai 3</t>
  </si>
  <si>
    <t>RB ZH Wiedikon</t>
  </si>
  <si>
    <t>Birmensdorferstrasse 170</t>
  </si>
  <si>
    <t>RB ZH Kreuzplatz</t>
  </si>
  <si>
    <t>Zeltweg 93</t>
  </si>
  <si>
    <t>RB ZH-HIRSL.-KLINI</t>
  </si>
  <si>
    <t>RB Limmattal</t>
  </si>
  <si>
    <t>RB Sihlbogen</t>
  </si>
  <si>
    <t>RB ZH Kinderspital</t>
  </si>
  <si>
    <t>RB ZH Baendliweg</t>
  </si>
  <si>
    <t xml:space="preserve">Bändliweg </t>
  </si>
  <si>
    <t>MB ZH-STOCKERSTRAS</t>
  </si>
  <si>
    <t>Stockerstrasse 41</t>
  </si>
  <si>
    <t>MB ZH-ALTSTETTEN</t>
  </si>
  <si>
    <t>Badenerstrasse 670</t>
  </si>
  <si>
    <t>MB ZH-LIMMATPLATZ</t>
  </si>
  <si>
    <t>Limmatplatz 152</t>
  </si>
  <si>
    <t xml:space="preserve">MB ZH-LIMMATPLATZ </t>
  </si>
  <si>
    <t>Nansenstrasse 21</t>
  </si>
  <si>
    <t>MB EKZ-ZH-BRUNAUPA</t>
  </si>
  <si>
    <t>Giesshuebelstrasse 65</t>
  </si>
  <si>
    <t>MB EKZ-ZH-SCHWAMME</t>
  </si>
  <si>
    <t>Winterthurerstrasse 524</t>
  </si>
  <si>
    <t>MB EKZ-ZH-NEUMARKT</t>
  </si>
  <si>
    <t>Altstetterstrasse 145</t>
  </si>
  <si>
    <t>MB EKZ-ZH-WIEDIKON</t>
  </si>
  <si>
    <t>Birmensdorferstrasse 320</t>
  </si>
  <si>
    <t>Zuerich Wiedikon</t>
  </si>
  <si>
    <t>CC Zuerich Bahnhof</t>
  </si>
  <si>
    <t>Coop Super Center/Bahnhofbruecke 1</t>
  </si>
  <si>
    <t>CC Wollishofen.</t>
  </si>
  <si>
    <t>Alte Kalchbuehlstrasse 15</t>
  </si>
  <si>
    <t>Zuerich Lochergut</t>
  </si>
  <si>
    <t>Zentrum Lochergut</t>
  </si>
  <si>
    <t>CC Wiedikon</t>
  </si>
  <si>
    <t>Birmensdorfstrasse 20</t>
  </si>
  <si>
    <t>CC Zuerich Nord</t>
  </si>
  <si>
    <t>Binzmuehlestrasse</t>
  </si>
  <si>
    <t>JUL BAER-HOHLSTR.</t>
  </si>
  <si>
    <t>Hohlstrasse 606</t>
  </si>
  <si>
    <t>Zuerich-Altstetten</t>
  </si>
  <si>
    <t>Agency</t>
  </si>
  <si>
    <t>City</t>
  </si>
  <si>
    <t>Coordinates</t>
  </si>
  <si>
    <t>Accessibility</t>
  </si>
  <si>
    <t>UBS Switzerland AG</t>
  </si>
  <si>
    <t>FINANCIAL_INSTITUTION</t>
  </si>
  <si>
    <t>TWENTY_FOUR_H</t>
  </si>
  <si>
    <t xml:space="preserve">UBS Zuerich Paradeplatz </t>
  </si>
  <si>
    <t>UBS Zuerich Loewenplatz</t>
  </si>
  <si>
    <t>UBS Zuerich Europaallee</t>
  </si>
  <si>
    <t>SPORTS_COMPLEX</t>
  </si>
  <si>
    <t>UBS Zuerich Bellevue</t>
  </si>
  <si>
    <t xml:space="preserve">SBB Zuerich Wiedikon </t>
  </si>
  <si>
    <t>UBS Zuerich Stauffacher</t>
  </si>
  <si>
    <t xml:space="preserve">UBS Zuerich Altstetten-VZA1 </t>
  </si>
  <si>
    <t>UBS Zuerich Stockerstrasse</t>
  </si>
  <si>
    <t>UBS Zuerich Letzipark</t>
  </si>
  <si>
    <t>UBS Zuerich Central</t>
  </si>
  <si>
    <t>UBS Zuerich Bahnhofstrasse 45</t>
  </si>
  <si>
    <t>UBS Zuerich Bahnhofstr 45</t>
  </si>
  <si>
    <t>UBS Zuerich Shopville</t>
  </si>
  <si>
    <t>TRAIN_OR_BUS_STATION</t>
  </si>
  <si>
    <t>REDUCED</t>
  </si>
  <si>
    <t>UBS Zuerich Bahnhofstrasse 72</t>
  </si>
  <si>
    <t>OTHER</t>
  </si>
  <si>
    <t>UBS Zuerich Witikon</t>
  </si>
  <si>
    <t>UBS Zuerich Roemerhof</t>
  </si>
  <si>
    <t>UBS Zuerich Albisrieden Dorf</t>
  </si>
  <si>
    <t>UBS Zuerich Albisriederplatz</t>
  </si>
  <si>
    <t xml:space="preserve">UBS Zuerich Turbinenplatz </t>
  </si>
  <si>
    <t>UBS Zuerich Oerlikon</t>
  </si>
  <si>
    <t>UBS Zuerich Wiedikon</t>
  </si>
  <si>
    <t xml:space="preserve">UBS Zuerich Flughafen </t>
  </si>
  <si>
    <t>UBS Zuerich Flughafen</t>
  </si>
  <si>
    <t xml:space="preserve">UBS Zuerich Schweizer Fernsehen </t>
  </si>
  <si>
    <t>UBS Zuerich Altstetten</t>
  </si>
  <si>
    <t>SHOPPING_CENTER</t>
  </si>
  <si>
    <t xml:space="preserve">Zürich Helvetiaplatz </t>
  </si>
  <si>
    <t>Zürich Helvetiaplatz - Aussenfassade rechts</t>
  </si>
  <si>
    <t>Zürich Seefeldstrasse</t>
  </si>
  <si>
    <t>Zürich Seefeldstrasse - Aussenfassade</t>
  </si>
  <si>
    <t>SHOPPING_MALL</t>
  </si>
  <si>
    <t>Zürich Helvetiaplatz</t>
  </si>
  <si>
    <t>Zürich Helvetiaplatz - Aussenfassade links</t>
  </si>
  <si>
    <t>Zürich Seefeld - Windfang rechts</t>
  </si>
  <si>
    <t>CS Zürich Affoltern</t>
  </si>
  <si>
    <t>Zürich Affoltern - Aussenfassade</t>
  </si>
  <si>
    <t>ON_STREET</t>
  </si>
  <si>
    <t>Zürich Oerlikon</t>
  </si>
  <si>
    <t>Zürich Oerlikon Ohmstrasse - Windfang rechts</t>
  </si>
  <si>
    <t>Zürich Schaffhauserplatz</t>
  </si>
  <si>
    <t>Zürich Schaffhauserplatz - Aussenfassade</t>
  </si>
  <si>
    <t>Zürich Rathausplatz</t>
  </si>
  <si>
    <t>Zürich Rathausplatz - Aussenfassade links</t>
  </si>
  <si>
    <t>RETAIL_STORE</t>
  </si>
  <si>
    <t>Zürich Rathausplatz - Aussenfassade rechts</t>
  </si>
  <si>
    <t>Affoltern A.a.</t>
  </si>
  <si>
    <t>Affoltern am Albis - Aussenfassade</t>
  </si>
  <si>
    <t>Zürich Oerlikon Ohmstrasse - Windfang links</t>
  </si>
  <si>
    <t>CS Opfikon</t>
  </si>
  <si>
    <t>Opfikon - Aussenfassade</t>
  </si>
  <si>
    <t xml:space="preserve">Zürich Flughafen Ankunft 2 Landseite </t>
  </si>
  <si>
    <t>Zürich Flughafen Ankunft - Landseite rechts</t>
  </si>
  <si>
    <t>AIRPORT</t>
  </si>
  <si>
    <t>Zürich Paradeplatz</t>
  </si>
  <si>
    <t>Zürich Paradeplatz - Aussenfassade rechts Lichthof</t>
  </si>
  <si>
    <t>Zürich Rigiplatz</t>
  </si>
  <si>
    <t>Zürich Rigiplatz - Aussenfassade</t>
  </si>
  <si>
    <t>Zürich Jelmoli</t>
  </si>
  <si>
    <t>Zürich Jelmoli - Einkaufszentrum rechts</t>
  </si>
  <si>
    <t>CS Affoltern am Albis</t>
  </si>
  <si>
    <t>Affoltern am Albis - Windfang</t>
  </si>
  <si>
    <t>ZUERICH CS-TOWER</t>
  </si>
  <si>
    <t>Zürich Socar Altstetten</t>
  </si>
  <si>
    <t>Zürich Altstetten SOCAR - Aussenfassade</t>
  </si>
  <si>
    <t>Schlieren Socar</t>
  </si>
  <si>
    <t>Schlieren SOCAR - Aussenfassade</t>
  </si>
  <si>
    <t>Zürich Enge - Windfang</t>
  </si>
  <si>
    <t>Zürich Uetlihof</t>
  </si>
  <si>
    <t>Zürich Uetlihof 1 - Ebene 8</t>
  </si>
  <si>
    <t>Zürich Enge - Aussenfassade</t>
  </si>
  <si>
    <t>Zürich Seefeld - Aussenfassade links</t>
  </si>
  <si>
    <t>CS Guemligenpark</t>
  </si>
  <si>
    <t>Gümligen - Aussenfassade</t>
  </si>
  <si>
    <t xml:space="preserve">Zuerich Seefeld </t>
  </si>
  <si>
    <t>Zürich Seefeld - Aussenfassade rechts</t>
  </si>
  <si>
    <t>CS Uetlihof ZN</t>
  </si>
  <si>
    <t>Zürich Uetlihof 1 - Windfang</t>
  </si>
  <si>
    <t>Zürich Triemli SOCAR</t>
  </si>
  <si>
    <t>GAS_STATION</t>
  </si>
  <si>
    <t>Zürich Höngg</t>
  </si>
  <si>
    <t>Zürich Höngg - Windfang</t>
  </si>
  <si>
    <t>Zürich Flughafen Transit</t>
  </si>
  <si>
    <t>Zürich Europaallee</t>
  </si>
  <si>
    <t>Zürich Europaallee - Aussenfassade</t>
  </si>
  <si>
    <t>Zürich Oerlikon Ohmstrasse - Aussenfassade links</t>
  </si>
  <si>
    <t>Zürich ETH Mensa</t>
  </si>
  <si>
    <t>Zürich ETH Mensa - Aussenfassade</t>
  </si>
  <si>
    <t>Zürich Uetlihof ZN</t>
  </si>
  <si>
    <t>Zürich Uetlihof 1 - Aussenfassade links</t>
  </si>
  <si>
    <t>Zürich Üetlihof</t>
  </si>
  <si>
    <t>Zürich Uetlihof 2 - Ebene 8</t>
  </si>
  <si>
    <t>Albert Naef-Platz</t>
  </si>
  <si>
    <t>Zürich HB Shopville</t>
  </si>
  <si>
    <t>Zürich HB Shopville - Aussenfassade links</t>
  </si>
  <si>
    <t>Zürich HB Shopville - Aussenfassade mitte</t>
  </si>
  <si>
    <t>Zürich HB Shopville - Aussenfassade rechts</t>
  </si>
  <si>
    <t>AROSA</t>
  </si>
  <si>
    <t>Arosa - Aussenfassade</t>
  </si>
  <si>
    <t>Zürich Bahnhofstrasse</t>
  </si>
  <si>
    <t>Zürich Bahnhofstrasse - Aussenfassade mitte</t>
  </si>
  <si>
    <t>Zürich Bahnhofstrasse - Aussenfassade links</t>
  </si>
  <si>
    <t>Zürich Bahnhofstrasse - Aussenfassade rechts</t>
  </si>
  <si>
    <t>WINTERTHUR MIGROL</t>
  </si>
  <si>
    <t>Zuerich Aussersil</t>
  </si>
  <si>
    <t>OFFICE_BUILDING</t>
  </si>
  <si>
    <t>Zürich Schuetzengasse</t>
  </si>
  <si>
    <t>CS ZH Schuetzengasse</t>
  </si>
  <si>
    <t xml:space="preserve">Zuerich Aussersihl </t>
  </si>
  <si>
    <t xml:space="preserve">CS ZH Aussersihl 6 </t>
  </si>
  <si>
    <t>UNIVERSITY</t>
  </si>
  <si>
    <t>Zürich Flughafen Ankunft 2 Luftseite</t>
  </si>
  <si>
    <t>Zürich Oerlikon Neumarkt</t>
  </si>
  <si>
    <t>CS ZH Neumarkt 2</t>
  </si>
  <si>
    <t>Hofwiesenstrasse. 350</t>
  </si>
  <si>
    <t>CS ZH Neumarkt 1</t>
  </si>
  <si>
    <t>SUPERMARKET</t>
  </si>
  <si>
    <t>Zuerich Werdmuehleplatz</t>
  </si>
  <si>
    <t>CS Zürich Altstetten</t>
  </si>
  <si>
    <t xml:space="preserve">Zürich Werdmuehleplatz </t>
  </si>
  <si>
    <t>Zürich Sihlcity</t>
  </si>
  <si>
    <t>CS Moutier</t>
  </si>
  <si>
    <t>Credit Suisse AG</t>
  </si>
  <si>
    <t>CS Sihlcity</t>
  </si>
  <si>
    <t>CS Zürich Paradeplatz</t>
  </si>
  <si>
    <t>ZUERICH FLUGHAFEN</t>
  </si>
  <si>
    <t>CS ZH Flugh Check In 2</t>
  </si>
  <si>
    <t>Bhf Oerlikon Nord</t>
  </si>
  <si>
    <t>Valiant Bank AG</t>
  </si>
  <si>
    <t>VAB OLE OLE BAR ZH</t>
  </si>
  <si>
    <t>BAR_OR_TAVERN</t>
  </si>
  <si>
    <t>HOSPITAL</t>
  </si>
  <si>
    <t>MOBILE_ATM</t>
  </si>
  <si>
    <t>Bank Sparhafen Zürich AG</t>
  </si>
  <si>
    <t>Bank Avera Genossenschaft</t>
  </si>
  <si>
    <t>Bank Avera Zürich</t>
  </si>
  <si>
    <t xml:space="preserve">Bank Avera Zürich              </t>
  </si>
  <si>
    <t>ZKB ZH City</t>
  </si>
  <si>
    <t>Zuercher Kantonalbank</t>
  </si>
  <si>
    <t>ZKB ZH City 8</t>
  </si>
  <si>
    <t>ZKB ZH Uni Raemistrasse</t>
  </si>
  <si>
    <t>ZKB mobiler BM 2-Trailer</t>
  </si>
  <si>
    <t>ZKB mobiler BM 3-Trailer</t>
  </si>
  <si>
    <t>ZKB mobiler BM 4-Trailer</t>
  </si>
  <si>
    <t>ZKB ZH Limmatquai 1</t>
  </si>
  <si>
    <t>ZKB ZH Limmatquai 2</t>
  </si>
  <si>
    <t>ZKB mobiler BM 1-CashCar</t>
  </si>
  <si>
    <t>ZKB ZH Oerlikon PWC</t>
  </si>
  <si>
    <t>ZKB ZH City Serviceautomat</t>
  </si>
  <si>
    <t>ZKB ZH HB Haupthalle 1</t>
  </si>
  <si>
    <t>ZKB ZH HB Haupthalle 2</t>
  </si>
  <si>
    <t>ZKB ZH HB Landesmuseumshalle 1</t>
  </si>
  <si>
    <t>ZKB ZH HB Landesmuseumshalle 2</t>
  </si>
  <si>
    <t>ZKB ZH HB Sihlquai 1</t>
  </si>
  <si>
    <t>ZKB ZH HB Sihlquai 2</t>
  </si>
  <si>
    <t>ZKB ZH Stadelhofen 1</t>
  </si>
  <si>
    <t>ZKB ZH Stadelhofen 2</t>
  </si>
  <si>
    <t>ZKB ZH Stadelhofen 3</t>
  </si>
  <si>
    <t>ZKB ZH HB Zwischengeschoss 1</t>
  </si>
  <si>
    <t>ZKB ZH HB Zwischengeschoss</t>
  </si>
  <si>
    <t>ZKB ZH Altstetten Westlink</t>
  </si>
  <si>
    <t>ZKB Oerlikon</t>
  </si>
  <si>
    <t>ZKB ZH Altstetten 1</t>
  </si>
  <si>
    <t>ZKB ZH Altstetten 2</t>
  </si>
  <si>
    <t>ZKB ZH Altstetten Gruenau</t>
  </si>
  <si>
    <t>ZKB ZH Neumuenster 1</t>
  </si>
  <si>
    <t>ZKB ZH Neumuenster 2</t>
  </si>
  <si>
    <t>ZKB ZH Balgrist Uniklinik</t>
  </si>
  <si>
    <t>ZKB ZH Albisriederplatz</t>
  </si>
  <si>
    <t>ZKB ZH Goldbrunnenplatz</t>
  </si>
  <si>
    <t>ZKB ZH Aussersihl 1</t>
  </si>
  <si>
    <t>ZKB ZH Aussersihl 2</t>
  </si>
  <si>
    <t>ZKB ZH Aussersihl 3</t>
  </si>
  <si>
    <t>ZKB ZH Prime Tower 1</t>
  </si>
  <si>
    <t>ZKB ZH Prime Tower 2</t>
  </si>
  <si>
    <t>ZKB ZH PrimeTower</t>
  </si>
  <si>
    <t>ZKB ZH Primetower</t>
  </si>
  <si>
    <t>ZKB ZH Limmatplatz VBZ</t>
  </si>
  <si>
    <t>ZKB ZH Wipkingen Nord</t>
  </si>
  <si>
    <t>MONEY_EXCHANGE</t>
  </si>
  <si>
    <t>ZKB ZH Wollishofen 1</t>
  </si>
  <si>
    <t>ZKB ZH Wollishofen 2</t>
  </si>
  <si>
    <t>ZKB ZH Schwamendingen</t>
  </si>
  <si>
    <t>ZKB ZH Schwamendingen 1</t>
  </si>
  <si>
    <t>ZKB ZH Albisrieden 1</t>
  </si>
  <si>
    <t>ZKB ZH Oerlikon Messe</t>
  </si>
  <si>
    <t>ZKB ZH Hallenstadion</t>
  </si>
  <si>
    <t>ZKB ZH Oerlikon Swissôtel</t>
  </si>
  <si>
    <t>HOTEL</t>
  </si>
  <si>
    <t>ZKB ZH Oerlikon SA1</t>
  </si>
  <si>
    <t>ZKB Hoengg</t>
  </si>
  <si>
    <t>ZKB ZH Hoengg</t>
  </si>
  <si>
    <t>Raiffeisen Schweiz</t>
  </si>
  <si>
    <t>RB Zürich SBB Indoor 1</t>
  </si>
  <si>
    <t>RB ZH-Altstetten SBB</t>
  </si>
  <si>
    <t>Rapperswil-Jona</t>
  </si>
  <si>
    <t>RB Zürich Flughafen</t>
  </si>
  <si>
    <t>Zürich-Wollishofen</t>
  </si>
  <si>
    <t>Zürich-Wiedikon</t>
  </si>
  <si>
    <t>RB ZH Hirslandenpark</t>
  </si>
  <si>
    <t>Zürich-Kreuzplatz</t>
  </si>
  <si>
    <t>RB ZH-HIRSLANDEN-KLINIK</t>
  </si>
  <si>
    <t>Zürich-Höngg</t>
  </si>
  <si>
    <t>ZH Baendliweg</t>
  </si>
  <si>
    <t>Migros Bank</t>
  </si>
  <si>
    <t>MIGROS BANK ZUERICH STOCKERSTRASSE</t>
  </si>
  <si>
    <t>MIGROS BANK ZUERICH ALTSTETTEN</t>
  </si>
  <si>
    <t>MIGROS BANK ZUERICH LIMMATPLATZ</t>
  </si>
  <si>
    <t xml:space="preserve">MIGROS BANK ZUERICH LIMMATPLATZ </t>
  </si>
  <si>
    <t>MIGROS BANK ZUERICH SEIDENGASSE</t>
  </si>
  <si>
    <t xml:space="preserve">MIGROS BANK ZUERICH LIMMATPLATZ           </t>
  </si>
  <si>
    <t>MIGROS BANK ZUERICH OERLIKON</t>
  </si>
  <si>
    <t>MIGROS BANK EKZ ZUERICH BRUNAUPARK</t>
  </si>
  <si>
    <t>MIGROS BANK EKZ ZUERICH SCHWAMMENDINGEN MIGROS</t>
  </si>
  <si>
    <t>MIGROS BANK EKZ ZUERICH ALTSTETTEN NEUMARKT</t>
  </si>
  <si>
    <t>MIGROS BANK EKZ ZUERICH WIEDIKON MIGROS</t>
  </si>
  <si>
    <t>MIGROS BANK GMZ ZUERICH HERDERN</t>
  </si>
  <si>
    <t>MIGROS BANK EKZ ZUERICH CITY LOEWENSTRASSE</t>
  </si>
  <si>
    <t>Bank Cler AG</t>
  </si>
  <si>
    <t>Coop Center Zuerich Bahnhof</t>
  </si>
  <si>
    <t>Coop Center Wollishofen</t>
  </si>
  <si>
    <t>Zuerich-Lochergut</t>
  </si>
  <si>
    <t>Coop Center Wiedikon</t>
  </si>
  <si>
    <t>Zuerich 1</t>
  </si>
  <si>
    <t>Gessnerallee 3-5</t>
  </si>
  <si>
    <t>Zuerich 2</t>
  </si>
  <si>
    <t>Coop Center Zuerich-Nord</t>
  </si>
  <si>
    <t>Coop Center Zuerich Nord</t>
  </si>
  <si>
    <t>Bank Julius Baer &amp; Co. AG</t>
  </si>
  <si>
    <t>Month</t>
  </si>
  <si>
    <t>Withdrawal</t>
  </si>
  <si>
    <t>Latitude</t>
  </si>
  <si>
    <t>Longitude</t>
  </si>
  <si>
    <t>47,3695; 8,5382</t>
  </si>
  <si>
    <t>47,3754; 8,5370</t>
  </si>
  <si>
    <t>47,37829; 8,53306</t>
  </si>
  <si>
    <t>47,3672; 8,5458</t>
  </si>
  <si>
    <t>47,3715; 8,5236</t>
  </si>
  <si>
    <t>47,3734; 8,5307</t>
  </si>
  <si>
    <t>47,3926; 8,4889</t>
  </si>
  <si>
    <t>47,3695; 8,5341</t>
  </si>
  <si>
    <t>47,3864; 8,4988</t>
  </si>
  <si>
    <t>47,3771; 8,5437</t>
  </si>
  <si>
    <t>47,3719; 8,5381</t>
  </si>
  <si>
    <t>47,3778; 8,5389</t>
  </si>
  <si>
    <t>47,3744; 8,5389</t>
  </si>
  <si>
    <t>47,3585; 8,5858</t>
  </si>
  <si>
    <t>47,3683; 8,5607</t>
  </si>
  <si>
    <t>47,3753; 8,486</t>
  </si>
  <si>
    <t>47,3786; 8,5104</t>
  </si>
  <si>
    <t>47,3903; 8,5172</t>
  </si>
  <si>
    <t>47,4089; 8,5463</t>
  </si>
  <si>
    <t>47,3701; 8,5214</t>
  </si>
  <si>
    <t>47,4022; 8,4991</t>
  </si>
  <si>
    <t>47,4531; 8,5627</t>
  </si>
  <si>
    <t>47,4171; 8,5599</t>
  </si>
  <si>
    <t>47,3881; 8,4858</t>
  </si>
  <si>
    <t>47,378214; 8,539671</t>
  </si>
  <si>
    <t>47,30133; 8,689384</t>
  </si>
  <si>
    <t>47,450351; 8,562899</t>
  </si>
  <si>
    <t>47,344132; 8,530165</t>
  </si>
  <si>
    <t>47,344132; 8,53016</t>
  </si>
  <si>
    <t>47,352708; 8,531592</t>
  </si>
  <si>
    <t>47,37261; 8,54291</t>
  </si>
  <si>
    <t>47,370465; 8,518417</t>
  </si>
  <si>
    <t>47,365419; 8,554294</t>
  </si>
  <si>
    <t>47,351292; 8,576208</t>
  </si>
  <si>
    <t>47,40197; 8,49892</t>
  </si>
  <si>
    <t>47,3356; 8,5188</t>
  </si>
  <si>
    <t>47,37166; 8,55798</t>
  </si>
  <si>
    <t>Accessability</t>
  </si>
  <si>
    <t>ATM_ID</t>
  </si>
  <si>
    <t>Location_Description</t>
  </si>
  <si>
    <t>Street_Number</t>
  </si>
  <si>
    <t>Postal_Code</t>
  </si>
  <si>
    <t>Bank_Name</t>
  </si>
  <si>
    <t>Location_Type</t>
  </si>
  <si>
    <t>Withdrawal_CHF</t>
  </si>
  <si>
    <t>Transactions_Inquiry</t>
  </si>
  <si>
    <t>Balance_Inquiry</t>
  </si>
  <si>
    <t>Withdrawal_Own_Bank</t>
  </si>
  <si>
    <t>Withdrawal_CHF_Own_Bank</t>
  </si>
  <si>
    <t>Withdrawal_Foreign_Bank</t>
  </si>
  <si>
    <t>Withdrawal_CHF_Foreign_Bank</t>
  </si>
  <si>
    <t>Long_Descr.</t>
  </si>
  <si>
    <t>Row Labels</t>
  </si>
  <si>
    <t>Grand Total</t>
  </si>
  <si>
    <t>Sum of Withdrawal_CHF</t>
  </si>
  <si>
    <t>(All)</t>
  </si>
  <si>
    <t>Sum of Withdrawal</t>
  </si>
  <si>
    <t>Sum of Withdrawal_Own_Bank</t>
  </si>
  <si>
    <t>Sum of Withdrawal_CHF_Own_Bank</t>
  </si>
  <si>
    <t>Sum of Withdrawal_Foreign_Bank</t>
  </si>
  <si>
    <t>Sum of Withdrawal_CHF_Foreign_Bank</t>
  </si>
  <si>
    <t>Avg Withdrawal Total</t>
  </si>
  <si>
    <t>Avg Withdrawal own bank</t>
  </si>
  <si>
    <t>Avg Withdrawal Foreign bank</t>
  </si>
  <si>
    <t>SUM Withdrawal Own Bank</t>
  </si>
  <si>
    <t>SUM withdrawal Foreign bank</t>
  </si>
  <si>
    <t>Ratio Own/Total</t>
  </si>
  <si>
    <t>Ratio Foreign/Total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</si>
</sst>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'Try Out stuff'!$E$20</c:f>
              <c:strCache>
                <c:ptCount val="1"/>
                <c:pt idx="0">
                  <c:v>SUM Withdrawal Own Bank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'Try Out stuff'!$A$21:$A$30</c:f>
              <c:strCache>
                <c:ptCount val="10"/>
                <c:pt idx="0">
                  <c:v>Bank Avera Genossenschaft</c:v>
                </c:pt>
                <c:pt idx="1">
                  <c:v>Bank Cler AG</c:v>
                </c:pt>
                <c:pt idx="2">
                  <c:v>Bank Julius Baer &amp; Co. AG</c:v>
                </c:pt>
                <c:pt idx="3">
                  <c:v>Bank Sparhafen Zürich AG</c:v>
                </c:pt>
                <c:pt idx="4">
                  <c:v>Credit Suisse AG</c:v>
                </c:pt>
                <c:pt idx="5">
                  <c:v>Migros Bank</c:v>
                </c:pt>
                <c:pt idx="6">
                  <c:v>Raiffeisen Schweiz</c:v>
                </c:pt>
                <c:pt idx="7">
                  <c:v>UBS Switzerland AG</c:v>
                </c:pt>
                <c:pt idx="8">
                  <c:v>Valiant Bank AG</c:v>
                </c:pt>
                <c:pt idx="9">
                  <c:v>Zuercher Kantonalbank</c:v>
                </c:pt>
              </c:strCache>
            </c:strRef>
          </c:cat>
          <c:val>
            <c:numRef>
              <c:f>'Try Out stuff'!$E$21:$E$30</c:f>
              <c:numCache>
                <c:formatCode>General</c:formatCode>
                <c:ptCount val="10"/>
                <c:pt idx="0">
                  <c:v>89650</c:v>
                </c:pt>
                <c:pt idx="1">
                  <c:v>937020</c:v>
                </c:pt>
                <c:pt idx="2">
                  <c:v>53790</c:v>
                </c:pt>
                <c:pt idx="3">
                  <c:v>14930</c:v>
                </c:pt>
                <c:pt idx="4">
                  <c:v>60373100</c:v>
                </c:pt>
                <c:pt idx="5">
                  <c:v>49669450</c:v>
                </c:pt>
                <c:pt idx="6">
                  <c:v>4098790</c:v>
                </c:pt>
                <c:pt idx="7">
                  <c:v>86708940</c:v>
                </c:pt>
                <c:pt idx="8">
                  <c:v>720</c:v>
                </c:pt>
                <c:pt idx="9">
                  <c:v>104399220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A-4FA8-B6BB-557D3CD30AFC}"/>
            </c:ext>
          </c:extLst>
        </c:ser>
        <c:ser>
          <c:idx val="1"/>
          <c:order val="1"/>
          <c:tx>
            <c:strRef>
              <c:f>'Try Out stuff'!$F$20</c:f>
              <c:strCache>
                <c:ptCount val="1"/>
                <c:pt idx="0">
                  <c:v>SUM withdrawal Foreign bank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'Try Out stuff'!$A$21:$A$30</c:f>
              <c:strCache>
                <c:ptCount val="10"/>
                <c:pt idx="0">
                  <c:v>Bank Avera Genossenschaft</c:v>
                </c:pt>
                <c:pt idx="1">
                  <c:v>Bank Cler AG</c:v>
                </c:pt>
                <c:pt idx="2">
                  <c:v>Bank Julius Baer &amp; Co. AG</c:v>
                </c:pt>
                <c:pt idx="3">
                  <c:v>Bank Sparhafen Zürich AG</c:v>
                </c:pt>
                <c:pt idx="4">
                  <c:v>Credit Suisse AG</c:v>
                </c:pt>
                <c:pt idx="5">
                  <c:v>Migros Bank</c:v>
                </c:pt>
                <c:pt idx="6">
                  <c:v>Raiffeisen Schweiz</c:v>
                </c:pt>
                <c:pt idx="7">
                  <c:v>UBS Switzerland AG</c:v>
                </c:pt>
                <c:pt idx="8">
                  <c:v>Valiant Bank AG</c:v>
                </c:pt>
                <c:pt idx="9">
                  <c:v>Zuercher Kantonalbank</c:v>
                </c:pt>
              </c:strCache>
            </c:strRef>
          </c:cat>
          <c:val>
            <c:numRef>
              <c:f>'Try Out stuff'!$F$21:$F$30</c:f>
              <c:numCache>
                <c:formatCode>General</c:formatCode>
                <c:ptCount val="10"/>
                <c:pt idx="0">
                  <c:v>42610</c:v>
                </c:pt>
                <c:pt idx="1">
                  <c:v>3587450</c:v>
                </c:pt>
                <c:pt idx="2">
                  <c:v>45500</c:v>
                </c:pt>
                <c:pt idx="3">
                  <c:v>91430</c:v>
                </c:pt>
                <c:pt idx="4">
                  <c:v>13507150</c:v>
                </c:pt>
                <c:pt idx="5">
                  <c:v>3541080</c:v>
                </c:pt>
                <c:pt idx="6">
                  <c:v>2218190</c:v>
                </c:pt>
                <c:pt idx="7">
                  <c:v>8886050</c:v>
                </c:pt>
                <c:pt idx="8">
                  <c:v>12370</c:v>
                </c:pt>
                <c:pt idx="9">
                  <c:v>21430650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A-4FA8-B6BB-557D3CD30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27810767"/>
        <c:axId val="627808687"/>
      </c:barChart>
      <c:catAx>
        <c:axId val="62781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27808687"/>
        <c:crosses val="autoZero"/>
        <c:auto val="1"/>
        <c:lblAlgn val="ctr"/>
        <c:lblOffset val="100"/>
        <c:noMultiLvlLbl val="0"/>
      </c:catAx>
      <c:valAx>
        <c:axId val="62780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2781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'Try Out stuff'!$G$20</c:f>
              <c:strCache>
                <c:ptCount val="1"/>
                <c:pt idx="0">
                  <c:v>Ratio Own/Total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'Try Out stuff'!$A$21:$A$30</c:f>
              <c:strCache>
                <c:ptCount val="10"/>
                <c:pt idx="0">
                  <c:v>Bank Avera Genossenschaft</c:v>
                </c:pt>
                <c:pt idx="1">
                  <c:v>Bank Cler AG</c:v>
                </c:pt>
                <c:pt idx="2">
                  <c:v>Bank Julius Baer &amp; Co. AG</c:v>
                </c:pt>
                <c:pt idx="3">
                  <c:v>Bank Sparhafen Zürich AG</c:v>
                </c:pt>
                <c:pt idx="4">
                  <c:v>Credit Suisse AG</c:v>
                </c:pt>
                <c:pt idx="5">
                  <c:v>Migros Bank</c:v>
                </c:pt>
                <c:pt idx="6">
                  <c:v>Raiffeisen Schweiz</c:v>
                </c:pt>
                <c:pt idx="7">
                  <c:v>UBS Switzerland AG</c:v>
                </c:pt>
                <c:pt idx="8">
                  <c:v>Valiant Bank AG</c:v>
                </c:pt>
                <c:pt idx="9">
                  <c:v>Zuercher Kantonalbank</c:v>
                </c:pt>
              </c:strCache>
            </c:strRef>
          </c:cat>
          <c:val>
            <c:numRef>
              <c:f>'Try Out stuff'!$G$21:$G$30</c:f>
              <c:numCache>
                <c:formatCode>General</c:formatCode>
                <c:ptCount val="10"/>
                <c:pt idx="0">
                  <c:v>0.67783154392862544</c:v>
                </c:pt>
                <c:pt idx="1">
                  <c:v>0.20710050016908058</c:v>
                </c:pt>
                <c:pt idx="2">
                  <c:v>0.54174639943599556</c:v>
                </c:pt>
                <c:pt idx="3">
                  <c:v>0.14037232042121098</c:v>
                </c:pt>
                <c:pt idx="4">
                  <c:v>0.81717509077189099</c:v>
                </c:pt>
                <c:pt idx="5">
                  <c:v>0.93345151796082471</c:v>
                </c:pt>
                <c:pt idx="6">
                  <c:v>0.64885277458532398</c:v>
                </c:pt>
                <c:pt idx="7">
                  <c:v>0.90704481479625654</c:v>
                </c:pt>
                <c:pt idx="8">
                  <c:v>5.5003819709702063E-2</c:v>
                </c:pt>
                <c:pt idx="9">
                  <c:v>0.8296855110793645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9-49CD-9E89-F8D01D8F71B5}"/>
            </c:ext>
          </c:extLst>
        </c:ser>
        <c:ser>
          <c:idx val="1"/>
          <c:order val="1"/>
          <c:tx>
            <c:strRef>
              <c:f>'Try Out stuff'!$H$20</c:f>
              <c:strCache>
                <c:ptCount val="1"/>
                <c:pt idx="0">
                  <c:v>Ratio Foreign/Total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'Try Out stuff'!$A$21:$A$30</c:f>
              <c:strCache>
                <c:ptCount val="10"/>
                <c:pt idx="0">
                  <c:v>Bank Avera Genossenschaft</c:v>
                </c:pt>
                <c:pt idx="1">
                  <c:v>Bank Cler AG</c:v>
                </c:pt>
                <c:pt idx="2">
                  <c:v>Bank Julius Baer &amp; Co. AG</c:v>
                </c:pt>
                <c:pt idx="3">
                  <c:v>Bank Sparhafen Zürich AG</c:v>
                </c:pt>
                <c:pt idx="4">
                  <c:v>Credit Suisse AG</c:v>
                </c:pt>
                <c:pt idx="5">
                  <c:v>Migros Bank</c:v>
                </c:pt>
                <c:pt idx="6">
                  <c:v>Raiffeisen Schweiz</c:v>
                </c:pt>
                <c:pt idx="7">
                  <c:v>UBS Switzerland AG</c:v>
                </c:pt>
                <c:pt idx="8">
                  <c:v>Valiant Bank AG</c:v>
                </c:pt>
                <c:pt idx="9">
                  <c:v>Zuercher Kantonalbank</c:v>
                </c:pt>
              </c:strCache>
            </c:strRef>
          </c:cat>
          <c:val>
            <c:numRef>
              <c:f>'Try Out stuff'!$H$21:$H$30</c:f>
              <c:numCache>
                <c:formatCode>General</c:formatCode>
                <c:ptCount val="10"/>
                <c:pt idx="0">
                  <c:v>0.32216845607137456</c:v>
                </c:pt>
                <c:pt idx="1">
                  <c:v>0.79289949983091945</c:v>
                </c:pt>
                <c:pt idx="2">
                  <c:v>0.45825360056400444</c:v>
                </c:pt>
                <c:pt idx="3">
                  <c:v>0.85962767957878905</c:v>
                </c:pt>
                <c:pt idx="4">
                  <c:v>0.18282490922810901</c:v>
                </c:pt>
                <c:pt idx="5">
                  <c:v>6.6548482039175322E-2</c:v>
                </c:pt>
                <c:pt idx="6">
                  <c:v>0.35114722541467602</c:v>
                </c:pt>
                <c:pt idx="7">
                  <c:v>9.2955185203743421E-2</c:v>
                </c:pt>
                <c:pt idx="8">
                  <c:v>0.94499618029029797</c:v>
                </c:pt>
                <c:pt idx="9">
                  <c:v>0.17031448892063547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59-49CD-9E89-F8D01D8F7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27810767"/>
        <c:axId val="627808687"/>
      </c:barChart>
      <c:catAx>
        <c:axId val="62781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27808687"/>
        <c:crosses val="autoZero"/>
        <c:auto val="1"/>
        <c:lblAlgn val="ctr"/>
        <c:lblOffset val="100"/>
        <c:noMultiLvlLbl val="0"/>
      </c:catAx>
      <c:valAx>
        <c:axId val="62780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2781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35</xdr:row>
      <xdr:rowOff>76200</xdr:rowOff>
    </xdr:from>
    <xdr:to>
      <xdr:col>5</xdr:col>
      <xdr:colOff>2088355</xdr:colOff>
      <xdr:row>56</xdr:row>
      <xdr:rowOff>88107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FC642B-E022-4C6C-B64D-208AD2355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35</xdr:row>
      <xdr:rowOff>47625</xdr:rowOff>
    </xdr:from>
    <xdr:to>
      <xdr:col>7</xdr:col>
      <xdr:colOff>1440656</xdr:colOff>
      <xdr:row>56</xdr:row>
      <xdr:rowOff>59532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6D48EB-FCB7-4253-9A2F-547FA9A0A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x Jost" refreshedDate="44270.468290625002" createdVersion="6" refreshedVersion="6" minRefreshableVersion="3" recordCount="278" xr:uid="{5BB48E91-077F-4BB6-85BC-8541AC6A8808}">
  <cacheSource type="worksheet">
    <worksheetSource ref="A1:U279" sheet="Trx"/>
  </cacheSource>
  <cacheFields count="21">
    <cacheField name="Month" numFmtId="14">
      <sharedItems containsSemiMixedTypes="0" containsNonDate="0" containsDate="1" containsString="0" minDate="2020-05-31T00:00:00" maxDate="2020-06-01T00:00:00"/>
    </cacheField>
    <cacheField name="ATM_ID" numFmtId="0">
      <sharedItems containsSemiMixedTypes="0" containsString="0" containsNumber="1" containsInteger="1" minValue="23" maxValue="2855"/>
    </cacheField>
    <cacheField name="Location_Description" numFmtId="0">
      <sharedItems count="209">
        <s v="UBS ZH Paradeplatz"/>
        <s v="UBS ZH Loewenplatz"/>
        <s v="UBS ZH Europaallee"/>
        <s v="UBS Zuerich Bellev"/>
        <s v="SBB Zuerich Wiedik"/>
        <s v="UBS ZH Stauffacher"/>
        <s v="UBS ZH VZA1"/>
        <s v="UBS ZH Stockerstr"/>
        <s v="UBS ZH Letzipark"/>
        <s v="UBS Zuerich Centra"/>
        <s v="UBS ZH Bahnhofstr "/>
        <s v="UBS ZH Shopville"/>
        <s v="UBS Zuerich Witiko"/>
        <s v="UBS ZH Roemerhof"/>
        <s v="UBS ZH Albisr. Dor"/>
        <s v="UBS ZH Albisrieder"/>
        <s v="UBS ZH Turbinenpla"/>
        <s v="UBS Zuerich Oerlik"/>
        <s v="UBS Zuerich Wiedik"/>
        <s v="UBS Zuerich Hoengg"/>
        <s v="UBS Zuerich Fhf."/>
        <s v="UBS Zuerich SF"/>
        <s v="UBS ZH-Altstetten"/>
        <s v="CS ZH Helvetiapl 2"/>
        <s v="CS ZH Helvetiapl 1"/>
        <s v="CS ZH Seefeld 5"/>
        <s v="CS ZH Affoltern 4"/>
        <s v="CS ZH Oerlikon 5"/>
        <s v="CS ZH Schaffhplatz"/>
        <s v="CS ZH Rathauspl 1"/>
        <s v="CS ZH Rathauspl 2 "/>
        <s v="CS Affoltern a.A."/>
        <s v="CS ZH Oerlikon 7"/>
        <s v="CS Opfikon 1"/>
        <s v="CS ZH Flugh AN 2"/>
        <s v="CS ZH Paradepl 2"/>
        <s v="CS ZH Rigiplatz 2 "/>
        <s v="CS ZH Jelmoli 2"/>
        <s v="CS Affoltern a.A. "/>
        <s v="CS ZH AltstettenSO"/>
        <s v="CS Schlieren SOCAR"/>
        <s v="CS ZH Enge 3"/>
        <s v="CS ZH Uetlihof E8"/>
        <s v="CS ZH Enge 2"/>
        <s v="CS ZH Seefeld 1 "/>
        <s v="CS Guemligenpark 1"/>
        <s v="CS ZH Seefeld 2 "/>
        <s v="CS ZH Uetlihof 2"/>
        <s v="CS ZH Triemli SOCA"/>
        <s v="CS ZH Hoengg 1"/>
        <s v="CS ZH Flugh Transi"/>
        <s v="CS ZH Europaallee"/>
        <s v="CS ZH Oerlikon 9"/>
        <s v="CS ZH ETH Mensa"/>
        <s v="CS ZH Uetlihof 1"/>
        <s v="CS ZH Uetlihof 2 E"/>
        <s v="CS ZH Shopville 1"/>
        <s v="CS ZH Shopville 2"/>
        <s v="CS ZH Shopville 3"/>
        <s v="CS Arosa"/>
        <s v="CS ZH Bahnhofstr 2"/>
        <s v="CS ZH Bahnhofstr 3"/>
        <s v="CS ZH Bahnhofstr 4"/>
        <s v="CS WTHUR MIGROL"/>
        <s v="CS ZH Aussersihl 5"/>
        <s v="CS ZH Tower 2"/>
        <s v="CS ZH Tower 3"/>
        <s v="CS ZH Paradepl 3"/>
        <s v="CS ZH Schuetzengas"/>
        <s v="CS ZH Aussersihl 6"/>
        <s v="CS ZH Rigiplatz 1"/>
        <s v="CS ZH Flugh AN 3"/>
        <s v="CS ZH Paradepl 1"/>
        <s v="CS ZH Oerlikon 6"/>
        <s v="CS ZH Seefeld 4"/>
        <s v="CS ZH Werdmuehle 4"/>
        <s v="CS ZH Oerlikon 8"/>
        <s v="CS ZH Altstetten 6"/>
        <s v="CS ZH Werdmuehle 5"/>
        <s v="CS ZH Werdmuehle 6"/>
        <s v="CS ZH Sihlcity 1"/>
        <s v="CS ZH Sihlcity 3"/>
        <s v="CS ZH Sihlcity 4"/>
        <s v="CS ZH Altstetten 5"/>
        <s v="CS Moutier 3"/>
        <s v="CS Moutier 4"/>
        <s v="CS ZH Sihlcity 5"/>
        <s v="CS ZH Paradepl 4"/>
        <s v="CS ZH Flugh CheckI"/>
        <s v="CS ZH Max Frisch"/>
        <s v="VAB OLE-OLE-BAR-ZH"/>
        <s v="Zuerich"/>
        <s v="ZH"/>
        <s v="BAV Zürich"/>
        <s v="BAV Zürich "/>
        <s v="ZKB ZH City 1"/>
        <s v="ZKB ZH City 2"/>
        <s v="ZKB ZH City 3"/>
        <s v="ZKB ZH City 6"/>
        <s v="ZKB ZH City 4"/>
        <s v="ZHB ZH City 8"/>
        <s v="ZKB ZH Unispital"/>
        <s v="ZKB ZH Uni Raemist"/>
        <s v="ZKB mob. BM 2-Trai"/>
        <s v="ZKB mob. BM 3-Trai"/>
        <s v="ZKB mob. BM 4-Trai"/>
        <s v="ZKB ZH Limmatquai "/>
        <s v="ZKB mob. BM 1-Cash"/>
        <s v="ZKB ZH City EZA 1"/>
        <s v="ZKB ZH City EZA 2"/>
        <s v="ZKB ZH Limmatquai"/>
        <s v="ZKB ZH Oerlikon PW"/>
        <s v="ZKB ZH Waid Spital"/>
        <s v="ZKB ZH HB Hautpth."/>
        <s v="ZKB ZH HB 1"/>
        <s v="ZKB ZH HB 2"/>
        <s v="ZKB ZH HB 3"/>
        <s v="ZKB ZH HB Landesm."/>
        <s v="ZKB ZH HB Sihlquai"/>
        <s v="ZKB ZH Stadelhofen"/>
        <s v="ZKB ZH Enge SBB"/>
        <s v="ZKB ZH HB ZWG 1"/>
        <s v="ZKB ZH HB ZWG"/>
        <s v="ZKB ZH HB"/>
        <s v="ZKB ZH Europaallee"/>
        <s v="ZKB ZH Altst. West"/>
        <s v="ZKB ZH Affoltern 1"/>
        <s v="ZKB ZH Affoltern 2"/>
        <s v="ZKB ZH Altstetten "/>
        <s v="ZKB ZH Altst Gruen"/>
        <s v="ZKB ZH Altstetten"/>
        <s v="ZKB ZH Neumuenster"/>
        <s v="ZKB ZH Balgrist Un"/>
        <s v="ZKB ZH Wiedikon 1"/>
        <s v="ZKB ZH Wiedikon 2"/>
        <s v="ZKB ZH Albisrieder"/>
        <s v="ZKB ZH Friesenberg"/>
        <s v="ZKB ZH Goldbr'plat"/>
        <s v="ZKB ZH Aussersihl "/>
        <s v="ZKB ZH Wiedikon"/>
        <s v="ZKB ZH Aussersihl"/>
        <s v="ZKB ZH Prime Tower"/>
        <s v="ZKB ZH Technopark"/>
        <s v="ZKB ZH Neue Hard"/>
        <s v="ZKB ZH Steinfels 1"/>
        <s v="ZKB ZH Steinfels 2"/>
        <s v="ZKB ZH Limmatpl. V"/>
        <s v="ZKB ZH Wipkingen"/>
        <s v="ZKB ZH Wipkingen N"/>
        <s v="ZKB ZH Toni Areal"/>
        <s v="ZKB ZH Wollishofen"/>
        <s v="ZKB ZH Schwamend."/>
        <s v="ZKB ZH Schwamend. "/>
        <s v="ZKB ZH Seebach 1"/>
        <s v="ZKB ZH Seebach"/>
        <s v="ZKB ZH Albisrieden"/>
        <s v="ZKB ZH Oerlikon 1"/>
        <s v="ZKB ZH Oerlikon 2"/>
        <s v="ZKB ZH Oerl. Messe"/>
        <s v="ZKB ZH Uni Irchel"/>
        <s v="ZKB ZH Hallenstadi"/>
        <s v="ZKB ZH Oer.Swissot"/>
        <s v="ZKB ZH Milchbuck"/>
        <s v="ZKB ZH Oerlikon"/>
        <s v="ZKB ZH Witikon"/>
        <s v="ZKB ZH Hoengg 2"/>
        <s v="ZKB ZH Hoengg ETH"/>
        <s v="ZKB ZH Hoengg 1"/>
        <s v="ZKB ZH Klusplatz 1"/>
        <s v="ZKB ZH Zoo"/>
        <s v="ZKB ZH Unterstrass"/>
        <s v="ZKB ZH Klusplatz"/>
        <s v="ZKB ZH Flughafen 1"/>
        <s v="ZKB ZH Flughafen 2"/>
        <s v="RB Zürich SBB Ind "/>
        <s v="RB ZH-Altstetten S"/>
        <s v="RB Egg b. Zuerich"/>
        <s v="RB Zürich Flughafe"/>
        <s v="RB ZH Wollishofen1"/>
        <s v="RB ZH Wollishofen2"/>
        <s v="RB ZH Hirslandenpa"/>
        <s v="RB ZH Limmatquai 1"/>
        <s v="RB ZH Limmatquai 2"/>
        <s v="RB ZH Limmatquai 3"/>
        <s v="RB ZH Wiedikon"/>
        <s v="RB ZH Kreuzplatz"/>
        <s v="RB ZH-HIRSL.-KLINI"/>
        <s v="RB Limmattal"/>
        <s v="RB Sihlbogen"/>
        <s v="RB ZH Kinderspital"/>
        <s v="RB ZH Baendliweg"/>
        <s v="MB ZH-STOCKERSTRAS"/>
        <s v="MB ZH-ALTSTETTEN"/>
        <s v="MB ZH-LIMMATPLATZ"/>
        <s v="MB ZH-SEIDENGASSE"/>
        <s v="MB ZH-LIMMATPLATZ "/>
        <s v="MB ZH-OERLIKON"/>
        <s v="MB EKZ-ZH-BRUNAUPA"/>
        <s v="MB EKZ-ZH-SCHWAMME"/>
        <s v="MB EKZ-ZH-NEUMARKT"/>
        <s v="MB EKZ-ZH-WIEDIKON"/>
        <s v="MB GMZ-ZH-HERDERN"/>
        <s v="MB EKZ-ZH-CITY"/>
        <s v="CC Zuerich Bahnhof"/>
        <s v="CC Wollishofen."/>
        <s v="Zuerich Lochergut"/>
        <s v="CC Wiedikon"/>
        <s v="CC Zuerich Nord"/>
        <s v="JUL BAER-HOHLSTR."/>
      </sharedItems>
    </cacheField>
    <cacheField name="Street_Number" numFmtId="0">
      <sharedItems/>
    </cacheField>
    <cacheField name="Postal_Code" numFmtId="0">
      <sharedItems containsSemiMixedTypes="0" containsString="0" containsNumber="1" containsInteger="1" minValue="8000" maxValue="8910" count="38">
        <n v="8001"/>
        <n v="8004"/>
        <n v="8003"/>
        <n v="8048"/>
        <n v="8002"/>
        <n v="8053"/>
        <n v="8032"/>
        <n v="8047"/>
        <n v="8005"/>
        <n v="8050"/>
        <n v="8049"/>
        <n v="8060"/>
        <n v="8052"/>
        <n v="8026"/>
        <n v="8008"/>
        <n v="8046"/>
        <n v="8042"/>
        <n v="8910"/>
        <n v="8152"/>
        <n v="8058"/>
        <n v="8070"/>
        <n v="8006"/>
        <n v="8045"/>
        <n v="8055"/>
        <n v="8033"/>
        <n v="8406"/>
        <n v="8000"/>
        <n v="8091"/>
        <n v="8010"/>
        <n v="8037"/>
        <n v="8064"/>
        <n v="8036"/>
        <n v="8038"/>
        <n v="8051"/>
        <n v="8057"/>
        <n v="8044"/>
        <n v="8132"/>
        <n v="8023"/>
      </sharedItems>
    </cacheField>
    <cacheField name="City" numFmtId="0">
      <sharedItems/>
    </cacheField>
    <cacheField name="Agency" numFmtId="0">
      <sharedItems/>
    </cacheField>
    <cacheField name="Bank_Name" numFmtId="0">
      <sharedItems count="10">
        <s v="UBS Switzerland AG"/>
        <s v="Credit Suisse AG"/>
        <s v="Valiant Bank AG"/>
        <s v="Bank Sparhafen Zürich AG"/>
        <s v="Bank Avera Genossenschaft"/>
        <s v="Zuercher Kantonalbank"/>
        <s v="Raiffeisen Schweiz"/>
        <s v="Migros Bank"/>
        <s v="Bank Cler AG"/>
        <s v="Bank Julius Baer &amp; Co. AG"/>
      </sharedItems>
    </cacheField>
    <cacheField name="Location_Type" numFmtId="0">
      <sharedItems/>
    </cacheField>
    <cacheField name="Coordinates" numFmtId="0">
      <sharedItems containsBlank="1"/>
    </cacheField>
    <cacheField name="Latitude" numFmtId="164">
      <sharedItems containsString="0" containsBlank="1" containsNumber="1" minValue="47.30133" maxValue="47.453099999999999"/>
    </cacheField>
    <cacheField name="Longitude" numFmtId="164">
      <sharedItems containsString="0" containsBlank="1" containsNumber="1" minValue="8.4857999999999993" maxValue="8.6893840000000004"/>
    </cacheField>
    <cacheField name="Accessability" numFmtId="0">
      <sharedItems containsMixedTypes="1" containsNumber="1" containsInteger="1" minValue="0" maxValue="0"/>
    </cacheField>
    <cacheField name="Withdrawal" numFmtId="0">
      <sharedItems containsSemiMixedTypes="0" containsString="0" containsNumber="1" containsInteger="1" minValue="-318" maxValue="7797"/>
    </cacheField>
    <cacheField name="Withdrawal_CHF" numFmtId="0">
      <sharedItems containsSemiMixedTypes="0" containsString="0" containsNumber="1" containsInteger="1" minValue="-18020" maxValue="24912110"/>
    </cacheField>
    <cacheField name="Transactions_Inquiry" numFmtId="0">
      <sharedItems containsSemiMixedTypes="0" containsString="0" containsNumber="1" containsInteger="1" minValue="0" maxValue="1202"/>
    </cacheField>
    <cacheField name="Balance_Inquiry" numFmtId="0">
      <sharedItems containsSemiMixedTypes="0" containsString="0" containsNumber="1" containsInteger="1" minValue="0" maxValue="1632"/>
    </cacheField>
    <cacheField name="Withdrawal_Own_Bank" numFmtId="0">
      <sharedItems containsSemiMixedTypes="0" containsString="0" containsNumber="1" containsInteger="1" minValue="0" maxValue="6784"/>
    </cacheField>
    <cacheField name="Withdrawal_CHF_Own_Bank" numFmtId="0">
      <sharedItems containsSemiMixedTypes="0" containsString="0" containsNumber="1" containsInteger="1" minValue="-12620" maxValue="22514740"/>
    </cacheField>
    <cacheField name="Withdrawal_Foreign_Bank" numFmtId="0">
      <sharedItems containsSemiMixedTypes="0" containsString="0" containsNumber="1" containsInteger="1" minValue="0" maxValue="4462"/>
    </cacheField>
    <cacheField name="Withdrawal_CHF_Foreign_Bank" numFmtId="0">
      <sharedItems containsSemiMixedTypes="0" containsString="0" containsNumber="1" containsInteger="1" minValue="-5400" maxValue="2490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">
  <r>
    <d v="2020-05-31T00:00:00"/>
    <n v="23"/>
    <x v="0"/>
    <s v="Paradeplatz 6 "/>
    <x v="0"/>
    <s v="Zuerich"/>
    <s v="UBS Zuerich Paradeplatz "/>
    <x v="0"/>
    <s v="FINANCIAL_INSTITUTION"/>
    <s v="47,3695; 8,5382"/>
    <n v="47.369500000000002"/>
    <n v="8.5381999999999998"/>
    <s v="TWENTY_FOUR_H"/>
    <n v="1887"/>
    <n v="912230"/>
    <n v="336"/>
    <n v="29"/>
    <n v="1714"/>
    <n v="841530"/>
    <n v="173"/>
    <n v="70700"/>
  </r>
  <r>
    <d v="2020-05-31T00:00:00"/>
    <n v="38"/>
    <x v="0"/>
    <s v="Paradeplatz 6 "/>
    <x v="0"/>
    <s v="Zuerich"/>
    <s v="UBS Zuerich Paradeplatz "/>
    <x v="0"/>
    <s v="FINANCIAL_INSTITUTION"/>
    <s v="47,3695; 8,5382"/>
    <n v="47.369500000000002"/>
    <n v="8.5381999999999998"/>
    <s v="TWENTY_FOUR_H"/>
    <n v="865"/>
    <n v="456450"/>
    <n v="163"/>
    <n v="28"/>
    <n v="758"/>
    <n v="416070"/>
    <n v="107"/>
    <n v="40380"/>
  </r>
  <r>
    <d v="2020-05-31T00:00:00"/>
    <n v="48"/>
    <x v="0"/>
    <s v="Paradeplatz 6 "/>
    <x v="0"/>
    <s v="Zuerich"/>
    <s v="UBS Zuerich Paradeplatz "/>
    <x v="0"/>
    <s v="FINANCIAL_INSTITUTION"/>
    <s v="47,3695; 8,5382"/>
    <n v="47.369500000000002"/>
    <n v="8.5381999999999998"/>
    <s v="TWENTY_FOUR_H"/>
    <n v="1120"/>
    <n v="726170"/>
    <n v="423"/>
    <n v="21"/>
    <n v="981"/>
    <n v="634500"/>
    <n v="139"/>
    <n v="91670"/>
  </r>
  <r>
    <d v="2020-05-31T00:00:00"/>
    <n v="52"/>
    <x v="0"/>
    <s v="Paradeplatz 6 "/>
    <x v="0"/>
    <s v="Zuerich"/>
    <s v="UBS Zuerich Paradeplatz "/>
    <x v="0"/>
    <s v="FINANCIAL_INSTITUTION"/>
    <s v="47,3695; 8,5382"/>
    <n v="47.369500000000002"/>
    <n v="8.5381999999999998"/>
    <s v="TWENTY_FOUR_H"/>
    <n v="1770"/>
    <n v="1173100"/>
    <n v="308"/>
    <n v="39"/>
    <n v="1513"/>
    <n v="1065890"/>
    <n v="257"/>
    <n v="107210"/>
  </r>
  <r>
    <d v="2020-05-31T00:00:00"/>
    <n v="65"/>
    <x v="1"/>
    <s v="Seidengasse 17"/>
    <x v="0"/>
    <s v="Zuerich"/>
    <s v="UBS Zuerich Loewenplatz"/>
    <x v="0"/>
    <s v="FINANCIAL_INSTITUTION"/>
    <s v="47,3754; 8,5370"/>
    <n v="47.375399999999999"/>
    <n v="8.5370000000000008"/>
    <s v="TWENTY_FOUR_H"/>
    <n v="2098"/>
    <n v="801640"/>
    <n v="137"/>
    <n v="81"/>
    <n v="1536"/>
    <n v="660650"/>
    <n v="562"/>
    <n v="140990"/>
  </r>
  <r>
    <d v="2020-05-31T00:00:00"/>
    <n v="73"/>
    <x v="1"/>
    <s v="Seidengasse 17"/>
    <x v="0"/>
    <s v="Zuerich"/>
    <s v="UBS Zuerich Loewenplatz"/>
    <x v="0"/>
    <s v="FINANCIAL_INSTITUTION"/>
    <s v="47,3754; 8,5370"/>
    <n v="47.375399999999999"/>
    <n v="8.5370000000000008"/>
    <s v="TWENTY_FOUR_H"/>
    <n v="774"/>
    <n v="380620"/>
    <n v="466"/>
    <n v="72"/>
    <n v="616"/>
    <n v="336520"/>
    <n v="158"/>
    <n v="44100"/>
  </r>
  <r>
    <d v="2020-05-31T00:00:00"/>
    <n v="81"/>
    <x v="1"/>
    <s v="Seidengasse 17"/>
    <x v="0"/>
    <s v="Zuerich"/>
    <s v="UBS Zuerich Loewenplatz"/>
    <x v="0"/>
    <s v="FINANCIAL_INSTITUTION"/>
    <s v="47,3754; 8,5370"/>
    <n v="47.375399999999999"/>
    <n v="8.5370000000000008"/>
    <s v="TWENTY_FOUR_H"/>
    <n v="1121"/>
    <n v="477690"/>
    <n v="117"/>
    <n v="31"/>
    <n v="899"/>
    <n v="415150"/>
    <n v="222"/>
    <n v="62540"/>
  </r>
  <r>
    <d v="2020-05-31T00:00:00"/>
    <n v="93"/>
    <x v="2"/>
    <s v="Europaallee 23"/>
    <x v="1"/>
    <s v="Zuerich"/>
    <s v="UBS Zuerich Europaallee"/>
    <x v="0"/>
    <s v="FINANCIAL_INSTITUTION"/>
    <s v="47,37829; 8,53306"/>
    <n v="47.37829"/>
    <n v="8.5330600000000008"/>
    <s v="TWENTY_FOUR_H"/>
    <n v="1138"/>
    <n v="580430"/>
    <n v="225"/>
    <n v="57"/>
    <n v="950"/>
    <n v="521740"/>
    <n v="188"/>
    <n v="58690"/>
  </r>
  <r>
    <d v="2020-05-31T00:00:00"/>
    <n v="102"/>
    <x v="2"/>
    <s v="Europaallee 23"/>
    <x v="1"/>
    <s v="Zuerich"/>
    <s v="UBS Zuerich Europaallee"/>
    <x v="0"/>
    <s v="FINANCIAL_INSTITUTION"/>
    <s v="47,37829; 8,53306"/>
    <n v="47.37829"/>
    <n v="8.5330600000000008"/>
    <s v="TWENTY_FOUR_H"/>
    <n v="703"/>
    <n v="266400"/>
    <n v="86"/>
    <n v="37"/>
    <n v="512"/>
    <n v="217070"/>
    <n v="191"/>
    <n v="49330"/>
  </r>
  <r>
    <d v="2020-05-31T00:00:00"/>
    <n v="113"/>
    <x v="3"/>
    <s v="Theaterstrasse 20"/>
    <x v="0"/>
    <s v="Zuerich"/>
    <s v="UBS Zuerich Bellevue"/>
    <x v="0"/>
    <s v="FINANCIAL_INSTITUTION"/>
    <s v="47,3672; 8,5458"/>
    <n v="47.367199999999997"/>
    <n v="8.5457999999999998"/>
    <s v="TWENTY_FOUR_H"/>
    <n v="1648"/>
    <n v="903480"/>
    <n v="256"/>
    <n v="31"/>
    <n v="1408"/>
    <n v="809840"/>
    <n v="240"/>
    <n v="93640"/>
  </r>
  <r>
    <d v="2020-05-31T00:00:00"/>
    <n v="123"/>
    <x v="3"/>
    <s v="Theaterstrasse 20"/>
    <x v="0"/>
    <s v="Zuerich"/>
    <s v="UBS Zuerich Bellevue"/>
    <x v="0"/>
    <s v="FINANCIAL_INSTITUTION"/>
    <s v="47,3672; 8,5458"/>
    <n v="47.367199999999997"/>
    <n v="8.5457999999999998"/>
    <s v="TWENTY_FOUR_H"/>
    <n v="1199"/>
    <n v="584010"/>
    <n v="199"/>
    <n v="64"/>
    <n v="994"/>
    <n v="500590"/>
    <n v="205"/>
    <n v="83420"/>
  </r>
  <r>
    <d v="2020-05-31T00:00:00"/>
    <n v="139"/>
    <x v="3"/>
    <s v="Theaterstrasse 20"/>
    <x v="0"/>
    <s v="Zuerich"/>
    <s v="UBS Zuerich Bellevue"/>
    <x v="0"/>
    <s v="FINANCIAL_INSTITUTION"/>
    <s v="47,3672; 8,5458"/>
    <n v="47.367199999999997"/>
    <n v="8.5457999999999998"/>
    <s v="TWENTY_FOUR_H"/>
    <n v="1298"/>
    <n v="520250"/>
    <n v="216"/>
    <n v="55"/>
    <n v="1060"/>
    <n v="435820"/>
    <n v="238"/>
    <n v="84430"/>
  </r>
  <r>
    <d v="2020-05-31T00:00:00"/>
    <n v="146"/>
    <x v="3"/>
    <s v="Theaterstrasse 20"/>
    <x v="0"/>
    <s v="Zuerich"/>
    <s v="UBS Zuerich Bellevue"/>
    <x v="0"/>
    <s v="FINANCIAL_INSTITUTION"/>
    <s v="47,3672; 8,5458"/>
    <n v="47.367199999999997"/>
    <n v="8.5457999999999998"/>
    <s v="TWENTY_FOUR_H"/>
    <n v="1570"/>
    <n v="706750"/>
    <n v="400"/>
    <n v="40"/>
    <n v="1297"/>
    <n v="621750"/>
    <n v="273"/>
    <n v="85000"/>
  </r>
  <r>
    <d v="2020-05-31T00:00:00"/>
    <n v="155"/>
    <x v="3"/>
    <s v="Theaterstrasse 20"/>
    <x v="0"/>
    <s v="Zuerich"/>
    <s v="UBS Zuerich Bellevue"/>
    <x v="0"/>
    <s v="FINANCIAL_INSTITUTION"/>
    <s v="47,3672; 8,5458"/>
    <n v="47.367199999999997"/>
    <n v="8.5457999999999998"/>
    <s v="TWENTY_FOUR_H"/>
    <n v="553"/>
    <n v="281990"/>
    <n v="75"/>
    <n v="17"/>
    <n v="482"/>
    <n v="256360"/>
    <n v="71"/>
    <n v="25630"/>
  </r>
  <r>
    <d v="2020-05-31T00:00:00"/>
    <n v="169"/>
    <x v="3"/>
    <s v="Theaterstrasse 20"/>
    <x v="0"/>
    <s v="Zuerich"/>
    <s v="UBS Zuerich Bellevue"/>
    <x v="0"/>
    <s v="FINANCIAL_INSTITUTION"/>
    <s v="47,3672; 8,5458"/>
    <n v="47.367199999999997"/>
    <n v="8.5457999999999998"/>
    <s v="TWENTY_FOUR_H"/>
    <n v="2638"/>
    <n v="751440"/>
    <n v="348"/>
    <n v="175"/>
    <n v="1568"/>
    <n v="526390"/>
    <n v="1070"/>
    <n v="225050"/>
  </r>
  <r>
    <d v="2020-05-31T00:00:00"/>
    <n v="172"/>
    <x v="3"/>
    <s v="Theaterstrasse 20"/>
    <x v="0"/>
    <s v="Zuerich"/>
    <s v="UBS Zuerich Bellevue"/>
    <x v="0"/>
    <s v="FINANCIAL_INSTITUTION"/>
    <s v="47,3672; 8,5458"/>
    <n v="47.367199999999997"/>
    <n v="8.5457999999999998"/>
    <s v="TWENTY_FOUR_H"/>
    <n v="1536"/>
    <n v="339690"/>
    <n v="66"/>
    <n v="61"/>
    <n v="810"/>
    <n v="199740"/>
    <n v="726"/>
    <n v="139950"/>
  </r>
  <r>
    <d v="2020-05-31T00:00:00"/>
    <n v="188"/>
    <x v="4"/>
    <s v="Birmensdorferstrasse 80 "/>
    <x v="2"/>
    <s v="Zuerich"/>
    <s v="SBB Zuerich Wiedikon "/>
    <x v="0"/>
    <s v="FINANCIAL_INSTITUTION"/>
    <s v="47,3715; 8,5236"/>
    <n v="47.371499999999997"/>
    <n v="8.5236000000000001"/>
    <n v="0"/>
    <n v="1859"/>
    <n v="547770"/>
    <n v="183"/>
    <n v="217"/>
    <n v="924"/>
    <n v="313840"/>
    <n v="935"/>
    <n v="233930"/>
  </r>
  <r>
    <d v="2020-05-31T00:00:00"/>
    <n v="190"/>
    <x v="5"/>
    <s v="Badenerstrasse 9 "/>
    <x v="1"/>
    <s v="Zuerich"/>
    <s v="UBS Zuerich Stauffacher"/>
    <x v="0"/>
    <s v="FINANCIAL_INSTITUTION"/>
    <s v="47,3734; 8,5307"/>
    <n v="47.373399999999997"/>
    <n v="8.5306999999999995"/>
    <s v="TWENTY_FOUR_H"/>
    <n v="3794"/>
    <n v="1189690"/>
    <n v="263"/>
    <n v="173"/>
    <n v="2132"/>
    <n v="797840"/>
    <n v="1662"/>
    <n v="391850"/>
  </r>
  <r>
    <d v="2020-05-31T00:00:00"/>
    <n v="209"/>
    <x v="6"/>
    <s v="Max-Högger-Strasse 81 "/>
    <x v="3"/>
    <s v="Zuerich"/>
    <s v="UBS Zuerich Altstetten-VZA1 "/>
    <x v="0"/>
    <s v="FINANCIAL_INSTITUTION"/>
    <s v="47,3926; 8,4889"/>
    <n v="47.392600000000002"/>
    <n v="8.4888999999999992"/>
    <s v="TWENTY_FOUR_H"/>
    <n v="1141"/>
    <n v="403570"/>
    <n v="143"/>
    <n v="16"/>
    <n v="897"/>
    <n v="339680"/>
    <n v="244"/>
    <n v="63890"/>
  </r>
  <r>
    <d v="2020-05-31T00:00:00"/>
    <n v="213"/>
    <x v="5"/>
    <s v="Badenerstrasse 9 "/>
    <x v="1"/>
    <s v="Zuerich"/>
    <s v="UBS Zuerich Stauffacher"/>
    <x v="0"/>
    <s v="FINANCIAL_INSTITUTION"/>
    <s v="47,3734; 8,5307"/>
    <n v="47.373399999999997"/>
    <n v="8.5306999999999995"/>
    <s v="TWENTY_FOUR_H"/>
    <n v="825"/>
    <n v="347680"/>
    <n v="122"/>
    <n v="44"/>
    <n v="523"/>
    <n v="258460"/>
    <n v="302"/>
    <n v="89220"/>
  </r>
  <r>
    <d v="2020-05-31T00:00:00"/>
    <n v="221"/>
    <x v="7"/>
    <s v="Stockerstrasse 64"/>
    <x v="4"/>
    <s v="Zuerich"/>
    <s v="UBS Zuerich Stockerstrasse"/>
    <x v="0"/>
    <s v="FINANCIAL_INSTITUTION"/>
    <s v="47,3695; 8,5341"/>
    <n v="47.369500000000002"/>
    <n v="8.5341000000000005"/>
    <s v="TWENTY_FOUR_H"/>
    <n v="848"/>
    <n v="377630"/>
    <n v="71"/>
    <n v="27"/>
    <n v="589"/>
    <n v="294230"/>
    <n v="259"/>
    <n v="83400"/>
  </r>
  <r>
    <d v="2020-05-31T00:00:00"/>
    <n v="232"/>
    <x v="8"/>
    <s v="Baslerstrasse 50"/>
    <x v="3"/>
    <s v="Zuerich"/>
    <s v="UBS Zuerich Letzipark"/>
    <x v="0"/>
    <s v="FINANCIAL_INSTITUTION"/>
    <s v="47,3864; 8,4988"/>
    <n v="47.386400000000002"/>
    <n v="8.4987999999999992"/>
    <s v="TWENTY_FOUR_H"/>
    <n v="1963"/>
    <n v="890130"/>
    <n v="281"/>
    <n v="56"/>
    <n v="1507"/>
    <n v="756720"/>
    <n v="456"/>
    <n v="133410"/>
  </r>
  <r>
    <d v="2020-05-31T00:00:00"/>
    <n v="248"/>
    <x v="8"/>
    <s v="Baslerstrasse 50"/>
    <x v="3"/>
    <s v="Zuerich"/>
    <s v="UBS Zuerich Letzipark"/>
    <x v="0"/>
    <s v="FINANCIAL_INSTITUTION"/>
    <s v="47,3864; 8,4988"/>
    <n v="47.386400000000002"/>
    <n v="8.4987999999999992"/>
    <s v="TWENTY_FOUR_H"/>
    <n v="2132"/>
    <n v="754560"/>
    <n v="487"/>
    <n v="119"/>
    <n v="1487"/>
    <n v="580140"/>
    <n v="645"/>
    <n v="174420"/>
  </r>
  <r>
    <d v="2020-05-31T00:00:00"/>
    <n v="259"/>
    <x v="8"/>
    <s v="Baslerstrasse 50"/>
    <x v="3"/>
    <s v="Zuerich"/>
    <s v="UBS Zuerich Letzipark"/>
    <x v="0"/>
    <s v="FINANCIAL_INSTITUTION"/>
    <s v="47,3864; 8,4988"/>
    <n v="47.386400000000002"/>
    <n v="8.4987999999999992"/>
    <s v="TWENTY_FOUR_H"/>
    <n v="1381"/>
    <n v="515380"/>
    <n v="480"/>
    <n v="207"/>
    <n v="891"/>
    <n v="376100"/>
    <n v="490"/>
    <n v="139280"/>
  </r>
  <r>
    <d v="2020-05-31T00:00:00"/>
    <n v="268"/>
    <x v="9"/>
    <s v="Stampfenbachstrasse 1 "/>
    <x v="0"/>
    <s v="Zuerich"/>
    <s v="UBS Zuerich Central"/>
    <x v="0"/>
    <s v="FINANCIAL_INSTITUTION"/>
    <s v="47,3771; 8,5437"/>
    <n v="47.377099999999999"/>
    <n v="8.5436999999999994"/>
    <s v="TWENTY_FOUR_H"/>
    <n v="941"/>
    <n v="368590"/>
    <n v="126"/>
    <n v="32"/>
    <n v="724"/>
    <n v="297400"/>
    <n v="217"/>
    <n v="71190"/>
  </r>
  <r>
    <d v="2020-05-31T00:00:00"/>
    <n v="277"/>
    <x v="9"/>
    <s v="Stampfenbachstrasse 1 "/>
    <x v="0"/>
    <s v="Zuerich"/>
    <s v="UBS Zuerich Central"/>
    <x v="0"/>
    <s v="FINANCIAL_INSTITUTION"/>
    <s v="47,3771; 8,5437"/>
    <n v="47.377099999999999"/>
    <n v="8.5436999999999994"/>
    <s v="TWENTY_FOUR_H"/>
    <n v="1599"/>
    <n v="733260"/>
    <n v="551"/>
    <n v="112"/>
    <n v="1109"/>
    <n v="590820"/>
    <n v="490"/>
    <n v="142440"/>
  </r>
  <r>
    <d v="2020-05-31T00:00:00"/>
    <n v="287"/>
    <x v="10"/>
    <s v="Bahnhofstrasse 45 "/>
    <x v="0"/>
    <s v="Zuerich"/>
    <s v="UBS Zuerich Bahnhofstrasse 45"/>
    <x v="0"/>
    <s v="FINANCIAL_INSTITUTION"/>
    <s v="47,3719; 8,5381"/>
    <n v="47.371899999999997"/>
    <n v="8.5381"/>
    <s v="TWENTY_FOUR_H"/>
    <n v="446"/>
    <n v="304090"/>
    <n v="129"/>
    <n v="25"/>
    <n v="370"/>
    <n v="261730"/>
    <n v="76"/>
    <n v="42360"/>
  </r>
  <r>
    <d v="2020-05-31T00:00:00"/>
    <n v="294"/>
    <x v="10"/>
    <s v="Bahnhofstrasse 45 "/>
    <x v="0"/>
    <s v="Zuerich"/>
    <s v="UBS Zuerich Bahnhofstrasse 45"/>
    <x v="0"/>
    <s v="FINANCIAL_INSTITUTION"/>
    <s v="47,3719; 8,5381"/>
    <n v="47.371899999999997"/>
    <n v="8.5381"/>
    <s v="TWENTY_FOUR_H"/>
    <n v="371"/>
    <n v="191070"/>
    <n v="103"/>
    <n v="13"/>
    <n v="317"/>
    <n v="168420"/>
    <n v="54"/>
    <n v="22650"/>
  </r>
  <r>
    <d v="2020-05-31T00:00:00"/>
    <n v="304"/>
    <x v="10"/>
    <s v="Bahnhofstrasse 45 "/>
    <x v="0"/>
    <s v="Zuerich"/>
    <s v="UBS Zuerich Bahnhofstrasse 45"/>
    <x v="0"/>
    <s v="FINANCIAL_INSTITUTION"/>
    <s v="47,3719; 8,5381"/>
    <n v="47.371899999999997"/>
    <n v="8.5381"/>
    <s v="TWENTY_FOUR_H"/>
    <n v="228"/>
    <n v="108530"/>
    <n v="24"/>
    <n v="8"/>
    <n v="195"/>
    <n v="95710"/>
    <n v="33"/>
    <n v="12820"/>
  </r>
  <r>
    <d v="2020-05-31T00:00:00"/>
    <n v="318"/>
    <x v="11"/>
    <s v="Bahnhofpassage / Shop Ville "/>
    <x v="0"/>
    <s v="Zuerich"/>
    <s v="UBS Zuerich Shopville"/>
    <x v="0"/>
    <s v="FINANCIAL_INSTITUTION"/>
    <s v="47,3778; 8,5389"/>
    <n v="47.377800000000001"/>
    <n v="8.5388999999999999"/>
    <s v="TWENTY_FOUR_H"/>
    <n v="1236"/>
    <n v="485460"/>
    <n v="629"/>
    <n v="126"/>
    <n v="1065"/>
    <n v="435240"/>
    <n v="171"/>
    <n v="50220"/>
  </r>
  <r>
    <d v="2020-05-31T00:00:00"/>
    <n v="328"/>
    <x v="11"/>
    <s v="Bahnhofpassage / Shop Ville "/>
    <x v="0"/>
    <s v="Zuerich"/>
    <s v="UBS Zuerich Shopville"/>
    <x v="0"/>
    <s v="FINANCIAL_INSTITUTION"/>
    <s v="47,3778; 8,5389"/>
    <n v="47.377800000000001"/>
    <n v="8.5388999999999999"/>
    <s v="TWENTY_FOUR_H"/>
    <n v="1049"/>
    <n v="417400"/>
    <n v="467"/>
    <n v="97"/>
    <n v="893"/>
    <n v="372690"/>
    <n v="156"/>
    <n v="44710"/>
  </r>
  <r>
    <d v="2020-05-31T00:00:00"/>
    <n v="332"/>
    <x v="11"/>
    <s v="Bahnhofpassage / Shop Ville "/>
    <x v="0"/>
    <s v="Zuerich"/>
    <s v="UBS Zuerich Shopville"/>
    <x v="0"/>
    <s v="FINANCIAL_INSTITUTION"/>
    <s v="47,3778; 8,5389"/>
    <n v="47.377800000000001"/>
    <n v="8.5388999999999999"/>
    <s v="TWENTY_FOUR_H"/>
    <n v="1506"/>
    <n v="551060"/>
    <n v="577"/>
    <n v="107"/>
    <n v="1302"/>
    <n v="496700"/>
    <n v="204"/>
    <n v="54360"/>
  </r>
  <r>
    <d v="2020-05-31T00:00:00"/>
    <n v="343"/>
    <x v="11"/>
    <s v="Bahnhofpassage / Shop Ville "/>
    <x v="0"/>
    <s v="Zuerich"/>
    <s v="UBS Zuerich Shopville"/>
    <x v="0"/>
    <s v="FINANCIAL_INSTITUTION"/>
    <s v="47,3778; 8,5389"/>
    <n v="47.377800000000001"/>
    <n v="8.5388999999999999"/>
    <s v="TWENTY_FOUR_H"/>
    <n v="2489"/>
    <n v="912520"/>
    <n v="993"/>
    <n v="96"/>
    <n v="2065"/>
    <n v="796340"/>
    <n v="424"/>
    <n v="116180"/>
  </r>
  <r>
    <d v="2020-05-31T00:00:00"/>
    <n v="357"/>
    <x v="11"/>
    <s v="Bahnhofpassage / Shop Ville "/>
    <x v="0"/>
    <s v="Zuerich"/>
    <s v="UBS Zuerich Shopville"/>
    <x v="0"/>
    <s v="FINANCIAL_INSTITUTION"/>
    <s v="47,3778; 8,5389"/>
    <n v="47.377800000000001"/>
    <n v="8.5388999999999999"/>
    <s v="TWENTY_FOUR_H"/>
    <n v="2360"/>
    <n v="831000"/>
    <n v="646"/>
    <n v="98"/>
    <n v="1844"/>
    <n v="699310"/>
    <n v="516"/>
    <n v="131690"/>
  </r>
  <r>
    <d v="2020-05-31T00:00:00"/>
    <n v="364"/>
    <x v="11"/>
    <s v="Bahnhofpassage / Shop Ville "/>
    <x v="0"/>
    <s v="Zuerich"/>
    <s v="UBS Zuerich Shopville"/>
    <x v="0"/>
    <s v="FINANCIAL_INSTITUTION"/>
    <s v="47,3778; 8,5389"/>
    <n v="47.377800000000001"/>
    <n v="8.5388999999999999"/>
    <s v="TWENTY_FOUR_H"/>
    <n v="1992"/>
    <n v="682560"/>
    <n v="471"/>
    <n v="291"/>
    <n v="1472"/>
    <n v="556910"/>
    <n v="520"/>
    <n v="125650"/>
  </r>
  <r>
    <d v="2020-05-31T00:00:00"/>
    <n v="373"/>
    <x v="10"/>
    <s v="Bahnhofstrasse 72"/>
    <x v="0"/>
    <s v="Zuerich"/>
    <s v="UBS Zuerich Bahnhofstrasse 72"/>
    <x v="0"/>
    <s v="FINANCIAL_INSTITUTION"/>
    <s v="47,3744; 8,5389"/>
    <n v="47.374400000000001"/>
    <n v="8.5388999999999999"/>
    <s v="TWENTY_FOUR_H"/>
    <n v="847"/>
    <n v="375940"/>
    <n v="67"/>
    <n v="47"/>
    <n v="645"/>
    <n v="308320"/>
    <n v="202"/>
    <n v="67620"/>
  </r>
  <r>
    <d v="2020-05-31T00:00:00"/>
    <n v="380"/>
    <x v="10"/>
    <s v="Bahnhofstrasse 72"/>
    <x v="0"/>
    <s v="Zuerich"/>
    <s v="UBS Zuerich Bahnhofstrasse 72"/>
    <x v="0"/>
    <s v="FINANCIAL_INSTITUTION"/>
    <s v="47,3744; 8,5389"/>
    <n v="47.374400000000001"/>
    <n v="8.5388999999999999"/>
    <s v="TWENTY_FOUR_H"/>
    <n v="1505"/>
    <n v="725740"/>
    <n v="335"/>
    <n v="60"/>
    <n v="1190"/>
    <n v="604690"/>
    <n v="315"/>
    <n v="121050"/>
  </r>
  <r>
    <d v="2020-05-31T00:00:00"/>
    <n v="399"/>
    <x v="10"/>
    <s v="Bahnhofstrasse 72"/>
    <x v="0"/>
    <s v="Zuerich"/>
    <s v="UBS Zuerich Bahnhofstrasse 72"/>
    <x v="0"/>
    <s v="FINANCIAL_INSTITUTION"/>
    <s v="47,3744; 8,5389"/>
    <n v="47.374400000000001"/>
    <n v="8.5388999999999999"/>
    <s v="TWENTY_FOUR_H"/>
    <n v="1649"/>
    <n v="655650"/>
    <n v="177"/>
    <n v="32"/>
    <n v="1288"/>
    <n v="536760"/>
    <n v="361"/>
    <n v="118890"/>
  </r>
  <r>
    <d v="2020-05-31T00:00:00"/>
    <n v="401"/>
    <x v="12"/>
    <s v="Witikonerstrasse 285"/>
    <x v="5"/>
    <s v="Zuerich"/>
    <s v="UBS Zuerich Witikon"/>
    <x v="0"/>
    <s v="FINANCIAL_INSTITUTION"/>
    <s v="47,3585; 8,5858"/>
    <n v="47.358499999999999"/>
    <n v="8.5858000000000008"/>
    <s v="TWENTY_FOUR_H"/>
    <n v="997"/>
    <n v="596470"/>
    <n v="413"/>
    <n v="41"/>
    <n v="731"/>
    <n v="455410"/>
    <n v="266"/>
    <n v="141060"/>
  </r>
  <r>
    <d v="2020-05-31T00:00:00"/>
    <n v="413"/>
    <x v="12"/>
    <s v="Witikonerstrasse 285"/>
    <x v="5"/>
    <s v="Zuerich"/>
    <s v="UBS Zuerich Witikon"/>
    <x v="0"/>
    <s v="FINANCIAL_INSTITUTION"/>
    <s v="47,3585; 8,5858"/>
    <n v="47.358499999999999"/>
    <n v="8.5858000000000008"/>
    <s v="TWENTY_FOUR_H"/>
    <n v="2431"/>
    <n v="1186570"/>
    <n v="232"/>
    <n v="131"/>
    <n v="1586"/>
    <n v="849350"/>
    <n v="845"/>
    <n v="337220"/>
  </r>
  <r>
    <d v="2020-05-31T00:00:00"/>
    <n v="429"/>
    <x v="13"/>
    <s v="Roemerhofplatz 5"/>
    <x v="6"/>
    <s v="Zuerich"/>
    <s v="UBS Zuerich Roemerhof"/>
    <x v="0"/>
    <s v="FINANCIAL_INSTITUTION"/>
    <s v="47,3683; 8,5607"/>
    <n v="47.368299999999998"/>
    <n v="8.5607000000000006"/>
    <s v="TWENTY_FOUR_H"/>
    <n v="1282"/>
    <n v="594960"/>
    <n v="321"/>
    <n v="112"/>
    <n v="869"/>
    <n v="448800"/>
    <n v="413"/>
    <n v="146160"/>
  </r>
  <r>
    <d v="2020-05-31T00:00:00"/>
    <n v="432"/>
    <x v="13"/>
    <s v="Roemerhofplatz 5"/>
    <x v="6"/>
    <s v="Zuerich"/>
    <s v="UBS Zuerich Roemerhof"/>
    <x v="0"/>
    <s v="FINANCIAL_INSTITUTION"/>
    <s v="47,3683; 8,5607"/>
    <n v="47.368299999999998"/>
    <n v="8.5607000000000006"/>
    <s v="TWENTY_FOUR_H"/>
    <n v="1536"/>
    <n v="913040"/>
    <n v="170"/>
    <n v="26"/>
    <n v="1092"/>
    <n v="700240"/>
    <n v="444"/>
    <n v="212800"/>
  </r>
  <r>
    <d v="2020-05-31T00:00:00"/>
    <n v="442"/>
    <x v="14"/>
    <s v="Albisriederstrasse 361"/>
    <x v="7"/>
    <s v="Zuerich"/>
    <s v="UBS Zuerich Albisrieden Dorf"/>
    <x v="0"/>
    <s v="FINANCIAL_INSTITUTION"/>
    <s v="47,3753; 8,486"/>
    <n v="47.375300000000003"/>
    <n v="8.4860000000000007"/>
    <s v="TWENTY_FOUR_H"/>
    <n v="1060"/>
    <n v="641580"/>
    <n v="279"/>
    <n v="52"/>
    <n v="873"/>
    <n v="573370"/>
    <n v="187"/>
    <n v="68210"/>
  </r>
  <r>
    <d v="2020-05-31T00:00:00"/>
    <n v="451"/>
    <x v="14"/>
    <s v="Albisriederstrasse 361"/>
    <x v="7"/>
    <s v="Zuerich"/>
    <s v="UBS Zuerich Albisrieden Dorf"/>
    <x v="0"/>
    <s v="FINANCIAL_INSTITUTION"/>
    <s v="47,3753; 8,486"/>
    <n v="47.375300000000003"/>
    <n v="8.4860000000000007"/>
    <s v="TWENTY_FOUR_H"/>
    <n v="2547"/>
    <n v="1519810"/>
    <n v="262"/>
    <n v="56"/>
    <n v="2180"/>
    <n v="1361010"/>
    <n v="367"/>
    <n v="158800"/>
  </r>
  <r>
    <d v="2020-05-31T00:00:00"/>
    <n v="468"/>
    <x v="15"/>
    <s v="Albisriederplatz 8"/>
    <x v="1"/>
    <s v="Zuerich"/>
    <s v="UBS Zuerich Albisriederplatz"/>
    <x v="0"/>
    <s v="FINANCIAL_INSTITUTION"/>
    <s v="47,3786; 8,5104"/>
    <n v="47.378599999999999"/>
    <n v="8.5104000000000006"/>
    <s v="TWENTY_FOUR_H"/>
    <n v="1595"/>
    <n v="896480"/>
    <n v="369"/>
    <n v="116"/>
    <n v="1233"/>
    <n v="780450"/>
    <n v="362"/>
    <n v="116030"/>
  </r>
  <r>
    <d v="2020-05-31T00:00:00"/>
    <n v="478"/>
    <x v="15"/>
    <s v="Albisriederplatz 8"/>
    <x v="1"/>
    <s v="Zuerich"/>
    <s v="UBS Zuerich Albisriederplatz"/>
    <x v="0"/>
    <s v="FINANCIAL_INSTITUTION"/>
    <s v="47,3786; 8,5104"/>
    <n v="47.378599999999999"/>
    <n v="8.5104000000000006"/>
    <s v="TWENTY_FOUR_H"/>
    <n v="2019"/>
    <n v="1145900"/>
    <n v="801"/>
    <n v="102"/>
    <n v="1627"/>
    <n v="1023420"/>
    <n v="392"/>
    <n v="122480"/>
  </r>
  <r>
    <d v="2020-05-31T00:00:00"/>
    <n v="486"/>
    <x v="15"/>
    <s v="Albisriederplatz 8"/>
    <x v="1"/>
    <s v="Zuerich"/>
    <s v="UBS Zuerich Albisriederplatz"/>
    <x v="0"/>
    <s v="FINANCIAL_INSTITUTION"/>
    <s v="47,3786; 8,5104"/>
    <n v="47.378599999999999"/>
    <n v="8.5104000000000006"/>
    <s v="TWENTY_FOUR_H"/>
    <n v="3584"/>
    <n v="1992940"/>
    <n v="908"/>
    <n v="258"/>
    <n v="2968"/>
    <n v="1788360"/>
    <n v="616"/>
    <n v="204580"/>
  </r>
  <r>
    <d v="2020-05-31T00:00:00"/>
    <n v="490"/>
    <x v="16"/>
    <s v="Giessereistrasse 18 "/>
    <x v="8"/>
    <s v="Zuerich"/>
    <s v="UBS Zuerich Turbinenplatz "/>
    <x v="0"/>
    <s v="FINANCIAL_INSTITUTION"/>
    <s v="47,3903; 8,5172"/>
    <n v="47.390300000000003"/>
    <n v="8.5172000000000008"/>
    <s v="TWENTY_FOUR_H"/>
    <n v="1300"/>
    <n v="432610"/>
    <n v="120"/>
    <n v="24"/>
    <n v="870"/>
    <n v="330870"/>
    <n v="430"/>
    <n v="101740"/>
  </r>
  <r>
    <d v="2020-05-31T00:00:00"/>
    <n v="501"/>
    <x v="17"/>
    <s v="Schaffhauserstrasse 339"/>
    <x v="9"/>
    <s v="Zuerich"/>
    <s v="UBS Zuerich Oerlikon"/>
    <x v="0"/>
    <s v="FINANCIAL_INSTITUTION"/>
    <s v="47,4089; 8,5463"/>
    <n v="47.408900000000003"/>
    <n v="8.5463000000000005"/>
    <s v="TWENTY_FOUR_H"/>
    <n v="3198"/>
    <n v="21218880"/>
    <n v="664"/>
    <n v="96"/>
    <n v="2936"/>
    <n v="20188880"/>
    <n v="262"/>
    <n v="1030000"/>
  </r>
  <r>
    <d v="2020-05-31T00:00:00"/>
    <n v="519"/>
    <x v="17"/>
    <s v="Schaffhauserstrasse 59"/>
    <x v="9"/>
    <s v="Zuerich"/>
    <s v="UBS Zuerich Oerlikon"/>
    <x v="0"/>
    <s v="FINANCIAL_INSTITUTION"/>
    <s v="47,4089; 8,5463"/>
    <n v="47.408900000000003"/>
    <n v="8.5463000000000005"/>
    <s v="TWENTY_FOUR_H"/>
    <n v="2621"/>
    <n v="19059640"/>
    <n v="683"/>
    <n v="49"/>
    <n v="2440"/>
    <n v="18290090"/>
    <n v="181"/>
    <n v="769550"/>
  </r>
  <r>
    <d v="2020-05-31T00:00:00"/>
    <n v="522"/>
    <x v="17"/>
    <s v="Schaffhauserstrasse 59"/>
    <x v="9"/>
    <s v="Zuerich"/>
    <s v="UBS Zuerich Oerlikon"/>
    <x v="0"/>
    <s v="FINANCIAL_INSTITUTION"/>
    <s v="47,4089; 8,5463"/>
    <n v="47.408900000000003"/>
    <n v="8.5463000000000005"/>
    <s v="TWENTY_FOUR_H"/>
    <n v="2829"/>
    <n v="12454060"/>
    <n v="466"/>
    <n v="96"/>
    <n v="2480"/>
    <n v="11726340"/>
    <n v="349"/>
    <n v="727720"/>
  </r>
  <r>
    <d v="2020-05-31T00:00:00"/>
    <n v="538"/>
    <x v="18"/>
    <s v="Birmensdorferstrasse 123"/>
    <x v="2"/>
    <s v="Zuerich"/>
    <s v="UBS Zuerich Wiedikon"/>
    <x v="0"/>
    <s v="FINANCIAL_INSTITUTION"/>
    <s v="47,3701; 8,5214"/>
    <n v="47.370100000000001"/>
    <n v="8.5213999999999999"/>
    <s v="TWENTY_FOUR_H"/>
    <n v="1602"/>
    <n v="912120"/>
    <n v="788"/>
    <n v="165"/>
    <n v="1355"/>
    <n v="842850"/>
    <n v="247"/>
    <n v="69270"/>
  </r>
  <r>
    <d v="2020-05-31T00:00:00"/>
    <n v="546"/>
    <x v="18"/>
    <s v="Birmensdorferstrasse 123"/>
    <x v="2"/>
    <s v="Zuerich"/>
    <s v="UBS Zuerich Wiedikon"/>
    <x v="0"/>
    <s v="FINANCIAL_INSTITUTION"/>
    <s v="47,3701; 8,5214"/>
    <n v="47.370100000000001"/>
    <n v="8.5213999999999999"/>
    <s v="TWENTY_FOUR_H"/>
    <n v="4119"/>
    <n v="2250710"/>
    <n v="957"/>
    <n v="113"/>
    <n v="3485"/>
    <n v="2036020"/>
    <n v="634"/>
    <n v="214690"/>
  </r>
  <r>
    <d v="2020-05-31T00:00:00"/>
    <n v="550"/>
    <x v="19"/>
    <s v="Limmattalstrasse 180"/>
    <x v="10"/>
    <s v="Zuerich"/>
    <s v="UBS Zuerich Hoengg"/>
    <x v="0"/>
    <s v="FINANCIAL_INSTITUTION"/>
    <s v="47,4022; 8,4991"/>
    <n v="47.402200000000001"/>
    <n v="8.4991000000000003"/>
    <s v="TWENTY_FOUR_H"/>
    <n v="806"/>
    <n v="401170"/>
    <n v="246"/>
    <n v="44"/>
    <n v="718"/>
    <n v="374700"/>
    <n v="88"/>
    <n v="26470"/>
  </r>
  <r>
    <d v="2020-05-31T00:00:00"/>
    <n v="565"/>
    <x v="19"/>
    <s v="Limmattalstrasse 180"/>
    <x v="10"/>
    <s v="Zuerich"/>
    <s v="UBS Zuerich Hoengg"/>
    <x v="0"/>
    <s v="FINANCIAL_INSTITUTION"/>
    <s v="47,4022; 8,4991"/>
    <n v="47.402200000000001"/>
    <n v="8.4991000000000003"/>
    <s v="TWENTY_FOUR_H"/>
    <n v="769"/>
    <n v="502930"/>
    <n v="318"/>
    <n v="67"/>
    <n v="690"/>
    <n v="467690"/>
    <n v="79"/>
    <n v="35240"/>
  </r>
  <r>
    <d v="2020-05-31T00:00:00"/>
    <n v="574"/>
    <x v="20"/>
    <s v="Flughafen Zuerich "/>
    <x v="11"/>
    <s v="Zuerich-Flughafen"/>
    <s v="UBS Zuerich Flughafen "/>
    <x v="0"/>
    <s v="FINANCIAL_INSTITUTION"/>
    <s v="47,4531; 8,5627"/>
    <n v="47.453099999999999"/>
    <n v="8.5626999999999995"/>
    <s v="TWENTY_FOUR_H"/>
    <n v="127"/>
    <n v="97610"/>
    <n v="42"/>
    <n v="18"/>
    <n v="109"/>
    <n v="90620"/>
    <n v="18"/>
    <n v="6990"/>
  </r>
  <r>
    <d v="2020-05-31T00:00:00"/>
    <n v="582"/>
    <x v="20"/>
    <s v="Flughafen Zuerich "/>
    <x v="11"/>
    <s v="Zuerich-Flughafen"/>
    <s v="UBS Zuerich Flughafen "/>
    <x v="0"/>
    <s v="FINANCIAL_INSTITUTION"/>
    <s v="47,4531; 8,5627"/>
    <n v="47.453099999999999"/>
    <n v="8.5626999999999995"/>
    <s v="TWENTY_FOUR_H"/>
    <n v="122"/>
    <n v="80110"/>
    <n v="102"/>
    <n v="21"/>
    <n v="99"/>
    <n v="70850"/>
    <n v="23"/>
    <n v="9260"/>
  </r>
  <r>
    <d v="2020-05-31T00:00:00"/>
    <n v="599"/>
    <x v="20"/>
    <s v="Flughafen Zuerich "/>
    <x v="11"/>
    <s v="Zuerich-Flughafen"/>
    <s v="UBS Zuerich Flughafen "/>
    <x v="0"/>
    <s v="FINANCIAL_INSTITUTION"/>
    <s v="47,4531; 8,5627"/>
    <n v="47.453099999999999"/>
    <n v="8.5626999999999995"/>
    <s v="TWENTY_FOUR_H"/>
    <n v="478"/>
    <n v="231680"/>
    <n v="141"/>
    <n v="38"/>
    <n v="433"/>
    <n v="217370"/>
    <n v="45"/>
    <n v="14310"/>
  </r>
  <r>
    <d v="2020-05-31T00:00:00"/>
    <n v="601"/>
    <x v="20"/>
    <s v="Flughafen Zuerich "/>
    <x v="11"/>
    <s v="Zuerich-Flughafen"/>
    <s v="UBS Zuerich Flughafen "/>
    <x v="0"/>
    <s v="FINANCIAL_INSTITUTION"/>
    <s v="47,4531; 8,5627"/>
    <n v="47.453099999999999"/>
    <n v="8.5626999999999995"/>
    <s v="TWENTY_FOUR_H"/>
    <n v="339"/>
    <n v="173770"/>
    <n v="104"/>
    <n v="18"/>
    <n v="301"/>
    <n v="161190"/>
    <n v="38"/>
    <n v="12580"/>
  </r>
  <r>
    <d v="2020-05-31T00:00:00"/>
    <n v="612"/>
    <x v="20"/>
    <s v="Flughafen Zuerich "/>
    <x v="11"/>
    <s v="Zuerich-Flughafen"/>
    <s v="UBS Zuerich Flughafen "/>
    <x v="0"/>
    <s v="FINANCIAL_INSTITUTION"/>
    <s v="47,4531; 8,5627"/>
    <n v="47.453099999999999"/>
    <n v="8.5626999999999995"/>
    <s v="TWENTY_FOUR_H"/>
    <n v="27"/>
    <n v="6470"/>
    <n v="1"/>
    <n v="3"/>
    <n v="7"/>
    <n v="1960"/>
    <n v="20"/>
    <n v="4510"/>
  </r>
  <r>
    <d v="2020-05-31T00:00:00"/>
    <n v="626"/>
    <x v="20"/>
    <s v="Flughafen Zuerich "/>
    <x v="11"/>
    <s v="Zuerich-Flughafen"/>
    <s v="UBS Zuerich Flughafen "/>
    <x v="0"/>
    <s v="FINANCIAL_INSTITUTION"/>
    <s v="47,4531; 8,5627"/>
    <n v="47.453099999999999"/>
    <n v="8.5626999999999995"/>
    <s v="TWENTY_FOUR_H"/>
    <n v="200"/>
    <n v="108300"/>
    <n v="35"/>
    <n v="5"/>
    <n v="129"/>
    <n v="89100"/>
    <n v="71"/>
    <n v="19200"/>
  </r>
  <r>
    <d v="2020-05-31T00:00:00"/>
    <n v="639"/>
    <x v="20"/>
    <s v="Flughafen Zuerich "/>
    <x v="11"/>
    <s v="Zuerich-Flughafen"/>
    <s v="UBS Zuerich Flughafen "/>
    <x v="0"/>
    <s v="FINANCIAL_INSTITUTION"/>
    <s v="47,4531; 8,5627"/>
    <n v="47.453099999999999"/>
    <n v="8.5626999999999995"/>
    <s v="TWENTY_FOUR_H"/>
    <n v="164"/>
    <n v="93920"/>
    <n v="123"/>
    <n v="5"/>
    <n v="126"/>
    <n v="82000"/>
    <n v="38"/>
    <n v="11920"/>
  </r>
  <r>
    <d v="2020-05-31T00:00:00"/>
    <n v="649"/>
    <x v="20"/>
    <s v="Flughafen Zuerich "/>
    <x v="11"/>
    <s v="Zuerich-Flughafen"/>
    <s v="UBS Zuerich Flughafen "/>
    <x v="0"/>
    <s v="FINANCIAL_INSTITUTION"/>
    <s v="47,4531; 8,5627"/>
    <n v="47.453099999999999"/>
    <n v="8.5626999999999995"/>
    <s v="TWENTY_FOUR_H"/>
    <n v="307"/>
    <n v="192370"/>
    <n v="44"/>
    <n v="30"/>
    <n v="252"/>
    <n v="168520"/>
    <n v="55"/>
    <n v="23850"/>
  </r>
  <r>
    <d v="2020-05-31T00:00:00"/>
    <n v="659"/>
    <x v="21"/>
    <s v="Fernsehstrasse 2 "/>
    <x v="12"/>
    <s v="Zuerich"/>
    <s v="UBS Zuerich Schweizer Fernsehen "/>
    <x v="0"/>
    <s v="FINANCIAL_INSTITUTION"/>
    <s v="47,4171; 8,5599"/>
    <n v="47.417099999999998"/>
    <n v="8.5599000000000007"/>
    <n v="0"/>
    <n v="0"/>
    <n v="0"/>
    <n v="119"/>
    <n v="27"/>
    <n v="0"/>
    <n v="0"/>
    <n v="0"/>
    <n v="0"/>
  </r>
  <r>
    <d v="2020-05-31T00:00:00"/>
    <n v="659"/>
    <x v="21"/>
    <s v="Fernsehstrasse 2 "/>
    <x v="12"/>
    <s v="Zuerich"/>
    <s v="UBS Zuerich Schweizer Fernsehen "/>
    <x v="0"/>
    <s v="FINANCIAL_INSTITUTION"/>
    <s v="47,4171; 8,5599"/>
    <n v="47.417099999999998"/>
    <n v="8.5599000000000007"/>
    <n v="0"/>
    <n v="981"/>
    <n v="361000"/>
    <n v="0"/>
    <n v="0"/>
    <n v="566"/>
    <n v="248520"/>
    <n v="415"/>
    <n v="112480"/>
  </r>
  <r>
    <d v="2020-05-31T00:00:00"/>
    <n v="662"/>
    <x v="22"/>
    <s v="Badenerstrasse 678"/>
    <x v="3"/>
    <s v="Zuerich"/>
    <s v="UBS Zuerich Altstetten"/>
    <x v="0"/>
    <s v="FINANCIAL_INSTITUTION"/>
    <s v="47,3881; 8,4858"/>
    <n v="47.388100000000001"/>
    <n v="8.4857999999999993"/>
    <s v="TWENTY_FOUR_H"/>
    <n v="2058"/>
    <n v="1260140"/>
    <n v="827"/>
    <n v="60"/>
    <n v="1805"/>
    <n v="1182750"/>
    <n v="253"/>
    <n v="77390"/>
  </r>
  <r>
    <d v="2020-05-31T00:00:00"/>
    <n v="679"/>
    <x v="22"/>
    <s v="Badenerstrasse 678"/>
    <x v="3"/>
    <s v="Zuerich"/>
    <s v="UBS Zuerich Altstetten"/>
    <x v="0"/>
    <s v="FINANCIAL_INSTITUTION"/>
    <s v="47,3881; 8,4858"/>
    <n v="47.388100000000001"/>
    <n v="8.4857999999999993"/>
    <s v="TWENTY_FOUR_H"/>
    <n v="2241"/>
    <n v="1408090"/>
    <n v="519"/>
    <n v="48"/>
    <n v="1931"/>
    <n v="1298390"/>
    <n v="310"/>
    <n v="109700"/>
  </r>
  <r>
    <d v="2020-05-31T00:00:00"/>
    <n v="685"/>
    <x v="22"/>
    <s v="Badenerstrasse 678"/>
    <x v="3"/>
    <s v="Zuerich"/>
    <s v="UBS Zuerich Altstetten"/>
    <x v="0"/>
    <s v="FINANCIAL_INSTITUTION"/>
    <s v="47,3881; 8,4858"/>
    <n v="47.388100000000001"/>
    <n v="8.4857999999999993"/>
    <s v="TWENTY_FOUR_H"/>
    <n v="4510"/>
    <n v="2630040"/>
    <n v="1081"/>
    <n v="154"/>
    <n v="3928"/>
    <n v="2462160"/>
    <n v="582"/>
    <n v="167880"/>
  </r>
  <r>
    <d v="2020-05-31T00:00:00"/>
    <n v="697"/>
    <x v="23"/>
    <s v="Molkenstrasse. 15"/>
    <x v="13"/>
    <s v="Zuerich"/>
    <s v="Zürich Helvetiaplatz "/>
    <x v="1"/>
    <s v="FINANCIAL_INSTITUTION"/>
    <m/>
    <m/>
    <m/>
    <s v="TWENTY_FOUR_H"/>
    <n v="4219"/>
    <n v="1248910"/>
    <n v="137"/>
    <n v="194"/>
    <n v="1534"/>
    <n v="661210"/>
    <n v="2685"/>
    <n v="587700"/>
  </r>
  <r>
    <d v="2020-05-31T00:00:00"/>
    <n v="716"/>
    <x v="24"/>
    <s v="Uraniastrasse 4"/>
    <x v="0"/>
    <s v="Zuerich"/>
    <s v="Zürich Helvetiaplatz"/>
    <x v="1"/>
    <s v="FINANCIAL_INSTITUTION"/>
    <m/>
    <m/>
    <m/>
    <s v="TWENTY_FOUR_H"/>
    <n v="3677"/>
    <n v="1003840"/>
    <n v="146"/>
    <n v="168"/>
    <n v="1200"/>
    <n v="483020"/>
    <n v="2477"/>
    <n v="520820"/>
  </r>
  <r>
    <d v="2020-05-31T00:00:00"/>
    <n v="724"/>
    <x v="25"/>
    <s v="Seefeldstrasse 1"/>
    <x v="14"/>
    <s v="Zuerich"/>
    <s v="Zuerich Seefeld"/>
    <x v="1"/>
    <s v="FINANCIAL_INSTITUTION"/>
    <m/>
    <m/>
    <m/>
    <n v="0"/>
    <n v="1359"/>
    <n v="710620"/>
    <n v="422"/>
    <n v="24"/>
    <n v="1039"/>
    <n v="565570"/>
    <n v="320"/>
    <n v="145050"/>
  </r>
  <r>
    <d v="2020-05-31T00:00:00"/>
    <n v="733"/>
    <x v="26"/>
    <s v="In Böden 174"/>
    <x v="15"/>
    <s v="Zuerich"/>
    <s v="CS Zürich Affoltern"/>
    <x v="1"/>
    <s v="ON_STREET"/>
    <m/>
    <m/>
    <m/>
    <s v="TWENTY_FOUR_H"/>
    <n v="4516"/>
    <n v="2347080"/>
    <n v="686"/>
    <n v="327"/>
    <n v="3036"/>
    <n v="1827050"/>
    <n v="1480"/>
    <n v="520030"/>
  </r>
  <r>
    <d v="2020-05-31T00:00:00"/>
    <n v="747"/>
    <x v="27"/>
    <s v="Ohmstrasse 2/4"/>
    <x v="9"/>
    <s v="Zuerich"/>
    <s v="Zürich Oerlikon"/>
    <x v="1"/>
    <s v="FINANCIAL_INSTITUTION"/>
    <m/>
    <m/>
    <m/>
    <s v="TWENTY_FOUR_H"/>
    <n v="1597"/>
    <n v="10078760"/>
    <n v="835"/>
    <n v="114"/>
    <n v="1366"/>
    <n v="9362590"/>
    <n v="231"/>
    <n v="716170"/>
  </r>
  <r>
    <d v="2020-05-31T00:00:00"/>
    <n v="758"/>
    <x v="28"/>
    <s v="Weinbergstrasse 161"/>
    <x v="16"/>
    <s v="Zuerich"/>
    <s v="Zürich Schaffhauserplatz"/>
    <x v="1"/>
    <s v="FINANCIAL_INSTITUTION"/>
    <m/>
    <m/>
    <m/>
    <s v="TWENTY_FOUR_H"/>
    <n v="721"/>
    <n v="261280"/>
    <n v="225"/>
    <n v="56"/>
    <n v="344"/>
    <n v="185130"/>
    <n v="377"/>
    <n v="76150"/>
  </r>
  <r>
    <d v="2020-05-31T00:00:00"/>
    <n v="762"/>
    <x v="29"/>
    <s v="Limmatquai 58"/>
    <x v="0"/>
    <s v="Zuerich"/>
    <s v="Zürich Rathausplatz"/>
    <x v="1"/>
    <s v="RETAIL_STORE"/>
    <m/>
    <m/>
    <m/>
    <s v="TWENTY_FOUR_H"/>
    <n v="983"/>
    <n v="307260"/>
    <n v="114"/>
    <n v="12"/>
    <n v="447"/>
    <n v="175960"/>
    <n v="536"/>
    <n v="131300"/>
  </r>
  <r>
    <d v="2020-05-31T00:00:00"/>
    <n v="776"/>
    <x v="30"/>
    <s v="Limmatquai 58"/>
    <x v="0"/>
    <s v="Zuerich"/>
    <s v="Zürich Rathausplatz"/>
    <x v="1"/>
    <s v="FINANCIAL_INSTITUTION"/>
    <m/>
    <m/>
    <m/>
    <s v="TWENTY_FOUR_H"/>
    <n v="887"/>
    <n v="252600"/>
    <n v="116"/>
    <n v="31"/>
    <n v="431"/>
    <n v="151350"/>
    <n v="456"/>
    <n v="101250"/>
  </r>
  <r>
    <d v="2020-05-31T00:00:00"/>
    <n v="782"/>
    <x v="31"/>
    <s v="ZUERICHSTR. 55"/>
    <x v="17"/>
    <s v="Zuerich"/>
    <s v="Affoltern A.a."/>
    <x v="1"/>
    <s v="FINANCIAL_INSTITUTION"/>
    <m/>
    <m/>
    <m/>
    <s v="TWENTY_FOUR_H"/>
    <n v="832"/>
    <n v="376530"/>
    <n v="155"/>
    <n v="68"/>
    <n v="461"/>
    <n v="281260"/>
    <n v="371"/>
    <n v="95270"/>
  </r>
  <r>
    <d v="2020-05-31T00:00:00"/>
    <n v="799"/>
    <x v="32"/>
    <s v="Ohmstrasse 2/4"/>
    <x v="9"/>
    <s v="Zuerich"/>
    <s v="Zürich Oerlikon"/>
    <x v="1"/>
    <s v="FINANCIAL_INSTITUTION"/>
    <m/>
    <m/>
    <m/>
    <s v="TWENTY_FOUR_H"/>
    <n v="1057"/>
    <n v="5821280"/>
    <n v="672"/>
    <n v="36"/>
    <n v="930"/>
    <n v="5451540"/>
    <n v="127"/>
    <n v="369740"/>
  </r>
  <r>
    <d v="2020-05-31T00:00:00"/>
    <n v="803"/>
    <x v="33"/>
    <s v="Thurgauerstrasse 119"/>
    <x v="18"/>
    <s v="Zuerich"/>
    <s v="CS Opfikon"/>
    <x v="1"/>
    <s v="FINANCIAL_INSTITUTION"/>
    <m/>
    <m/>
    <m/>
    <s v="TWENTY_FOUR_H"/>
    <n v="1121"/>
    <n v="595590"/>
    <n v="321"/>
    <n v="43"/>
    <n v="806"/>
    <n v="497770"/>
    <n v="315"/>
    <n v="97820"/>
  </r>
  <r>
    <d v="2020-05-31T00:00:00"/>
    <n v="813"/>
    <x v="34"/>
    <s v="Terminal 2 Ankunft"/>
    <x v="19"/>
    <s v="Zuerich"/>
    <s v="Zürich Flughafen Ankunft 2 Landseite "/>
    <x v="1"/>
    <s v="AIRPORT"/>
    <m/>
    <m/>
    <m/>
    <s v="REDUCED"/>
    <n v="50"/>
    <n v="-18020"/>
    <n v="9"/>
    <n v="3"/>
    <n v="23"/>
    <n v="-12620"/>
    <n v="27"/>
    <n v="-5400"/>
  </r>
  <r>
    <d v="2020-05-31T00:00:00"/>
    <n v="829"/>
    <x v="35"/>
    <s v="Paradeplatz 2"/>
    <x v="20"/>
    <s v="Zuerich"/>
    <s v="Zürich Paradeplatz"/>
    <x v="1"/>
    <s v="FINANCIAL_INSTITUTION"/>
    <m/>
    <m/>
    <m/>
    <s v="REDUCED"/>
    <n v="679"/>
    <n v="1513980"/>
    <n v="159"/>
    <n v="50"/>
    <n v="523"/>
    <n v="1267240"/>
    <n v="156"/>
    <n v="246740"/>
  </r>
  <r>
    <d v="2020-05-31T00:00:00"/>
    <n v="831"/>
    <x v="36"/>
    <s v="Universitätsstr. 5"/>
    <x v="21"/>
    <s v="Zuerich"/>
    <s v="Zürich Rigiplatz"/>
    <x v="1"/>
    <s v="FINANCIAL_INSTITUTION"/>
    <m/>
    <m/>
    <m/>
    <s v="TWENTY_FOUR_H"/>
    <n v="1757"/>
    <n v="677760"/>
    <n v="333"/>
    <n v="133"/>
    <n v="702"/>
    <n v="366860"/>
    <n v="1055"/>
    <n v="310900"/>
  </r>
  <r>
    <d v="2020-05-31T00:00:00"/>
    <n v="848"/>
    <x v="37"/>
    <s v="Steinmuehleplatz 1"/>
    <x v="0"/>
    <s v="Zuerich"/>
    <s v="Zürich Jelmoli"/>
    <x v="1"/>
    <s v="FINANCIAL_INSTITUTION"/>
    <m/>
    <m/>
    <m/>
    <s v="TWENTY_FOUR_H"/>
    <n v="881"/>
    <n v="374040"/>
    <n v="78"/>
    <n v="56"/>
    <n v="432"/>
    <n v="200130"/>
    <n v="449"/>
    <n v="173910"/>
  </r>
  <r>
    <d v="2020-05-31T00:00:00"/>
    <n v="852"/>
    <x v="38"/>
    <s v="Zürichstrasse 55"/>
    <x v="17"/>
    <s v="Zuerich"/>
    <s v="CS Affoltern am Albis"/>
    <x v="1"/>
    <s v="FINANCIAL_INSTITUTION"/>
    <m/>
    <m/>
    <m/>
    <s v="TWENTY_FOUR_H"/>
    <n v="392"/>
    <n v="241560"/>
    <n v="239"/>
    <n v="15"/>
    <n v="336"/>
    <n v="224520"/>
    <n v="56"/>
    <n v="17040"/>
  </r>
  <r>
    <d v="2020-05-31T00:00:00"/>
    <n v="863"/>
    <x v="39"/>
    <s v="Thurgauerstrasse 119"/>
    <x v="18"/>
    <s v="Zuerich"/>
    <s v="Zürich Socar Altstetten"/>
    <x v="1"/>
    <s v="FINANCIAL_INSTITUTION"/>
    <m/>
    <m/>
    <m/>
    <s v="TWENTY_FOUR_H"/>
    <n v="1387"/>
    <n v="566520"/>
    <n v="200"/>
    <n v="203"/>
    <n v="585"/>
    <n v="355330"/>
    <n v="802"/>
    <n v="211190"/>
  </r>
  <r>
    <d v="2020-05-31T00:00:00"/>
    <n v="875"/>
    <x v="40"/>
    <s v="Thurgauerstrasse 119"/>
    <x v="18"/>
    <s v="Zuerich"/>
    <s v="Schlieren Socar"/>
    <x v="1"/>
    <s v="FINANCIAL_INSTITUTION"/>
    <m/>
    <m/>
    <m/>
    <s v="TWENTY_FOUR_H"/>
    <n v="2607"/>
    <n v="977420"/>
    <n v="319"/>
    <n v="157"/>
    <n v="1158"/>
    <n v="619440"/>
    <n v="1449"/>
    <n v="357980"/>
  </r>
  <r>
    <d v="2020-05-31T00:00:00"/>
    <n v="884"/>
    <x v="41"/>
    <s v="Bleicherweg 33"/>
    <x v="4"/>
    <s v="Zuerich"/>
    <s v="Zürich Enge"/>
    <x v="1"/>
    <s v="FINANCIAL_INSTITUTION"/>
    <m/>
    <m/>
    <m/>
    <s v="TWENTY_FOUR_H"/>
    <n v="372"/>
    <n v="303710"/>
    <n v="137"/>
    <n v="17"/>
    <n v="319"/>
    <n v="275510"/>
    <n v="53"/>
    <n v="28200"/>
  </r>
  <r>
    <d v="2020-05-31T00:00:00"/>
    <n v="899"/>
    <x v="42"/>
    <s v="Uetlibergstrasse 231  "/>
    <x v="22"/>
    <s v="Zuerich"/>
    <s v="Zürich Uetlihof"/>
    <x v="1"/>
    <s v="FINANCIAL_INSTITUTION"/>
    <m/>
    <m/>
    <m/>
    <s v="TWENTY_FOUR_H"/>
    <n v="262"/>
    <n v="90300"/>
    <n v="27"/>
    <n v="20"/>
    <n v="225"/>
    <n v="76920"/>
    <n v="37"/>
    <n v="13380"/>
  </r>
  <r>
    <d v="2020-05-31T00:00:00"/>
    <n v="909"/>
    <x v="43"/>
    <s v="Bleicherweg 33"/>
    <x v="4"/>
    <s v="Zürich Enge"/>
    <s v="Zürich Enge"/>
    <x v="1"/>
    <s v="FINANCIAL_INSTITUTION"/>
    <m/>
    <m/>
    <m/>
    <s v="TWENTY_FOUR_H"/>
    <n v="2282"/>
    <n v="1206410"/>
    <n v="211"/>
    <n v="65"/>
    <n v="1276"/>
    <n v="878630"/>
    <n v="1006"/>
    <n v="327780"/>
  </r>
  <r>
    <d v="2020-05-31T00:00:00"/>
    <n v="917"/>
    <x v="44"/>
    <s v="Seefeldstrasse 1"/>
    <x v="14"/>
    <s v="Zuerich Seefeld"/>
    <s v="Zuerich Seefeld"/>
    <x v="1"/>
    <s v="FINANCIAL_INSTITUTION"/>
    <m/>
    <m/>
    <m/>
    <s v="TWENTY_FOUR_H"/>
    <n v="1416"/>
    <n v="519990"/>
    <n v="265"/>
    <n v="88"/>
    <n v="661"/>
    <n v="307440"/>
    <n v="755"/>
    <n v="212550"/>
  </r>
  <r>
    <d v="2020-05-31T00:00:00"/>
    <n v="922"/>
    <x v="45"/>
    <s v="Postfach"/>
    <x v="0"/>
    <s v="Zuerich"/>
    <s v="CS Guemligenpark"/>
    <x v="1"/>
    <s v="FINANCIAL_INSTITUTION"/>
    <m/>
    <m/>
    <m/>
    <s v="TWENTY_FOUR_H"/>
    <n v="282"/>
    <n v="132260"/>
    <n v="39"/>
    <n v="5"/>
    <n v="244"/>
    <n v="123430"/>
    <n v="38"/>
    <n v="8830"/>
  </r>
  <r>
    <d v="2020-05-31T00:00:00"/>
    <n v="938"/>
    <x v="46"/>
    <s v="Seefeldstrasse 1"/>
    <x v="14"/>
    <s v="Zuerich"/>
    <s v="Zuerich Seefeld "/>
    <x v="1"/>
    <s v="FINANCIAL_INSTITUTION"/>
    <m/>
    <m/>
    <m/>
    <s v="TWENTY_FOUR_H"/>
    <n v="1421"/>
    <n v="456330"/>
    <n v="94"/>
    <n v="74"/>
    <n v="660"/>
    <n v="251250"/>
    <n v="761"/>
    <n v="205080"/>
  </r>
  <r>
    <d v="2020-05-31T00:00:00"/>
    <n v="949"/>
    <x v="47"/>
    <s v="Uetlibergstrasse 231"/>
    <x v="22"/>
    <s v="Zuerich"/>
    <s v="CS Uetlihof ZN"/>
    <x v="1"/>
    <s v="FINANCIAL_INSTITUTION"/>
    <m/>
    <m/>
    <m/>
    <s v="TWENTY_FOUR_H"/>
    <n v="692"/>
    <n v="358650"/>
    <n v="261"/>
    <n v="112"/>
    <n v="554"/>
    <n v="314900"/>
    <n v="138"/>
    <n v="43750"/>
  </r>
  <r>
    <d v="2020-05-31T00:00:00"/>
    <n v="957"/>
    <x v="48"/>
    <s v="Birmensdorferstr. 484"/>
    <x v="23"/>
    <s v="Zuerich"/>
    <s v="Zürich Triemli SOCAR"/>
    <x v="1"/>
    <s v="GAS_STATION"/>
    <m/>
    <m/>
    <m/>
    <s v="REDUCED"/>
    <n v="1699"/>
    <n v="599110"/>
    <n v="187"/>
    <n v="204"/>
    <n v="750"/>
    <n v="413830"/>
    <n v="949"/>
    <n v="185280"/>
  </r>
  <r>
    <d v="2020-05-31T00:00:00"/>
    <n v="960"/>
    <x v="49"/>
    <s v="Regensdorferstrasse 15"/>
    <x v="10"/>
    <s v="Zuerich"/>
    <s v="Zürich Höngg"/>
    <x v="1"/>
    <s v="FINANCIAL_INSTITUTION"/>
    <m/>
    <m/>
    <m/>
    <s v="TWENTY_FOUR_H"/>
    <n v="1888"/>
    <n v="1078480"/>
    <n v="226"/>
    <n v="100"/>
    <n v="1603"/>
    <n v="994750"/>
    <n v="285"/>
    <n v="83730"/>
  </r>
  <r>
    <d v="2020-05-31T00:00:00"/>
    <n v="972"/>
    <x v="50"/>
    <s v="Terminal B, Transit"/>
    <x v="19"/>
    <s v="Zuerich"/>
    <s v="Zürich Flughafen Transit"/>
    <x v="1"/>
    <s v="FINANCIAL_INSTITUTION"/>
    <m/>
    <m/>
    <m/>
    <s v="TWENTY_FOUR_H"/>
    <n v="54"/>
    <n v="11780"/>
    <n v="12"/>
    <n v="2"/>
    <n v="21"/>
    <n v="6710"/>
    <n v="33"/>
    <n v="5070"/>
  </r>
  <r>
    <d v="2020-05-31T00:00:00"/>
    <n v="983"/>
    <x v="51"/>
    <s v="Thurgauerstrasse 119"/>
    <x v="20"/>
    <s v="Zuerich"/>
    <s v="Zürich Europaallee"/>
    <x v="1"/>
    <s v="FINANCIAL_INSTITUTION"/>
    <m/>
    <m/>
    <m/>
    <s v="TWENTY_FOUR_H"/>
    <n v="1615"/>
    <n v="2214640"/>
    <n v="237"/>
    <n v="94"/>
    <n v="885"/>
    <n v="1576290"/>
    <n v="730"/>
    <n v="638350"/>
  </r>
  <r>
    <d v="2020-05-31T00:00:00"/>
    <n v="994"/>
    <x v="52"/>
    <s v="Ohmstrasse 2/4"/>
    <x v="9"/>
    <s v="Zuerich"/>
    <s v="Zuerich Oerlikon"/>
    <x v="1"/>
    <s v="ON_STREET"/>
    <m/>
    <m/>
    <m/>
    <s v="TWENTY_FOUR_H"/>
    <n v="1426"/>
    <n v="4764400"/>
    <n v="427"/>
    <n v="177"/>
    <n v="843"/>
    <n v="3781130"/>
    <n v="583"/>
    <n v="983270"/>
  </r>
  <r>
    <d v="2020-05-31T00:00:00"/>
    <n v="1008"/>
    <x v="53"/>
    <s v="Universitaetsstrasse 105"/>
    <x v="24"/>
    <s v="Zuerich"/>
    <s v="Zürich ETH Mensa"/>
    <x v="1"/>
    <s v="FINANCIAL_INSTITUTION"/>
    <m/>
    <m/>
    <m/>
    <s v="TWENTY_FOUR_H"/>
    <n v="16"/>
    <n v="4780"/>
    <n v="1"/>
    <n v="1"/>
    <n v="9"/>
    <n v="3870"/>
    <n v="7"/>
    <n v="910"/>
  </r>
  <r>
    <d v="2020-05-31T00:00:00"/>
    <n v="1010"/>
    <x v="54"/>
    <s v="Uetlibergstrasse 231"/>
    <x v="22"/>
    <s v="Zuerich"/>
    <s v="Zürich Uetlihof ZN"/>
    <x v="1"/>
    <s v="FINANCIAL_INSTITUTION"/>
    <m/>
    <m/>
    <m/>
    <s v="TWENTY_FOUR_H"/>
    <n v="658"/>
    <n v="274140"/>
    <n v="94"/>
    <n v="19"/>
    <n v="475"/>
    <n v="224010"/>
    <n v="183"/>
    <n v="50130"/>
  </r>
  <r>
    <d v="2020-05-31T00:00:00"/>
    <n v="1022"/>
    <x v="55"/>
    <s v="Uetlibergstrasse 231"/>
    <x v="22"/>
    <s v="Zuerich"/>
    <s v="Zürich Üetlihof"/>
    <x v="1"/>
    <s v="FINANCIAL_INSTITUTION"/>
    <m/>
    <m/>
    <m/>
    <s v="TWENTY_FOUR_H"/>
    <n v="86"/>
    <n v="28100"/>
    <n v="8"/>
    <n v="8"/>
    <n v="64"/>
    <n v="21720"/>
    <n v="22"/>
    <n v="6380"/>
  </r>
  <r>
    <d v="2020-05-31T00:00:00"/>
    <n v="1030"/>
    <x v="56"/>
    <s v=" Zuerich HB Plaza"/>
    <x v="1"/>
    <s v="Zuerich"/>
    <s v="Zürich HB Shopville"/>
    <x v="1"/>
    <s v="SHOPPING_MALL"/>
    <m/>
    <m/>
    <m/>
    <s v="TWENTY_FOUR_H"/>
    <n v="1383"/>
    <n v="468450"/>
    <n v="620"/>
    <n v="56"/>
    <n v="1186"/>
    <n v="428570"/>
    <n v="197"/>
    <n v="39880"/>
  </r>
  <r>
    <d v="2020-05-31T00:00:00"/>
    <n v="1043"/>
    <x v="57"/>
    <s v="Zürich HB Plaza"/>
    <x v="1"/>
    <s v="Zuerich"/>
    <s v="Zürich HB Shopville"/>
    <x v="1"/>
    <s v="SHOPPING_MALL"/>
    <m/>
    <m/>
    <m/>
    <n v="0"/>
    <n v="717"/>
    <n v="262870"/>
    <n v="382"/>
    <n v="57"/>
    <n v="594"/>
    <n v="237290"/>
    <n v="123"/>
    <n v="25580"/>
  </r>
  <r>
    <d v="2020-05-31T00:00:00"/>
    <n v="1054"/>
    <x v="58"/>
    <s v="Werdmuehleplatz"/>
    <x v="20"/>
    <s v="Zuerich"/>
    <s v="Zürich HB Shopville"/>
    <x v="1"/>
    <s v="FINANCIAL_INSTITUTION"/>
    <m/>
    <m/>
    <m/>
    <s v="TWENTY_FOUR_H"/>
    <n v="1519"/>
    <n v="1953120"/>
    <n v="329"/>
    <n v="57"/>
    <n v="1331"/>
    <n v="1834510"/>
    <n v="188"/>
    <n v="118610"/>
  </r>
  <r>
    <d v="2020-05-31T00:00:00"/>
    <n v="1067"/>
    <x v="59"/>
    <s v="Thurgauerstrasse 119"/>
    <x v="18"/>
    <s v="Zuerich"/>
    <s v="AROSA"/>
    <x v="1"/>
    <s v="FINANCIAL_INSTITUTION"/>
    <m/>
    <m/>
    <m/>
    <s v="TWENTY_FOUR_H"/>
    <n v="359"/>
    <n v="161950"/>
    <n v="167"/>
    <n v="12"/>
    <n v="242"/>
    <n v="128580"/>
    <n v="117"/>
    <n v="33370"/>
  </r>
  <r>
    <d v="2020-05-31T00:00:00"/>
    <n v="1074"/>
    <x v="60"/>
    <s v="Bahnhofstrasse 53"/>
    <x v="0"/>
    <s v="Zuerich"/>
    <s v="Zürich Bahnhofstrasse"/>
    <x v="1"/>
    <s v="FINANCIAL_INSTITUTION"/>
    <m/>
    <m/>
    <m/>
    <s v="TWENTY_FOUR_H"/>
    <n v="963"/>
    <n v="276150"/>
    <n v="49"/>
    <n v="72"/>
    <n v="357"/>
    <n v="111780"/>
    <n v="606"/>
    <n v="164370"/>
  </r>
  <r>
    <d v="2020-05-31T00:00:00"/>
    <n v="1083"/>
    <x v="61"/>
    <s v="Bahnhofstrasse. 53"/>
    <x v="0"/>
    <s v="Zuerich"/>
    <s v="Zürich Bahnhofstrasse"/>
    <x v="1"/>
    <s v="FINANCIAL_INSTITUTION"/>
    <m/>
    <m/>
    <m/>
    <s v="TWENTY_FOUR_H"/>
    <n v="763"/>
    <n v="295850"/>
    <n v="186"/>
    <n v="75"/>
    <n v="380"/>
    <n v="179400"/>
    <n v="383"/>
    <n v="116450"/>
  </r>
  <r>
    <d v="2020-05-31T00:00:00"/>
    <n v="1098"/>
    <x v="62"/>
    <s v="Bahnhofstrasse 53"/>
    <x v="0"/>
    <s v="Zuerich"/>
    <s v="Zürich Bahnhofstrasse"/>
    <x v="1"/>
    <s v="FINANCIAL_INSTITUTION"/>
    <m/>
    <m/>
    <m/>
    <s v="TWENTY_FOUR_H"/>
    <n v="430"/>
    <n v="137470"/>
    <n v="90"/>
    <n v="26"/>
    <n v="234"/>
    <n v="92130"/>
    <n v="196"/>
    <n v="45340"/>
  </r>
  <r>
    <d v="2020-05-31T00:00:00"/>
    <n v="1104"/>
    <x v="63"/>
    <s v="ZUERICHSTR. 48"/>
    <x v="25"/>
    <s v="Zuerich"/>
    <s v="WINTERTHUR MIGROL"/>
    <x v="1"/>
    <s v="FINANCIAL_INSTITUTION"/>
    <m/>
    <m/>
    <m/>
    <s v="TWENTY_FOUR_H"/>
    <n v="1938"/>
    <n v="890140"/>
    <n v="442"/>
    <n v="184"/>
    <n v="952"/>
    <n v="614330"/>
    <n v="986"/>
    <n v="275810"/>
  </r>
  <r>
    <d v="2020-05-31T00:00:00"/>
    <n v="1113"/>
    <x v="64"/>
    <s v="Badenerstrasse 50"/>
    <x v="1"/>
    <s v="Zuerich"/>
    <s v="Zuerich Aussersil"/>
    <x v="1"/>
    <s v="FINANCIAL_INSTITUTION"/>
    <m/>
    <m/>
    <m/>
    <s v="TWENTY_FOUR_H"/>
    <n v="1353"/>
    <n v="733010"/>
    <n v="407"/>
    <n v="82"/>
    <n v="983"/>
    <n v="645900"/>
    <n v="370"/>
    <n v="87110"/>
  </r>
  <r>
    <d v="2020-05-31T00:00:00"/>
    <n v="1125"/>
    <x v="65"/>
    <s v="Hagenholzstrasse 20/22"/>
    <x v="9"/>
    <s v="Zuerich"/>
    <s v="ZUERICH CS-TOWER"/>
    <x v="1"/>
    <s v="ON_STREET"/>
    <m/>
    <m/>
    <m/>
    <s v="TWENTY_FOUR_H"/>
    <n v="541"/>
    <n v="1646270"/>
    <n v="97"/>
    <n v="46"/>
    <n v="270"/>
    <n v="1082050"/>
    <n v="271"/>
    <n v="564220"/>
  </r>
  <r>
    <d v="2020-05-31T00:00:00"/>
    <n v="1136"/>
    <x v="66"/>
    <s v="Hagenholzstrasse 20/22"/>
    <x v="9"/>
    <s v="Zuerich"/>
    <s v="ZUERICH CS-TOWER"/>
    <x v="1"/>
    <s v="ON_STREET"/>
    <m/>
    <m/>
    <m/>
    <s v="TWENTY_FOUR_H"/>
    <n v="451"/>
    <n v="1406350"/>
    <n v="39"/>
    <n v="39"/>
    <n v="270"/>
    <n v="1062050"/>
    <n v="181"/>
    <n v="344300"/>
  </r>
  <r>
    <d v="2020-05-31T00:00:00"/>
    <n v="1148"/>
    <x v="67"/>
    <s v="Paradeplatz. 3"/>
    <x v="20"/>
    <s v="Zuerich"/>
    <s v="Zürich Paradeplatz"/>
    <x v="1"/>
    <s v="FINANCIAL_INSTITUTION"/>
    <m/>
    <m/>
    <m/>
    <s v="TWENTY_FOUR_H"/>
    <n v="1494"/>
    <n v="1780140"/>
    <n v="139"/>
    <n v="85"/>
    <n v="884"/>
    <n v="1224950"/>
    <n v="610"/>
    <n v="555190"/>
  </r>
  <r>
    <d v="2020-05-31T00:00:00"/>
    <n v="1150"/>
    <x v="68"/>
    <s v="Schützengasse 14"/>
    <x v="0"/>
    <s v="Zuerich"/>
    <s v="Zürich Schuetzengasse"/>
    <x v="1"/>
    <s v="RETAIL_STORE"/>
    <m/>
    <m/>
    <m/>
    <s v="TWENTY_FOUR_H"/>
    <n v="816"/>
    <n v="274680"/>
    <n v="259"/>
    <n v="100"/>
    <n v="553"/>
    <n v="221200"/>
    <n v="263"/>
    <n v="53480"/>
  </r>
  <r>
    <d v="2020-05-31T00:00:00"/>
    <n v="1168"/>
    <x v="69"/>
    <s v="Badenerstrasse 50"/>
    <x v="1"/>
    <s v="Zuerich"/>
    <s v="Zuerich Aussersihl "/>
    <x v="1"/>
    <s v="FINANCIAL_INSTITUTION"/>
    <m/>
    <m/>
    <m/>
    <s v="TWENTY_FOUR_H"/>
    <n v="2369"/>
    <n v="1152530"/>
    <n v="411"/>
    <n v="39"/>
    <n v="1678"/>
    <n v="1002760"/>
    <n v="691"/>
    <n v="149770"/>
  </r>
  <r>
    <d v="2020-05-31T00:00:00"/>
    <n v="1176"/>
    <x v="70"/>
    <s v="Universitätsstr. 105"/>
    <x v="21"/>
    <s v="Zuerich"/>
    <s v="Zürich Rigiplatz"/>
    <x v="1"/>
    <s v="UNIVERSITY"/>
    <m/>
    <m/>
    <m/>
    <s v="TWENTY_FOUR_H"/>
    <n v="471"/>
    <n v="246100"/>
    <n v="286"/>
    <n v="42"/>
    <n v="287"/>
    <n v="183340"/>
    <n v="184"/>
    <n v="62760"/>
  </r>
  <r>
    <d v="2020-05-31T00:00:00"/>
    <n v="1181"/>
    <x v="71"/>
    <s v="Terminal 2 Ankunft"/>
    <x v="19"/>
    <s v="Zuerich"/>
    <s v="Zürich Flughafen Ankunft 2 Luftseite"/>
    <x v="1"/>
    <s v="AIRPORT"/>
    <m/>
    <m/>
    <m/>
    <s v="TWENTY_FOUR_H"/>
    <n v="69"/>
    <n v="25900"/>
    <n v="8"/>
    <n v="13"/>
    <n v="16"/>
    <n v="8330"/>
    <n v="53"/>
    <n v="17570"/>
  </r>
  <r>
    <d v="2020-05-31T00:00:00"/>
    <n v="1191"/>
    <x v="72"/>
    <s v="Paradeplatz 1"/>
    <x v="20"/>
    <s v="Zuerich"/>
    <s v="Zürich Paradeplatz"/>
    <x v="1"/>
    <s v="FINANCIAL_INSTITUTION"/>
    <m/>
    <m/>
    <m/>
    <s v="REDUCED"/>
    <n v="1596"/>
    <n v="2449220"/>
    <n v="325"/>
    <n v="29"/>
    <n v="1189"/>
    <n v="1959170"/>
    <n v="407"/>
    <n v="490050"/>
  </r>
  <r>
    <d v="2020-05-31T00:00:00"/>
    <n v="1200"/>
    <x v="73"/>
    <s v="Ohmstrasse 2/4"/>
    <x v="9"/>
    <s v="Zuerich"/>
    <s v="Zürich Oerlikon"/>
    <x v="1"/>
    <s v="FINANCIAL_INSTITUTION"/>
    <m/>
    <m/>
    <m/>
    <s v="TWENTY_FOUR_H"/>
    <n v="886"/>
    <n v="7053510"/>
    <n v="212"/>
    <n v="23"/>
    <n v="779"/>
    <n v="6743160"/>
    <n v="107"/>
    <n v="310350"/>
  </r>
  <r>
    <d v="2020-05-31T00:00:00"/>
    <n v="1217"/>
    <x v="74"/>
    <s v="Seefeldstrasse 1"/>
    <x v="14"/>
    <s v="Zürich Seefeld"/>
    <s v="Zürich Seefeld"/>
    <x v="1"/>
    <s v="FINANCIAL_INSTITUTION"/>
    <m/>
    <m/>
    <m/>
    <s v="TWENTY_FOUR_H"/>
    <n v="860"/>
    <n v="445570"/>
    <n v="638"/>
    <n v="47"/>
    <n v="687"/>
    <n v="375680"/>
    <n v="173"/>
    <n v="69890"/>
  </r>
  <r>
    <d v="2020-05-31T00:00:00"/>
    <n v="1245"/>
    <x v="75"/>
    <s v="Uraniastrasse 4"/>
    <x v="0"/>
    <s v="Zuerich"/>
    <s v="Zuerich Werdmuehleplatz"/>
    <x v="1"/>
    <s v="FINANCIAL_INSTITUTION"/>
    <m/>
    <m/>
    <m/>
    <n v="0"/>
    <n v="838"/>
    <n v="275390"/>
    <n v="200"/>
    <n v="61"/>
    <n v="448"/>
    <n v="195760"/>
    <n v="390"/>
    <n v="79630"/>
  </r>
  <r>
    <d v="2020-05-31T00:00:00"/>
    <n v="1253"/>
    <x v="76"/>
    <s v="Ohmstrasse 2/4"/>
    <x v="9"/>
    <s v="Zuerich"/>
    <s v="Zuerich Oerlikon"/>
    <x v="1"/>
    <s v="FINANCIAL_INSTITUTION"/>
    <m/>
    <m/>
    <m/>
    <s v="TWENTY_FOUR_H"/>
    <n v="1219"/>
    <n v="4894380"/>
    <n v="219"/>
    <n v="128"/>
    <n v="772"/>
    <n v="3970740"/>
    <n v="447"/>
    <n v="923640"/>
  </r>
  <r>
    <d v="2020-05-31T00:00:00"/>
    <n v="1262"/>
    <x v="77"/>
    <s v="Badenerstrasse 694"/>
    <x v="3"/>
    <s v="Zuerich"/>
    <s v="CS Zürich Altstetten"/>
    <x v="1"/>
    <s v="ON_STREET"/>
    <m/>
    <m/>
    <m/>
    <s v="TWENTY_FOUR_H"/>
    <n v="798"/>
    <n v="530240"/>
    <n v="606"/>
    <n v="84"/>
    <n v="641"/>
    <n v="484370"/>
    <n v="157"/>
    <n v="45870"/>
  </r>
  <r>
    <d v="2020-05-31T00:00:00"/>
    <n v="1277"/>
    <x v="78"/>
    <s v="Uraniastrasse 4"/>
    <x v="0"/>
    <s v="Zuerich"/>
    <s v="Zuerich Werdmuehleplatz"/>
    <x v="1"/>
    <s v="FINANCIAL_INSTITUTION"/>
    <m/>
    <m/>
    <m/>
    <s v="TWENTY_FOUR_H"/>
    <n v="328"/>
    <n v="199060"/>
    <n v="151"/>
    <n v="18"/>
    <n v="264"/>
    <n v="178880"/>
    <n v="64"/>
    <n v="20180"/>
  </r>
  <r>
    <d v="2020-05-31T00:00:00"/>
    <n v="1280"/>
    <x v="79"/>
    <s v="Uraniastrasse 4"/>
    <x v="0"/>
    <s v="Zuerich"/>
    <s v="Zürich Werdmuehleplatz "/>
    <x v="1"/>
    <s v="FINANCIAL_INSTITUTION"/>
    <m/>
    <m/>
    <m/>
    <s v="TWENTY_FOUR_H"/>
    <n v="342"/>
    <n v="193520"/>
    <n v="95"/>
    <n v="18"/>
    <n v="282"/>
    <n v="156180"/>
    <n v="60"/>
    <n v="37340"/>
  </r>
  <r>
    <d v="2020-05-31T00:00:00"/>
    <n v="1292"/>
    <x v="80"/>
    <s v="Kalandergasse 1"/>
    <x v="4"/>
    <s v="Zuerich"/>
    <s v="Zürich Sihlcity"/>
    <x v="1"/>
    <s v="FINANCIAL_INSTITUTION"/>
    <m/>
    <m/>
    <m/>
    <s v="TWENTY_FOUR_H"/>
    <n v="840"/>
    <n v="375680"/>
    <n v="221"/>
    <n v="159"/>
    <n v="485"/>
    <n v="249690"/>
    <n v="355"/>
    <n v="125990"/>
  </r>
  <r>
    <d v="2020-05-31T00:00:00"/>
    <n v="1304"/>
    <x v="81"/>
    <s v="Kalandergasse 1"/>
    <x v="4"/>
    <s v="Zuerich"/>
    <s v="Zürich Sihlcity"/>
    <x v="1"/>
    <s v="FINANCIAL_INSTITUTION"/>
    <m/>
    <m/>
    <m/>
    <s v="TWENTY_FOUR_H"/>
    <n v="1213"/>
    <n v="346270"/>
    <n v="81"/>
    <n v="198"/>
    <n v="580"/>
    <n v="199360"/>
    <n v="633"/>
    <n v="146910"/>
  </r>
  <r>
    <d v="2020-05-31T00:00:00"/>
    <n v="1318"/>
    <x v="82"/>
    <s v="Kalanderplatz 1"/>
    <x v="4"/>
    <s v="Zuerich"/>
    <s v="Zürich Sihlcity"/>
    <x v="1"/>
    <s v="SHOPPING_MALL"/>
    <m/>
    <m/>
    <m/>
    <n v="0"/>
    <n v="736"/>
    <n v="250010"/>
    <n v="101"/>
    <n v="97"/>
    <n v="352"/>
    <n v="143240"/>
    <n v="384"/>
    <n v="106770"/>
  </r>
  <r>
    <d v="2020-05-31T00:00:00"/>
    <n v="1325"/>
    <x v="83"/>
    <s v="Badenerstrasse 694"/>
    <x v="3"/>
    <s v="Zuerich"/>
    <s v="CS Zürich Altstetten"/>
    <x v="1"/>
    <s v="ON_STREET"/>
    <m/>
    <m/>
    <m/>
    <s v="TWENTY_FOUR_H"/>
    <n v="726"/>
    <n v="445930"/>
    <n v="436"/>
    <n v="92"/>
    <n v="579"/>
    <n v="403820"/>
    <n v="147"/>
    <n v="42110"/>
  </r>
  <r>
    <d v="2020-05-31T00:00:00"/>
    <n v="1338"/>
    <x v="84"/>
    <s v="Postfach 600"/>
    <x v="20"/>
    <s v="Zuerich"/>
    <s v="CS Moutier"/>
    <x v="1"/>
    <s v="FINANCIAL_INSTITUTION"/>
    <m/>
    <m/>
    <m/>
    <s v="TWENTY_FOUR_H"/>
    <n v="583"/>
    <n v="893470"/>
    <n v="217"/>
    <n v="28"/>
    <n v="501"/>
    <n v="841040"/>
    <n v="82"/>
    <n v="52430"/>
  </r>
  <r>
    <d v="2020-05-31T00:00:00"/>
    <n v="1340"/>
    <x v="85"/>
    <s v="Postfach 600"/>
    <x v="20"/>
    <s v="Zuerich"/>
    <s v="CS Moutier"/>
    <x v="1"/>
    <s v="FINANCIAL_INSTITUTION"/>
    <m/>
    <m/>
    <m/>
    <s v="TWENTY_FOUR_H"/>
    <n v="1172"/>
    <n v="2066510"/>
    <n v="406"/>
    <n v="37"/>
    <n v="1060"/>
    <n v="1983530"/>
    <n v="112"/>
    <n v="82980"/>
  </r>
  <r>
    <d v="2020-05-31T00:00:00"/>
    <n v="1354"/>
    <x v="86"/>
    <s v="Postfach 600"/>
    <x v="20"/>
    <s v="Zuerich"/>
    <s v="CS Sihlcity"/>
    <x v="1"/>
    <s v="FINANCIAL_INSTITUTION"/>
    <m/>
    <m/>
    <m/>
    <s v="TWENTY_FOUR_H"/>
    <n v="827"/>
    <n v="697090"/>
    <n v="100"/>
    <n v="65"/>
    <n v="346"/>
    <n v="346110"/>
    <n v="481"/>
    <n v="350980"/>
  </r>
  <r>
    <d v="2020-05-31T00:00:00"/>
    <n v="1368"/>
    <x v="87"/>
    <s v="Paradeplatz 8"/>
    <x v="20"/>
    <s v="Zuerich"/>
    <s v="CS Zürich Paradeplatz"/>
    <x v="1"/>
    <s v="FINANCIAL_INSTITUTION"/>
    <m/>
    <m/>
    <m/>
    <s v="TWENTY_FOUR_H"/>
    <n v="1169"/>
    <n v="1208100"/>
    <n v="274"/>
    <n v="55"/>
    <n v="696"/>
    <n v="867790"/>
    <n v="473"/>
    <n v="340310"/>
  </r>
  <r>
    <d v="2020-05-31T00:00:00"/>
    <n v="1377"/>
    <x v="88"/>
    <s v="Baselstr. 2  FLUGH.CHECK IN  2"/>
    <x v="19"/>
    <s v="Zuerich-Flughafen"/>
    <s v="ZUERICH FLUGHAFEN"/>
    <x v="1"/>
    <s v="FINANCIAL_INSTITUTION"/>
    <m/>
    <m/>
    <m/>
    <s v="TWENTY_FOUR_H"/>
    <n v="223"/>
    <n v="140490"/>
    <n v="102"/>
    <n v="24"/>
    <n v="143"/>
    <n v="98630"/>
    <n v="80"/>
    <n v="41860"/>
  </r>
  <r>
    <d v="2020-05-31T00:00:00"/>
    <n v="1388"/>
    <x v="89"/>
    <s v="Thurgauerstrasse 119"/>
    <x v="18"/>
    <s v="Zuerich"/>
    <s v="Bhf Oerlikon Nord"/>
    <x v="1"/>
    <s v="FINANCIAL_INSTITUTION"/>
    <m/>
    <m/>
    <m/>
    <s v="TWENTY_FOUR_H"/>
    <n v="1132"/>
    <n v="324740"/>
    <n v="182"/>
    <n v="152"/>
    <n v="502"/>
    <n v="205040"/>
    <n v="630"/>
    <n v="119700"/>
  </r>
  <r>
    <d v="2020-05-31T00:00:00"/>
    <n v="1391"/>
    <x v="90"/>
    <s v="Langstrasse 138"/>
    <x v="1"/>
    <s v="Zuerich"/>
    <s v="VAB OLE OLE BAR ZH"/>
    <x v="2"/>
    <s v="BAR_OR_TAVERN"/>
    <m/>
    <m/>
    <m/>
    <s v="REDUCED"/>
    <n v="95"/>
    <n v="13090"/>
    <n v="0"/>
    <n v="0"/>
    <n v="3"/>
    <n v="720"/>
    <n v="92"/>
    <n v="12370"/>
  </r>
  <r>
    <d v="2020-05-31T00:00:00"/>
    <n v="1407"/>
    <x v="91"/>
    <s v="Fraumünsterstrasse 21"/>
    <x v="0"/>
    <s v="Zuerich"/>
    <s v="Zürich"/>
    <x v="3"/>
    <s v="FINANCIAL_INSTITUTION"/>
    <m/>
    <m/>
    <m/>
    <s v="TWENTY_FOUR_H"/>
    <n v="-318"/>
    <n v="92960"/>
    <n v="1"/>
    <n v="42"/>
    <n v="19"/>
    <n v="9020"/>
    <n v="299"/>
    <n v="83940"/>
  </r>
  <r>
    <d v="2020-05-31T00:00:00"/>
    <n v="1418"/>
    <x v="92"/>
    <s v="Fraumünsterstrasse 21"/>
    <x v="0"/>
    <s v="Zuerich"/>
    <s v="Zürich"/>
    <x v="3"/>
    <s v="FINANCIAL_INSTITUTION"/>
    <m/>
    <m/>
    <m/>
    <s v="TWENTY_FOUR_H"/>
    <n v="47"/>
    <n v="13400"/>
    <n v="1"/>
    <n v="80"/>
    <n v="25"/>
    <n v="5910"/>
    <n v="22"/>
    <n v="7490"/>
  </r>
  <r>
    <d v="2020-05-31T00:00:00"/>
    <n v="1427"/>
    <x v="93"/>
    <s v="Goethestrasse 18"/>
    <x v="0"/>
    <s v="Zuerich"/>
    <s v="Bank Avera Zürich"/>
    <x v="4"/>
    <s v="FINANCIAL_INSTITUTION"/>
    <m/>
    <m/>
    <m/>
    <s v="TWENTY_FOUR_H"/>
    <n v="239"/>
    <n v="84110"/>
    <n v="33"/>
    <n v="30"/>
    <n v="132"/>
    <n v="60410"/>
    <n v="107"/>
    <n v="23700"/>
  </r>
  <r>
    <d v="2020-05-31T00:00:00"/>
    <n v="1433"/>
    <x v="94"/>
    <s v="Goethestrasse 18                "/>
    <x v="0"/>
    <s v="Zuerich"/>
    <s v="Bank Avera Zürich"/>
    <x v="4"/>
    <s v="FINANCIAL_INSTITUTION"/>
    <m/>
    <m/>
    <m/>
    <s v="TWENTY_FOUR_H"/>
    <n v="181"/>
    <n v="48150"/>
    <n v="26"/>
    <n v="95"/>
    <n v="77"/>
    <n v="29240"/>
    <n v="104"/>
    <n v="18910"/>
  </r>
  <r>
    <d v="2020-05-31T00:00:00"/>
    <n v="1448"/>
    <x v="95"/>
    <s v="Bahnhofstr. 9"/>
    <x v="0"/>
    <s v="Zuerich"/>
    <s v="ZKB ZH City"/>
    <x v="5"/>
    <s v="FINANCIAL_INSTITUTION"/>
    <m/>
    <m/>
    <m/>
    <s v="TWENTY_FOUR_H"/>
    <n v="2782"/>
    <n v="1178330"/>
    <n v="271"/>
    <n v="43"/>
    <n v="1806"/>
    <n v="860160"/>
    <n v="976"/>
    <n v="318170"/>
  </r>
  <r>
    <d v="2020-05-31T00:00:00"/>
    <n v="1450"/>
    <x v="96"/>
    <s v="Bahnhofstr. 9"/>
    <x v="0"/>
    <s v="Zuerich"/>
    <s v="ZKB ZH City"/>
    <x v="5"/>
    <s v="FINANCIAL_INSTITUTION"/>
    <m/>
    <m/>
    <m/>
    <s v="TWENTY_FOUR_H"/>
    <n v="2769"/>
    <n v="779280"/>
    <n v="240"/>
    <n v="106"/>
    <n v="1541"/>
    <n v="499610"/>
    <n v="1228"/>
    <n v="279670"/>
  </r>
  <r>
    <d v="2020-05-31T00:00:00"/>
    <n v="1463"/>
    <x v="97"/>
    <s v="Bahnhofstr. 9"/>
    <x v="0"/>
    <s v="Zuerich"/>
    <s v="ZKB ZH City"/>
    <x v="5"/>
    <s v="FINANCIAL_INSTITUTION"/>
    <m/>
    <m/>
    <m/>
    <s v="TWENTY_FOUR_H"/>
    <n v="559"/>
    <n v="262630"/>
    <n v="199"/>
    <n v="11"/>
    <n v="414"/>
    <n v="204300"/>
    <n v="145"/>
    <n v="58330"/>
  </r>
  <r>
    <d v="2020-05-31T00:00:00"/>
    <n v="1479"/>
    <x v="98"/>
    <s v="Bahnhofstr. 9"/>
    <x v="0"/>
    <s v="Zuerich"/>
    <s v="ZKB ZH City"/>
    <x v="5"/>
    <s v="FINANCIAL_INSTITUTION"/>
    <m/>
    <m/>
    <m/>
    <s v="TWENTY_FOUR_H"/>
    <n v="533"/>
    <n v="332800"/>
    <n v="233"/>
    <n v="11"/>
    <n v="415"/>
    <n v="266300"/>
    <n v="118"/>
    <n v="66500"/>
  </r>
  <r>
    <d v="2020-05-31T00:00:00"/>
    <n v="1480"/>
    <x v="99"/>
    <s v="Bahnhofstr. 9"/>
    <x v="26"/>
    <s v="Zuerich"/>
    <s v="ZKB ZH City"/>
    <x v="5"/>
    <s v="FINANCIAL_INSTITUTION"/>
    <m/>
    <m/>
    <m/>
    <s v="REDUCED"/>
    <n v="648"/>
    <n v="457350"/>
    <n v="178"/>
    <n v="38"/>
    <n v="549"/>
    <n v="375890"/>
    <n v="99"/>
    <n v="81460"/>
  </r>
  <r>
    <d v="2020-05-31T00:00:00"/>
    <n v="1495"/>
    <x v="100"/>
    <s v="Bahnhofst. 9"/>
    <x v="26"/>
    <s v="Zuerich"/>
    <s v="ZKB ZH City"/>
    <x v="5"/>
    <s v="FINANCIAL_INSTITUTION"/>
    <m/>
    <m/>
    <m/>
    <s v="REDUCED"/>
    <n v="87"/>
    <n v="46380"/>
    <n v="36"/>
    <n v="6"/>
    <n v="78"/>
    <n v="39710"/>
    <n v="9"/>
    <n v="6670"/>
  </r>
  <r>
    <d v="2020-05-31T00:00:00"/>
    <n v="1500"/>
    <x v="101"/>
    <s v="Raemistr. 100"/>
    <x v="27"/>
    <s v="Zuerich"/>
    <s v="ZKB ZH City"/>
    <x v="5"/>
    <s v="FINANCIAL_INSTITUTION"/>
    <m/>
    <m/>
    <m/>
    <s v="TWENTY_FOUR_H"/>
    <n v="1129"/>
    <n v="333060"/>
    <n v="128"/>
    <n v="14"/>
    <n v="622"/>
    <n v="251730"/>
    <n v="507"/>
    <n v="81330"/>
  </r>
  <r>
    <d v="2020-05-31T00:00:00"/>
    <n v="1511"/>
    <x v="102"/>
    <s v="Raemistr. 71"/>
    <x v="21"/>
    <s v="Zuerich"/>
    <s v="ZKB ZH City"/>
    <x v="5"/>
    <s v="UNIVERSITY"/>
    <m/>
    <m/>
    <m/>
    <s v="REDUCED"/>
    <n v="75"/>
    <n v="19210"/>
    <n v="15"/>
    <n v="6"/>
    <n v="34"/>
    <n v="10500"/>
    <n v="41"/>
    <n v="8710"/>
  </r>
  <r>
    <d v="2020-05-31T00:00:00"/>
    <n v="1521"/>
    <x v="103"/>
    <s v="Postfach"/>
    <x v="28"/>
    <s v="Zuerich"/>
    <s v="ZKB ZH City"/>
    <x v="5"/>
    <s v="MOBILE_ATM"/>
    <m/>
    <m/>
    <m/>
    <s v="TWENTY_FOUR_H"/>
    <n v="249"/>
    <n v="27930"/>
    <n v="2"/>
    <n v="9"/>
    <n v="34"/>
    <n v="3720"/>
    <n v="215"/>
    <n v="24210"/>
  </r>
  <r>
    <d v="2020-05-31T00:00:00"/>
    <n v="1530"/>
    <x v="104"/>
    <s v="Postfach"/>
    <x v="28"/>
    <s v="Zuerich"/>
    <s v="ZKB ZH City"/>
    <x v="5"/>
    <s v="MOBILE_ATM"/>
    <m/>
    <m/>
    <m/>
    <s v="TWENTY_FOUR_H"/>
    <n v="939"/>
    <n v="368320"/>
    <n v="77"/>
    <n v="50"/>
    <n v="631"/>
    <n v="292620"/>
    <n v="308"/>
    <n v="75700"/>
  </r>
  <r>
    <d v="2020-05-31T00:00:00"/>
    <n v="1544"/>
    <x v="105"/>
    <s v="Postfach"/>
    <x v="28"/>
    <s v="Zuerich"/>
    <s v="ZKB ZH City"/>
    <x v="5"/>
    <s v="MOBILE_ATM"/>
    <m/>
    <m/>
    <m/>
    <s v="TWENTY_FOUR_H"/>
    <n v="3632"/>
    <n v="1794150"/>
    <n v="626"/>
    <n v="54"/>
    <n v="3088"/>
    <n v="1617720"/>
    <n v="544"/>
    <n v="176430"/>
  </r>
  <r>
    <d v="2020-05-31T00:00:00"/>
    <n v="1555"/>
    <x v="106"/>
    <s v="Limmatquai 112"/>
    <x v="0"/>
    <s v="Zuerich"/>
    <s v="ZKB ZH City"/>
    <x v="5"/>
    <s v="OTHER"/>
    <m/>
    <m/>
    <m/>
    <s v="TWENTY_FOUR_H"/>
    <n v="2088"/>
    <n v="554520"/>
    <n v="113"/>
    <n v="162"/>
    <n v="1166"/>
    <n v="341220"/>
    <n v="922"/>
    <n v="213300"/>
  </r>
  <r>
    <d v="2020-05-31T00:00:00"/>
    <n v="1568"/>
    <x v="106"/>
    <s v="Limmatquai 112"/>
    <x v="0"/>
    <s v="Zuerich"/>
    <s v="ZKB ZH City"/>
    <x v="5"/>
    <s v="OTHER"/>
    <m/>
    <m/>
    <m/>
    <s v="REDUCED"/>
    <n v="1337"/>
    <n v="552070"/>
    <n v="190"/>
    <n v="129"/>
    <n v="930"/>
    <n v="409800"/>
    <n v="407"/>
    <n v="142270"/>
  </r>
  <r>
    <d v="2020-05-31T00:00:00"/>
    <n v="1574"/>
    <x v="107"/>
    <s v="Postfach"/>
    <x v="28"/>
    <s v="Zuerich"/>
    <s v="ZKB ZH City"/>
    <x v="5"/>
    <s v="MOBILE_ATM"/>
    <m/>
    <m/>
    <m/>
    <s v="TWENTY_FOUR_H"/>
    <n v="90"/>
    <n v="7440"/>
    <n v="0"/>
    <n v="4"/>
    <n v="15"/>
    <n v="860"/>
    <n v="75"/>
    <n v="6580"/>
  </r>
  <r>
    <d v="2020-05-31T00:00:00"/>
    <n v="1589"/>
    <x v="108"/>
    <s v="Bahnhofstr. 9"/>
    <x v="26"/>
    <s v="Zuerich"/>
    <s v="ZKB ZH City"/>
    <x v="5"/>
    <s v="FINANCIAL_INSTITUTION"/>
    <m/>
    <m/>
    <m/>
    <s v="TWENTY_FOUR_H"/>
    <n v="0"/>
    <n v="0"/>
    <n v="35"/>
    <n v="41"/>
    <n v="0"/>
    <n v="0"/>
    <n v="0"/>
    <n v="0"/>
  </r>
  <r>
    <d v="2020-05-31T00:00:00"/>
    <n v="1594"/>
    <x v="109"/>
    <s v="Bahnhofstr. 9"/>
    <x v="0"/>
    <s v="Zuerich"/>
    <s v="ZKB ZH City"/>
    <x v="5"/>
    <s v="FINANCIAL_INSTITUTION"/>
    <m/>
    <m/>
    <m/>
    <s v="TWENTY_FOUR_H"/>
    <n v="225"/>
    <n v="111230"/>
    <n v="62"/>
    <n v="12"/>
    <n v="155"/>
    <n v="83220"/>
    <n v="70"/>
    <n v="28010"/>
  </r>
  <r>
    <d v="2020-05-31T00:00:00"/>
    <n v="1609"/>
    <x v="110"/>
    <s v="Limmatquai  112"/>
    <x v="0"/>
    <s v="Zuerich"/>
    <s v="ZKB ZH City"/>
    <x v="5"/>
    <s v="OTHER"/>
    <m/>
    <m/>
    <m/>
    <s v="REDUCED"/>
    <n v="509"/>
    <n v="181690"/>
    <n v="36"/>
    <n v="71"/>
    <n v="341"/>
    <n v="125500"/>
    <n v="168"/>
    <n v="56190"/>
  </r>
  <r>
    <d v="2020-05-31T00:00:00"/>
    <n v="1618"/>
    <x v="111"/>
    <s v="Birchstr. 160"/>
    <x v="9"/>
    <s v="Zuerich"/>
    <s v="ZKB ZH City"/>
    <x v="5"/>
    <s v="OFFICE_BUILDING"/>
    <m/>
    <m/>
    <m/>
    <s v="REDUCED"/>
    <n v="65"/>
    <n v="268790"/>
    <n v="3"/>
    <n v="0"/>
    <n v="32"/>
    <n v="189730"/>
    <n v="33"/>
    <n v="79060"/>
  </r>
  <r>
    <d v="2020-05-31T00:00:00"/>
    <n v="1629"/>
    <x v="112"/>
    <s v="Tiechstr."/>
    <x v="29"/>
    <s v="Zuerich"/>
    <s v="ZKB ZH City"/>
    <x v="5"/>
    <s v="HOSPITAL"/>
    <m/>
    <m/>
    <m/>
    <s v="TWENTY_FOUR_H"/>
    <n v="748"/>
    <n v="137290"/>
    <n v="18"/>
    <n v="41"/>
    <n v="306"/>
    <n v="75560"/>
    <n v="442"/>
    <n v="61730"/>
  </r>
  <r>
    <d v="2020-05-31T00:00:00"/>
    <n v="1641"/>
    <x v="113"/>
    <s v="HB Haupthalle"/>
    <x v="0"/>
    <s v="Zuerich"/>
    <s v="ZKB ZH City"/>
    <x v="5"/>
    <s v="TRAIN_OR_BUS_STATION"/>
    <m/>
    <m/>
    <m/>
    <s v="TWENTY_FOUR_H"/>
    <n v="2606"/>
    <n v="558060"/>
    <n v="262"/>
    <n v="84"/>
    <n v="1414"/>
    <n v="341580"/>
    <n v="1192"/>
    <n v="216480"/>
  </r>
  <r>
    <d v="2020-05-31T00:00:00"/>
    <n v="1650"/>
    <x v="113"/>
    <s v="HB Haupthalle"/>
    <x v="0"/>
    <s v="Zuerich"/>
    <s v="ZKB ZH City"/>
    <x v="5"/>
    <s v="TRAIN_OR_BUS_STATION"/>
    <m/>
    <m/>
    <m/>
    <s v="TWENTY_FOUR_H"/>
    <n v="616"/>
    <n v="169240"/>
    <n v="64"/>
    <n v="39"/>
    <n v="313"/>
    <n v="100610"/>
    <n v="303"/>
    <n v="68630"/>
  </r>
  <r>
    <d v="2020-05-31T00:00:00"/>
    <n v="1661"/>
    <x v="114"/>
    <s v="Passage Bahnhofstr. / Shopville"/>
    <x v="0"/>
    <s v="Zuerich"/>
    <s v="ZKB ZH City"/>
    <x v="5"/>
    <s v="TRAIN_OR_BUS_STATION"/>
    <m/>
    <m/>
    <m/>
    <s v="TWENTY_FOUR_H"/>
    <n v="5352"/>
    <n v="1446390"/>
    <n v="1040"/>
    <n v="561"/>
    <n v="4149"/>
    <n v="1187770"/>
    <n v="1203"/>
    <n v="258620"/>
  </r>
  <r>
    <d v="2020-05-31T00:00:00"/>
    <n v="1672"/>
    <x v="115"/>
    <s v="Passage Bahnhofstr. / Shopville "/>
    <x v="0"/>
    <s v="Zuerich"/>
    <s v="ZKB ZH City"/>
    <x v="5"/>
    <s v="TRAIN_OR_BUS_STATION"/>
    <m/>
    <m/>
    <m/>
    <s v="TWENTY_FOUR_H"/>
    <n v="2198"/>
    <n v="679660"/>
    <n v="554"/>
    <n v="216"/>
    <n v="1690"/>
    <n v="556010"/>
    <n v="508"/>
    <n v="123650"/>
  </r>
  <r>
    <d v="2020-05-31T00:00:00"/>
    <n v="1686"/>
    <x v="116"/>
    <s v="Passage Bahnhofstr. / Shopville"/>
    <x v="0"/>
    <s v="Zuerich"/>
    <s v="ZKB ZH City"/>
    <x v="5"/>
    <s v="TRAIN_OR_BUS_STATION"/>
    <m/>
    <m/>
    <m/>
    <s v="TWENTY_FOUR_H"/>
    <n v="2266"/>
    <n v="705850"/>
    <n v="1116"/>
    <n v="519"/>
    <n v="1802"/>
    <n v="592150"/>
    <n v="464"/>
    <n v="113700"/>
  </r>
  <r>
    <d v="2020-05-31T00:00:00"/>
    <n v="1690"/>
    <x v="117"/>
    <s v="Landesmuseumshalle "/>
    <x v="0"/>
    <s v="Zuerich"/>
    <s v="ZKB ZH City"/>
    <x v="5"/>
    <s v="TRAIN_OR_BUS_STATION"/>
    <m/>
    <m/>
    <m/>
    <s v="TWENTY_FOUR_H"/>
    <n v="1414"/>
    <n v="375200"/>
    <n v="267"/>
    <n v="548"/>
    <n v="778"/>
    <n v="238240"/>
    <n v="636"/>
    <n v="136960"/>
  </r>
  <r>
    <d v="2020-05-31T00:00:00"/>
    <n v="1705"/>
    <x v="117"/>
    <s v="Landesmuseumshalle"/>
    <x v="0"/>
    <s v="Zuerich"/>
    <s v="ZKB ZH City"/>
    <x v="5"/>
    <s v="TRAIN_OR_BUS_STATION"/>
    <m/>
    <m/>
    <m/>
    <s v="TWENTY_FOUR_H"/>
    <n v="1885"/>
    <n v="399850"/>
    <n v="319"/>
    <n v="676"/>
    <n v="1078"/>
    <n v="255050"/>
    <n v="807"/>
    <n v="144800"/>
  </r>
  <r>
    <d v="2020-05-31T00:00:00"/>
    <n v="1717"/>
    <x v="118"/>
    <s v="Sihlquaihalle"/>
    <x v="0"/>
    <s v="Zuerich"/>
    <s v="ZKB ZH City"/>
    <x v="5"/>
    <s v="TRAIN_OR_BUS_STATION"/>
    <m/>
    <m/>
    <m/>
    <s v="TWENTY_FOUR_H"/>
    <n v="1606"/>
    <n v="438400"/>
    <n v="347"/>
    <n v="393"/>
    <n v="806"/>
    <n v="260450"/>
    <n v="800"/>
    <n v="177950"/>
  </r>
  <r>
    <d v="2020-05-31T00:00:00"/>
    <n v="1720"/>
    <x v="118"/>
    <s v="Sihlquaihalle"/>
    <x v="0"/>
    <s v="Zuerich"/>
    <s v="ZKB ZH City"/>
    <x v="5"/>
    <s v="TRAIN_OR_BUS_STATION"/>
    <m/>
    <m/>
    <m/>
    <s v="TWENTY_FOUR_H"/>
    <n v="1083"/>
    <n v="290400"/>
    <n v="91"/>
    <n v="177"/>
    <n v="571"/>
    <n v="173550"/>
    <n v="512"/>
    <n v="116850"/>
  </r>
  <r>
    <d v="2020-05-31T00:00:00"/>
    <n v="1731"/>
    <x v="119"/>
    <s v="Stadelhoferstr. 8"/>
    <x v="0"/>
    <s v="Zuerich"/>
    <s v="ZKB ZH City"/>
    <x v="5"/>
    <s v="TRAIN_OR_BUS_STATION"/>
    <m/>
    <m/>
    <m/>
    <s v="TWENTY_FOUR_H"/>
    <n v="1042"/>
    <n v="243640"/>
    <n v="375"/>
    <n v="64"/>
    <n v="768"/>
    <n v="187340"/>
    <n v="274"/>
    <n v="56300"/>
  </r>
  <r>
    <d v="2020-05-31T00:00:00"/>
    <n v="1744"/>
    <x v="119"/>
    <s v="Stadelhoferstr. 8"/>
    <x v="0"/>
    <s v="Zuerich"/>
    <s v="ZKB ZH City"/>
    <x v="5"/>
    <s v="TRAIN_OR_BUS_STATION"/>
    <m/>
    <m/>
    <m/>
    <s v="TWENTY_FOUR_H"/>
    <n v="1490"/>
    <n v="502680"/>
    <n v="197"/>
    <n v="44"/>
    <n v="1177"/>
    <n v="421830"/>
    <n v="313"/>
    <n v="80850"/>
  </r>
  <r>
    <d v="2020-05-31T00:00:00"/>
    <n v="1754"/>
    <x v="119"/>
    <s v="Stadelhoferstr. 8"/>
    <x v="0"/>
    <s v="Zuerich"/>
    <s v="ZKB ZH City"/>
    <x v="5"/>
    <s v="TRAIN_OR_BUS_STATION"/>
    <m/>
    <m/>
    <m/>
    <s v="TWENTY_FOUR_H"/>
    <n v="1142"/>
    <n v="345460"/>
    <n v="220"/>
    <n v="92"/>
    <n v="889"/>
    <n v="282350"/>
    <n v="253"/>
    <n v="63110"/>
  </r>
  <r>
    <d v="2020-05-31T00:00:00"/>
    <n v="1768"/>
    <x v="120"/>
    <s v="Bahnhof Enge"/>
    <x v="4"/>
    <s v="Zuerich"/>
    <s v="ZKB ZH City"/>
    <x v="5"/>
    <s v="TRAIN_OR_BUS_STATION"/>
    <m/>
    <m/>
    <m/>
    <s v="TWENTY_FOUR_H"/>
    <n v="3828"/>
    <n v="1121350"/>
    <n v="172"/>
    <n v="305"/>
    <n v="2043"/>
    <n v="646030"/>
    <n v="1785"/>
    <n v="475320"/>
  </r>
  <r>
    <d v="2020-05-31T00:00:00"/>
    <n v="1778"/>
    <x v="121"/>
    <s v="Zwischengeschoss (Schliessfaecher) "/>
    <x v="0"/>
    <s v="Zuerich"/>
    <s v="ZKB ZH City"/>
    <x v="5"/>
    <s v="TRAIN_OR_BUS_STATION"/>
    <m/>
    <m/>
    <m/>
    <s v="TWENTY_FOUR_H"/>
    <n v="1661"/>
    <n v="421580"/>
    <n v="301"/>
    <n v="208"/>
    <n v="1072"/>
    <n v="311640"/>
    <n v="589"/>
    <n v="109940"/>
  </r>
  <r>
    <d v="2020-05-31T00:00:00"/>
    <n v="1788"/>
    <x v="122"/>
    <s v="Zwischengeschoss (Schliessfächer)"/>
    <x v="0"/>
    <s v="Zuerich"/>
    <s v="ZKB ZH City"/>
    <x v="5"/>
    <s v="TRAIN_OR_BUS_STATION"/>
    <m/>
    <m/>
    <m/>
    <s v="TWENTY_FOUR_H"/>
    <n v="0"/>
    <n v="0"/>
    <n v="41"/>
    <n v="125"/>
    <n v="0"/>
    <n v="0"/>
    <n v="0"/>
    <n v="0"/>
  </r>
  <r>
    <d v="2020-05-31T00:00:00"/>
    <n v="1799"/>
    <x v="123"/>
    <s v="Pasage Bahnhofstr.  / Shopville"/>
    <x v="0"/>
    <s v="Zuerich"/>
    <s v="ZKB ZH City"/>
    <x v="5"/>
    <s v="TRAIN_OR_BUS_STATION"/>
    <m/>
    <m/>
    <m/>
    <s v="TWENTY_FOUR_H"/>
    <n v="0"/>
    <n v="0"/>
    <n v="21"/>
    <n v="137"/>
    <n v="0"/>
    <n v="0"/>
    <n v="0"/>
    <n v="0"/>
  </r>
  <r>
    <d v="2020-05-31T00:00:00"/>
    <n v="1803"/>
    <x v="119"/>
    <s v="Stadelhoferstr. 8"/>
    <x v="0"/>
    <s v="Zuerich"/>
    <s v="ZKB ZH City"/>
    <x v="5"/>
    <s v="TRAIN_OR_BUS_STATION"/>
    <m/>
    <m/>
    <m/>
    <s v="TWENTY_FOUR_H"/>
    <n v="0"/>
    <n v="0"/>
    <n v="5"/>
    <n v="26"/>
    <n v="0"/>
    <n v="0"/>
    <n v="0"/>
    <n v="0"/>
  </r>
  <r>
    <d v="2020-05-31T00:00:00"/>
    <n v="1817"/>
    <x v="124"/>
    <s v="Lagerstr. 50"/>
    <x v="1"/>
    <s v="Zuerich"/>
    <s v="ZKB ZH City"/>
    <x v="5"/>
    <s v="OFFICE_BUILDING"/>
    <m/>
    <m/>
    <m/>
    <s v="TWENTY_FOUR_H"/>
    <n v="1559"/>
    <n v="444060"/>
    <n v="83"/>
    <n v="27"/>
    <n v="722"/>
    <n v="245070"/>
    <n v="837"/>
    <n v="198990"/>
  </r>
  <r>
    <d v="2020-05-31T00:00:00"/>
    <n v="1825"/>
    <x v="125"/>
    <s v="Vulkanplatz 21"/>
    <x v="3"/>
    <s v="Zuerich"/>
    <s v="ZKB ZH City"/>
    <x v="5"/>
    <s v="OFFICE_BUILDING"/>
    <m/>
    <m/>
    <m/>
    <s v="TWENTY_FOUR_H"/>
    <n v="1341"/>
    <n v="407410"/>
    <n v="67"/>
    <n v="60"/>
    <n v="630"/>
    <n v="227740"/>
    <n v="711"/>
    <n v="179670"/>
  </r>
  <r>
    <d v="2020-05-31T00:00:00"/>
    <n v="1835"/>
    <x v="126"/>
    <s v="Wehntalerstr. 560"/>
    <x v="15"/>
    <s v="Zuerich"/>
    <s v="ZKB Oerlikon"/>
    <x v="5"/>
    <s v="OTHER"/>
    <m/>
    <m/>
    <m/>
    <s v="TWENTY_FOUR_H"/>
    <n v="4443"/>
    <n v="1846520"/>
    <n v="526"/>
    <n v="158"/>
    <n v="3079"/>
    <n v="1534790"/>
    <n v="1364"/>
    <n v="311730"/>
  </r>
  <r>
    <d v="2020-05-31T00:00:00"/>
    <n v="1847"/>
    <x v="127"/>
    <s v="Wehntalerstr. 560"/>
    <x v="15"/>
    <s v="Zuerich"/>
    <s v="ZKB Oerlikon"/>
    <x v="5"/>
    <s v="OTHER"/>
    <m/>
    <m/>
    <m/>
    <s v="TWENTY_FOUR_H"/>
    <n v="1656"/>
    <n v="846600"/>
    <n v="143"/>
    <n v="58"/>
    <n v="1138"/>
    <n v="699340"/>
    <n v="518"/>
    <n v="147260"/>
  </r>
  <r>
    <d v="2020-05-31T00:00:00"/>
    <n v="1852"/>
    <x v="128"/>
    <s v="Altstetterstr. 142"/>
    <x v="3"/>
    <s v="Zuerich"/>
    <s v="ZKB ZH Altstetten"/>
    <x v="5"/>
    <s v="FINANCIAL_INSTITUTION"/>
    <m/>
    <m/>
    <m/>
    <s v="TWENTY_FOUR_H"/>
    <n v="5511"/>
    <n v="2184630"/>
    <n v="806"/>
    <n v="90"/>
    <n v="4116"/>
    <n v="1855000"/>
    <n v="1395"/>
    <n v="329630"/>
  </r>
  <r>
    <d v="2020-05-31T00:00:00"/>
    <n v="1865"/>
    <x v="128"/>
    <s v="Altstetterstr. 142"/>
    <x v="3"/>
    <s v="Zuerich"/>
    <s v="ZKB ZH Altstetten"/>
    <x v="5"/>
    <s v="FINANCIAL_INSTITUTION"/>
    <m/>
    <m/>
    <m/>
    <s v="TWENTY_FOUR_H"/>
    <n v="2480"/>
    <n v="2007710"/>
    <n v="1202"/>
    <n v="116"/>
    <n v="2277"/>
    <n v="1914100"/>
    <n v="203"/>
    <n v="93610"/>
  </r>
  <r>
    <d v="2020-05-31T00:00:00"/>
    <n v="1876"/>
    <x v="129"/>
    <s v="Gruenauring 37"/>
    <x v="30"/>
    <s v="Zuerich"/>
    <s v="ZKB ZH Altstetten"/>
    <x v="5"/>
    <s v="OTHER"/>
    <m/>
    <m/>
    <m/>
    <s v="TWENTY_FOUR_H"/>
    <n v="920"/>
    <n v="316540"/>
    <n v="223"/>
    <n v="232"/>
    <n v="408"/>
    <n v="179580"/>
    <n v="512"/>
    <n v="136960"/>
  </r>
  <r>
    <d v="2020-05-31T00:00:00"/>
    <n v="1881"/>
    <x v="130"/>
    <s v="Altstetterstr. 142"/>
    <x v="3"/>
    <s v="Zuerich"/>
    <s v="ZKB ZH Altstetten"/>
    <x v="5"/>
    <s v="FINANCIAL_INSTITUTION"/>
    <m/>
    <m/>
    <m/>
    <s v="TWENTY_FOUR_H"/>
    <n v="598"/>
    <n v="428880"/>
    <n v="221"/>
    <n v="119"/>
    <n v="504"/>
    <n v="393870"/>
    <n v="94"/>
    <n v="35010"/>
  </r>
  <r>
    <d v="2020-05-31T00:00:00"/>
    <n v="1890"/>
    <x v="131"/>
    <s v="Forchstr. 5"/>
    <x v="6"/>
    <s v="Zuerich"/>
    <s v="ZKB ZH Neumuenster"/>
    <x v="5"/>
    <s v="FINANCIAL_INSTITUTION"/>
    <m/>
    <m/>
    <m/>
    <s v="TWENTY_FOUR_H"/>
    <n v="1846"/>
    <n v="761040"/>
    <n v="316"/>
    <n v="63"/>
    <n v="1160"/>
    <n v="560730"/>
    <n v="686"/>
    <n v="200310"/>
  </r>
  <r>
    <d v="2020-05-31T00:00:00"/>
    <n v="1900"/>
    <x v="131"/>
    <s v="Forchstr. 5"/>
    <x v="6"/>
    <s v="Zuerich"/>
    <s v="ZKB ZH Neumuenster"/>
    <x v="5"/>
    <s v="FINANCIAL_INSTITUTION"/>
    <m/>
    <m/>
    <m/>
    <s v="TWENTY_FOUR_H"/>
    <n v="1682"/>
    <n v="910880"/>
    <n v="197"/>
    <n v="53"/>
    <n v="1295"/>
    <n v="770960"/>
    <n v="387"/>
    <n v="139920"/>
  </r>
  <r>
    <d v="2020-05-31T00:00:00"/>
    <n v="1917"/>
    <x v="132"/>
    <s v="Forchstr. 9"/>
    <x v="14"/>
    <s v="Zuerich"/>
    <s v="ZKB ZH Neumuenster"/>
    <x v="5"/>
    <s v="HOSPITAL"/>
    <m/>
    <m/>
    <m/>
    <s v="TWENTY_FOUR_H"/>
    <n v="2116"/>
    <n v="683840"/>
    <n v="178"/>
    <n v="93"/>
    <n v="1088"/>
    <n v="419140"/>
    <n v="1028"/>
    <n v="264700"/>
  </r>
  <r>
    <d v="2020-05-31T00:00:00"/>
    <n v="1921"/>
    <x v="131"/>
    <s v="Forchstr. 5 "/>
    <x v="6"/>
    <s v="Zuerich"/>
    <s v="ZKB ZH Neumuenster"/>
    <x v="5"/>
    <s v="FINANCIAL_INSTITUTION"/>
    <m/>
    <m/>
    <m/>
    <s v="TWENTY_FOUR_H"/>
    <n v="698"/>
    <n v="396190"/>
    <n v="175"/>
    <n v="22"/>
    <n v="463"/>
    <n v="299320"/>
    <n v="235"/>
    <n v="96870"/>
  </r>
  <r>
    <d v="2020-05-31T00:00:00"/>
    <n v="1931"/>
    <x v="133"/>
    <s v="Zweierstr. 146"/>
    <x v="2"/>
    <s v="Zuerich"/>
    <s v="ZKB ZH Wiedikon"/>
    <x v="5"/>
    <s v="FINANCIAL_INSTITUTION"/>
    <m/>
    <m/>
    <m/>
    <s v="TWENTY_FOUR_H"/>
    <n v="4718"/>
    <n v="1489510"/>
    <n v="210"/>
    <n v="130"/>
    <n v="2713"/>
    <n v="1028900"/>
    <n v="2005"/>
    <n v="460610"/>
  </r>
  <r>
    <d v="2020-05-31T00:00:00"/>
    <n v="1947"/>
    <x v="134"/>
    <s v="Zweierstr. 146"/>
    <x v="2"/>
    <s v="Zuerich"/>
    <s v="ZKB ZH Wiedikon"/>
    <x v="5"/>
    <s v="FINANCIAL_INSTITUTION"/>
    <m/>
    <m/>
    <m/>
    <s v="TWENTY_FOUR_H"/>
    <n v="2045"/>
    <n v="1131550"/>
    <n v="733"/>
    <n v="72"/>
    <n v="1600"/>
    <n v="973950"/>
    <n v="445"/>
    <n v="157600"/>
  </r>
  <r>
    <d v="2020-05-31T00:00:00"/>
    <n v="1959"/>
    <x v="135"/>
    <s v="Albisriederplatz / Badenerstr. 342 "/>
    <x v="7"/>
    <s v="Zuerich"/>
    <s v="ZKB ZH Wiedikon"/>
    <x v="5"/>
    <s v="OTHER"/>
    <m/>
    <m/>
    <m/>
    <s v="TWENTY_FOUR_H"/>
    <n v="5649"/>
    <n v="2313930"/>
    <n v="654"/>
    <n v="90"/>
    <n v="4188"/>
    <n v="1941870"/>
    <n v="1461"/>
    <n v="372060"/>
  </r>
  <r>
    <d v="2020-05-31T00:00:00"/>
    <n v="1968"/>
    <x v="136"/>
    <s v="Schweighofstr. 230"/>
    <x v="31"/>
    <s v="Zuerich"/>
    <s v="ZKB ZH Wiedikon"/>
    <x v="5"/>
    <s v="OTHER"/>
    <m/>
    <m/>
    <m/>
    <s v="TWENTY_FOUR_H"/>
    <n v="3334"/>
    <n v="918220"/>
    <n v="131"/>
    <n v="475"/>
    <n v="1582"/>
    <n v="542890"/>
    <n v="1752"/>
    <n v="375330"/>
  </r>
  <r>
    <d v="2020-05-31T00:00:00"/>
    <n v="1977"/>
    <x v="137"/>
    <s v="Goldbrunnenplatz "/>
    <x v="2"/>
    <s v="Zuerich"/>
    <s v="ZKB ZH Wiedikon"/>
    <x v="5"/>
    <s v="TRAIN_OR_BUS_STATION"/>
    <m/>
    <m/>
    <m/>
    <s v="TWENTY_FOUR_H"/>
    <n v="4115"/>
    <n v="965950"/>
    <n v="464"/>
    <n v="184"/>
    <n v="1876"/>
    <n v="565860"/>
    <n v="2239"/>
    <n v="400090"/>
  </r>
  <r>
    <d v="2020-05-31T00:00:00"/>
    <n v="1980"/>
    <x v="138"/>
    <s v="Langstr. 21"/>
    <x v="1"/>
    <s v="Zuerich"/>
    <s v="ZKB ZH Wiedikon"/>
    <x v="5"/>
    <s v="OTHER"/>
    <m/>
    <m/>
    <m/>
    <s v="TWENTY_FOUR_H"/>
    <n v="3861"/>
    <n v="883970"/>
    <n v="184"/>
    <n v="105"/>
    <n v="1939"/>
    <n v="548300"/>
    <n v="1922"/>
    <n v="335670"/>
  </r>
  <r>
    <d v="2020-05-31T00:00:00"/>
    <n v="1990"/>
    <x v="138"/>
    <s v="Langstr. 21"/>
    <x v="1"/>
    <s v="Zuerich"/>
    <s v="ZKB ZH Wiedikon"/>
    <x v="5"/>
    <s v="OTHER"/>
    <m/>
    <m/>
    <m/>
    <s v="TWENTY_FOUR_H"/>
    <n v="2396"/>
    <n v="659170"/>
    <n v="139"/>
    <n v="120"/>
    <n v="1198"/>
    <n v="404610"/>
    <n v="1198"/>
    <n v="254560"/>
  </r>
  <r>
    <d v="2020-05-31T00:00:00"/>
    <n v="2004"/>
    <x v="138"/>
    <s v="Langstr. 21"/>
    <x v="1"/>
    <s v="Zuerich"/>
    <s v="ZKB ZH Wiedikon"/>
    <x v="5"/>
    <s v="OTHER"/>
    <m/>
    <m/>
    <m/>
    <s v="TWENTY_FOUR_H"/>
    <n v="1284"/>
    <n v="606260"/>
    <n v="224"/>
    <n v="83"/>
    <n v="875"/>
    <n v="487600"/>
    <n v="409"/>
    <n v="118660"/>
  </r>
  <r>
    <d v="2020-05-31T00:00:00"/>
    <n v="2011"/>
    <x v="139"/>
    <s v="Zweierstr. 146"/>
    <x v="31"/>
    <s v="Zuerich"/>
    <s v="ZKB ZH Wiedikon"/>
    <x v="5"/>
    <s v="FINANCIAL_INSTITUTION"/>
    <m/>
    <m/>
    <m/>
    <s v="TWENTY_FOUR_H"/>
    <n v="945"/>
    <n v="538290"/>
    <n v="160"/>
    <n v="64"/>
    <n v="707"/>
    <n v="439150"/>
    <n v="238"/>
    <n v="99140"/>
  </r>
  <r>
    <d v="2020-05-31T00:00:00"/>
    <n v="2026"/>
    <x v="140"/>
    <s v="Langstr. 21"/>
    <x v="1"/>
    <s v="Zuerich"/>
    <s v="ZKB ZH Wiedikon"/>
    <x v="5"/>
    <s v="OTHER"/>
    <m/>
    <m/>
    <m/>
    <s v="TWENTY_FOUR_H"/>
    <n v="480"/>
    <n v="176330"/>
    <n v="83"/>
    <n v="185"/>
    <n v="264"/>
    <n v="125290"/>
    <n v="216"/>
    <n v="51040"/>
  </r>
  <r>
    <d v="2020-05-31T00:00:00"/>
    <n v="2030"/>
    <x v="141"/>
    <s v="Hardstr. 201"/>
    <x v="8"/>
    <s v="Zuerich"/>
    <s v="ZKB ZH Prime Tower"/>
    <x v="5"/>
    <s v="FINANCIAL_INSTITUTION"/>
    <m/>
    <m/>
    <m/>
    <s v="TWENTY_FOUR_H"/>
    <n v="3403"/>
    <n v="760280"/>
    <n v="79"/>
    <n v="341"/>
    <n v="1375"/>
    <n v="403160"/>
    <n v="2028"/>
    <n v="357120"/>
  </r>
  <r>
    <d v="2020-05-31T00:00:00"/>
    <n v="2046"/>
    <x v="141"/>
    <s v="Hardstr. 201"/>
    <x v="8"/>
    <s v="Zuerich"/>
    <s v="ZKB ZH Prime Tower"/>
    <x v="5"/>
    <s v="FINANCIAL_INSTITUTION"/>
    <m/>
    <m/>
    <m/>
    <s v="TWENTY_FOUR_H"/>
    <n v="805"/>
    <n v="266560"/>
    <n v="69"/>
    <n v="128"/>
    <n v="447"/>
    <n v="178820"/>
    <n v="358"/>
    <n v="87740"/>
  </r>
  <r>
    <d v="2020-05-31T00:00:00"/>
    <n v="2056"/>
    <x v="142"/>
    <s v="Pfingstweidstr. 30"/>
    <x v="8"/>
    <s v="Zuerich"/>
    <s v="ZKB ZH PrimeTower"/>
    <x v="5"/>
    <s v="OFFICE_BUILDING"/>
    <m/>
    <m/>
    <m/>
    <s v="REDUCED"/>
    <n v="310"/>
    <n v="87850"/>
    <n v="10"/>
    <n v="3"/>
    <n v="146"/>
    <n v="45560"/>
    <n v="164"/>
    <n v="42290"/>
  </r>
  <r>
    <d v="2020-05-31T00:00:00"/>
    <n v="2067"/>
    <x v="143"/>
    <s v="Neue Hard 11"/>
    <x v="8"/>
    <s v="Zuerich"/>
    <s v="ZKB ZH PrimeTower"/>
    <x v="5"/>
    <s v="OFFICE_BUILDING"/>
    <m/>
    <m/>
    <m/>
    <s v="TWENTY_FOUR_H"/>
    <n v="470"/>
    <n v="118700"/>
    <n v="24"/>
    <n v="41"/>
    <n v="221"/>
    <n v="68220"/>
    <n v="249"/>
    <n v="50480"/>
  </r>
  <r>
    <d v="2020-05-31T00:00:00"/>
    <n v="2075"/>
    <x v="144"/>
    <s v="Josefstr. 224"/>
    <x v="8"/>
    <s v="Zuerich"/>
    <s v="ZKB ZH Primetower"/>
    <x v="5"/>
    <s v="OFFICE_BUILDING"/>
    <m/>
    <m/>
    <m/>
    <s v="TWENTY_FOUR_H"/>
    <n v="964"/>
    <n v="237990"/>
    <n v="93"/>
    <n v="24"/>
    <n v="481"/>
    <n v="130330"/>
    <n v="483"/>
    <n v="107660"/>
  </r>
  <r>
    <d v="2020-05-31T00:00:00"/>
    <n v="2084"/>
    <x v="145"/>
    <s v="Josefstr. 224"/>
    <x v="8"/>
    <s v="Zuerich"/>
    <s v="ZKB ZH PrimeTower"/>
    <x v="5"/>
    <s v="OFFICE_BUILDING"/>
    <m/>
    <m/>
    <m/>
    <s v="TWENTY_FOUR_H"/>
    <n v="1284"/>
    <n v="357040"/>
    <n v="82"/>
    <n v="94"/>
    <n v="642"/>
    <n v="208740"/>
    <n v="642"/>
    <n v="148300"/>
  </r>
  <r>
    <d v="2020-05-31T00:00:00"/>
    <n v="2090"/>
    <x v="146"/>
    <s v="Limmatplatz"/>
    <x v="8"/>
    <s v="Zuerich"/>
    <s v="ZKB ZH Primetower"/>
    <x v="5"/>
    <s v="TRAIN_OR_BUS_STATION"/>
    <m/>
    <m/>
    <m/>
    <s v="TWENTY_FOUR_H"/>
    <n v="4393"/>
    <n v="1118350"/>
    <n v="479"/>
    <n v="221"/>
    <n v="2275"/>
    <n v="650150"/>
    <n v="2118"/>
    <n v="468200"/>
  </r>
  <r>
    <d v="2020-05-31T00:00:00"/>
    <n v="2109"/>
    <x v="147"/>
    <s v="Roeschibachstr. 26"/>
    <x v="29"/>
    <s v="Zuerich"/>
    <s v="ZKB ZH PrimeTower"/>
    <x v="5"/>
    <s v="OFFICE_BUILDING"/>
    <m/>
    <m/>
    <m/>
    <s v="TWENTY_FOUR_H"/>
    <n v="1312"/>
    <n v="463440"/>
    <n v="56"/>
    <n v="36"/>
    <n v="759"/>
    <n v="315470"/>
    <n v="553"/>
    <n v="147970"/>
  </r>
  <r>
    <d v="2020-05-31T00:00:00"/>
    <n v="2112"/>
    <x v="148"/>
    <s v="Dammstr. 54"/>
    <x v="29"/>
    <s v="Zuerich"/>
    <s v="ZKB ZH PrimeTower"/>
    <x v="5"/>
    <s v="MONEY_EXCHANGE"/>
    <m/>
    <m/>
    <m/>
    <s v="TWENTY_FOUR_H"/>
    <n v="3785"/>
    <n v="1044740"/>
    <n v="193"/>
    <n v="417"/>
    <n v="1584"/>
    <n v="521790"/>
    <n v="2201"/>
    <n v="522950"/>
  </r>
  <r>
    <d v="2020-05-31T00:00:00"/>
    <n v="2129"/>
    <x v="149"/>
    <s v="Foerrlibuckstr. 109"/>
    <x v="8"/>
    <s v="Zuerich"/>
    <s v="ZKB ZH PrimeTower"/>
    <x v="5"/>
    <s v="UNIVERSITY"/>
    <m/>
    <m/>
    <m/>
    <s v="TWENTY_FOUR_H"/>
    <n v="542"/>
    <n v="138650"/>
    <n v="38"/>
    <n v="41"/>
    <n v="176"/>
    <n v="62820"/>
    <n v="366"/>
    <n v="75830"/>
  </r>
  <r>
    <d v="2020-05-31T00:00:00"/>
    <n v="2136"/>
    <x v="141"/>
    <s v="Hardstr. 201"/>
    <x v="8"/>
    <s v="Zuerich"/>
    <s v="ZKB ZH Prime Tower"/>
    <x v="5"/>
    <s v="FINANCIAL_INSTITUTION"/>
    <m/>
    <m/>
    <m/>
    <s v="TWENTY_FOUR_H"/>
    <n v="271"/>
    <n v="106460"/>
    <n v="24"/>
    <n v="15"/>
    <n v="153"/>
    <n v="86460"/>
    <n v="118"/>
    <n v="20000"/>
  </r>
  <r>
    <d v="2020-05-31T00:00:00"/>
    <n v="2143"/>
    <x v="150"/>
    <s v="Albisstr. 36"/>
    <x v="32"/>
    <s v="Zuerich"/>
    <s v="ZKB ZH Wollishofen"/>
    <x v="5"/>
    <s v="FINANCIAL_INSTITUTION"/>
    <m/>
    <m/>
    <m/>
    <s v="TWENTY_FOUR_H"/>
    <n v="2529"/>
    <n v="1027310"/>
    <n v="594"/>
    <n v="174"/>
    <n v="1829"/>
    <n v="819580"/>
    <n v="700"/>
    <n v="207730"/>
  </r>
  <r>
    <d v="2020-05-31T00:00:00"/>
    <n v="2157"/>
    <x v="150"/>
    <s v="Albisstr. 36"/>
    <x v="32"/>
    <s v="Zuerich"/>
    <s v="ZKB ZH Wollishofen"/>
    <x v="5"/>
    <s v="FINANCIAL_INSTITUTION"/>
    <m/>
    <m/>
    <m/>
    <s v="TWENTY_FOUR_H"/>
    <n v="1869"/>
    <n v="1334100"/>
    <n v="194"/>
    <n v="55"/>
    <n v="1518"/>
    <n v="1139910"/>
    <n v="351"/>
    <n v="194190"/>
  </r>
  <r>
    <d v="2020-05-31T00:00:00"/>
    <n v="2161"/>
    <x v="150"/>
    <s v="Albisstr. 36"/>
    <x v="32"/>
    <s v="Zuerich"/>
    <s v="ZKB ZH Wollishofen"/>
    <x v="5"/>
    <s v="FINANCIAL_INSTITUTION"/>
    <m/>
    <m/>
    <m/>
    <n v="0"/>
    <n v="274"/>
    <n v="187260"/>
    <n v="40"/>
    <n v="16"/>
    <n v="187"/>
    <n v="145960"/>
    <n v="87"/>
    <n v="41300"/>
  </r>
  <r>
    <d v="2020-05-31T00:00:00"/>
    <n v="2172"/>
    <x v="151"/>
    <s v="Winterthurerstr. 512"/>
    <x v="33"/>
    <s v="Zuerich"/>
    <s v="ZKB ZH Schwamendingen"/>
    <x v="5"/>
    <s v="FINANCIAL_INSTITUTION"/>
    <m/>
    <m/>
    <m/>
    <s v="TWENTY_FOUR_H"/>
    <n v="4892"/>
    <n v="2553770"/>
    <n v="1114"/>
    <n v="183"/>
    <n v="3917"/>
    <n v="2233410"/>
    <n v="975"/>
    <n v="320360"/>
  </r>
  <r>
    <d v="2020-05-31T00:00:00"/>
    <n v="2188"/>
    <x v="152"/>
    <s v="Winterthurerstr. 512"/>
    <x v="33"/>
    <s v="Zuerich"/>
    <s v="ZKB ZH Schwamendingen"/>
    <x v="5"/>
    <s v="FINANCIAL_INSTITUTION"/>
    <m/>
    <m/>
    <m/>
    <s v="TWENTY_FOUR_H"/>
    <n v="1310"/>
    <n v="918310"/>
    <n v="333"/>
    <n v="209"/>
    <n v="1102"/>
    <n v="833530"/>
    <n v="208"/>
    <n v="84780"/>
  </r>
  <r>
    <d v="2020-05-31T00:00:00"/>
    <n v="2192"/>
    <x v="153"/>
    <s v="Schaffhauserstr. 481"/>
    <x v="12"/>
    <s v="Zuerich"/>
    <s v="ZKB ZH Seebach"/>
    <x v="5"/>
    <s v="FINANCIAL_INSTITUTION"/>
    <m/>
    <m/>
    <m/>
    <s v="TWENTY_FOUR_H"/>
    <n v="6310"/>
    <n v="2488510"/>
    <n v="651"/>
    <n v="717"/>
    <n v="3850"/>
    <n v="1826390"/>
    <n v="2460"/>
    <n v="662120"/>
  </r>
  <r>
    <d v="2020-05-31T00:00:00"/>
    <n v="2209"/>
    <x v="154"/>
    <s v="Schaffhauserstr. 481"/>
    <x v="12"/>
    <s v="Zuerich"/>
    <s v="ZKB ZH Seebach"/>
    <x v="5"/>
    <s v="FINANCIAL_INSTITUTION"/>
    <m/>
    <m/>
    <m/>
    <s v="TWENTY_FOUR_H"/>
    <n v="1765"/>
    <n v="1081700"/>
    <n v="529"/>
    <n v="448"/>
    <n v="1356"/>
    <n v="930050"/>
    <n v="409"/>
    <n v="151650"/>
  </r>
  <r>
    <d v="2020-05-31T00:00:00"/>
    <n v="2210"/>
    <x v="155"/>
    <s v="Albisriederstr. 315"/>
    <x v="7"/>
    <s v="Zuerich"/>
    <s v="ZKB ZH Wiedikon"/>
    <x v="5"/>
    <s v="FINANCIAL_INSTITUTION"/>
    <m/>
    <m/>
    <m/>
    <s v="TWENTY_FOUR_H"/>
    <n v="3882"/>
    <n v="1935380"/>
    <n v="791"/>
    <n v="163"/>
    <n v="2936"/>
    <n v="1615480"/>
    <n v="946"/>
    <n v="319900"/>
  </r>
  <r>
    <d v="2020-05-31T00:00:00"/>
    <n v="2222"/>
    <x v="155"/>
    <s v="Albisriederstr. 315"/>
    <x v="7"/>
    <s v="Zuerich"/>
    <s v="ZKB ZH Wiedikon"/>
    <x v="5"/>
    <s v="FINANCIAL_INSTITUTION"/>
    <m/>
    <m/>
    <m/>
    <s v="TWENTY_FOUR_H"/>
    <n v="1790"/>
    <n v="1101480"/>
    <n v="684"/>
    <n v="58"/>
    <n v="1572"/>
    <n v="1018180"/>
    <n v="218"/>
    <n v="83300"/>
  </r>
  <r>
    <d v="2020-05-31T00:00:00"/>
    <n v="2230"/>
    <x v="156"/>
    <s v="Schaffhauserstr. 331"/>
    <x v="9"/>
    <s v="Zuerich"/>
    <s v="ZKB ZH Oerlikon"/>
    <x v="5"/>
    <s v="FINANCIAL_INSTITUTION"/>
    <m/>
    <m/>
    <m/>
    <s v="TWENTY_FOUR_H"/>
    <n v="4150"/>
    <n v="18381690"/>
    <n v="267"/>
    <n v="51"/>
    <n v="3308"/>
    <n v="15891080"/>
    <n v="842"/>
    <n v="2490610"/>
  </r>
  <r>
    <d v="2020-05-31T00:00:00"/>
    <n v="2241"/>
    <x v="157"/>
    <s v="Schaffhauserstr. 331"/>
    <x v="9"/>
    <s v="Zuerich"/>
    <s v="ZKB ZH Oerlikon"/>
    <x v="5"/>
    <s v="FINANCIAL_INSTITUTION"/>
    <m/>
    <m/>
    <m/>
    <s v="TWENTY_FOUR_H"/>
    <n v="2681"/>
    <n v="17560550"/>
    <n v="663"/>
    <n v="32"/>
    <n v="2382"/>
    <n v="16361290"/>
    <n v="299"/>
    <n v="1199260"/>
  </r>
  <r>
    <d v="2020-05-31T00:00:00"/>
    <n v="2259"/>
    <x v="158"/>
    <s v="Wallisellenstr. 49"/>
    <x v="9"/>
    <s v="Zuerich"/>
    <s v="ZKB ZH Oerlikon"/>
    <x v="5"/>
    <s v="OTHER"/>
    <m/>
    <m/>
    <m/>
    <s v="TWENTY_FOUR_H"/>
    <n v="826"/>
    <n v="2659370"/>
    <n v="129"/>
    <n v="52"/>
    <n v="536"/>
    <n v="1990530"/>
    <n v="290"/>
    <n v="668840"/>
  </r>
  <r>
    <d v="2020-05-31T00:00:00"/>
    <n v="2263"/>
    <x v="159"/>
    <s v="Winterthurerstr. 190"/>
    <x v="34"/>
    <s v="Zuerich"/>
    <s v="ZKB ZH Oerlikon"/>
    <x v="5"/>
    <s v="UNIVERSITY"/>
    <m/>
    <m/>
    <m/>
    <s v="REDUCED"/>
    <n v="385"/>
    <n v="84980"/>
    <n v="11"/>
    <n v="22"/>
    <n v="117"/>
    <n v="35120"/>
    <n v="268"/>
    <n v="49860"/>
  </r>
  <r>
    <d v="2020-05-31T00:00:00"/>
    <n v="2274"/>
    <x v="160"/>
    <s v="Wallisellenstr. 34"/>
    <x v="9"/>
    <s v="Zuerich"/>
    <s v="ZKB ZH Oerlikon"/>
    <x v="5"/>
    <s v="SPORTS_COMPLEX"/>
    <m/>
    <m/>
    <m/>
    <s v="REDUCED"/>
    <n v="6"/>
    <n v="29280"/>
    <n v="1"/>
    <n v="1"/>
    <n v="4"/>
    <n v="26000"/>
    <n v="2"/>
    <n v="3280"/>
  </r>
  <r>
    <d v="2020-05-31T00:00:00"/>
    <n v="2284"/>
    <x v="161"/>
    <s v="Marktplatz"/>
    <x v="9"/>
    <s v="Zuerich"/>
    <s v="ZKB ZH Oerlikon"/>
    <x v="5"/>
    <s v="HOTEL"/>
    <m/>
    <m/>
    <m/>
    <s v="TWENTY_FOUR_H"/>
    <n v="7797"/>
    <n v="24912110"/>
    <n v="611"/>
    <n v="194"/>
    <n v="6784"/>
    <n v="22514740"/>
    <n v="1013"/>
    <n v="2397370"/>
  </r>
  <r>
    <d v="2020-05-31T00:00:00"/>
    <n v="2294"/>
    <x v="162"/>
    <s v="Schaffhauserstr."/>
    <x v="34"/>
    <s v="Zuerich"/>
    <s v="ZKB ZH Oerlikon"/>
    <x v="5"/>
    <s v="TRAIN_OR_BUS_STATION"/>
    <m/>
    <m/>
    <m/>
    <s v="TWENTY_FOUR_H"/>
    <n v="2487"/>
    <n v="592680"/>
    <n v="253"/>
    <n v="292"/>
    <n v="1395"/>
    <n v="389950"/>
    <n v="1092"/>
    <n v="202730"/>
  </r>
  <r>
    <d v="2020-05-31T00:00:00"/>
    <n v="2303"/>
    <x v="163"/>
    <s v="Schaffhauserstgr. 331"/>
    <x v="9"/>
    <s v="Zuerich"/>
    <s v="ZKB ZH Oerlikon"/>
    <x v="5"/>
    <s v="FINANCIAL_INSTITUTION"/>
    <m/>
    <m/>
    <m/>
    <s v="TWENTY_FOUR_H"/>
    <n v="256"/>
    <n v="1723270"/>
    <n v="141"/>
    <n v="60"/>
    <n v="207"/>
    <n v="1480780"/>
    <n v="49"/>
    <n v="242490"/>
  </r>
  <r>
    <d v="2020-05-31T00:00:00"/>
    <n v="2323"/>
    <x v="164"/>
    <s v="Witikonerstr. 377"/>
    <x v="5"/>
    <s v="Zuerich"/>
    <s v="ZKB ZH Witikon"/>
    <x v="5"/>
    <s v="FINANCIAL_INSTITUTION"/>
    <m/>
    <m/>
    <m/>
    <s v="TWENTY_FOUR_H"/>
    <n v="1956"/>
    <n v="1031250"/>
    <n v="517"/>
    <n v="65"/>
    <n v="1449"/>
    <n v="833540"/>
    <n v="507"/>
    <n v="197710"/>
  </r>
  <r>
    <d v="2020-05-31T00:00:00"/>
    <n v="2330"/>
    <x v="165"/>
    <s v="Regensdorferstr. 18"/>
    <x v="10"/>
    <s v="Zuerich"/>
    <s v="ZKB Hoengg"/>
    <x v="5"/>
    <s v="FINANCIAL_INSTITUTION"/>
    <m/>
    <m/>
    <m/>
    <s v="TWENTY_FOUR_H"/>
    <n v="2507"/>
    <n v="1330230"/>
    <n v="431"/>
    <n v="58"/>
    <n v="2035"/>
    <n v="1184780"/>
    <n v="472"/>
    <n v="145450"/>
  </r>
  <r>
    <d v="2020-05-31T00:00:00"/>
    <n v="2348"/>
    <x v="166"/>
    <s v="Wolfgang Pauli-Str. 15"/>
    <x v="10"/>
    <s v="Zuerich"/>
    <s v="ZKB ZH Hoengg"/>
    <x v="5"/>
    <s v="UNIVERSITY"/>
    <m/>
    <m/>
    <m/>
    <s v="TWENTY_FOUR_H"/>
    <n v="300"/>
    <n v="79940"/>
    <n v="20"/>
    <n v="57"/>
    <n v="125"/>
    <n v="47740"/>
    <n v="175"/>
    <n v="32200"/>
  </r>
  <r>
    <d v="2020-05-31T00:00:00"/>
    <n v="2356"/>
    <x v="167"/>
    <s v="Regensdorferstr. 18"/>
    <x v="10"/>
    <s v="Zuerich"/>
    <s v="ZKB ZH Hoengg"/>
    <x v="5"/>
    <s v="FINANCIAL_INSTITUTION"/>
    <m/>
    <m/>
    <m/>
    <s v="TWENTY_FOUR_H"/>
    <n v="959"/>
    <n v="522100"/>
    <n v="249"/>
    <n v="65"/>
    <n v="754"/>
    <n v="454770"/>
    <n v="205"/>
    <n v="67330"/>
  </r>
  <r>
    <d v="2020-05-31T00:00:00"/>
    <n v="2361"/>
    <x v="168"/>
    <s v="Witikonerstr. 3"/>
    <x v="6"/>
    <s v="Zuerich"/>
    <s v="ZKB ZH Klusplatz"/>
    <x v="5"/>
    <s v="FINANCIAL_INSTITUTION"/>
    <m/>
    <m/>
    <m/>
    <s v="TWENTY_FOUR_H"/>
    <n v="3362"/>
    <n v="894130"/>
    <n v="168"/>
    <n v="292"/>
    <n v="1613"/>
    <n v="532050"/>
    <n v="1749"/>
    <n v="362080"/>
  </r>
  <r>
    <d v="2020-05-31T00:00:00"/>
    <n v="2371"/>
    <x v="169"/>
    <s v="Zuerichbergstr. 221"/>
    <x v="35"/>
    <s v="Zuerich"/>
    <s v="ZKB ZH Klusplatz"/>
    <x v="5"/>
    <s v="OTHER"/>
    <m/>
    <m/>
    <m/>
    <s v="TWENTY_FOUR_H"/>
    <n v="283"/>
    <n v="141190"/>
    <n v="73"/>
    <n v="30"/>
    <n v="120"/>
    <n v="71810"/>
    <n v="163"/>
    <n v="69380"/>
  </r>
  <r>
    <d v="2020-05-31T00:00:00"/>
    <n v="2381"/>
    <x v="170"/>
    <s v="Schaffhauserstr. 11"/>
    <x v="21"/>
    <s v="Zuerich"/>
    <s v="ZKB ZH Klusplatz"/>
    <x v="5"/>
    <s v="OTHER"/>
    <m/>
    <m/>
    <m/>
    <s v="TWENTY_FOUR_H"/>
    <n v="2495"/>
    <n v="819500"/>
    <n v="163"/>
    <n v="41"/>
    <n v="1297"/>
    <n v="562080"/>
    <n v="1198"/>
    <n v="257420"/>
  </r>
  <r>
    <d v="2020-05-31T00:00:00"/>
    <n v="2390"/>
    <x v="171"/>
    <s v="Witikonerstr. 3"/>
    <x v="6"/>
    <s v="Zuerich"/>
    <s v="ZKB ZH Klusplatz"/>
    <x v="5"/>
    <s v="FINANCIAL_INSTITUTION"/>
    <m/>
    <m/>
    <m/>
    <s v="TWENTY_FOUR_H"/>
    <n v="752"/>
    <n v="378130"/>
    <n v="297"/>
    <n v="63"/>
    <n v="557"/>
    <n v="307190"/>
    <n v="195"/>
    <n v="70940"/>
  </r>
  <r>
    <d v="2020-05-31T00:00:00"/>
    <n v="2408"/>
    <x v="172"/>
    <s v="Airport Shopping Center G01"/>
    <x v="19"/>
    <s v="Zuerich"/>
    <s v="ZKB Kloten"/>
    <x v="5"/>
    <s v="AIRPORT"/>
    <m/>
    <m/>
    <m/>
    <s v="TWENTY_FOUR_H"/>
    <n v="2807"/>
    <n v="964140"/>
    <n v="373"/>
    <n v="138"/>
    <n v="2249"/>
    <n v="820080"/>
    <n v="558"/>
    <n v="144060"/>
  </r>
  <r>
    <d v="2020-05-31T00:00:00"/>
    <n v="2414"/>
    <x v="173"/>
    <s v="Airport Shopping Center G01"/>
    <x v="19"/>
    <s v="Zuerich"/>
    <s v="ZKB Kloten"/>
    <x v="5"/>
    <s v="AIRPORT"/>
    <m/>
    <m/>
    <m/>
    <s v="TWENTY_FOUR_H"/>
    <n v="922"/>
    <n v="369740"/>
    <n v="147"/>
    <n v="127"/>
    <n v="686"/>
    <n v="300870"/>
    <n v="236"/>
    <n v="68870"/>
  </r>
  <r>
    <d v="2020-05-31T00:00:00"/>
    <n v="2424"/>
    <x v="174"/>
    <s v="Im Hauptbahnhof"/>
    <x v="0"/>
    <s v="Zuerich"/>
    <s v="Zürich"/>
    <x v="6"/>
    <s v="FINANCIAL_INSTITUTION"/>
    <s v="47,378214; 8,539671"/>
    <n v="47.378214"/>
    <n v="8.5396710000000002"/>
    <s v="TWENTY_FOUR_H"/>
    <n v="1494"/>
    <n v="392390"/>
    <n v="568"/>
    <n v="48"/>
    <n v="904"/>
    <n v="250450"/>
    <n v="590"/>
    <n v="141940"/>
  </r>
  <r>
    <d v="2020-05-31T00:00:00"/>
    <n v="2439"/>
    <x v="175"/>
    <s v="Bahnhof ZH-Altstetten"/>
    <x v="3"/>
    <s v="Zuerich"/>
    <s v="Bahnhof ZH-Altstetten"/>
    <x v="6"/>
    <s v="FINANCIAL_INSTITUTION"/>
    <m/>
    <m/>
    <m/>
    <n v="0"/>
    <n v="2072"/>
    <n v="599280"/>
    <n v="450"/>
    <n v="253"/>
    <n v="637"/>
    <n v="253940"/>
    <n v="1435"/>
    <n v="345340"/>
  </r>
  <r>
    <d v="2020-05-31T00:00:00"/>
    <n v="2441"/>
    <x v="176"/>
    <s v="Forchstrasse 143"/>
    <x v="36"/>
    <s v="Zuerich"/>
    <s v="Rapperswil-Jona"/>
    <x v="6"/>
    <s v="FINANCIAL_INSTITUTION"/>
    <s v="47,30133; 8,689384"/>
    <n v="47.30133"/>
    <n v="8.6893840000000004"/>
    <s v="TWENTY_FOUR_H"/>
    <n v="1900"/>
    <n v="986350"/>
    <n v="431"/>
    <n v="29"/>
    <n v="1263"/>
    <n v="769870"/>
    <n v="637"/>
    <n v="216480"/>
  </r>
  <r>
    <d v="2020-05-31T00:00:00"/>
    <n v="2453"/>
    <x v="177"/>
    <s v="Bahnhofterminal / GO1"/>
    <x v="11"/>
    <s v="Zuerich"/>
    <s v="Zürich"/>
    <x v="6"/>
    <s v="FINANCIAL_INSTITUTION"/>
    <s v="47,450351; 8,562899"/>
    <n v="47.450350999999998"/>
    <n v="8.5628989999999998"/>
    <s v="TWENTY_FOUR_H"/>
    <n v="1410"/>
    <n v="442430"/>
    <n v="465"/>
    <n v="145"/>
    <n v="1024"/>
    <n v="351600"/>
    <n v="386"/>
    <n v="90830"/>
  </r>
  <r>
    <d v="2020-05-31T00:00:00"/>
    <n v="2464"/>
    <x v="178"/>
    <s v="Limmatquai 68"/>
    <x v="0"/>
    <s v="Zuerich"/>
    <s v="Zürich-Wollishofen"/>
    <x v="6"/>
    <s v="FINANCIAL_INSTITUTION"/>
    <s v="47,344132; 8,530165"/>
    <n v="47.344132000000002"/>
    <n v="8.5301650000000002"/>
    <s v="TWENTY_FOUR_H"/>
    <n v="200"/>
    <n v="92670"/>
    <n v="163"/>
    <n v="35"/>
    <n v="150"/>
    <n v="79440"/>
    <n v="50"/>
    <n v="13230"/>
  </r>
  <r>
    <d v="2020-05-31T00:00:00"/>
    <n v="2478"/>
    <x v="179"/>
    <s v="Limmatquai 68"/>
    <x v="0"/>
    <s v="Zuerich"/>
    <s v="Zürich-Wollishofen"/>
    <x v="6"/>
    <s v="FINANCIAL_INSTITUTION"/>
    <s v="47,344132; 8,53016"/>
    <n v="47.344132000000002"/>
    <n v="8.5301600000000004"/>
    <s v="TWENTY_FOUR_H"/>
    <n v="1372"/>
    <n v="383040"/>
    <n v="169"/>
    <n v="200"/>
    <n v="409"/>
    <n v="148820"/>
    <n v="963"/>
    <n v="234220"/>
  </r>
  <r>
    <d v="2020-05-31T00:00:00"/>
    <n v="2483"/>
    <x v="180"/>
    <s v="Albisstrasse 37"/>
    <x v="32"/>
    <s v="Zuerich"/>
    <s v="Zürich-Wiedikon"/>
    <x v="6"/>
    <s v="FINANCIAL_INSTITUTION"/>
    <s v="47,352708; 8,531592"/>
    <n v="47.352708"/>
    <n v="8.5315919999999998"/>
    <s v="REDUCED"/>
    <n v="344"/>
    <n v="49780"/>
    <n v="8"/>
    <n v="5"/>
    <n v="76"/>
    <n v="14280"/>
    <n v="268"/>
    <n v="35500"/>
  </r>
  <r>
    <d v="2020-05-31T00:00:00"/>
    <n v="2497"/>
    <x v="181"/>
    <s v="Limmatquai 68"/>
    <x v="0"/>
    <s v="Zuerich"/>
    <s v="Zürich"/>
    <x v="6"/>
    <s v="FINANCIAL_INSTITUTION"/>
    <s v="47,37261; 8,54291"/>
    <n v="47.372610000000002"/>
    <n v="8.5429099999999991"/>
    <s v="TWENTY_FOUR_H"/>
    <n v="874"/>
    <n v="225200"/>
    <n v="318"/>
    <n v="58"/>
    <n v="402"/>
    <n v="138550"/>
    <n v="472"/>
    <n v="86650"/>
  </r>
  <r>
    <d v="2020-05-31T00:00:00"/>
    <n v="2500"/>
    <x v="182"/>
    <s v="Limmatquai 68"/>
    <x v="0"/>
    <s v="Zuerich"/>
    <s v="Zürich"/>
    <x v="6"/>
    <s v="FINANCIAL_INSTITUTION"/>
    <s v="47,37261; 8,54291"/>
    <n v="47.372610000000002"/>
    <n v="8.5429099999999991"/>
    <s v="TWENTY_FOUR_H"/>
    <n v="2415"/>
    <n v="598490"/>
    <n v="293"/>
    <n v="93"/>
    <n v="1146"/>
    <n v="367290"/>
    <n v="1269"/>
    <n v="231200"/>
  </r>
  <r>
    <d v="2020-05-31T00:00:00"/>
    <n v="2518"/>
    <x v="183"/>
    <s v="Limmatquai 68"/>
    <x v="0"/>
    <s v="Zuerich"/>
    <s v="Zürich"/>
    <x v="6"/>
    <s v="FINANCIAL_INSTITUTION"/>
    <s v="47,37261; 8,54291"/>
    <n v="47.372610000000002"/>
    <n v="8.5429099999999991"/>
    <s v="TWENTY_FOUR_H"/>
    <n v="207"/>
    <n v="122070"/>
    <n v="263"/>
    <n v="7"/>
    <n v="169"/>
    <n v="110930"/>
    <n v="38"/>
    <n v="11140"/>
  </r>
  <r>
    <d v="2020-05-31T00:00:00"/>
    <n v="2526"/>
    <x v="184"/>
    <s v="Birmensdorferstrasse 170"/>
    <x v="2"/>
    <s v="Zuerich"/>
    <s v="Zürich-Wiedikon"/>
    <x v="6"/>
    <s v="FINANCIAL_INSTITUTION"/>
    <s v="47,370465; 8,518417"/>
    <n v="47.370465000000003"/>
    <n v="8.5184169999999995"/>
    <s v="TWENTY_FOUR_H"/>
    <n v="2503"/>
    <n v="1124590"/>
    <n v="847"/>
    <n v="42"/>
    <n v="1946"/>
    <n v="985640"/>
    <n v="557"/>
    <n v="138950"/>
  </r>
  <r>
    <d v="2020-05-31T00:00:00"/>
    <n v="2537"/>
    <x v="185"/>
    <s v="Zeltweg 93"/>
    <x v="6"/>
    <s v="Zuerich"/>
    <s v="Zürich-Kreuzplatz"/>
    <x v="6"/>
    <s v="FINANCIAL_INSTITUTION"/>
    <s v="47,365419; 8,554294"/>
    <n v="47.365419000000003"/>
    <n v="8.5542940000000005"/>
    <s v="TWENTY_FOUR_H"/>
    <n v="706"/>
    <n v="250970"/>
    <n v="614"/>
    <n v="63"/>
    <n v="445"/>
    <n v="185480"/>
    <n v="261"/>
    <n v="65490"/>
  </r>
  <r>
    <d v="2020-05-31T00:00:00"/>
    <n v="2548"/>
    <x v="186"/>
    <s v="Zeltweg 93"/>
    <x v="6"/>
    <s v="Zuerich"/>
    <s v="Zürich"/>
    <x v="6"/>
    <s v="FINANCIAL_INSTITUTION"/>
    <s v="47,351292; 8,576208"/>
    <n v="47.351292000000001"/>
    <n v="8.5762079999999994"/>
    <s v="REDUCED"/>
    <n v="1200"/>
    <n v="228590"/>
    <n v="18"/>
    <n v="29"/>
    <n v="196"/>
    <n v="54120"/>
    <n v="1004"/>
    <n v="174470"/>
  </r>
  <r>
    <d v="2020-05-31T00:00:00"/>
    <n v="2553"/>
    <x v="187"/>
    <s v="Limmatquai 68"/>
    <x v="0"/>
    <s v="Zuerich"/>
    <s v="Zürich-Höngg"/>
    <x v="6"/>
    <s v="FINANCIAL_INSTITUTION"/>
    <s v="47,40197; 8,49892"/>
    <n v="47.401969999999999"/>
    <n v="8.49892"/>
    <s v="TWENTY_FOUR_H"/>
    <n v="775"/>
    <n v="359260"/>
    <n v="183"/>
    <n v="45"/>
    <n v="471"/>
    <n v="286240"/>
    <n v="304"/>
    <n v="73020"/>
  </r>
  <r>
    <d v="2020-05-31T00:00:00"/>
    <n v="2562"/>
    <x v="188"/>
    <s v="Limmatquai 68"/>
    <x v="0"/>
    <s v="Zuerich"/>
    <s v="Zürich"/>
    <x v="6"/>
    <s v="FINANCIAL_INSTITUTION"/>
    <s v="47,3356; 8,5188"/>
    <n v="47.335599999999999"/>
    <n v="8.5188000000000006"/>
    <s v="TWENTY_FOUR_H"/>
    <n v="801"/>
    <n v="263270"/>
    <n v="170"/>
    <n v="151"/>
    <n v="129"/>
    <n v="56810"/>
    <n v="672"/>
    <n v="206460"/>
  </r>
  <r>
    <d v="2020-05-31T00:00:00"/>
    <n v="2570"/>
    <x v="189"/>
    <s v="Limmatquai 68"/>
    <x v="0"/>
    <s v="Zuerich"/>
    <s v="Zürich"/>
    <x v="6"/>
    <s v="FINANCIAL_INSTITUTION"/>
    <s v="47,37166; 8,55798"/>
    <n v="47.371659999999999"/>
    <n v="8.5579800000000006"/>
    <s v="TWENTY_FOUR_H"/>
    <n v="582"/>
    <n v="135020"/>
    <n v="23"/>
    <n v="34"/>
    <n v="144"/>
    <n v="42950"/>
    <n v="438"/>
    <n v="92070"/>
  </r>
  <r>
    <d v="2020-05-31T00:00:00"/>
    <n v="2583"/>
    <x v="190"/>
    <s v="Bändliweg "/>
    <x v="0"/>
    <s v="Zuerich"/>
    <s v="ZH Baendliweg"/>
    <x v="6"/>
    <s v="FINANCIAL_INSTITUTION"/>
    <m/>
    <m/>
    <m/>
    <n v="0"/>
    <n v="216"/>
    <n v="63580"/>
    <n v="0"/>
    <n v="2"/>
    <n v="13"/>
    <n v="2380"/>
    <n v="203"/>
    <n v="61200"/>
  </r>
  <r>
    <d v="2020-05-31T00:00:00"/>
    <n v="2597"/>
    <x v="191"/>
    <s v="Stockerstrasse 41"/>
    <x v="4"/>
    <s v="Zuerich"/>
    <s v="MIGROS BANK ZUERICH STOCKERSTRASSE"/>
    <x v="7"/>
    <s v="FINANCIAL_INSTITUTION"/>
    <m/>
    <m/>
    <m/>
    <s v="REDUCED"/>
    <n v="1208"/>
    <n v="860150"/>
    <n v="0"/>
    <n v="0"/>
    <n v="887"/>
    <n v="763920"/>
    <n v="321"/>
    <n v="96230"/>
  </r>
  <r>
    <d v="2020-05-31T00:00:00"/>
    <n v="2604"/>
    <x v="191"/>
    <s v="Stockerstrasse 41"/>
    <x v="4"/>
    <s v="Zuerich"/>
    <s v="MIGROS BANK ZUERICH STOCKERSTRASSE"/>
    <x v="7"/>
    <s v="FINANCIAL_INSTITUTION"/>
    <m/>
    <m/>
    <m/>
    <s v="TWENTY_FOUR_H"/>
    <n v="378"/>
    <n v="466130"/>
    <n v="0"/>
    <n v="0"/>
    <n v="257"/>
    <n v="398660"/>
    <n v="121"/>
    <n v="67470"/>
  </r>
  <r>
    <d v="2020-05-31T00:00:00"/>
    <n v="2616"/>
    <x v="192"/>
    <s v="Badenerstrasse 670"/>
    <x v="3"/>
    <s v="Zuerich"/>
    <s v="MIGROS BANK ZUERICH ALTSTETTEN"/>
    <x v="7"/>
    <s v="FINANCIAL_INSTITUTION"/>
    <m/>
    <m/>
    <m/>
    <s v="TWENTY_FOUR_H"/>
    <n v="1990"/>
    <n v="1731530"/>
    <n v="0"/>
    <n v="0"/>
    <n v="1738"/>
    <n v="1649360"/>
    <n v="252"/>
    <n v="82170"/>
  </r>
  <r>
    <d v="2020-05-31T00:00:00"/>
    <n v="2627"/>
    <x v="193"/>
    <s v="Limmatplatz 152"/>
    <x v="8"/>
    <s v="Zuerich"/>
    <s v="MIGROS BANK ZUERICH LIMMATPLATZ"/>
    <x v="7"/>
    <s v="FINANCIAL_INSTITUTION"/>
    <m/>
    <m/>
    <m/>
    <s v="REDUCED"/>
    <n v="1026"/>
    <n v="806650"/>
    <n v="0"/>
    <n v="0"/>
    <n v="808"/>
    <n v="728840"/>
    <n v="218"/>
    <n v="77810"/>
  </r>
  <r>
    <d v="2020-05-31T00:00:00"/>
    <n v="2632"/>
    <x v="193"/>
    <s v="Limmatplatz 152"/>
    <x v="8"/>
    <s v="Zuerich"/>
    <s v="MIGROS BANK ZUERICH LIMMATPLATZ"/>
    <x v="7"/>
    <s v="FINANCIAL_INSTITUTION"/>
    <m/>
    <m/>
    <m/>
    <s v="REDUCED"/>
    <n v="2367"/>
    <n v="2295490"/>
    <n v="0"/>
    <n v="0"/>
    <n v="1795"/>
    <n v="2117980"/>
    <n v="572"/>
    <n v="177510"/>
  </r>
  <r>
    <d v="2020-05-31T00:00:00"/>
    <n v="2642"/>
    <x v="194"/>
    <s v="Seidengasse 12"/>
    <x v="37"/>
    <s v="Zuerich"/>
    <s v="MIGROS BANK ZUERICH SEIDENGASSE"/>
    <x v="7"/>
    <s v="FINANCIAL_INSTITUTION"/>
    <m/>
    <m/>
    <m/>
    <s v="REDUCED"/>
    <n v="1263"/>
    <n v="1006430"/>
    <n v="0"/>
    <n v="0"/>
    <n v="1121"/>
    <n v="954650"/>
    <n v="142"/>
    <n v="51780"/>
  </r>
  <r>
    <d v="2020-05-31T00:00:00"/>
    <n v="2659"/>
    <x v="194"/>
    <s v="Seidengasse 12"/>
    <x v="37"/>
    <s v="Zuerich"/>
    <s v="MIGROS BANK ZUERICH SEIDENGASSE"/>
    <x v="7"/>
    <s v="FINANCIAL_INSTITUTION"/>
    <m/>
    <m/>
    <m/>
    <s v="REDUCED"/>
    <n v="1147"/>
    <n v="769600"/>
    <n v="0"/>
    <n v="0"/>
    <n v="1038"/>
    <n v="736590"/>
    <n v="109"/>
    <n v="33010"/>
  </r>
  <r>
    <d v="2020-05-31T00:00:00"/>
    <n v="2662"/>
    <x v="195"/>
    <s v="Limmatplatz 152"/>
    <x v="8"/>
    <s v="Zuerich"/>
    <s v="MIGROS BANK ZUERICH LIMMATPLATZ"/>
    <x v="7"/>
    <s v="FINANCIAL_INSTITUTION"/>
    <m/>
    <m/>
    <m/>
    <s v="REDUCED"/>
    <n v="222"/>
    <n v="483730"/>
    <n v="0"/>
    <n v="0"/>
    <n v="216"/>
    <n v="479570"/>
    <n v="6"/>
    <n v="4160"/>
  </r>
  <r>
    <d v="2020-05-31T00:00:00"/>
    <n v="2672"/>
    <x v="196"/>
    <s v="Nansenstrasse 21"/>
    <x v="9"/>
    <s v="Zuerich"/>
    <s v="MIGROS BANK ZUERICH OERLIKON"/>
    <x v="7"/>
    <s v="FINANCIAL_INSTITUTION"/>
    <m/>
    <m/>
    <m/>
    <s v="TWENTY_FOUR_H"/>
    <n v="1933"/>
    <n v="8977530"/>
    <n v="0"/>
    <n v="0"/>
    <n v="1362"/>
    <n v="7787030"/>
    <n v="571"/>
    <n v="1190500"/>
  </r>
  <r>
    <d v="2020-05-31T00:00:00"/>
    <n v="2689"/>
    <x v="196"/>
    <s v="Nansenstrasse 21"/>
    <x v="9"/>
    <s v="Zuerich"/>
    <s v="MIGROS BANK ZUERICH OERLIKON"/>
    <x v="7"/>
    <s v="FINANCIAL_INSTITUTION"/>
    <m/>
    <m/>
    <m/>
    <s v="REDUCED"/>
    <n v="1223"/>
    <n v="9891230"/>
    <n v="0"/>
    <n v="0"/>
    <n v="1140"/>
    <n v="9648360"/>
    <n v="83"/>
    <n v="242870"/>
  </r>
  <r>
    <d v="2020-05-31T00:00:00"/>
    <n v="2695"/>
    <x v="196"/>
    <s v="Nansenstrasse 21"/>
    <x v="9"/>
    <s v="Zuerich"/>
    <s v="MIGROS BANK ZUERICH OERLIKON"/>
    <x v="7"/>
    <s v="FINANCIAL_INSTITUTION"/>
    <m/>
    <m/>
    <m/>
    <s v="TWENTY_FOUR_H"/>
    <n v="1655"/>
    <n v="17834240"/>
    <n v="0"/>
    <n v="0"/>
    <n v="1551"/>
    <n v="17365970"/>
    <n v="104"/>
    <n v="468270"/>
  </r>
  <r>
    <d v="2020-05-31T00:00:00"/>
    <n v="2708"/>
    <x v="197"/>
    <s v="Giesshuebelstrasse 65"/>
    <x v="22"/>
    <s v="Zuerich"/>
    <s v="MIGROS BANK EKZ ZUERICH BRUNAUPARK"/>
    <x v="7"/>
    <s v="SHOPPING_CENTER"/>
    <m/>
    <m/>
    <m/>
    <s v="REDUCED"/>
    <n v="1382"/>
    <n v="491850"/>
    <n v="0"/>
    <n v="0"/>
    <n v="594"/>
    <n v="298020"/>
    <n v="788"/>
    <n v="193830"/>
  </r>
  <r>
    <d v="2020-05-31T00:00:00"/>
    <n v="2715"/>
    <x v="194"/>
    <s v="Seidengasse 12"/>
    <x v="37"/>
    <s v="Zuerich"/>
    <s v="MIGROS BANK ZUERICH SEIDENGASSE"/>
    <x v="7"/>
    <s v="FINANCIAL_INSTITUTION"/>
    <m/>
    <m/>
    <m/>
    <s v="TWENTY_FOUR_H"/>
    <n v="950"/>
    <n v="874920"/>
    <n v="0"/>
    <n v="0"/>
    <n v="876"/>
    <n v="845770"/>
    <n v="74"/>
    <n v="29150"/>
  </r>
  <r>
    <d v="2020-05-31T00:00:00"/>
    <n v="2721"/>
    <x v="198"/>
    <s v="Winterthurerstrasse 524"/>
    <x v="33"/>
    <s v="Zuerich"/>
    <s v="MIGROS BANK EKZ ZUERICH SCHWAMMENDINGEN MIGROS"/>
    <x v="7"/>
    <s v="SHOPPING_CENTER"/>
    <m/>
    <m/>
    <m/>
    <s v="REDUCED"/>
    <n v="2023"/>
    <n v="1087630"/>
    <n v="0"/>
    <n v="0"/>
    <n v="1668"/>
    <n v="970720"/>
    <n v="355"/>
    <n v="116910"/>
  </r>
  <r>
    <d v="2020-05-31T00:00:00"/>
    <n v="2730"/>
    <x v="199"/>
    <s v="Altstetterstrasse 145"/>
    <x v="22"/>
    <s v="Zuerich"/>
    <s v="MIGROS BANK EKZ ZUERICH ALTSTETTEN NEUMARKT"/>
    <x v="7"/>
    <s v="SHOPPING_CENTER"/>
    <m/>
    <m/>
    <m/>
    <s v="REDUCED"/>
    <n v="2009"/>
    <n v="844650"/>
    <n v="0"/>
    <n v="0"/>
    <n v="1274"/>
    <n v="659560"/>
    <n v="735"/>
    <n v="185090"/>
  </r>
  <r>
    <d v="2020-05-31T00:00:00"/>
    <n v="2749"/>
    <x v="192"/>
    <s v="Badenerstrasse 670"/>
    <x v="3"/>
    <s v="Zuerich"/>
    <s v="MIGROS BANK ZUERICH ALTSTETTEN"/>
    <x v="7"/>
    <s v="FINANCIAL_INSTITUTION"/>
    <m/>
    <m/>
    <m/>
    <s v="TWENTY_FOUR_H"/>
    <n v="3704"/>
    <n v="3859380"/>
    <n v="0"/>
    <n v="0"/>
    <n v="3214"/>
    <n v="3656870"/>
    <n v="490"/>
    <n v="202510"/>
  </r>
  <r>
    <d v="2020-05-31T00:00:00"/>
    <n v="2757"/>
    <x v="200"/>
    <s v="Birmensdorferstrasse 320"/>
    <x v="23"/>
    <s v="Zuerich Wiedikon"/>
    <s v="MIGROS BANK EKZ ZUERICH WIEDIKON MIGROS"/>
    <x v="7"/>
    <s v="SHOPPING_CENTER"/>
    <m/>
    <m/>
    <m/>
    <s v="REDUCED"/>
    <n v="2257"/>
    <n v="861220"/>
    <n v="0"/>
    <n v="0"/>
    <n v="963"/>
    <n v="558430"/>
    <n v="1294"/>
    <n v="302790"/>
  </r>
  <r>
    <d v="2020-05-31T00:00:00"/>
    <n v="2769"/>
    <x v="201"/>
    <s v="Pfingstweidstrasse 101"/>
    <x v="8"/>
    <s v="Zuerich"/>
    <s v="MIGROS BANK GMZ ZUERICH HERDERN"/>
    <x v="7"/>
    <s v="OFFICE_BUILDING"/>
    <m/>
    <m/>
    <m/>
    <s v="REDUCED"/>
    <n v="0"/>
    <n v="45220"/>
    <n v="0"/>
    <n v="0"/>
    <n v="67"/>
    <n v="35660"/>
    <n v="28"/>
    <n v="9560"/>
  </r>
  <r>
    <d v="2020-05-31T00:00:00"/>
    <n v="2778"/>
    <x v="202"/>
    <s v="Loewenstrasse 31-35"/>
    <x v="0"/>
    <s v="Zuerich"/>
    <s v="MIGROS BANK EKZ ZUERICH CITY LOEWENSTRASSE"/>
    <x v="7"/>
    <s v="SHOPPING_CENTER"/>
    <m/>
    <m/>
    <m/>
    <s v="REDUCED"/>
    <n v="0"/>
    <n v="22950"/>
    <n v="0"/>
    <n v="0"/>
    <n v="34"/>
    <n v="13490"/>
    <n v="30"/>
    <n v="9460"/>
  </r>
  <r>
    <d v="2020-05-31T00:00:00"/>
    <n v="2786"/>
    <x v="203"/>
    <s v="Coop Super Center/Bahnhofbruecke 1"/>
    <x v="0"/>
    <s v="Zuerich"/>
    <s v="Coop Center Zuerich Bahnhof"/>
    <x v="8"/>
    <s v="FINANCIAL_INSTITUTION"/>
    <m/>
    <m/>
    <m/>
    <s v="TWENTY_FOUR_H"/>
    <n v="525"/>
    <n v="142750"/>
    <n v="30"/>
    <n v="160"/>
    <n v="215"/>
    <n v="92150"/>
    <n v="310"/>
    <n v="50600"/>
  </r>
  <r>
    <d v="2020-05-31T00:00:00"/>
    <n v="2793"/>
    <x v="204"/>
    <s v="Alte Kalchbuehlstrasse 15"/>
    <x v="32"/>
    <s v="Zuerich"/>
    <s v="Coop Center Wollishofen"/>
    <x v="8"/>
    <s v="FINANCIAL_INSTITUTION"/>
    <m/>
    <m/>
    <m/>
    <s v="REDUCED"/>
    <n v="1072"/>
    <n v="329220"/>
    <n v="40"/>
    <n v="251"/>
    <n v="113"/>
    <n v="64660"/>
    <n v="959"/>
    <n v="264560"/>
  </r>
  <r>
    <d v="2020-05-31T00:00:00"/>
    <n v="2802"/>
    <x v="205"/>
    <s v="Zentrum Lochergut"/>
    <x v="1"/>
    <s v="Zuerich"/>
    <s v="Zuerich-Lochergut"/>
    <x v="8"/>
    <s v="FINANCIAL_INSTITUTION"/>
    <m/>
    <m/>
    <m/>
    <s v="TWENTY_FOUR_H"/>
    <n v="4786"/>
    <n v="938800"/>
    <n v="102"/>
    <n v="1632"/>
    <n v="324"/>
    <n v="160240"/>
    <n v="4462"/>
    <n v="778560"/>
  </r>
  <r>
    <d v="2020-05-31T00:00:00"/>
    <n v="2818"/>
    <x v="206"/>
    <s v="Birmensdorfstrasse 20"/>
    <x v="1"/>
    <s v="Zuerich"/>
    <s v="Coop Center Wiedikon"/>
    <x v="8"/>
    <s v="FINANCIAL_INSTITUTION"/>
    <m/>
    <m/>
    <m/>
    <s v="REDUCED"/>
    <n v="597"/>
    <n v="266620"/>
    <n v="111"/>
    <n v="100"/>
    <n v="274"/>
    <n v="186790"/>
    <n v="323"/>
    <n v="79830"/>
  </r>
  <r>
    <d v="2020-05-31T00:00:00"/>
    <n v="2847"/>
    <x v="207"/>
    <s v="Binzmuehlestrasse"/>
    <x v="9"/>
    <s v="Zuerich"/>
    <s v="Coop Center Zuerich-Nord"/>
    <x v="8"/>
    <s v="FINANCIAL_INSTITUTION"/>
    <m/>
    <m/>
    <m/>
    <s v="REDUCED"/>
    <n v="1094"/>
    <n v="2847080"/>
    <n v="28"/>
    <n v="299"/>
    <n v="99"/>
    <n v="433180"/>
    <n v="995"/>
    <n v="2413900"/>
  </r>
  <r>
    <d v="2020-05-31T00:00:00"/>
    <n v="2855"/>
    <x v="208"/>
    <s v="Hohlstrasse 606"/>
    <x v="3"/>
    <s v="Zuerich-Altstetten"/>
    <s v="Bank Julius Baer &amp; Co. AG"/>
    <x v="9"/>
    <s v="FINANCIAL_INSTITUTION"/>
    <m/>
    <m/>
    <m/>
    <n v="0"/>
    <n v="287"/>
    <n v="99290"/>
    <n v="0"/>
    <n v="4"/>
    <n v="146"/>
    <n v="53790"/>
    <n v="141"/>
    <n v="45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3FB5A-EE4F-4458-BA4F-C9E248153F82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G15" firstHeaderRow="0" firstDataRow="1" firstDataCol="1" rowPageCount="2" colPageCount="1"/>
  <pivotFields count="21">
    <pivotField numFmtId="14" showAll="0"/>
    <pivotField showAll="0"/>
    <pivotField axis="axisPage" showAll="0">
      <items count="210">
        <item x="93"/>
        <item x="94"/>
        <item x="206"/>
        <item x="204"/>
        <item x="203"/>
        <item x="207"/>
        <item x="31"/>
        <item x="38"/>
        <item x="59"/>
        <item x="45"/>
        <item x="84"/>
        <item x="85"/>
        <item x="33"/>
        <item x="40"/>
        <item x="63"/>
        <item x="26"/>
        <item x="83"/>
        <item x="77"/>
        <item x="39"/>
        <item x="64"/>
        <item x="69"/>
        <item x="60"/>
        <item x="61"/>
        <item x="62"/>
        <item x="43"/>
        <item x="41"/>
        <item x="53"/>
        <item x="51"/>
        <item x="34"/>
        <item x="71"/>
        <item x="88"/>
        <item x="50"/>
        <item x="24"/>
        <item x="23"/>
        <item x="49"/>
        <item x="37"/>
        <item x="89"/>
        <item x="27"/>
        <item x="73"/>
        <item x="32"/>
        <item x="76"/>
        <item x="52"/>
        <item x="72"/>
        <item x="35"/>
        <item x="67"/>
        <item x="87"/>
        <item x="29"/>
        <item x="30"/>
        <item x="70"/>
        <item x="36"/>
        <item x="28"/>
        <item x="68"/>
        <item x="44"/>
        <item x="46"/>
        <item x="74"/>
        <item x="25"/>
        <item x="56"/>
        <item x="57"/>
        <item x="58"/>
        <item x="80"/>
        <item x="81"/>
        <item x="82"/>
        <item x="86"/>
        <item x="65"/>
        <item x="66"/>
        <item x="48"/>
        <item x="54"/>
        <item x="47"/>
        <item x="55"/>
        <item x="42"/>
        <item x="75"/>
        <item x="78"/>
        <item x="79"/>
        <item x="208"/>
        <item x="197"/>
        <item x="202"/>
        <item x="199"/>
        <item x="198"/>
        <item x="200"/>
        <item x="201"/>
        <item x="192"/>
        <item x="193"/>
        <item x="195"/>
        <item x="196"/>
        <item x="194"/>
        <item x="191"/>
        <item x="176"/>
        <item x="187"/>
        <item x="188"/>
        <item x="190"/>
        <item x="180"/>
        <item x="189"/>
        <item x="185"/>
        <item x="181"/>
        <item x="182"/>
        <item x="183"/>
        <item x="184"/>
        <item x="178"/>
        <item x="179"/>
        <item x="175"/>
        <item x="186"/>
        <item x="177"/>
        <item x="174"/>
        <item x="4"/>
        <item x="14"/>
        <item x="15"/>
        <item x="10"/>
        <item x="2"/>
        <item x="8"/>
        <item x="1"/>
        <item x="0"/>
        <item x="13"/>
        <item x="11"/>
        <item x="5"/>
        <item x="7"/>
        <item x="16"/>
        <item x="6"/>
        <item x="22"/>
        <item x="3"/>
        <item x="9"/>
        <item x="20"/>
        <item x="19"/>
        <item x="17"/>
        <item x="21"/>
        <item x="18"/>
        <item x="12"/>
        <item x="90"/>
        <item x="92"/>
        <item x="100"/>
        <item x="107"/>
        <item x="103"/>
        <item x="104"/>
        <item x="105"/>
        <item x="126"/>
        <item x="127"/>
        <item x="155"/>
        <item x="135"/>
        <item x="129"/>
        <item x="125"/>
        <item x="130"/>
        <item x="128"/>
        <item x="140"/>
        <item x="138"/>
        <item x="132"/>
        <item x="95"/>
        <item x="96"/>
        <item x="97"/>
        <item x="99"/>
        <item x="98"/>
        <item x="108"/>
        <item x="109"/>
        <item x="120"/>
        <item x="124"/>
        <item x="172"/>
        <item x="173"/>
        <item x="136"/>
        <item x="137"/>
        <item x="160"/>
        <item x="123"/>
        <item x="114"/>
        <item x="115"/>
        <item x="116"/>
        <item x="113"/>
        <item x="117"/>
        <item x="118"/>
        <item x="122"/>
        <item x="121"/>
        <item x="167"/>
        <item x="165"/>
        <item x="166"/>
        <item x="171"/>
        <item x="168"/>
        <item x="146"/>
        <item x="110"/>
        <item x="106"/>
        <item x="162"/>
        <item x="143"/>
        <item x="131"/>
        <item x="161"/>
        <item x="158"/>
        <item x="163"/>
        <item x="156"/>
        <item x="157"/>
        <item x="111"/>
        <item x="141"/>
        <item x="151"/>
        <item x="152"/>
        <item x="154"/>
        <item x="153"/>
        <item x="119"/>
        <item x="144"/>
        <item x="145"/>
        <item x="142"/>
        <item x="149"/>
        <item x="159"/>
        <item x="102"/>
        <item x="101"/>
        <item x="170"/>
        <item x="112"/>
        <item x="139"/>
        <item x="133"/>
        <item x="134"/>
        <item x="147"/>
        <item x="148"/>
        <item x="164"/>
        <item x="150"/>
        <item x="169"/>
        <item x="91"/>
        <item x="205"/>
        <item t="default"/>
      </items>
    </pivotField>
    <pivotField showAll="0"/>
    <pivotField axis="axisPage" showAll="0">
      <items count="39">
        <item x="26"/>
        <item x="0"/>
        <item x="4"/>
        <item x="2"/>
        <item x="1"/>
        <item x="8"/>
        <item x="21"/>
        <item x="14"/>
        <item x="28"/>
        <item x="37"/>
        <item x="13"/>
        <item x="6"/>
        <item x="24"/>
        <item x="31"/>
        <item x="29"/>
        <item x="32"/>
        <item x="16"/>
        <item x="35"/>
        <item x="22"/>
        <item x="15"/>
        <item x="7"/>
        <item x="3"/>
        <item x="10"/>
        <item x="9"/>
        <item x="33"/>
        <item x="12"/>
        <item x="5"/>
        <item x="23"/>
        <item x="34"/>
        <item x="19"/>
        <item x="11"/>
        <item x="30"/>
        <item x="20"/>
        <item x="27"/>
        <item x="36"/>
        <item x="18"/>
        <item x="25"/>
        <item x="17"/>
        <item t="default"/>
      </items>
    </pivotField>
    <pivotField showAll="0"/>
    <pivotField showAll="0"/>
    <pivotField axis="axisRow" showAll="0">
      <items count="11">
        <item x="4"/>
        <item x="8"/>
        <item x="9"/>
        <item x="3"/>
        <item x="1"/>
        <item x="7"/>
        <item x="6"/>
        <item x="0"/>
        <item x="2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2" hier="-1"/>
    <pageField fld="4" hier="-1"/>
  </pageFields>
  <dataFields count="6">
    <dataField name="Sum of Withdrawal_CHF" fld="14" baseField="0" baseItem="0"/>
    <dataField name="Sum of Withdrawal" fld="13" baseField="0" baseItem="0"/>
    <dataField name="Sum of Withdrawal_Own_Bank" fld="17" baseField="0" baseItem="0"/>
    <dataField name="Sum of Withdrawal_CHF_Own_Bank" fld="18" baseField="7" baseItem="1"/>
    <dataField name="Sum of Withdrawal_Foreign_Bank" fld="19" baseField="0" baseItem="0"/>
    <dataField name="Sum of Withdrawal_CHF_Foreign_Bank" fld="20" baseField="0" baseItem="0"/>
  </dataFields>
  <chartFormats count="6">
    <chartFormat chart="5" format="2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3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3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23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240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79"/>
  <sheetViews>
    <sheetView workbookViewId="0">
      <selection activeCell="S177" sqref="S177"/>
    </sheetView>
  </sheetViews>
  <sheetFormatPr defaultRowHeight="12.75" x14ac:dyDescent="0.35"/>
  <cols>
    <col min="1" max="1" width="10.1328125" bestFit="1" customWidth="1"/>
    <col min="2" max="2" width="9" customWidth="1"/>
    <col min="3" max="3" width="23.265625" bestFit="1" customWidth="1"/>
    <col min="4" max="4" width="32.86328125" bestFit="1" customWidth="1"/>
    <col min="5" max="5" width="11.86328125" bestFit="1" customWidth="1"/>
    <col min="6" max="6" width="17" bestFit="1" customWidth="1"/>
    <col min="7" max="7" width="54.796875" bestFit="1" customWidth="1"/>
    <col min="8" max="8" width="17" customWidth="1"/>
    <col min="9" max="9" width="23.46484375" bestFit="1" customWidth="1"/>
    <col min="10" max="13" width="17" customWidth="1"/>
    <col min="14" max="14" width="10.59765625" bestFit="1" customWidth="1"/>
    <col min="15" max="15" width="14.86328125" bestFit="1" customWidth="1"/>
    <col min="16" max="16" width="26.265625" bestFit="1" customWidth="1"/>
    <col min="17" max="17" width="14" bestFit="1" customWidth="1"/>
    <col min="18" max="18" width="23.86328125" bestFit="1" customWidth="1"/>
    <col min="19" max="19" width="28.265625" bestFit="1" customWidth="1"/>
    <col min="20" max="20" width="22.73046875" bestFit="1" customWidth="1"/>
    <col min="21" max="21" width="27.1328125" bestFit="1" customWidth="1"/>
    <col min="23" max="23" width="14.265625" bestFit="1" customWidth="1"/>
  </cols>
  <sheetData>
    <row r="1" spans="1:21" x14ac:dyDescent="0.35">
      <c r="A1" s="3" t="s">
        <v>613</v>
      </c>
      <c r="B1" s="3" t="s">
        <v>655</v>
      </c>
      <c r="C1" s="3" t="s">
        <v>656</v>
      </c>
      <c r="D1" s="3" t="s">
        <v>657</v>
      </c>
      <c r="E1" s="3" t="s">
        <v>658</v>
      </c>
      <c r="F1" s="3" t="s">
        <v>375</v>
      </c>
      <c r="G1" s="3" t="s">
        <v>374</v>
      </c>
      <c r="H1" s="3" t="s">
        <v>659</v>
      </c>
      <c r="I1" s="3" t="s">
        <v>660</v>
      </c>
      <c r="J1" s="3" t="s">
        <v>376</v>
      </c>
      <c r="K1" s="3" t="s">
        <v>615</v>
      </c>
      <c r="L1" s="3" t="s">
        <v>616</v>
      </c>
      <c r="M1" s="3" t="s">
        <v>654</v>
      </c>
      <c r="N1" s="2" t="s">
        <v>614</v>
      </c>
      <c r="O1" s="2" t="s">
        <v>661</v>
      </c>
      <c r="P1" s="2" t="s">
        <v>662</v>
      </c>
      <c r="Q1" s="2" t="s">
        <v>663</v>
      </c>
      <c r="R1" s="2" t="s">
        <v>664</v>
      </c>
      <c r="S1" s="2" t="s">
        <v>665</v>
      </c>
      <c r="T1" s="2" t="s">
        <v>666</v>
      </c>
      <c r="U1" s="2" t="s">
        <v>667</v>
      </c>
    </row>
    <row r="2" spans="1:21" x14ac:dyDescent="0.35">
      <c r="A2" s="1">
        <v>43982</v>
      </c>
      <c r="B2">
        <v>23</v>
      </c>
      <c r="C2" t="s">
        <v>9</v>
      </c>
      <c r="D2" t="s">
        <v>10</v>
      </c>
      <c r="E2">
        <v>8001</v>
      </c>
      <c r="F2" t="s">
        <v>0</v>
      </c>
      <c r="G2" t="str">
        <f>VLOOKUP($B2,'Reference Data'!$A2:$L287,2,FALSE)</f>
        <v xml:space="preserve">UBS Zuerich Paradeplatz </v>
      </c>
      <c r="H2" t="str">
        <f>VLOOKUP($B2,'Reference Data'!$A2:$L287,3,FALSE)</f>
        <v>UBS Switzerland AG</v>
      </c>
      <c r="I2" t="str">
        <f>VLOOKUP($B2,'Reference Data'!$A2:$L287,8,FALSE)</f>
        <v>FINANCIAL_INSTITUTION</v>
      </c>
      <c r="J2" t="s">
        <v>617</v>
      </c>
      <c r="K2" s="5">
        <v>47.369500000000002</v>
      </c>
      <c r="L2" s="5">
        <v>8.5381999999999998</v>
      </c>
      <c r="M2" t="str">
        <f>VLOOKUP($B2,'Reference Data'!$A2:$L287,12,FALSE)</f>
        <v>TWENTY_FOUR_H</v>
      </c>
      <c r="N2">
        <v>1887</v>
      </c>
      <c r="O2">
        <v>912230</v>
      </c>
      <c r="P2">
        <v>336</v>
      </c>
      <c r="Q2">
        <v>29</v>
      </c>
      <c r="R2">
        <v>1714</v>
      </c>
      <c r="S2">
        <v>841530</v>
      </c>
      <c r="T2">
        <v>173</v>
      </c>
      <c r="U2">
        <v>70700</v>
      </c>
    </row>
    <row r="3" spans="1:21" x14ac:dyDescent="0.35">
      <c r="A3" s="1">
        <v>43982</v>
      </c>
      <c r="B3">
        <v>38</v>
      </c>
      <c r="C3" t="s">
        <v>9</v>
      </c>
      <c r="D3" t="s">
        <v>10</v>
      </c>
      <c r="E3">
        <v>8001</v>
      </c>
      <c r="F3" t="s">
        <v>0</v>
      </c>
      <c r="G3" t="str">
        <f>VLOOKUP(B3,'Reference Data'!A3:B288,2,FALSE)</f>
        <v xml:space="preserve">UBS Zuerich Paradeplatz </v>
      </c>
      <c r="H3" t="str">
        <f>VLOOKUP($B3,'Reference Data'!$A3:$L288,3,FALSE)</f>
        <v>UBS Switzerland AG</v>
      </c>
      <c r="I3" t="str">
        <f>VLOOKUP($B3,'Reference Data'!$A3:$L288,8,FALSE)</f>
        <v>FINANCIAL_INSTITUTION</v>
      </c>
      <c r="J3" t="s">
        <v>617</v>
      </c>
      <c r="K3" s="5">
        <v>47.369500000000002</v>
      </c>
      <c r="L3" s="5">
        <v>8.5381999999999998</v>
      </c>
      <c r="M3" t="str">
        <f>VLOOKUP($B3,'Reference Data'!$A3:$L288,12,FALSE)</f>
        <v>TWENTY_FOUR_H</v>
      </c>
      <c r="N3">
        <v>865</v>
      </c>
      <c r="O3">
        <v>456450</v>
      </c>
      <c r="P3">
        <v>163</v>
      </c>
      <c r="Q3">
        <v>28</v>
      </c>
      <c r="R3">
        <v>758</v>
      </c>
      <c r="S3">
        <v>416070</v>
      </c>
      <c r="T3">
        <v>107</v>
      </c>
      <c r="U3">
        <v>40380</v>
      </c>
    </row>
    <row r="4" spans="1:21" x14ac:dyDescent="0.35">
      <c r="A4" s="1">
        <v>43982</v>
      </c>
      <c r="B4">
        <v>48</v>
      </c>
      <c r="C4" t="s">
        <v>9</v>
      </c>
      <c r="D4" t="s">
        <v>10</v>
      </c>
      <c r="E4">
        <v>8001</v>
      </c>
      <c r="F4" t="s">
        <v>0</v>
      </c>
      <c r="G4" t="str">
        <f>VLOOKUP(B4,'Reference Data'!A4:B289,2,FALSE)</f>
        <v xml:space="preserve">UBS Zuerich Paradeplatz </v>
      </c>
      <c r="H4" t="str">
        <f>VLOOKUP($B4,'Reference Data'!$A4:$L289,3,FALSE)</f>
        <v>UBS Switzerland AG</v>
      </c>
      <c r="I4" t="str">
        <f>VLOOKUP($B4,'Reference Data'!$A4:$L289,8,FALSE)</f>
        <v>FINANCIAL_INSTITUTION</v>
      </c>
      <c r="J4" t="s">
        <v>617</v>
      </c>
      <c r="K4" s="5">
        <v>47.369500000000002</v>
      </c>
      <c r="L4" s="5">
        <v>8.5381999999999998</v>
      </c>
      <c r="M4" t="str">
        <f>VLOOKUP($B4,'Reference Data'!$A4:$L289,12,FALSE)</f>
        <v>TWENTY_FOUR_H</v>
      </c>
      <c r="N4">
        <v>1120</v>
      </c>
      <c r="O4">
        <v>726170</v>
      </c>
      <c r="P4">
        <v>423</v>
      </c>
      <c r="Q4">
        <v>21</v>
      </c>
      <c r="R4">
        <v>981</v>
      </c>
      <c r="S4">
        <v>634500</v>
      </c>
      <c r="T4">
        <v>139</v>
      </c>
      <c r="U4">
        <v>91670</v>
      </c>
    </row>
    <row r="5" spans="1:21" x14ac:dyDescent="0.35">
      <c r="A5" s="1">
        <v>43982</v>
      </c>
      <c r="B5">
        <v>52</v>
      </c>
      <c r="C5" t="s">
        <v>9</v>
      </c>
      <c r="D5" t="s">
        <v>10</v>
      </c>
      <c r="E5">
        <v>8001</v>
      </c>
      <c r="F5" t="s">
        <v>0</v>
      </c>
      <c r="G5" t="str">
        <f>VLOOKUP(B5,'Reference Data'!A5:B290,2,FALSE)</f>
        <v xml:space="preserve">UBS Zuerich Paradeplatz </v>
      </c>
      <c r="H5" t="str">
        <f>VLOOKUP($B5,'Reference Data'!$A5:$L290,3,FALSE)</f>
        <v>UBS Switzerland AG</v>
      </c>
      <c r="I5" t="str">
        <f>VLOOKUP($B5,'Reference Data'!$A5:$L290,8,FALSE)</f>
        <v>FINANCIAL_INSTITUTION</v>
      </c>
      <c r="J5" t="s">
        <v>617</v>
      </c>
      <c r="K5" s="5">
        <v>47.369500000000002</v>
      </c>
      <c r="L5" s="5">
        <v>8.5381999999999998</v>
      </c>
      <c r="M5" t="str">
        <f>VLOOKUP($B5,'Reference Data'!$A5:$L290,12,FALSE)</f>
        <v>TWENTY_FOUR_H</v>
      </c>
      <c r="N5">
        <v>1770</v>
      </c>
      <c r="O5">
        <v>1173100</v>
      </c>
      <c r="P5">
        <v>308</v>
      </c>
      <c r="Q5">
        <v>39</v>
      </c>
      <c r="R5">
        <v>1513</v>
      </c>
      <c r="S5">
        <v>1065890</v>
      </c>
      <c r="T5">
        <v>257</v>
      </c>
      <c r="U5">
        <v>107210</v>
      </c>
    </row>
    <row r="6" spans="1:21" x14ac:dyDescent="0.35">
      <c r="A6" s="1">
        <v>43982</v>
      </c>
      <c r="B6">
        <v>65</v>
      </c>
      <c r="C6" t="s">
        <v>11</v>
      </c>
      <c r="D6" t="s">
        <v>12</v>
      </c>
      <c r="E6">
        <v>8001</v>
      </c>
      <c r="F6" t="s">
        <v>0</v>
      </c>
      <c r="G6" t="str">
        <f>VLOOKUP(B6,'Reference Data'!A6:B291,2,FALSE)</f>
        <v>UBS Zuerich Loewenplatz</v>
      </c>
      <c r="H6" t="str">
        <f>VLOOKUP($B6,'Reference Data'!$A6:$L291,3,FALSE)</f>
        <v>UBS Switzerland AG</v>
      </c>
      <c r="I6" t="str">
        <f>VLOOKUP($B6,'Reference Data'!$A6:$L291,8,FALSE)</f>
        <v>FINANCIAL_INSTITUTION</v>
      </c>
      <c r="J6" t="s">
        <v>618</v>
      </c>
      <c r="K6" s="5">
        <v>47.375399999999999</v>
      </c>
      <c r="L6" s="5">
        <v>8.5370000000000008</v>
      </c>
      <c r="M6" t="str">
        <f>VLOOKUP($B6,'Reference Data'!$A6:$L291,12,FALSE)</f>
        <v>TWENTY_FOUR_H</v>
      </c>
      <c r="N6">
        <v>2098</v>
      </c>
      <c r="O6">
        <v>801640</v>
      </c>
      <c r="P6">
        <v>137</v>
      </c>
      <c r="Q6">
        <v>81</v>
      </c>
      <c r="R6">
        <v>1536</v>
      </c>
      <c r="S6">
        <v>660650</v>
      </c>
      <c r="T6">
        <v>562</v>
      </c>
      <c r="U6">
        <v>140990</v>
      </c>
    </row>
    <row r="7" spans="1:21" x14ac:dyDescent="0.35">
      <c r="A7" s="1">
        <v>43982</v>
      </c>
      <c r="B7">
        <v>73</v>
      </c>
      <c r="C7" t="s">
        <v>11</v>
      </c>
      <c r="D7" t="s">
        <v>12</v>
      </c>
      <c r="E7">
        <v>8001</v>
      </c>
      <c r="F7" t="s">
        <v>0</v>
      </c>
      <c r="G7" t="str">
        <f>VLOOKUP(B7,'Reference Data'!A7:B292,2,FALSE)</f>
        <v>UBS Zuerich Loewenplatz</v>
      </c>
      <c r="H7" t="str">
        <f>VLOOKUP($B7,'Reference Data'!$A7:$L292,3,FALSE)</f>
        <v>UBS Switzerland AG</v>
      </c>
      <c r="I7" t="str">
        <f>VLOOKUP($B7,'Reference Data'!$A7:$L292,8,FALSE)</f>
        <v>FINANCIAL_INSTITUTION</v>
      </c>
      <c r="J7" t="s">
        <v>618</v>
      </c>
      <c r="K7" s="5">
        <v>47.375399999999999</v>
      </c>
      <c r="L7" s="5">
        <v>8.5370000000000008</v>
      </c>
      <c r="M7" t="str">
        <f>VLOOKUP($B7,'Reference Data'!$A7:$L292,12,FALSE)</f>
        <v>TWENTY_FOUR_H</v>
      </c>
      <c r="N7">
        <v>774</v>
      </c>
      <c r="O7">
        <v>380620</v>
      </c>
      <c r="P7">
        <v>466</v>
      </c>
      <c r="Q7">
        <v>72</v>
      </c>
      <c r="R7">
        <v>616</v>
      </c>
      <c r="S7">
        <v>336520</v>
      </c>
      <c r="T7">
        <v>158</v>
      </c>
      <c r="U7">
        <v>44100</v>
      </c>
    </row>
    <row r="8" spans="1:21" x14ac:dyDescent="0.35">
      <c r="A8" s="1">
        <v>43982</v>
      </c>
      <c r="B8">
        <v>81</v>
      </c>
      <c r="C8" t="s">
        <v>11</v>
      </c>
      <c r="D8" t="s">
        <v>12</v>
      </c>
      <c r="E8">
        <v>8001</v>
      </c>
      <c r="F8" t="s">
        <v>0</v>
      </c>
      <c r="G8" t="str">
        <f>VLOOKUP(B8,'Reference Data'!A8:B293,2,FALSE)</f>
        <v>UBS Zuerich Loewenplatz</v>
      </c>
      <c r="H8" t="str">
        <f>VLOOKUP($B8,'Reference Data'!$A8:$L293,3,FALSE)</f>
        <v>UBS Switzerland AG</v>
      </c>
      <c r="I8" t="str">
        <f>VLOOKUP($B8,'Reference Data'!$A8:$L293,8,FALSE)</f>
        <v>FINANCIAL_INSTITUTION</v>
      </c>
      <c r="J8" t="s">
        <v>618</v>
      </c>
      <c r="K8" s="5">
        <v>47.375399999999999</v>
      </c>
      <c r="L8" s="5">
        <v>8.5370000000000008</v>
      </c>
      <c r="M8" t="str">
        <f>VLOOKUP($B8,'Reference Data'!$A8:$L293,12,FALSE)</f>
        <v>TWENTY_FOUR_H</v>
      </c>
      <c r="N8">
        <v>1121</v>
      </c>
      <c r="O8">
        <v>477690</v>
      </c>
      <c r="P8">
        <v>117</v>
      </c>
      <c r="Q8">
        <v>31</v>
      </c>
      <c r="R8">
        <v>899</v>
      </c>
      <c r="S8">
        <v>415150</v>
      </c>
      <c r="T8">
        <v>222</v>
      </c>
      <c r="U8">
        <v>62540</v>
      </c>
    </row>
    <row r="9" spans="1:21" x14ac:dyDescent="0.35">
      <c r="A9" s="1">
        <v>43982</v>
      </c>
      <c r="B9">
        <v>93</v>
      </c>
      <c r="C9" t="s">
        <v>13</v>
      </c>
      <c r="D9" t="s">
        <v>14</v>
      </c>
      <c r="E9">
        <v>8004</v>
      </c>
      <c r="F9" t="s">
        <v>0</v>
      </c>
      <c r="G9" t="str">
        <f>VLOOKUP(B9,'Reference Data'!A9:B294,2,FALSE)</f>
        <v>UBS Zuerich Europaallee</v>
      </c>
      <c r="H9" t="str">
        <f>VLOOKUP($B9,'Reference Data'!$A9:$L294,3,FALSE)</f>
        <v>UBS Switzerland AG</v>
      </c>
      <c r="I9" t="str">
        <f>VLOOKUP($B9,'Reference Data'!$A9:$L294,8,FALSE)</f>
        <v>FINANCIAL_INSTITUTION</v>
      </c>
      <c r="J9" t="s">
        <v>619</v>
      </c>
      <c r="K9" s="5">
        <v>47.37829</v>
      </c>
      <c r="L9" s="5">
        <v>8.5330600000000008</v>
      </c>
      <c r="M9" t="str">
        <f>VLOOKUP($B9,'Reference Data'!$A9:$L294,12,FALSE)</f>
        <v>TWENTY_FOUR_H</v>
      </c>
      <c r="N9">
        <v>1138</v>
      </c>
      <c r="O9">
        <v>580430</v>
      </c>
      <c r="P9">
        <v>225</v>
      </c>
      <c r="Q9">
        <v>57</v>
      </c>
      <c r="R9">
        <v>950</v>
      </c>
      <c r="S9">
        <v>521740</v>
      </c>
      <c r="T9">
        <v>188</v>
      </c>
      <c r="U9">
        <v>58690</v>
      </c>
    </row>
    <row r="10" spans="1:21" x14ac:dyDescent="0.35">
      <c r="A10" s="1">
        <v>43982</v>
      </c>
      <c r="B10">
        <v>102</v>
      </c>
      <c r="C10" t="s">
        <v>13</v>
      </c>
      <c r="D10" t="s">
        <v>14</v>
      </c>
      <c r="E10">
        <v>8004</v>
      </c>
      <c r="F10" t="s">
        <v>0</v>
      </c>
      <c r="G10" t="str">
        <f>VLOOKUP(B10,'Reference Data'!A10:B295,2,FALSE)</f>
        <v>UBS Zuerich Europaallee</v>
      </c>
      <c r="H10" t="str">
        <f>VLOOKUP($B10,'Reference Data'!$A10:$L295,3,FALSE)</f>
        <v>UBS Switzerland AG</v>
      </c>
      <c r="I10" t="str">
        <f>VLOOKUP($B10,'Reference Data'!$A10:$L295,8,FALSE)</f>
        <v>FINANCIAL_INSTITUTION</v>
      </c>
      <c r="J10" t="s">
        <v>619</v>
      </c>
      <c r="K10" s="5">
        <v>47.37829</v>
      </c>
      <c r="L10" s="5">
        <v>8.5330600000000008</v>
      </c>
      <c r="M10" t="str">
        <f>VLOOKUP($B10,'Reference Data'!$A10:$L295,12,FALSE)</f>
        <v>TWENTY_FOUR_H</v>
      </c>
      <c r="N10">
        <v>703</v>
      </c>
      <c r="O10">
        <v>266400</v>
      </c>
      <c r="P10">
        <v>86</v>
      </c>
      <c r="Q10">
        <v>37</v>
      </c>
      <c r="R10">
        <v>512</v>
      </c>
      <c r="S10">
        <v>217070</v>
      </c>
      <c r="T10">
        <v>191</v>
      </c>
      <c r="U10">
        <v>49330</v>
      </c>
    </row>
    <row r="11" spans="1:21" x14ac:dyDescent="0.35">
      <c r="A11" s="1">
        <v>43982</v>
      </c>
      <c r="B11">
        <v>113</v>
      </c>
      <c r="C11" t="s">
        <v>15</v>
      </c>
      <c r="D11" t="s">
        <v>16</v>
      </c>
      <c r="E11">
        <v>8001</v>
      </c>
      <c r="F11" t="s">
        <v>0</v>
      </c>
      <c r="G11" t="str">
        <f>VLOOKUP(B11,'Reference Data'!A11:B296,2,FALSE)</f>
        <v>UBS Zuerich Bellevue</v>
      </c>
      <c r="H11" t="str">
        <f>VLOOKUP($B11,'Reference Data'!$A11:$L296,3,FALSE)</f>
        <v>UBS Switzerland AG</v>
      </c>
      <c r="I11" t="str">
        <f>VLOOKUP($B11,'Reference Data'!$A11:$L296,8,FALSE)</f>
        <v>FINANCIAL_INSTITUTION</v>
      </c>
      <c r="J11" t="s">
        <v>620</v>
      </c>
      <c r="K11" s="5">
        <v>47.367199999999997</v>
      </c>
      <c r="L11" s="5">
        <v>8.5457999999999998</v>
      </c>
      <c r="M11" t="str">
        <f>VLOOKUP($B11,'Reference Data'!$A11:$L296,12,FALSE)</f>
        <v>TWENTY_FOUR_H</v>
      </c>
      <c r="N11">
        <v>1648</v>
      </c>
      <c r="O11">
        <v>903480</v>
      </c>
      <c r="P11">
        <v>256</v>
      </c>
      <c r="Q11">
        <v>31</v>
      </c>
      <c r="R11">
        <v>1408</v>
      </c>
      <c r="S11">
        <v>809840</v>
      </c>
      <c r="T11">
        <v>240</v>
      </c>
      <c r="U11">
        <v>93640</v>
      </c>
    </row>
    <row r="12" spans="1:21" x14ac:dyDescent="0.35">
      <c r="A12" s="1">
        <v>43982</v>
      </c>
      <c r="B12">
        <v>123</v>
      </c>
      <c r="C12" t="s">
        <v>15</v>
      </c>
      <c r="D12" t="s">
        <v>16</v>
      </c>
      <c r="E12">
        <v>8001</v>
      </c>
      <c r="F12" t="s">
        <v>0</v>
      </c>
      <c r="G12" t="str">
        <f>VLOOKUP(B12,'Reference Data'!A12:B297,2,FALSE)</f>
        <v>UBS Zuerich Bellevue</v>
      </c>
      <c r="H12" t="str">
        <f>VLOOKUP($B12,'Reference Data'!$A12:$L297,3,FALSE)</f>
        <v>UBS Switzerland AG</v>
      </c>
      <c r="I12" t="str">
        <f>VLOOKUP($B12,'Reference Data'!$A12:$L297,8,FALSE)</f>
        <v>FINANCIAL_INSTITUTION</v>
      </c>
      <c r="J12" t="s">
        <v>620</v>
      </c>
      <c r="K12" s="5">
        <v>47.367199999999997</v>
      </c>
      <c r="L12" s="5">
        <v>8.5457999999999998</v>
      </c>
      <c r="M12" t="str">
        <f>VLOOKUP($B12,'Reference Data'!$A12:$L297,12,FALSE)</f>
        <v>TWENTY_FOUR_H</v>
      </c>
      <c r="N12">
        <v>1199</v>
      </c>
      <c r="O12">
        <v>584010</v>
      </c>
      <c r="P12">
        <v>199</v>
      </c>
      <c r="Q12">
        <v>64</v>
      </c>
      <c r="R12">
        <v>994</v>
      </c>
      <c r="S12">
        <v>500590</v>
      </c>
      <c r="T12">
        <v>205</v>
      </c>
      <c r="U12">
        <v>83420</v>
      </c>
    </row>
    <row r="13" spans="1:21" x14ac:dyDescent="0.35">
      <c r="A13" s="1">
        <v>43982</v>
      </c>
      <c r="B13">
        <v>139</v>
      </c>
      <c r="C13" t="s">
        <v>15</v>
      </c>
      <c r="D13" t="s">
        <v>16</v>
      </c>
      <c r="E13">
        <v>8001</v>
      </c>
      <c r="F13" t="s">
        <v>0</v>
      </c>
      <c r="G13" t="str">
        <f>VLOOKUP(B13,'Reference Data'!A13:B298,2,FALSE)</f>
        <v>UBS Zuerich Bellevue</v>
      </c>
      <c r="H13" t="str">
        <f>VLOOKUP($B13,'Reference Data'!$A13:$L298,3,FALSE)</f>
        <v>UBS Switzerland AG</v>
      </c>
      <c r="I13" t="str">
        <f>VLOOKUP($B13,'Reference Data'!$A13:$L298,8,FALSE)</f>
        <v>FINANCIAL_INSTITUTION</v>
      </c>
      <c r="J13" t="s">
        <v>620</v>
      </c>
      <c r="K13" s="5">
        <v>47.367199999999997</v>
      </c>
      <c r="L13" s="5">
        <v>8.5457999999999998</v>
      </c>
      <c r="M13" t="str">
        <f>VLOOKUP($B13,'Reference Data'!$A13:$L298,12,FALSE)</f>
        <v>TWENTY_FOUR_H</v>
      </c>
      <c r="N13">
        <v>1298</v>
      </c>
      <c r="O13">
        <v>520250</v>
      </c>
      <c r="P13">
        <v>216</v>
      </c>
      <c r="Q13">
        <v>55</v>
      </c>
      <c r="R13">
        <v>1060</v>
      </c>
      <c r="S13">
        <v>435820</v>
      </c>
      <c r="T13">
        <v>238</v>
      </c>
      <c r="U13">
        <v>84430</v>
      </c>
    </row>
    <row r="14" spans="1:21" x14ac:dyDescent="0.35">
      <c r="A14" s="1">
        <v>43982</v>
      </c>
      <c r="B14">
        <v>146</v>
      </c>
      <c r="C14" t="s">
        <v>15</v>
      </c>
      <c r="D14" t="s">
        <v>16</v>
      </c>
      <c r="E14">
        <v>8001</v>
      </c>
      <c r="F14" t="s">
        <v>0</v>
      </c>
      <c r="G14" t="str">
        <f>VLOOKUP(B14,'Reference Data'!A14:B299,2,FALSE)</f>
        <v>UBS Zuerich Bellevue</v>
      </c>
      <c r="H14" t="str">
        <f>VLOOKUP($B14,'Reference Data'!$A14:$L299,3,FALSE)</f>
        <v>UBS Switzerland AG</v>
      </c>
      <c r="I14" t="str">
        <f>VLOOKUP($B14,'Reference Data'!$A14:$L299,8,FALSE)</f>
        <v>FINANCIAL_INSTITUTION</v>
      </c>
      <c r="J14" t="s">
        <v>620</v>
      </c>
      <c r="K14" s="5">
        <v>47.367199999999997</v>
      </c>
      <c r="L14" s="5">
        <v>8.5457999999999998</v>
      </c>
      <c r="M14" t="str">
        <f>VLOOKUP($B14,'Reference Data'!$A14:$L299,12,FALSE)</f>
        <v>TWENTY_FOUR_H</v>
      </c>
      <c r="N14">
        <v>1570</v>
      </c>
      <c r="O14">
        <v>706750</v>
      </c>
      <c r="P14">
        <v>400</v>
      </c>
      <c r="Q14">
        <v>40</v>
      </c>
      <c r="R14">
        <v>1297</v>
      </c>
      <c r="S14">
        <v>621750</v>
      </c>
      <c r="T14">
        <v>273</v>
      </c>
      <c r="U14">
        <v>85000</v>
      </c>
    </row>
    <row r="15" spans="1:21" x14ac:dyDescent="0.35">
      <c r="A15" s="1">
        <v>43982</v>
      </c>
      <c r="B15">
        <v>155</v>
      </c>
      <c r="C15" t="s">
        <v>15</v>
      </c>
      <c r="D15" t="s">
        <v>16</v>
      </c>
      <c r="E15">
        <v>8001</v>
      </c>
      <c r="F15" t="s">
        <v>0</v>
      </c>
      <c r="G15" t="str">
        <f>VLOOKUP(B15,'Reference Data'!A15:B300,2,FALSE)</f>
        <v>UBS Zuerich Bellevue</v>
      </c>
      <c r="H15" t="str">
        <f>VLOOKUP($B15,'Reference Data'!$A15:$L300,3,FALSE)</f>
        <v>UBS Switzerland AG</v>
      </c>
      <c r="I15" t="str">
        <f>VLOOKUP($B15,'Reference Data'!$A15:$L300,8,FALSE)</f>
        <v>FINANCIAL_INSTITUTION</v>
      </c>
      <c r="J15" t="s">
        <v>620</v>
      </c>
      <c r="K15" s="5">
        <v>47.367199999999997</v>
      </c>
      <c r="L15" s="5">
        <v>8.5457999999999998</v>
      </c>
      <c r="M15" t="str">
        <f>VLOOKUP($B15,'Reference Data'!$A15:$L300,12,FALSE)</f>
        <v>TWENTY_FOUR_H</v>
      </c>
      <c r="N15">
        <v>553</v>
      </c>
      <c r="O15">
        <v>281990</v>
      </c>
      <c r="P15">
        <v>75</v>
      </c>
      <c r="Q15">
        <v>17</v>
      </c>
      <c r="R15">
        <v>482</v>
      </c>
      <c r="S15">
        <v>256360</v>
      </c>
      <c r="T15">
        <v>71</v>
      </c>
      <c r="U15">
        <v>25630</v>
      </c>
    </row>
    <row r="16" spans="1:21" x14ac:dyDescent="0.35">
      <c r="A16" s="1">
        <v>43982</v>
      </c>
      <c r="B16">
        <v>169</v>
      </c>
      <c r="C16" t="s">
        <v>15</v>
      </c>
      <c r="D16" t="s">
        <v>16</v>
      </c>
      <c r="E16">
        <v>8001</v>
      </c>
      <c r="F16" t="s">
        <v>0</v>
      </c>
      <c r="G16" t="str">
        <f>VLOOKUP(B16,'Reference Data'!A16:B301,2,FALSE)</f>
        <v>UBS Zuerich Bellevue</v>
      </c>
      <c r="H16" t="str">
        <f>VLOOKUP($B16,'Reference Data'!$A16:$L301,3,FALSE)</f>
        <v>UBS Switzerland AG</v>
      </c>
      <c r="I16" t="str">
        <f>VLOOKUP($B16,'Reference Data'!$A16:$L301,8,FALSE)</f>
        <v>FINANCIAL_INSTITUTION</v>
      </c>
      <c r="J16" t="s">
        <v>620</v>
      </c>
      <c r="K16" s="5">
        <v>47.367199999999997</v>
      </c>
      <c r="L16" s="5">
        <v>8.5457999999999998</v>
      </c>
      <c r="M16" t="str">
        <f>VLOOKUP($B16,'Reference Data'!$A16:$L301,12,FALSE)</f>
        <v>TWENTY_FOUR_H</v>
      </c>
      <c r="N16">
        <v>2638</v>
      </c>
      <c r="O16">
        <v>751440</v>
      </c>
      <c r="P16">
        <v>348</v>
      </c>
      <c r="Q16">
        <v>175</v>
      </c>
      <c r="R16">
        <v>1568</v>
      </c>
      <c r="S16">
        <v>526390</v>
      </c>
      <c r="T16">
        <v>1070</v>
      </c>
      <c r="U16">
        <v>225050</v>
      </c>
    </row>
    <row r="17" spans="1:21" x14ac:dyDescent="0.35">
      <c r="A17" s="1">
        <v>43982</v>
      </c>
      <c r="B17">
        <v>172</v>
      </c>
      <c r="C17" t="s">
        <v>15</v>
      </c>
      <c r="D17" t="s">
        <v>16</v>
      </c>
      <c r="E17">
        <v>8001</v>
      </c>
      <c r="F17" t="s">
        <v>0</v>
      </c>
      <c r="G17" t="str">
        <f>VLOOKUP(B17,'Reference Data'!A17:B302,2,FALSE)</f>
        <v>UBS Zuerich Bellevue</v>
      </c>
      <c r="H17" t="str">
        <f>VLOOKUP($B17,'Reference Data'!$A17:$L302,3,FALSE)</f>
        <v>UBS Switzerland AG</v>
      </c>
      <c r="I17" t="str">
        <f>VLOOKUP($B17,'Reference Data'!$A17:$L302,8,FALSE)</f>
        <v>FINANCIAL_INSTITUTION</v>
      </c>
      <c r="J17" t="s">
        <v>620</v>
      </c>
      <c r="K17" s="5">
        <v>47.367199999999997</v>
      </c>
      <c r="L17" s="5">
        <v>8.5457999999999998</v>
      </c>
      <c r="M17" t="str">
        <f>VLOOKUP($B17,'Reference Data'!$A17:$L302,12,FALSE)</f>
        <v>TWENTY_FOUR_H</v>
      </c>
      <c r="N17">
        <v>1536</v>
      </c>
      <c r="O17">
        <v>339690</v>
      </c>
      <c r="P17">
        <v>66</v>
      </c>
      <c r="Q17">
        <v>61</v>
      </c>
      <c r="R17">
        <v>810</v>
      </c>
      <c r="S17">
        <v>199740</v>
      </c>
      <c r="T17">
        <v>726</v>
      </c>
      <c r="U17">
        <v>139950</v>
      </c>
    </row>
    <row r="18" spans="1:21" x14ac:dyDescent="0.35">
      <c r="A18" s="1">
        <v>43982</v>
      </c>
      <c r="B18">
        <v>188</v>
      </c>
      <c r="C18" t="s">
        <v>17</v>
      </c>
      <c r="D18" t="s">
        <v>18</v>
      </c>
      <c r="E18">
        <v>8003</v>
      </c>
      <c r="F18" t="s">
        <v>0</v>
      </c>
      <c r="G18" t="str">
        <f>VLOOKUP(B18,'Reference Data'!A18:B303,2,FALSE)</f>
        <v xml:space="preserve">SBB Zuerich Wiedikon </v>
      </c>
      <c r="H18" t="str">
        <f>VLOOKUP($B18,'Reference Data'!$A18:$L303,3,FALSE)</f>
        <v>UBS Switzerland AG</v>
      </c>
      <c r="I18" t="str">
        <f>VLOOKUP($B18,'Reference Data'!$A18:$L303,8,FALSE)</f>
        <v>FINANCIAL_INSTITUTION</v>
      </c>
      <c r="J18" t="s">
        <v>621</v>
      </c>
      <c r="K18" s="5">
        <v>47.371499999999997</v>
      </c>
      <c r="L18" s="5">
        <v>8.5236000000000001</v>
      </c>
      <c r="M18">
        <f>VLOOKUP($B18,'Reference Data'!$A18:$L303,12,FALSE)</f>
        <v>0</v>
      </c>
      <c r="N18">
        <v>1859</v>
      </c>
      <c r="O18">
        <v>547770</v>
      </c>
      <c r="P18">
        <v>183</v>
      </c>
      <c r="Q18">
        <v>217</v>
      </c>
      <c r="R18">
        <v>924</v>
      </c>
      <c r="S18">
        <v>313840</v>
      </c>
      <c r="T18">
        <v>935</v>
      </c>
      <c r="U18">
        <v>233930</v>
      </c>
    </row>
    <row r="19" spans="1:21" x14ac:dyDescent="0.35">
      <c r="A19" s="1">
        <v>43982</v>
      </c>
      <c r="B19">
        <v>190</v>
      </c>
      <c r="C19" t="s">
        <v>19</v>
      </c>
      <c r="D19" t="s">
        <v>20</v>
      </c>
      <c r="E19">
        <v>8004</v>
      </c>
      <c r="F19" t="s">
        <v>0</v>
      </c>
      <c r="G19" t="str">
        <f>VLOOKUP(B19,'Reference Data'!A19:B304,2,FALSE)</f>
        <v>UBS Zuerich Stauffacher</v>
      </c>
      <c r="H19" t="str">
        <f>VLOOKUP($B19,'Reference Data'!$A19:$L304,3,FALSE)</f>
        <v>UBS Switzerland AG</v>
      </c>
      <c r="I19" t="str">
        <f>VLOOKUP($B19,'Reference Data'!$A19:$L304,8,FALSE)</f>
        <v>FINANCIAL_INSTITUTION</v>
      </c>
      <c r="J19" t="s">
        <v>622</v>
      </c>
      <c r="K19" s="5">
        <v>47.373399999999997</v>
      </c>
      <c r="L19" s="5">
        <v>8.5306999999999995</v>
      </c>
      <c r="M19" t="str">
        <f>VLOOKUP($B19,'Reference Data'!$A19:$L304,12,FALSE)</f>
        <v>TWENTY_FOUR_H</v>
      </c>
      <c r="N19">
        <v>3794</v>
      </c>
      <c r="O19">
        <v>1189690</v>
      </c>
      <c r="P19">
        <v>263</v>
      </c>
      <c r="Q19">
        <v>173</v>
      </c>
      <c r="R19">
        <v>2132</v>
      </c>
      <c r="S19">
        <v>797840</v>
      </c>
      <c r="T19">
        <v>1662</v>
      </c>
      <c r="U19">
        <v>391850</v>
      </c>
    </row>
    <row r="20" spans="1:21" x14ac:dyDescent="0.35">
      <c r="A20" s="1">
        <v>43982</v>
      </c>
      <c r="B20">
        <v>209</v>
      </c>
      <c r="C20" t="s">
        <v>21</v>
      </c>
      <c r="D20" t="s">
        <v>22</v>
      </c>
      <c r="E20">
        <v>8048</v>
      </c>
      <c r="F20" t="s">
        <v>0</v>
      </c>
      <c r="G20" t="str">
        <f>VLOOKUP(B20,'Reference Data'!A20:B305,2,FALSE)</f>
        <v xml:space="preserve">UBS Zuerich Altstetten-VZA1 </v>
      </c>
      <c r="H20" t="str">
        <f>VLOOKUP($B20,'Reference Data'!$A20:$L305,3,FALSE)</f>
        <v>UBS Switzerland AG</v>
      </c>
      <c r="I20" t="str">
        <f>VLOOKUP($B20,'Reference Data'!$A20:$L305,8,FALSE)</f>
        <v>FINANCIAL_INSTITUTION</v>
      </c>
      <c r="J20" t="s">
        <v>623</v>
      </c>
      <c r="K20" s="5">
        <v>47.392600000000002</v>
      </c>
      <c r="L20" s="5">
        <v>8.4888999999999992</v>
      </c>
      <c r="M20" t="str">
        <f>VLOOKUP($B20,'Reference Data'!$A20:$L305,12,FALSE)</f>
        <v>TWENTY_FOUR_H</v>
      </c>
      <c r="N20">
        <v>1141</v>
      </c>
      <c r="O20">
        <v>403570</v>
      </c>
      <c r="P20">
        <v>143</v>
      </c>
      <c r="Q20">
        <v>16</v>
      </c>
      <c r="R20">
        <v>897</v>
      </c>
      <c r="S20">
        <v>339680</v>
      </c>
      <c r="T20">
        <v>244</v>
      </c>
      <c r="U20">
        <v>63890</v>
      </c>
    </row>
    <row r="21" spans="1:21" x14ac:dyDescent="0.35">
      <c r="A21" s="1">
        <v>43982</v>
      </c>
      <c r="B21">
        <v>213</v>
      </c>
      <c r="C21" t="s">
        <v>19</v>
      </c>
      <c r="D21" t="s">
        <v>20</v>
      </c>
      <c r="E21">
        <v>8004</v>
      </c>
      <c r="F21" t="s">
        <v>0</v>
      </c>
      <c r="G21" t="str">
        <f>VLOOKUP(B21,'Reference Data'!A21:B306,2,FALSE)</f>
        <v>UBS Zuerich Stauffacher</v>
      </c>
      <c r="H21" t="str">
        <f>VLOOKUP($B21,'Reference Data'!$A21:$L306,3,FALSE)</f>
        <v>UBS Switzerland AG</v>
      </c>
      <c r="I21" t="str">
        <f>VLOOKUP($B21,'Reference Data'!$A21:$L306,8,FALSE)</f>
        <v>FINANCIAL_INSTITUTION</v>
      </c>
      <c r="J21" t="s">
        <v>622</v>
      </c>
      <c r="K21" s="5">
        <v>47.373399999999997</v>
      </c>
      <c r="L21" s="5">
        <v>8.5306999999999995</v>
      </c>
      <c r="M21" t="str">
        <f>VLOOKUP($B21,'Reference Data'!$A21:$L306,12,FALSE)</f>
        <v>TWENTY_FOUR_H</v>
      </c>
      <c r="N21">
        <v>825</v>
      </c>
      <c r="O21">
        <v>347680</v>
      </c>
      <c r="P21">
        <v>122</v>
      </c>
      <c r="Q21">
        <v>44</v>
      </c>
      <c r="R21">
        <v>523</v>
      </c>
      <c r="S21">
        <v>258460</v>
      </c>
      <c r="T21">
        <v>302</v>
      </c>
      <c r="U21">
        <v>89220</v>
      </c>
    </row>
    <row r="22" spans="1:21" x14ac:dyDescent="0.35">
      <c r="A22" s="1">
        <v>43982</v>
      </c>
      <c r="B22">
        <v>221</v>
      </c>
      <c r="C22" t="s">
        <v>23</v>
      </c>
      <c r="D22" t="s">
        <v>24</v>
      </c>
      <c r="E22">
        <v>8002</v>
      </c>
      <c r="F22" t="s">
        <v>0</v>
      </c>
      <c r="G22" t="str">
        <f>VLOOKUP(B22,'Reference Data'!A22:B307,2,FALSE)</f>
        <v>UBS Zuerich Stockerstrasse</v>
      </c>
      <c r="H22" t="str">
        <f>VLOOKUP($B22,'Reference Data'!$A22:$L307,3,FALSE)</f>
        <v>UBS Switzerland AG</v>
      </c>
      <c r="I22" t="str">
        <f>VLOOKUP($B22,'Reference Data'!$A22:$L307,8,FALSE)</f>
        <v>FINANCIAL_INSTITUTION</v>
      </c>
      <c r="J22" t="s">
        <v>624</v>
      </c>
      <c r="K22" s="5">
        <v>47.369500000000002</v>
      </c>
      <c r="L22" s="5">
        <v>8.5341000000000005</v>
      </c>
      <c r="M22" t="str">
        <f>VLOOKUP($B22,'Reference Data'!$A22:$L307,12,FALSE)</f>
        <v>TWENTY_FOUR_H</v>
      </c>
      <c r="N22">
        <v>848</v>
      </c>
      <c r="O22">
        <v>377630</v>
      </c>
      <c r="P22">
        <v>71</v>
      </c>
      <c r="Q22">
        <v>27</v>
      </c>
      <c r="R22">
        <v>589</v>
      </c>
      <c r="S22">
        <v>294230</v>
      </c>
      <c r="T22">
        <v>259</v>
      </c>
      <c r="U22">
        <v>83400</v>
      </c>
    </row>
    <row r="23" spans="1:21" x14ac:dyDescent="0.35">
      <c r="A23" s="1">
        <v>43982</v>
      </c>
      <c r="B23">
        <v>232</v>
      </c>
      <c r="C23" t="s">
        <v>25</v>
      </c>
      <c r="D23" t="s">
        <v>26</v>
      </c>
      <c r="E23">
        <v>8048</v>
      </c>
      <c r="F23" t="s">
        <v>0</v>
      </c>
      <c r="G23" t="str">
        <f>VLOOKUP(B23,'Reference Data'!A23:B308,2,FALSE)</f>
        <v>UBS Zuerich Letzipark</v>
      </c>
      <c r="H23" t="str">
        <f>VLOOKUP($B23,'Reference Data'!$A23:$L308,3,FALSE)</f>
        <v>UBS Switzerland AG</v>
      </c>
      <c r="I23" t="str">
        <f>VLOOKUP($B23,'Reference Data'!$A23:$L308,8,FALSE)</f>
        <v>FINANCIAL_INSTITUTION</v>
      </c>
      <c r="J23" t="s">
        <v>625</v>
      </c>
      <c r="K23" s="5">
        <v>47.386400000000002</v>
      </c>
      <c r="L23" s="5">
        <v>8.4987999999999992</v>
      </c>
      <c r="M23" t="str">
        <f>VLOOKUP($B23,'Reference Data'!$A23:$L308,12,FALSE)</f>
        <v>TWENTY_FOUR_H</v>
      </c>
      <c r="N23">
        <v>1963</v>
      </c>
      <c r="O23">
        <v>890130</v>
      </c>
      <c r="P23">
        <v>281</v>
      </c>
      <c r="Q23">
        <v>56</v>
      </c>
      <c r="R23">
        <v>1507</v>
      </c>
      <c r="S23">
        <v>756720</v>
      </c>
      <c r="T23">
        <v>456</v>
      </c>
      <c r="U23">
        <v>133410</v>
      </c>
    </row>
    <row r="24" spans="1:21" x14ac:dyDescent="0.35">
      <c r="A24" s="1">
        <v>43982</v>
      </c>
      <c r="B24">
        <v>248</v>
      </c>
      <c r="C24" t="s">
        <v>25</v>
      </c>
      <c r="D24" t="s">
        <v>26</v>
      </c>
      <c r="E24">
        <v>8048</v>
      </c>
      <c r="F24" t="s">
        <v>0</v>
      </c>
      <c r="G24" t="str">
        <f>VLOOKUP(B24,'Reference Data'!A24:B309,2,FALSE)</f>
        <v>UBS Zuerich Letzipark</v>
      </c>
      <c r="H24" t="str">
        <f>VLOOKUP($B24,'Reference Data'!$A24:$L309,3,FALSE)</f>
        <v>UBS Switzerland AG</v>
      </c>
      <c r="I24" t="str">
        <f>VLOOKUP($B24,'Reference Data'!$A24:$L309,8,FALSE)</f>
        <v>FINANCIAL_INSTITUTION</v>
      </c>
      <c r="J24" t="s">
        <v>625</v>
      </c>
      <c r="K24" s="5">
        <v>47.386400000000002</v>
      </c>
      <c r="L24" s="5">
        <v>8.4987999999999992</v>
      </c>
      <c r="M24" t="str">
        <f>VLOOKUP($B24,'Reference Data'!$A24:$L309,12,FALSE)</f>
        <v>TWENTY_FOUR_H</v>
      </c>
      <c r="N24">
        <v>2132</v>
      </c>
      <c r="O24">
        <v>754560</v>
      </c>
      <c r="P24">
        <v>487</v>
      </c>
      <c r="Q24">
        <v>119</v>
      </c>
      <c r="R24">
        <v>1487</v>
      </c>
      <c r="S24">
        <v>580140</v>
      </c>
      <c r="T24">
        <v>645</v>
      </c>
      <c r="U24">
        <v>174420</v>
      </c>
    </row>
    <row r="25" spans="1:21" x14ac:dyDescent="0.35">
      <c r="A25" s="1">
        <v>43982</v>
      </c>
      <c r="B25">
        <v>259</v>
      </c>
      <c r="C25" t="s">
        <v>25</v>
      </c>
      <c r="D25" t="s">
        <v>26</v>
      </c>
      <c r="E25">
        <v>8048</v>
      </c>
      <c r="F25" t="s">
        <v>0</v>
      </c>
      <c r="G25" t="str">
        <f>VLOOKUP(B25,'Reference Data'!A25:B310,2,FALSE)</f>
        <v>UBS Zuerich Letzipark</v>
      </c>
      <c r="H25" t="str">
        <f>VLOOKUP($B25,'Reference Data'!$A25:$L310,3,FALSE)</f>
        <v>UBS Switzerland AG</v>
      </c>
      <c r="I25" t="str">
        <f>VLOOKUP($B25,'Reference Data'!$A25:$L310,8,FALSE)</f>
        <v>FINANCIAL_INSTITUTION</v>
      </c>
      <c r="J25" t="s">
        <v>625</v>
      </c>
      <c r="K25" s="5">
        <v>47.386400000000002</v>
      </c>
      <c r="L25" s="5">
        <v>8.4987999999999992</v>
      </c>
      <c r="M25" t="str">
        <f>VLOOKUP($B25,'Reference Data'!$A25:$L310,12,FALSE)</f>
        <v>TWENTY_FOUR_H</v>
      </c>
      <c r="N25">
        <v>1381</v>
      </c>
      <c r="O25">
        <v>515380</v>
      </c>
      <c r="P25">
        <v>480</v>
      </c>
      <c r="Q25">
        <v>207</v>
      </c>
      <c r="R25">
        <v>891</v>
      </c>
      <c r="S25">
        <v>376100</v>
      </c>
      <c r="T25">
        <v>490</v>
      </c>
      <c r="U25">
        <v>139280</v>
      </c>
    </row>
    <row r="26" spans="1:21" x14ac:dyDescent="0.35">
      <c r="A26" s="1">
        <v>43982</v>
      </c>
      <c r="B26">
        <v>268</v>
      </c>
      <c r="C26" t="s">
        <v>27</v>
      </c>
      <c r="D26" t="s">
        <v>28</v>
      </c>
      <c r="E26">
        <v>8001</v>
      </c>
      <c r="F26" t="s">
        <v>0</v>
      </c>
      <c r="G26" t="str">
        <f>VLOOKUP(B26,'Reference Data'!A26:B311,2,FALSE)</f>
        <v>UBS Zuerich Central</v>
      </c>
      <c r="H26" t="str">
        <f>VLOOKUP($B26,'Reference Data'!$A26:$L311,3,FALSE)</f>
        <v>UBS Switzerland AG</v>
      </c>
      <c r="I26" t="str">
        <f>VLOOKUP($B26,'Reference Data'!$A26:$L311,8,FALSE)</f>
        <v>FINANCIAL_INSTITUTION</v>
      </c>
      <c r="J26" t="s">
        <v>626</v>
      </c>
      <c r="K26" s="5">
        <v>47.377099999999999</v>
      </c>
      <c r="L26" s="5">
        <v>8.5436999999999994</v>
      </c>
      <c r="M26" t="str">
        <f>VLOOKUP($B26,'Reference Data'!$A26:$L311,12,FALSE)</f>
        <v>TWENTY_FOUR_H</v>
      </c>
      <c r="N26">
        <v>941</v>
      </c>
      <c r="O26">
        <v>368590</v>
      </c>
      <c r="P26">
        <v>126</v>
      </c>
      <c r="Q26">
        <v>32</v>
      </c>
      <c r="R26">
        <v>724</v>
      </c>
      <c r="S26">
        <v>297400</v>
      </c>
      <c r="T26">
        <v>217</v>
      </c>
      <c r="U26">
        <v>71190</v>
      </c>
    </row>
    <row r="27" spans="1:21" x14ac:dyDescent="0.35">
      <c r="A27" s="1">
        <v>43982</v>
      </c>
      <c r="B27">
        <v>277</v>
      </c>
      <c r="C27" t="s">
        <v>27</v>
      </c>
      <c r="D27" t="s">
        <v>28</v>
      </c>
      <c r="E27">
        <v>8001</v>
      </c>
      <c r="F27" t="s">
        <v>0</v>
      </c>
      <c r="G27" t="str">
        <f>VLOOKUP(B27,'Reference Data'!A27:B312,2,FALSE)</f>
        <v>UBS Zuerich Central</v>
      </c>
      <c r="H27" t="str">
        <f>VLOOKUP($B27,'Reference Data'!$A27:$L312,3,FALSE)</f>
        <v>UBS Switzerland AG</v>
      </c>
      <c r="I27" t="str">
        <f>VLOOKUP($B27,'Reference Data'!$A27:$L312,8,FALSE)</f>
        <v>FINANCIAL_INSTITUTION</v>
      </c>
      <c r="J27" t="s">
        <v>626</v>
      </c>
      <c r="K27" s="5">
        <v>47.377099999999999</v>
      </c>
      <c r="L27" s="5">
        <v>8.5436999999999994</v>
      </c>
      <c r="M27" t="str">
        <f>VLOOKUP($B27,'Reference Data'!$A27:$L312,12,FALSE)</f>
        <v>TWENTY_FOUR_H</v>
      </c>
      <c r="N27">
        <v>1599</v>
      </c>
      <c r="O27">
        <v>733260</v>
      </c>
      <c r="P27">
        <v>551</v>
      </c>
      <c r="Q27">
        <v>112</v>
      </c>
      <c r="R27">
        <v>1109</v>
      </c>
      <c r="S27">
        <v>590820</v>
      </c>
      <c r="T27">
        <v>490</v>
      </c>
      <c r="U27">
        <v>142440</v>
      </c>
    </row>
    <row r="28" spans="1:21" x14ac:dyDescent="0.35">
      <c r="A28" s="1">
        <v>43982</v>
      </c>
      <c r="B28">
        <v>287</v>
      </c>
      <c r="C28" t="s">
        <v>29</v>
      </c>
      <c r="D28" t="s">
        <v>30</v>
      </c>
      <c r="E28">
        <v>8001</v>
      </c>
      <c r="F28" t="s">
        <v>0</v>
      </c>
      <c r="G28" t="str">
        <f>VLOOKUP(B28,'Reference Data'!A28:B313,2,FALSE)</f>
        <v>UBS Zuerich Bahnhofstrasse 45</v>
      </c>
      <c r="H28" t="str">
        <f>VLOOKUP($B28,'Reference Data'!$A28:$L313,3,FALSE)</f>
        <v>UBS Switzerland AG</v>
      </c>
      <c r="I28" t="str">
        <f>VLOOKUP($B28,'Reference Data'!$A28:$L313,8,FALSE)</f>
        <v>FINANCIAL_INSTITUTION</v>
      </c>
      <c r="J28" t="s">
        <v>627</v>
      </c>
      <c r="K28" s="5">
        <v>47.371899999999997</v>
      </c>
      <c r="L28" s="5">
        <v>8.5381</v>
      </c>
      <c r="M28" t="str">
        <f>VLOOKUP($B28,'Reference Data'!$A28:$L313,12,FALSE)</f>
        <v>TWENTY_FOUR_H</v>
      </c>
      <c r="N28">
        <v>446</v>
      </c>
      <c r="O28">
        <v>304090</v>
      </c>
      <c r="P28">
        <v>129</v>
      </c>
      <c r="Q28">
        <v>25</v>
      </c>
      <c r="R28">
        <v>370</v>
      </c>
      <c r="S28">
        <v>261730</v>
      </c>
      <c r="T28">
        <v>76</v>
      </c>
      <c r="U28">
        <v>42360</v>
      </c>
    </row>
    <row r="29" spans="1:21" x14ac:dyDescent="0.35">
      <c r="A29" s="1">
        <v>43982</v>
      </c>
      <c r="B29">
        <v>294</v>
      </c>
      <c r="C29" t="s">
        <v>29</v>
      </c>
      <c r="D29" t="s">
        <v>30</v>
      </c>
      <c r="E29">
        <v>8001</v>
      </c>
      <c r="F29" t="s">
        <v>0</v>
      </c>
      <c r="G29" t="str">
        <f>VLOOKUP(B29,'Reference Data'!A29:B314,2,FALSE)</f>
        <v>UBS Zuerich Bahnhofstrasse 45</v>
      </c>
      <c r="H29" t="str">
        <f>VLOOKUP($B29,'Reference Data'!$A29:$L314,3,FALSE)</f>
        <v>UBS Switzerland AG</v>
      </c>
      <c r="I29" t="str">
        <f>VLOOKUP($B29,'Reference Data'!$A29:$L314,8,FALSE)</f>
        <v>FINANCIAL_INSTITUTION</v>
      </c>
      <c r="J29" t="s">
        <v>627</v>
      </c>
      <c r="K29" s="5">
        <v>47.371899999999997</v>
      </c>
      <c r="L29" s="5">
        <v>8.5381</v>
      </c>
      <c r="M29" t="str">
        <f>VLOOKUP($B29,'Reference Data'!$A29:$L314,12,FALSE)</f>
        <v>TWENTY_FOUR_H</v>
      </c>
      <c r="N29">
        <v>371</v>
      </c>
      <c r="O29">
        <v>191070</v>
      </c>
      <c r="P29">
        <v>103</v>
      </c>
      <c r="Q29">
        <v>13</v>
      </c>
      <c r="R29">
        <v>317</v>
      </c>
      <c r="S29">
        <v>168420</v>
      </c>
      <c r="T29">
        <v>54</v>
      </c>
      <c r="U29">
        <v>22650</v>
      </c>
    </row>
    <row r="30" spans="1:21" x14ac:dyDescent="0.35">
      <c r="A30" s="1">
        <v>43982</v>
      </c>
      <c r="B30">
        <v>304</v>
      </c>
      <c r="C30" t="s">
        <v>29</v>
      </c>
      <c r="D30" t="s">
        <v>30</v>
      </c>
      <c r="E30">
        <v>8001</v>
      </c>
      <c r="F30" t="s">
        <v>0</v>
      </c>
      <c r="G30" t="str">
        <f>VLOOKUP(B30,'Reference Data'!A30:B315,2,FALSE)</f>
        <v>UBS Zuerich Bahnhofstrasse 45</v>
      </c>
      <c r="H30" t="str">
        <f>VLOOKUP($B30,'Reference Data'!$A30:$L315,3,FALSE)</f>
        <v>UBS Switzerland AG</v>
      </c>
      <c r="I30" t="str">
        <f>VLOOKUP($B30,'Reference Data'!$A30:$L315,8,FALSE)</f>
        <v>FINANCIAL_INSTITUTION</v>
      </c>
      <c r="J30" t="s">
        <v>627</v>
      </c>
      <c r="K30" s="5">
        <v>47.371899999999997</v>
      </c>
      <c r="L30" s="5">
        <v>8.5381</v>
      </c>
      <c r="M30" t="str">
        <f>VLOOKUP($B30,'Reference Data'!$A30:$L315,12,FALSE)</f>
        <v>TWENTY_FOUR_H</v>
      </c>
      <c r="N30">
        <v>228</v>
      </c>
      <c r="O30">
        <v>108530</v>
      </c>
      <c r="P30">
        <v>24</v>
      </c>
      <c r="Q30">
        <v>8</v>
      </c>
      <c r="R30">
        <v>195</v>
      </c>
      <c r="S30">
        <v>95710</v>
      </c>
      <c r="T30">
        <v>33</v>
      </c>
      <c r="U30">
        <v>12820</v>
      </c>
    </row>
    <row r="31" spans="1:21" x14ac:dyDescent="0.35">
      <c r="A31" s="1">
        <v>43982</v>
      </c>
      <c r="B31">
        <v>318</v>
      </c>
      <c r="C31" t="s">
        <v>31</v>
      </c>
      <c r="D31" t="s">
        <v>32</v>
      </c>
      <c r="E31">
        <v>8001</v>
      </c>
      <c r="F31" t="s">
        <v>0</v>
      </c>
      <c r="G31" t="str">
        <f>VLOOKUP(B31,'Reference Data'!A31:B316,2,FALSE)</f>
        <v>UBS Zuerich Shopville</v>
      </c>
      <c r="H31" t="str">
        <f>VLOOKUP($B31,'Reference Data'!$A31:$L316,3,FALSE)</f>
        <v>UBS Switzerland AG</v>
      </c>
      <c r="I31" t="str">
        <f>VLOOKUP($B31,'Reference Data'!$A31:$L316,8,FALSE)</f>
        <v>FINANCIAL_INSTITUTION</v>
      </c>
      <c r="J31" t="s">
        <v>628</v>
      </c>
      <c r="K31" s="5">
        <v>47.377800000000001</v>
      </c>
      <c r="L31" s="5">
        <v>8.5388999999999999</v>
      </c>
      <c r="M31" t="str">
        <f>VLOOKUP($B31,'Reference Data'!$A31:$L316,12,FALSE)</f>
        <v>TWENTY_FOUR_H</v>
      </c>
      <c r="N31">
        <v>1236</v>
      </c>
      <c r="O31">
        <v>485460</v>
      </c>
      <c r="P31">
        <v>629</v>
      </c>
      <c r="Q31">
        <v>126</v>
      </c>
      <c r="R31">
        <v>1065</v>
      </c>
      <c r="S31">
        <v>435240</v>
      </c>
      <c r="T31">
        <v>171</v>
      </c>
      <c r="U31">
        <v>50220</v>
      </c>
    </row>
    <row r="32" spans="1:21" x14ac:dyDescent="0.35">
      <c r="A32" s="1">
        <v>43982</v>
      </c>
      <c r="B32">
        <v>328</v>
      </c>
      <c r="C32" t="s">
        <v>31</v>
      </c>
      <c r="D32" t="s">
        <v>32</v>
      </c>
      <c r="E32">
        <v>8001</v>
      </c>
      <c r="F32" t="s">
        <v>0</v>
      </c>
      <c r="G32" t="str">
        <f>VLOOKUP(B32,'Reference Data'!A32:B317,2,FALSE)</f>
        <v>UBS Zuerich Shopville</v>
      </c>
      <c r="H32" t="str">
        <f>VLOOKUP($B32,'Reference Data'!$A32:$L317,3,FALSE)</f>
        <v>UBS Switzerland AG</v>
      </c>
      <c r="I32" t="str">
        <f>VLOOKUP($B32,'Reference Data'!$A32:$L317,8,FALSE)</f>
        <v>FINANCIAL_INSTITUTION</v>
      </c>
      <c r="J32" t="s">
        <v>628</v>
      </c>
      <c r="K32" s="5">
        <v>47.377800000000001</v>
      </c>
      <c r="L32" s="5">
        <v>8.5388999999999999</v>
      </c>
      <c r="M32" t="str">
        <f>VLOOKUP($B32,'Reference Data'!$A32:$L317,12,FALSE)</f>
        <v>TWENTY_FOUR_H</v>
      </c>
      <c r="N32">
        <v>1049</v>
      </c>
      <c r="O32">
        <v>417400</v>
      </c>
      <c r="P32">
        <v>467</v>
      </c>
      <c r="Q32">
        <v>97</v>
      </c>
      <c r="R32">
        <v>893</v>
      </c>
      <c r="S32">
        <v>372690</v>
      </c>
      <c r="T32">
        <v>156</v>
      </c>
      <c r="U32">
        <v>44710</v>
      </c>
    </row>
    <row r="33" spans="1:21" x14ac:dyDescent="0.35">
      <c r="A33" s="1">
        <v>43982</v>
      </c>
      <c r="B33">
        <v>332</v>
      </c>
      <c r="C33" t="s">
        <v>31</v>
      </c>
      <c r="D33" t="s">
        <v>32</v>
      </c>
      <c r="E33">
        <v>8001</v>
      </c>
      <c r="F33" t="s">
        <v>0</v>
      </c>
      <c r="G33" t="str">
        <f>VLOOKUP(B33,'Reference Data'!A33:B318,2,FALSE)</f>
        <v>UBS Zuerich Shopville</v>
      </c>
      <c r="H33" t="str">
        <f>VLOOKUP($B33,'Reference Data'!$A33:$L318,3,FALSE)</f>
        <v>UBS Switzerland AG</v>
      </c>
      <c r="I33" t="str">
        <f>VLOOKUP($B33,'Reference Data'!$A33:$L318,8,FALSE)</f>
        <v>FINANCIAL_INSTITUTION</v>
      </c>
      <c r="J33" t="s">
        <v>628</v>
      </c>
      <c r="K33" s="5">
        <v>47.377800000000001</v>
      </c>
      <c r="L33" s="5">
        <v>8.5388999999999999</v>
      </c>
      <c r="M33" t="str">
        <f>VLOOKUP($B33,'Reference Data'!$A33:$L318,12,FALSE)</f>
        <v>TWENTY_FOUR_H</v>
      </c>
      <c r="N33">
        <v>1506</v>
      </c>
      <c r="O33">
        <v>551060</v>
      </c>
      <c r="P33">
        <v>577</v>
      </c>
      <c r="Q33">
        <v>107</v>
      </c>
      <c r="R33">
        <v>1302</v>
      </c>
      <c r="S33">
        <v>496700</v>
      </c>
      <c r="T33">
        <v>204</v>
      </c>
      <c r="U33">
        <v>54360</v>
      </c>
    </row>
    <row r="34" spans="1:21" x14ac:dyDescent="0.35">
      <c r="A34" s="1">
        <v>43982</v>
      </c>
      <c r="B34">
        <v>343</v>
      </c>
      <c r="C34" t="s">
        <v>31</v>
      </c>
      <c r="D34" t="s">
        <v>32</v>
      </c>
      <c r="E34">
        <v>8001</v>
      </c>
      <c r="F34" t="s">
        <v>0</v>
      </c>
      <c r="G34" t="str">
        <f>VLOOKUP(B34,'Reference Data'!A34:B319,2,FALSE)</f>
        <v>UBS Zuerich Shopville</v>
      </c>
      <c r="H34" t="str">
        <f>VLOOKUP($B34,'Reference Data'!$A34:$L319,3,FALSE)</f>
        <v>UBS Switzerland AG</v>
      </c>
      <c r="I34" t="str">
        <f>VLOOKUP($B34,'Reference Data'!$A34:$L319,8,FALSE)</f>
        <v>FINANCIAL_INSTITUTION</v>
      </c>
      <c r="J34" t="s">
        <v>628</v>
      </c>
      <c r="K34" s="5">
        <v>47.377800000000001</v>
      </c>
      <c r="L34" s="5">
        <v>8.5388999999999999</v>
      </c>
      <c r="M34" t="str">
        <f>VLOOKUP($B34,'Reference Data'!$A34:$L319,12,FALSE)</f>
        <v>TWENTY_FOUR_H</v>
      </c>
      <c r="N34">
        <v>2489</v>
      </c>
      <c r="O34">
        <v>912520</v>
      </c>
      <c r="P34">
        <v>993</v>
      </c>
      <c r="Q34">
        <v>96</v>
      </c>
      <c r="R34">
        <v>2065</v>
      </c>
      <c r="S34">
        <v>796340</v>
      </c>
      <c r="T34">
        <v>424</v>
      </c>
      <c r="U34">
        <v>116180</v>
      </c>
    </row>
    <row r="35" spans="1:21" x14ac:dyDescent="0.35">
      <c r="A35" s="1">
        <v>43982</v>
      </c>
      <c r="B35">
        <v>357</v>
      </c>
      <c r="C35" t="s">
        <v>31</v>
      </c>
      <c r="D35" t="s">
        <v>32</v>
      </c>
      <c r="E35">
        <v>8001</v>
      </c>
      <c r="F35" t="s">
        <v>0</v>
      </c>
      <c r="G35" t="str">
        <f>VLOOKUP(B35,'Reference Data'!A35:B320,2,FALSE)</f>
        <v>UBS Zuerich Shopville</v>
      </c>
      <c r="H35" t="str">
        <f>VLOOKUP($B35,'Reference Data'!$A35:$L320,3,FALSE)</f>
        <v>UBS Switzerland AG</v>
      </c>
      <c r="I35" t="str">
        <f>VLOOKUP($B35,'Reference Data'!$A35:$L320,8,FALSE)</f>
        <v>FINANCIAL_INSTITUTION</v>
      </c>
      <c r="J35" t="s">
        <v>628</v>
      </c>
      <c r="K35" s="5">
        <v>47.377800000000001</v>
      </c>
      <c r="L35" s="5">
        <v>8.5388999999999999</v>
      </c>
      <c r="M35" t="str">
        <f>VLOOKUP($B35,'Reference Data'!$A35:$L320,12,FALSE)</f>
        <v>TWENTY_FOUR_H</v>
      </c>
      <c r="N35">
        <v>2360</v>
      </c>
      <c r="O35">
        <v>831000</v>
      </c>
      <c r="P35">
        <v>646</v>
      </c>
      <c r="Q35">
        <v>98</v>
      </c>
      <c r="R35">
        <v>1844</v>
      </c>
      <c r="S35">
        <v>699310</v>
      </c>
      <c r="T35">
        <v>516</v>
      </c>
      <c r="U35">
        <v>131690</v>
      </c>
    </row>
    <row r="36" spans="1:21" x14ac:dyDescent="0.35">
      <c r="A36" s="1">
        <v>43982</v>
      </c>
      <c r="B36">
        <v>364</v>
      </c>
      <c r="C36" t="s">
        <v>31</v>
      </c>
      <c r="D36" t="s">
        <v>32</v>
      </c>
      <c r="E36">
        <v>8001</v>
      </c>
      <c r="F36" t="s">
        <v>0</v>
      </c>
      <c r="G36" t="str">
        <f>VLOOKUP(B36,'Reference Data'!A36:B321,2,FALSE)</f>
        <v>UBS Zuerich Shopville</v>
      </c>
      <c r="H36" t="str">
        <f>VLOOKUP($B36,'Reference Data'!$A36:$L321,3,FALSE)</f>
        <v>UBS Switzerland AG</v>
      </c>
      <c r="I36" t="str">
        <f>VLOOKUP($B36,'Reference Data'!$A36:$L321,8,FALSE)</f>
        <v>FINANCIAL_INSTITUTION</v>
      </c>
      <c r="J36" t="s">
        <v>628</v>
      </c>
      <c r="K36" s="5">
        <v>47.377800000000001</v>
      </c>
      <c r="L36" s="5">
        <v>8.5388999999999999</v>
      </c>
      <c r="M36" t="str">
        <f>VLOOKUP($B36,'Reference Data'!$A36:$L321,12,FALSE)</f>
        <v>TWENTY_FOUR_H</v>
      </c>
      <c r="N36">
        <v>1992</v>
      </c>
      <c r="O36">
        <v>682560</v>
      </c>
      <c r="P36">
        <v>471</v>
      </c>
      <c r="Q36">
        <v>291</v>
      </c>
      <c r="R36">
        <v>1472</v>
      </c>
      <c r="S36">
        <v>556910</v>
      </c>
      <c r="T36">
        <v>520</v>
      </c>
      <c r="U36">
        <v>125650</v>
      </c>
    </row>
    <row r="37" spans="1:21" x14ac:dyDescent="0.35">
      <c r="A37" s="1">
        <v>43982</v>
      </c>
      <c r="B37">
        <v>373</v>
      </c>
      <c r="C37" t="s">
        <v>29</v>
      </c>
      <c r="D37" t="s">
        <v>33</v>
      </c>
      <c r="E37">
        <v>8001</v>
      </c>
      <c r="F37" t="s">
        <v>0</v>
      </c>
      <c r="G37" t="str">
        <f>VLOOKUP(B37,'Reference Data'!A37:B322,2,FALSE)</f>
        <v>UBS Zuerich Bahnhofstrasse 72</v>
      </c>
      <c r="H37" t="str">
        <f>VLOOKUP($B37,'Reference Data'!$A37:$L322,3,FALSE)</f>
        <v>UBS Switzerland AG</v>
      </c>
      <c r="I37" t="str">
        <f>VLOOKUP($B37,'Reference Data'!$A37:$L322,8,FALSE)</f>
        <v>FINANCIAL_INSTITUTION</v>
      </c>
      <c r="J37" t="s">
        <v>629</v>
      </c>
      <c r="K37" s="5">
        <v>47.374400000000001</v>
      </c>
      <c r="L37" s="5">
        <v>8.5388999999999999</v>
      </c>
      <c r="M37" t="str">
        <f>VLOOKUP($B37,'Reference Data'!$A37:$L322,12,FALSE)</f>
        <v>TWENTY_FOUR_H</v>
      </c>
      <c r="N37">
        <v>847</v>
      </c>
      <c r="O37">
        <v>375940</v>
      </c>
      <c r="P37">
        <v>67</v>
      </c>
      <c r="Q37">
        <v>47</v>
      </c>
      <c r="R37">
        <v>645</v>
      </c>
      <c r="S37">
        <v>308320</v>
      </c>
      <c r="T37">
        <v>202</v>
      </c>
      <c r="U37">
        <v>67620</v>
      </c>
    </row>
    <row r="38" spans="1:21" x14ac:dyDescent="0.35">
      <c r="A38" s="1">
        <v>43982</v>
      </c>
      <c r="B38">
        <v>380</v>
      </c>
      <c r="C38" t="s">
        <v>29</v>
      </c>
      <c r="D38" t="s">
        <v>33</v>
      </c>
      <c r="E38">
        <v>8001</v>
      </c>
      <c r="F38" t="s">
        <v>0</v>
      </c>
      <c r="G38" t="str">
        <f>VLOOKUP(B38,'Reference Data'!A38:B323,2,FALSE)</f>
        <v>UBS Zuerich Bahnhofstrasse 72</v>
      </c>
      <c r="H38" t="str">
        <f>VLOOKUP($B38,'Reference Data'!$A38:$L323,3,FALSE)</f>
        <v>UBS Switzerland AG</v>
      </c>
      <c r="I38" t="str">
        <f>VLOOKUP($B38,'Reference Data'!$A38:$L323,8,FALSE)</f>
        <v>FINANCIAL_INSTITUTION</v>
      </c>
      <c r="J38" t="s">
        <v>629</v>
      </c>
      <c r="K38" s="5">
        <v>47.374400000000001</v>
      </c>
      <c r="L38" s="5">
        <v>8.5388999999999999</v>
      </c>
      <c r="M38" t="str">
        <f>VLOOKUP($B38,'Reference Data'!$A38:$L323,12,FALSE)</f>
        <v>TWENTY_FOUR_H</v>
      </c>
      <c r="N38">
        <v>1505</v>
      </c>
      <c r="O38">
        <v>725740</v>
      </c>
      <c r="P38">
        <v>335</v>
      </c>
      <c r="Q38">
        <v>60</v>
      </c>
      <c r="R38">
        <v>1190</v>
      </c>
      <c r="S38">
        <v>604690</v>
      </c>
      <c r="T38">
        <v>315</v>
      </c>
      <c r="U38">
        <v>121050</v>
      </c>
    </row>
    <row r="39" spans="1:21" x14ac:dyDescent="0.35">
      <c r="A39" s="1">
        <v>43982</v>
      </c>
      <c r="B39">
        <v>399</v>
      </c>
      <c r="C39" t="s">
        <v>29</v>
      </c>
      <c r="D39" t="s">
        <v>33</v>
      </c>
      <c r="E39">
        <v>8001</v>
      </c>
      <c r="F39" t="s">
        <v>0</v>
      </c>
      <c r="G39" t="str">
        <f>VLOOKUP(B39,'Reference Data'!A39:B324,2,FALSE)</f>
        <v>UBS Zuerich Bahnhofstrasse 72</v>
      </c>
      <c r="H39" t="str">
        <f>VLOOKUP($B39,'Reference Data'!$A39:$L324,3,FALSE)</f>
        <v>UBS Switzerland AG</v>
      </c>
      <c r="I39" t="str">
        <f>VLOOKUP($B39,'Reference Data'!$A39:$L324,8,FALSE)</f>
        <v>FINANCIAL_INSTITUTION</v>
      </c>
      <c r="J39" t="s">
        <v>629</v>
      </c>
      <c r="K39" s="5">
        <v>47.374400000000001</v>
      </c>
      <c r="L39" s="5">
        <v>8.5388999999999999</v>
      </c>
      <c r="M39" t="str">
        <f>VLOOKUP($B39,'Reference Data'!$A39:$L324,12,FALSE)</f>
        <v>TWENTY_FOUR_H</v>
      </c>
      <c r="N39">
        <v>1649</v>
      </c>
      <c r="O39">
        <v>655650</v>
      </c>
      <c r="P39">
        <v>177</v>
      </c>
      <c r="Q39">
        <v>32</v>
      </c>
      <c r="R39">
        <v>1288</v>
      </c>
      <c r="S39">
        <v>536760</v>
      </c>
      <c r="T39">
        <v>361</v>
      </c>
      <c r="U39">
        <v>118890</v>
      </c>
    </row>
    <row r="40" spans="1:21" x14ac:dyDescent="0.35">
      <c r="A40" s="1">
        <v>43982</v>
      </c>
      <c r="B40">
        <v>401</v>
      </c>
      <c r="C40" t="s">
        <v>34</v>
      </c>
      <c r="D40" t="s">
        <v>35</v>
      </c>
      <c r="E40">
        <v>8053</v>
      </c>
      <c r="F40" t="s">
        <v>0</v>
      </c>
      <c r="G40" t="str">
        <f>VLOOKUP(B40,'Reference Data'!A40:B325,2,FALSE)</f>
        <v>UBS Zuerich Witikon</v>
      </c>
      <c r="H40" t="str">
        <f>VLOOKUP($B40,'Reference Data'!$A40:$L325,3,FALSE)</f>
        <v>UBS Switzerland AG</v>
      </c>
      <c r="I40" t="str">
        <f>VLOOKUP($B40,'Reference Data'!$A40:$L325,8,FALSE)</f>
        <v>FINANCIAL_INSTITUTION</v>
      </c>
      <c r="J40" t="s">
        <v>630</v>
      </c>
      <c r="K40" s="5">
        <v>47.358499999999999</v>
      </c>
      <c r="L40" s="5">
        <v>8.5858000000000008</v>
      </c>
      <c r="M40" t="str">
        <f>VLOOKUP($B40,'Reference Data'!$A40:$L325,12,FALSE)</f>
        <v>TWENTY_FOUR_H</v>
      </c>
      <c r="N40">
        <v>997</v>
      </c>
      <c r="O40">
        <v>596470</v>
      </c>
      <c r="P40">
        <v>413</v>
      </c>
      <c r="Q40">
        <v>41</v>
      </c>
      <c r="R40">
        <v>731</v>
      </c>
      <c r="S40">
        <v>455410</v>
      </c>
      <c r="T40">
        <v>266</v>
      </c>
      <c r="U40">
        <v>141060</v>
      </c>
    </row>
    <row r="41" spans="1:21" x14ac:dyDescent="0.35">
      <c r="A41" s="1">
        <v>43982</v>
      </c>
      <c r="B41">
        <v>413</v>
      </c>
      <c r="C41" t="s">
        <v>34</v>
      </c>
      <c r="D41" t="s">
        <v>35</v>
      </c>
      <c r="E41">
        <v>8053</v>
      </c>
      <c r="F41" t="s">
        <v>0</v>
      </c>
      <c r="G41" t="str">
        <f>VLOOKUP(B41,'Reference Data'!A41:B326,2,FALSE)</f>
        <v>UBS Zuerich Witikon</v>
      </c>
      <c r="H41" t="str">
        <f>VLOOKUP($B41,'Reference Data'!$A41:$L326,3,FALSE)</f>
        <v>UBS Switzerland AG</v>
      </c>
      <c r="I41" t="str">
        <f>VLOOKUP($B41,'Reference Data'!$A41:$L326,8,FALSE)</f>
        <v>FINANCIAL_INSTITUTION</v>
      </c>
      <c r="J41" t="s">
        <v>630</v>
      </c>
      <c r="K41" s="5">
        <v>47.358499999999999</v>
      </c>
      <c r="L41" s="5">
        <v>8.5858000000000008</v>
      </c>
      <c r="M41" t="str">
        <f>VLOOKUP($B41,'Reference Data'!$A41:$L326,12,FALSE)</f>
        <v>TWENTY_FOUR_H</v>
      </c>
      <c r="N41">
        <v>2431</v>
      </c>
      <c r="O41">
        <v>1186570</v>
      </c>
      <c r="P41">
        <v>232</v>
      </c>
      <c r="Q41">
        <v>131</v>
      </c>
      <c r="R41">
        <v>1586</v>
      </c>
      <c r="S41">
        <v>849350</v>
      </c>
      <c r="T41">
        <v>845</v>
      </c>
      <c r="U41">
        <v>337220</v>
      </c>
    </row>
    <row r="42" spans="1:21" x14ac:dyDescent="0.35">
      <c r="A42" s="1">
        <v>43982</v>
      </c>
      <c r="B42">
        <v>429</v>
      </c>
      <c r="C42" t="s">
        <v>36</v>
      </c>
      <c r="D42" t="s">
        <v>37</v>
      </c>
      <c r="E42">
        <v>8032</v>
      </c>
      <c r="F42" t="s">
        <v>0</v>
      </c>
      <c r="G42" t="str">
        <f>VLOOKUP(B42,'Reference Data'!A42:B327,2,FALSE)</f>
        <v>UBS Zuerich Roemerhof</v>
      </c>
      <c r="H42" t="str">
        <f>VLOOKUP($B42,'Reference Data'!$A42:$L327,3,FALSE)</f>
        <v>UBS Switzerland AG</v>
      </c>
      <c r="I42" t="str">
        <f>VLOOKUP($B42,'Reference Data'!$A42:$L327,8,FALSE)</f>
        <v>FINANCIAL_INSTITUTION</v>
      </c>
      <c r="J42" t="s">
        <v>631</v>
      </c>
      <c r="K42" s="5">
        <v>47.368299999999998</v>
      </c>
      <c r="L42" s="5">
        <v>8.5607000000000006</v>
      </c>
      <c r="M42" t="str">
        <f>VLOOKUP($B42,'Reference Data'!$A42:$L327,12,FALSE)</f>
        <v>TWENTY_FOUR_H</v>
      </c>
      <c r="N42">
        <v>1282</v>
      </c>
      <c r="O42">
        <v>594960</v>
      </c>
      <c r="P42">
        <v>321</v>
      </c>
      <c r="Q42">
        <v>112</v>
      </c>
      <c r="R42">
        <v>869</v>
      </c>
      <c r="S42">
        <v>448800</v>
      </c>
      <c r="T42">
        <v>413</v>
      </c>
      <c r="U42">
        <v>146160</v>
      </c>
    </row>
    <row r="43" spans="1:21" x14ac:dyDescent="0.35">
      <c r="A43" s="1">
        <v>43982</v>
      </c>
      <c r="B43">
        <v>432</v>
      </c>
      <c r="C43" t="s">
        <v>36</v>
      </c>
      <c r="D43" t="s">
        <v>37</v>
      </c>
      <c r="E43">
        <v>8032</v>
      </c>
      <c r="F43" t="s">
        <v>0</v>
      </c>
      <c r="G43" t="str">
        <f>VLOOKUP(B43,'Reference Data'!A43:B328,2,FALSE)</f>
        <v>UBS Zuerich Roemerhof</v>
      </c>
      <c r="H43" t="str">
        <f>VLOOKUP($B43,'Reference Data'!$A43:$L328,3,FALSE)</f>
        <v>UBS Switzerland AG</v>
      </c>
      <c r="I43" t="str">
        <f>VLOOKUP($B43,'Reference Data'!$A43:$L328,8,FALSE)</f>
        <v>FINANCIAL_INSTITUTION</v>
      </c>
      <c r="J43" t="s">
        <v>631</v>
      </c>
      <c r="K43" s="5">
        <v>47.368299999999998</v>
      </c>
      <c r="L43" s="5">
        <v>8.5607000000000006</v>
      </c>
      <c r="M43" t="str">
        <f>VLOOKUP($B43,'Reference Data'!$A43:$L328,12,FALSE)</f>
        <v>TWENTY_FOUR_H</v>
      </c>
      <c r="N43">
        <v>1536</v>
      </c>
      <c r="O43">
        <v>913040</v>
      </c>
      <c r="P43">
        <v>170</v>
      </c>
      <c r="Q43">
        <v>26</v>
      </c>
      <c r="R43">
        <v>1092</v>
      </c>
      <c r="S43">
        <v>700240</v>
      </c>
      <c r="T43">
        <v>444</v>
      </c>
      <c r="U43">
        <v>212800</v>
      </c>
    </row>
    <row r="44" spans="1:21" x14ac:dyDescent="0.35">
      <c r="A44" s="1">
        <v>43982</v>
      </c>
      <c r="B44">
        <v>442</v>
      </c>
      <c r="C44" t="s">
        <v>38</v>
      </c>
      <c r="D44" t="s">
        <v>39</v>
      </c>
      <c r="E44">
        <v>8047</v>
      </c>
      <c r="F44" t="s">
        <v>0</v>
      </c>
      <c r="G44" t="str">
        <f>VLOOKUP(B44,'Reference Data'!A44:B329,2,FALSE)</f>
        <v>UBS Zuerich Albisrieden Dorf</v>
      </c>
      <c r="H44" t="str">
        <f>VLOOKUP($B44,'Reference Data'!$A44:$L329,3,FALSE)</f>
        <v>UBS Switzerland AG</v>
      </c>
      <c r="I44" t="str">
        <f>VLOOKUP($B44,'Reference Data'!$A44:$L329,8,FALSE)</f>
        <v>FINANCIAL_INSTITUTION</v>
      </c>
      <c r="J44" t="s">
        <v>632</v>
      </c>
      <c r="K44" s="5">
        <v>47.375300000000003</v>
      </c>
      <c r="L44" s="5">
        <v>8.4860000000000007</v>
      </c>
      <c r="M44" t="str">
        <f>VLOOKUP($B44,'Reference Data'!$A44:$L329,12,FALSE)</f>
        <v>TWENTY_FOUR_H</v>
      </c>
      <c r="N44">
        <v>1060</v>
      </c>
      <c r="O44">
        <v>641580</v>
      </c>
      <c r="P44">
        <v>279</v>
      </c>
      <c r="Q44">
        <v>52</v>
      </c>
      <c r="R44">
        <v>873</v>
      </c>
      <c r="S44">
        <v>573370</v>
      </c>
      <c r="T44">
        <v>187</v>
      </c>
      <c r="U44">
        <v>68210</v>
      </c>
    </row>
    <row r="45" spans="1:21" x14ac:dyDescent="0.35">
      <c r="A45" s="1">
        <v>43982</v>
      </c>
      <c r="B45">
        <v>451</v>
      </c>
      <c r="C45" t="s">
        <v>38</v>
      </c>
      <c r="D45" t="s">
        <v>39</v>
      </c>
      <c r="E45">
        <v>8047</v>
      </c>
      <c r="F45" t="s">
        <v>0</v>
      </c>
      <c r="G45" t="str">
        <f>VLOOKUP(B45,'Reference Data'!A45:B330,2,FALSE)</f>
        <v>UBS Zuerich Albisrieden Dorf</v>
      </c>
      <c r="H45" t="str">
        <f>VLOOKUP($B45,'Reference Data'!$A45:$L330,3,FALSE)</f>
        <v>UBS Switzerland AG</v>
      </c>
      <c r="I45" t="str">
        <f>VLOOKUP($B45,'Reference Data'!$A45:$L330,8,FALSE)</f>
        <v>FINANCIAL_INSTITUTION</v>
      </c>
      <c r="J45" t="s">
        <v>632</v>
      </c>
      <c r="K45" s="5">
        <v>47.375300000000003</v>
      </c>
      <c r="L45" s="5">
        <v>8.4860000000000007</v>
      </c>
      <c r="M45" t="str">
        <f>VLOOKUP($B45,'Reference Data'!$A45:$L330,12,FALSE)</f>
        <v>TWENTY_FOUR_H</v>
      </c>
      <c r="N45">
        <v>2547</v>
      </c>
      <c r="O45">
        <v>1519810</v>
      </c>
      <c r="P45">
        <v>262</v>
      </c>
      <c r="Q45">
        <v>56</v>
      </c>
      <c r="R45">
        <v>2180</v>
      </c>
      <c r="S45">
        <v>1361010</v>
      </c>
      <c r="T45">
        <v>367</v>
      </c>
      <c r="U45">
        <v>158800</v>
      </c>
    </row>
    <row r="46" spans="1:21" x14ac:dyDescent="0.35">
      <c r="A46" s="1">
        <v>43982</v>
      </c>
      <c r="B46">
        <v>468</v>
      </c>
      <c r="C46" t="s">
        <v>40</v>
      </c>
      <c r="D46" t="s">
        <v>41</v>
      </c>
      <c r="E46">
        <v>8004</v>
      </c>
      <c r="F46" t="s">
        <v>0</v>
      </c>
      <c r="G46" t="str">
        <f>VLOOKUP(B46,'Reference Data'!A46:B331,2,FALSE)</f>
        <v>UBS Zuerich Albisriederplatz</v>
      </c>
      <c r="H46" t="str">
        <f>VLOOKUP($B46,'Reference Data'!$A46:$L331,3,FALSE)</f>
        <v>UBS Switzerland AG</v>
      </c>
      <c r="I46" t="str">
        <f>VLOOKUP($B46,'Reference Data'!$A46:$L331,8,FALSE)</f>
        <v>FINANCIAL_INSTITUTION</v>
      </c>
      <c r="J46" t="s">
        <v>633</v>
      </c>
      <c r="K46" s="5">
        <v>47.378599999999999</v>
      </c>
      <c r="L46" s="5">
        <v>8.5104000000000006</v>
      </c>
      <c r="M46" t="str">
        <f>VLOOKUP($B46,'Reference Data'!$A46:$L331,12,FALSE)</f>
        <v>TWENTY_FOUR_H</v>
      </c>
      <c r="N46">
        <v>1595</v>
      </c>
      <c r="O46">
        <v>896480</v>
      </c>
      <c r="P46">
        <v>369</v>
      </c>
      <c r="Q46">
        <v>116</v>
      </c>
      <c r="R46">
        <v>1233</v>
      </c>
      <c r="S46">
        <v>780450</v>
      </c>
      <c r="T46">
        <v>362</v>
      </c>
      <c r="U46">
        <v>116030</v>
      </c>
    </row>
    <row r="47" spans="1:21" x14ac:dyDescent="0.35">
      <c r="A47" s="1">
        <v>43982</v>
      </c>
      <c r="B47">
        <v>478</v>
      </c>
      <c r="C47" t="s">
        <v>40</v>
      </c>
      <c r="D47" t="s">
        <v>41</v>
      </c>
      <c r="E47">
        <v>8004</v>
      </c>
      <c r="F47" t="s">
        <v>0</v>
      </c>
      <c r="G47" t="str">
        <f>VLOOKUP(B47,'Reference Data'!A47:B332,2,FALSE)</f>
        <v>UBS Zuerich Albisriederplatz</v>
      </c>
      <c r="H47" t="str">
        <f>VLOOKUP($B47,'Reference Data'!$A47:$L332,3,FALSE)</f>
        <v>UBS Switzerland AG</v>
      </c>
      <c r="I47" t="str">
        <f>VLOOKUP($B47,'Reference Data'!$A47:$L332,8,FALSE)</f>
        <v>FINANCIAL_INSTITUTION</v>
      </c>
      <c r="J47" t="s">
        <v>633</v>
      </c>
      <c r="K47" s="5">
        <v>47.378599999999999</v>
      </c>
      <c r="L47" s="5">
        <v>8.5104000000000006</v>
      </c>
      <c r="M47" t="str">
        <f>VLOOKUP($B47,'Reference Data'!$A47:$L332,12,FALSE)</f>
        <v>TWENTY_FOUR_H</v>
      </c>
      <c r="N47">
        <v>2019</v>
      </c>
      <c r="O47">
        <v>1145900</v>
      </c>
      <c r="P47">
        <v>801</v>
      </c>
      <c r="Q47">
        <v>102</v>
      </c>
      <c r="R47">
        <v>1627</v>
      </c>
      <c r="S47">
        <v>1023420</v>
      </c>
      <c r="T47">
        <v>392</v>
      </c>
      <c r="U47">
        <v>122480</v>
      </c>
    </row>
    <row r="48" spans="1:21" x14ac:dyDescent="0.35">
      <c r="A48" s="1">
        <v>43982</v>
      </c>
      <c r="B48">
        <v>486</v>
      </c>
      <c r="C48" t="s">
        <v>40</v>
      </c>
      <c r="D48" t="s">
        <v>41</v>
      </c>
      <c r="E48">
        <v>8004</v>
      </c>
      <c r="F48" t="s">
        <v>0</v>
      </c>
      <c r="G48" t="str">
        <f>VLOOKUP(B48,'Reference Data'!A48:B333,2,FALSE)</f>
        <v>UBS Zuerich Albisriederplatz</v>
      </c>
      <c r="H48" t="str">
        <f>VLOOKUP($B48,'Reference Data'!$A48:$L333,3,FALSE)</f>
        <v>UBS Switzerland AG</v>
      </c>
      <c r="I48" t="str">
        <f>VLOOKUP($B48,'Reference Data'!$A48:$L333,8,FALSE)</f>
        <v>FINANCIAL_INSTITUTION</v>
      </c>
      <c r="J48" t="s">
        <v>633</v>
      </c>
      <c r="K48" s="5">
        <v>47.378599999999999</v>
      </c>
      <c r="L48" s="5">
        <v>8.5104000000000006</v>
      </c>
      <c r="M48" t="str">
        <f>VLOOKUP($B48,'Reference Data'!$A48:$L333,12,FALSE)</f>
        <v>TWENTY_FOUR_H</v>
      </c>
      <c r="N48">
        <v>3584</v>
      </c>
      <c r="O48">
        <v>1992940</v>
      </c>
      <c r="P48">
        <v>908</v>
      </c>
      <c r="Q48">
        <v>258</v>
      </c>
      <c r="R48">
        <v>2968</v>
      </c>
      <c r="S48">
        <v>1788360</v>
      </c>
      <c r="T48">
        <v>616</v>
      </c>
      <c r="U48">
        <v>204580</v>
      </c>
    </row>
    <row r="49" spans="1:21" x14ac:dyDescent="0.35">
      <c r="A49" s="1">
        <v>43982</v>
      </c>
      <c r="B49">
        <v>490</v>
      </c>
      <c r="C49" t="s">
        <v>42</v>
      </c>
      <c r="D49" t="s">
        <v>43</v>
      </c>
      <c r="E49">
        <v>8005</v>
      </c>
      <c r="F49" t="s">
        <v>0</v>
      </c>
      <c r="G49" t="str">
        <f>VLOOKUP(B49,'Reference Data'!A49:B334,2,FALSE)</f>
        <v xml:space="preserve">UBS Zuerich Turbinenplatz </v>
      </c>
      <c r="H49" t="str">
        <f>VLOOKUP($B49,'Reference Data'!$A49:$L334,3,FALSE)</f>
        <v>UBS Switzerland AG</v>
      </c>
      <c r="I49" t="str">
        <f>VLOOKUP($B49,'Reference Data'!$A49:$L334,8,FALSE)</f>
        <v>FINANCIAL_INSTITUTION</v>
      </c>
      <c r="J49" t="s">
        <v>634</v>
      </c>
      <c r="K49" s="5">
        <v>47.390300000000003</v>
      </c>
      <c r="L49" s="5">
        <v>8.5172000000000008</v>
      </c>
      <c r="M49" t="str">
        <f>VLOOKUP($B49,'Reference Data'!$A49:$L334,12,FALSE)</f>
        <v>TWENTY_FOUR_H</v>
      </c>
      <c r="N49">
        <v>1300</v>
      </c>
      <c r="O49">
        <v>432610</v>
      </c>
      <c r="P49">
        <v>120</v>
      </c>
      <c r="Q49">
        <v>24</v>
      </c>
      <c r="R49">
        <v>870</v>
      </c>
      <c r="S49">
        <v>330870</v>
      </c>
      <c r="T49">
        <v>430</v>
      </c>
      <c r="U49">
        <v>101740</v>
      </c>
    </row>
    <row r="50" spans="1:21" x14ac:dyDescent="0.35">
      <c r="A50" s="1">
        <v>43982</v>
      </c>
      <c r="B50">
        <v>501</v>
      </c>
      <c r="C50" t="s">
        <v>44</v>
      </c>
      <c r="D50" t="s">
        <v>45</v>
      </c>
      <c r="E50">
        <v>8050</v>
      </c>
      <c r="F50" t="s">
        <v>0</v>
      </c>
      <c r="G50" t="str">
        <f>VLOOKUP(B50,'Reference Data'!A50:B335,2,FALSE)</f>
        <v>UBS Zuerich Oerlikon</v>
      </c>
      <c r="H50" t="str">
        <f>VLOOKUP($B50,'Reference Data'!$A50:$L335,3,FALSE)</f>
        <v>UBS Switzerland AG</v>
      </c>
      <c r="I50" t="str">
        <f>VLOOKUP($B50,'Reference Data'!$A50:$L335,8,FALSE)</f>
        <v>FINANCIAL_INSTITUTION</v>
      </c>
      <c r="J50" t="s">
        <v>635</v>
      </c>
      <c r="K50" s="5">
        <v>47.408900000000003</v>
      </c>
      <c r="L50" s="5">
        <v>8.5463000000000005</v>
      </c>
      <c r="M50" t="str">
        <f>VLOOKUP($B50,'Reference Data'!$A50:$L335,12,FALSE)</f>
        <v>TWENTY_FOUR_H</v>
      </c>
      <c r="N50">
        <v>3198</v>
      </c>
      <c r="O50">
        <v>21218880</v>
      </c>
      <c r="P50">
        <v>664</v>
      </c>
      <c r="Q50">
        <v>96</v>
      </c>
      <c r="R50">
        <v>2936</v>
      </c>
      <c r="S50">
        <v>20188880</v>
      </c>
      <c r="T50">
        <v>262</v>
      </c>
      <c r="U50">
        <v>1030000</v>
      </c>
    </row>
    <row r="51" spans="1:21" x14ac:dyDescent="0.35">
      <c r="A51" s="1">
        <v>43982</v>
      </c>
      <c r="B51">
        <v>519</v>
      </c>
      <c r="C51" t="s">
        <v>44</v>
      </c>
      <c r="D51" t="s">
        <v>46</v>
      </c>
      <c r="E51">
        <v>8050</v>
      </c>
      <c r="F51" t="s">
        <v>0</v>
      </c>
      <c r="G51" t="str">
        <f>VLOOKUP(B51,'Reference Data'!A51:B336,2,FALSE)</f>
        <v>UBS Zuerich Oerlikon</v>
      </c>
      <c r="H51" t="str">
        <f>VLOOKUP($B51,'Reference Data'!$A51:$L336,3,FALSE)</f>
        <v>UBS Switzerland AG</v>
      </c>
      <c r="I51" t="str">
        <f>VLOOKUP($B51,'Reference Data'!$A51:$L336,8,FALSE)</f>
        <v>FINANCIAL_INSTITUTION</v>
      </c>
      <c r="J51" t="s">
        <v>635</v>
      </c>
      <c r="K51" s="5">
        <v>47.408900000000003</v>
      </c>
      <c r="L51" s="5">
        <v>8.5463000000000005</v>
      </c>
      <c r="M51" t="str">
        <f>VLOOKUP($B51,'Reference Data'!$A51:$L336,12,FALSE)</f>
        <v>TWENTY_FOUR_H</v>
      </c>
      <c r="N51">
        <v>2621</v>
      </c>
      <c r="O51">
        <v>19059640</v>
      </c>
      <c r="P51">
        <v>683</v>
      </c>
      <c r="Q51">
        <v>49</v>
      </c>
      <c r="R51">
        <v>2440</v>
      </c>
      <c r="S51">
        <v>18290090</v>
      </c>
      <c r="T51">
        <v>181</v>
      </c>
      <c r="U51">
        <v>769550</v>
      </c>
    </row>
    <row r="52" spans="1:21" x14ac:dyDescent="0.35">
      <c r="A52" s="1">
        <v>43982</v>
      </c>
      <c r="B52">
        <v>522</v>
      </c>
      <c r="C52" t="s">
        <v>44</v>
      </c>
      <c r="D52" t="s">
        <v>46</v>
      </c>
      <c r="E52">
        <v>8050</v>
      </c>
      <c r="F52" t="s">
        <v>0</v>
      </c>
      <c r="G52" t="str">
        <f>VLOOKUP(B52,'Reference Data'!A52:B337,2,FALSE)</f>
        <v>UBS Zuerich Oerlikon</v>
      </c>
      <c r="H52" t="str">
        <f>VLOOKUP($B52,'Reference Data'!$A52:$L337,3,FALSE)</f>
        <v>UBS Switzerland AG</v>
      </c>
      <c r="I52" t="str">
        <f>VLOOKUP($B52,'Reference Data'!$A52:$L337,8,FALSE)</f>
        <v>FINANCIAL_INSTITUTION</v>
      </c>
      <c r="J52" t="s">
        <v>635</v>
      </c>
      <c r="K52" s="5">
        <v>47.408900000000003</v>
      </c>
      <c r="L52" s="5">
        <v>8.5463000000000005</v>
      </c>
      <c r="M52" t="str">
        <f>VLOOKUP($B52,'Reference Data'!$A52:$L337,12,FALSE)</f>
        <v>TWENTY_FOUR_H</v>
      </c>
      <c r="N52">
        <v>2829</v>
      </c>
      <c r="O52">
        <v>12454060</v>
      </c>
      <c r="P52">
        <v>466</v>
      </c>
      <c r="Q52">
        <v>96</v>
      </c>
      <c r="R52">
        <v>2480</v>
      </c>
      <c r="S52">
        <v>11726340</v>
      </c>
      <c r="T52">
        <v>349</v>
      </c>
      <c r="U52">
        <v>727720</v>
      </c>
    </row>
    <row r="53" spans="1:21" x14ac:dyDescent="0.35">
      <c r="A53" s="1">
        <v>43982</v>
      </c>
      <c r="B53">
        <v>538</v>
      </c>
      <c r="C53" t="s">
        <v>47</v>
      </c>
      <c r="D53" t="s">
        <v>48</v>
      </c>
      <c r="E53">
        <v>8003</v>
      </c>
      <c r="F53" t="s">
        <v>0</v>
      </c>
      <c r="G53" t="str">
        <f>VLOOKUP(B53,'Reference Data'!A53:B338,2,FALSE)</f>
        <v>UBS Zuerich Wiedikon</v>
      </c>
      <c r="H53" t="str">
        <f>VLOOKUP($B53,'Reference Data'!$A53:$L338,3,FALSE)</f>
        <v>UBS Switzerland AG</v>
      </c>
      <c r="I53" t="str">
        <f>VLOOKUP($B53,'Reference Data'!$A53:$L338,8,FALSE)</f>
        <v>FINANCIAL_INSTITUTION</v>
      </c>
      <c r="J53" t="s">
        <v>636</v>
      </c>
      <c r="K53" s="5">
        <v>47.370100000000001</v>
      </c>
      <c r="L53" s="5">
        <v>8.5213999999999999</v>
      </c>
      <c r="M53" t="str">
        <f>VLOOKUP($B53,'Reference Data'!$A53:$L338,12,FALSE)</f>
        <v>TWENTY_FOUR_H</v>
      </c>
      <c r="N53">
        <v>1602</v>
      </c>
      <c r="O53">
        <v>912120</v>
      </c>
      <c r="P53">
        <v>788</v>
      </c>
      <c r="Q53">
        <v>165</v>
      </c>
      <c r="R53">
        <v>1355</v>
      </c>
      <c r="S53">
        <v>842850</v>
      </c>
      <c r="T53">
        <v>247</v>
      </c>
      <c r="U53">
        <v>69270</v>
      </c>
    </row>
    <row r="54" spans="1:21" x14ac:dyDescent="0.35">
      <c r="A54" s="1">
        <v>43982</v>
      </c>
      <c r="B54">
        <v>546</v>
      </c>
      <c r="C54" t="s">
        <v>47</v>
      </c>
      <c r="D54" t="s">
        <v>48</v>
      </c>
      <c r="E54">
        <v>8003</v>
      </c>
      <c r="F54" t="s">
        <v>0</v>
      </c>
      <c r="G54" t="str">
        <f>VLOOKUP(B54,'Reference Data'!A54:B339,2,FALSE)</f>
        <v>UBS Zuerich Wiedikon</v>
      </c>
      <c r="H54" t="str">
        <f>VLOOKUP($B54,'Reference Data'!$A54:$L339,3,FALSE)</f>
        <v>UBS Switzerland AG</v>
      </c>
      <c r="I54" t="str">
        <f>VLOOKUP($B54,'Reference Data'!$A54:$L339,8,FALSE)</f>
        <v>FINANCIAL_INSTITUTION</v>
      </c>
      <c r="J54" t="s">
        <v>636</v>
      </c>
      <c r="K54" s="5">
        <v>47.370100000000001</v>
      </c>
      <c r="L54" s="5">
        <v>8.5213999999999999</v>
      </c>
      <c r="M54" t="str">
        <f>VLOOKUP($B54,'Reference Data'!$A54:$L339,12,FALSE)</f>
        <v>TWENTY_FOUR_H</v>
      </c>
      <c r="N54">
        <v>4119</v>
      </c>
      <c r="O54">
        <v>2250710</v>
      </c>
      <c r="P54">
        <v>957</v>
      </c>
      <c r="Q54">
        <v>113</v>
      </c>
      <c r="R54">
        <v>3485</v>
      </c>
      <c r="S54">
        <v>2036020</v>
      </c>
      <c r="T54">
        <v>634</v>
      </c>
      <c r="U54">
        <v>214690</v>
      </c>
    </row>
    <row r="55" spans="1:21" x14ac:dyDescent="0.35">
      <c r="A55" s="1">
        <v>43982</v>
      </c>
      <c r="B55">
        <v>550</v>
      </c>
      <c r="C55" t="s">
        <v>49</v>
      </c>
      <c r="D55" t="s">
        <v>50</v>
      </c>
      <c r="E55">
        <v>8049</v>
      </c>
      <c r="F55" t="s">
        <v>0</v>
      </c>
      <c r="G55" t="str">
        <f>VLOOKUP(B55,'Reference Data'!A55:B340,2,FALSE)</f>
        <v>UBS Zuerich Hoengg</v>
      </c>
      <c r="H55" t="str">
        <f>VLOOKUP($B55,'Reference Data'!$A55:$L340,3,FALSE)</f>
        <v>UBS Switzerland AG</v>
      </c>
      <c r="I55" t="str">
        <f>VLOOKUP($B55,'Reference Data'!$A55:$L340,8,FALSE)</f>
        <v>FINANCIAL_INSTITUTION</v>
      </c>
      <c r="J55" t="s">
        <v>637</v>
      </c>
      <c r="K55" s="5">
        <v>47.402200000000001</v>
      </c>
      <c r="L55" s="5">
        <v>8.4991000000000003</v>
      </c>
      <c r="M55" t="str">
        <f>VLOOKUP($B55,'Reference Data'!$A55:$L340,12,FALSE)</f>
        <v>TWENTY_FOUR_H</v>
      </c>
      <c r="N55">
        <v>806</v>
      </c>
      <c r="O55">
        <v>401170</v>
      </c>
      <c r="P55">
        <v>246</v>
      </c>
      <c r="Q55">
        <v>44</v>
      </c>
      <c r="R55">
        <v>718</v>
      </c>
      <c r="S55">
        <v>374700</v>
      </c>
      <c r="T55">
        <v>88</v>
      </c>
      <c r="U55">
        <v>26470</v>
      </c>
    </row>
    <row r="56" spans="1:21" x14ac:dyDescent="0.35">
      <c r="A56" s="1">
        <v>43982</v>
      </c>
      <c r="B56">
        <v>565</v>
      </c>
      <c r="C56" t="s">
        <v>49</v>
      </c>
      <c r="D56" t="s">
        <v>50</v>
      </c>
      <c r="E56">
        <v>8049</v>
      </c>
      <c r="F56" t="s">
        <v>0</v>
      </c>
      <c r="G56" t="str">
        <f>VLOOKUP(B56,'Reference Data'!A56:B341,2,FALSE)</f>
        <v>UBS Zuerich Hoengg</v>
      </c>
      <c r="H56" t="str">
        <f>VLOOKUP($B56,'Reference Data'!$A56:$L341,3,FALSE)</f>
        <v>UBS Switzerland AG</v>
      </c>
      <c r="I56" t="str">
        <f>VLOOKUP($B56,'Reference Data'!$A56:$L341,8,FALSE)</f>
        <v>FINANCIAL_INSTITUTION</v>
      </c>
      <c r="J56" t="s">
        <v>637</v>
      </c>
      <c r="K56" s="5">
        <v>47.402200000000001</v>
      </c>
      <c r="L56" s="5">
        <v>8.4991000000000003</v>
      </c>
      <c r="M56" t="str">
        <f>VLOOKUP($B56,'Reference Data'!$A56:$L341,12,FALSE)</f>
        <v>TWENTY_FOUR_H</v>
      </c>
      <c r="N56">
        <v>769</v>
      </c>
      <c r="O56">
        <v>502930</v>
      </c>
      <c r="P56">
        <v>318</v>
      </c>
      <c r="Q56">
        <v>67</v>
      </c>
      <c r="R56">
        <v>690</v>
      </c>
      <c r="S56">
        <v>467690</v>
      </c>
      <c r="T56">
        <v>79</v>
      </c>
      <c r="U56">
        <v>35240</v>
      </c>
    </row>
    <row r="57" spans="1:21" x14ac:dyDescent="0.35">
      <c r="A57" s="1">
        <v>43982</v>
      </c>
      <c r="B57">
        <v>574</v>
      </c>
      <c r="C57" t="s">
        <v>51</v>
      </c>
      <c r="D57" t="s">
        <v>52</v>
      </c>
      <c r="E57">
        <v>8060</v>
      </c>
      <c r="F57" t="s">
        <v>53</v>
      </c>
      <c r="G57" t="str">
        <f>VLOOKUP(B57,'Reference Data'!A57:B342,2,FALSE)</f>
        <v xml:space="preserve">UBS Zuerich Flughafen </v>
      </c>
      <c r="H57" t="str">
        <f>VLOOKUP($B57,'Reference Data'!$A57:$L342,3,FALSE)</f>
        <v>UBS Switzerland AG</v>
      </c>
      <c r="I57" t="str">
        <f>VLOOKUP($B57,'Reference Data'!$A57:$L342,8,FALSE)</f>
        <v>FINANCIAL_INSTITUTION</v>
      </c>
      <c r="J57" t="s">
        <v>638</v>
      </c>
      <c r="K57" s="5">
        <v>47.453099999999999</v>
      </c>
      <c r="L57" s="5">
        <v>8.5626999999999995</v>
      </c>
      <c r="M57" t="str">
        <f>VLOOKUP($B57,'Reference Data'!$A57:$L342,12,FALSE)</f>
        <v>TWENTY_FOUR_H</v>
      </c>
      <c r="N57">
        <v>127</v>
      </c>
      <c r="O57">
        <v>97610</v>
      </c>
      <c r="P57">
        <v>42</v>
      </c>
      <c r="Q57">
        <v>18</v>
      </c>
      <c r="R57">
        <v>109</v>
      </c>
      <c r="S57">
        <v>90620</v>
      </c>
      <c r="T57">
        <v>18</v>
      </c>
      <c r="U57">
        <v>6990</v>
      </c>
    </row>
    <row r="58" spans="1:21" x14ac:dyDescent="0.35">
      <c r="A58" s="1">
        <v>43982</v>
      </c>
      <c r="B58">
        <v>582</v>
      </c>
      <c r="C58" t="s">
        <v>51</v>
      </c>
      <c r="D58" t="s">
        <v>52</v>
      </c>
      <c r="E58">
        <v>8060</v>
      </c>
      <c r="F58" t="s">
        <v>53</v>
      </c>
      <c r="G58" t="str">
        <f>VLOOKUP(B58,'Reference Data'!A58:B343,2,FALSE)</f>
        <v xml:space="preserve">UBS Zuerich Flughafen </v>
      </c>
      <c r="H58" t="str">
        <f>VLOOKUP($B58,'Reference Data'!$A58:$L343,3,FALSE)</f>
        <v>UBS Switzerland AG</v>
      </c>
      <c r="I58" t="str">
        <f>VLOOKUP($B58,'Reference Data'!$A58:$L343,8,FALSE)</f>
        <v>FINANCIAL_INSTITUTION</v>
      </c>
      <c r="J58" t="s">
        <v>638</v>
      </c>
      <c r="K58" s="5">
        <v>47.453099999999999</v>
      </c>
      <c r="L58" s="5">
        <v>8.5626999999999995</v>
      </c>
      <c r="M58" t="str">
        <f>VLOOKUP($B58,'Reference Data'!$A58:$L343,12,FALSE)</f>
        <v>TWENTY_FOUR_H</v>
      </c>
      <c r="N58">
        <v>122</v>
      </c>
      <c r="O58">
        <v>80110</v>
      </c>
      <c r="P58">
        <v>102</v>
      </c>
      <c r="Q58">
        <v>21</v>
      </c>
      <c r="R58">
        <v>99</v>
      </c>
      <c r="S58">
        <v>70850</v>
      </c>
      <c r="T58">
        <v>23</v>
      </c>
      <c r="U58">
        <v>9260</v>
      </c>
    </row>
    <row r="59" spans="1:21" x14ac:dyDescent="0.35">
      <c r="A59" s="1">
        <v>43982</v>
      </c>
      <c r="B59">
        <v>599</v>
      </c>
      <c r="C59" t="s">
        <v>51</v>
      </c>
      <c r="D59" t="s">
        <v>52</v>
      </c>
      <c r="E59">
        <v>8060</v>
      </c>
      <c r="F59" t="s">
        <v>53</v>
      </c>
      <c r="G59" t="str">
        <f>VLOOKUP(B59,'Reference Data'!A59:B344,2,FALSE)</f>
        <v xml:space="preserve">UBS Zuerich Flughafen </v>
      </c>
      <c r="H59" t="str">
        <f>VLOOKUP($B59,'Reference Data'!$A59:$L344,3,FALSE)</f>
        <v>UBS Switzerland AG</v>
      </c>
      <c r="I59" t="str">
        <f>VLOOKUP($B59,'Reference Data'!$A59:$L344,8,FALSE)</f>
        <v>FINANCIAL_INSTITUTION</v>
      </c>
      <c r="J59" t="s">
        <v>638</v>
      </c>
      <c r="K59" s="5">
        <v>47.453099999999999</v>
      </c>
      <c r="L59" s="5">
        <v>8.5626999999999995</v>
      </c>
      <c r="M59" t="str">
        <f>VLOOKUP($B59,'Reference Data'!$A59:$L344,12,FALSE)</f>
        <v>TWENTY_FOUR_H</v>
      </c>
      <c r="N59">
        <v>478</v>
      </c>
      <c r="O59">
        <v>231680</v>
      </c>
      <c r="P59">
        <v>141</v>
      </c>
      <c r="Q59">
        <v>38</v>
      </c>
      <c r="R59">
        <v>433</v>
      </c>
      <c r="S59">
        <v>217370</v>
      </c>
      <c r="T59">
        <v>45</v>
      </c>
      <c r="U59">
        <v>14310</v>
      </c>
    </row>
    <row r="60" spans="1:21" x14ac:dyDescent="0.35">
      <c r="A60" s="1">
        <v>43982</v>
      </c>
      <c r="B60">
        <v>601</v>
      </c>
      <c r="C60" t="s">
        <v>51</v>
      </c>
      <c r="D60" t="s">
        <v>52</v>
      </c>
      <c r="E60">
        <v>8060</v>
      </c>
      <c r="F60" t="s">
        <v>53</v>
      </c>
      <c r="G60" t="str">
        <f>VLOOKUP(B60,'Reference Data'!A60:B345,2,FALSE)</f>
        <v xml:space="preserve">UBS Zuerich Flughafen </v>
      </c>
      <c r="H60" t="str">
        <f>VLOOKUP($B60,'Reference Data'!$A60:$L345,3,FALSE)</f>
        <v>UBS Switzerland AG</v>
      </c>
      <c r="I60" t="str">
        <f>VLOOKUP($B60,'Reference Data'!$A60:$L345,8,FALSE)</f>
        <v>FINANCIAL_INSTITUTION</v>
      </c>
      <c r="J60" t="s">
        <v>638</v>
      </c>
      <c r="K60" s="5">
        <v>47.453099999999999</v>
      </c>
      <c r="L60" s="5">
        <v>8.5626999999999995</v>
      </c>
      <c r="M60" t="str">
        <f>VLOOKUP($B60,'Reference Data'!$A60:$L345,12,FALSE)</f>
        <v>TWENTY_FOUR_H</v>
      </c>
      <c r="N60">
        <v>339</v>
      </c>
      <c r="O60">
        <v>173770</v>
      </c>
      <c r="P60">
        <v>104</v>
      </c>
      <c r="Q60">
        <v>18</v>
      </c>
      <c r="R60">
        <v>301</v>
      </c>
      <c r="S60">
        <v>161190</v>
      </c>
      <c r="T60">
        <v>38</v>
      </c>
      <c r="U60">
        <v>12580</v>
      </c>
    </row>
    <row r="61" spans="1:21" x14ac:dyDescent="0.35">
      <c r="A61" s="1">
        <v>43982</v>
      </c>
      <c r="B61">
        <v>612</v>
      </c>
      <c r="C61" t="s">
        <v>51</v>
      </c>
      <c r="D61" t="s">
        <v>52</v>
      </c>
      <c r="E61">
        <v>8060</v>
      </c>
      <c r="F61" t="s">
        <v>53</v>
      </c>
      <c r="G61" t="str">
        <f>VLOOKUP(B61,'Reference Data'!A61:B346,2,FALSE)</f>
        <v xml:space="preserve">UBS Zuerich Flughafen </v>
      </c>
      <c r="H61" t="str">
        <f>VLOOKUP($B61,'Reference Data'!$A61:$L346,3,FALSE)</f>
        <v>UBS Switzerland AG</v>
      </c>
      <c r="I61" t="str">
        <f>VLOOKUP($B61,'Reference Data'!$A61:$L346,8,FALSE)</f>
        <v>FINANCIAL_INSTITUTION</v>
      </c>
      <c r="J61" t="s">
        <v>638</v>
      </c>
      <c r="K61" s="5">
        <v>47.453099999999999</v>
      </c>
      <c r="L61" s="5">
        <v>8.5626999999999995</v>
      </c>
      <c r="M61" t="str">
        <f>VLOOKUP($B61,'Reference Data'!$A61:$L346,12,FALSE)</f>
        <v>TWENTY_FOUR_H</v>
      </c>
      <c r="N61">
        <v>27</v>
      </c>
      <c r="O61">
        <v>6470</v>
      </c>
      <c r="P61">
        <v>1</v>
      </c>
      <c r="Q61">
        <v>3</v>
      </c>
      <c r="R61">
        <v>7</v>
      </c>
      <c r="S61">
        <v>1960</v>
      </c>
      <c r="T61">
        <v>20</v>
      </c>
      <c r="U61">
        <v>4510</v>
      </c>
    </row>
    <row r="62" spans="1:21" x14ac:dyDescent="0.35">
      <c r="A62" s="1">
        <v>43982</v>
      </c>
      <c r="B62">
        <v>626</v>
      </c>
      <c r="C62" t="s">
        <v>51</v>
      </c>
      <c r="D62" t="s">
        <v>52</v>
      </c>
      <c r="E62">
        <v>8060</v>
      </c>
      <c r="F62" t="s">
        <v>53</v>
      </c>
      <c r="G62" t="str">
        <f>VLOOKUP(B62,'Reference Data'!A62:B347,2,FALSE)</f>
        <v xml:space="preserve">UBS Zuerich Flughafen </v>
      </c>
      <c r="H62" t="str">
        <f>VLOOKUP($B62,'Reference Data'!$A62:$L347,3,FALSE)</f>
        <v>UBS Switzerland AG</v>
      </c>
      <c r="I62" t="str">
        <f>VLOOKUP($B62,'Reference Data'!$A62:$L347,8,FALSE)</f>
        <v>FINANCIAL_INSTITUTION</v>
      </c>
      <c r="J62" t="s">
        <v>638</v>
      </c>
      <c r="K62" s="5">
        <v>47.453099999999999</v>
      </c>
      <c r="L62" s="5">
        <v>8.5626999999999995</v>
      </c>
      <c r="M62" t="str">
        <f>VLOOKUP($B62,'Reference Data'!$A62:$L347,12,FALSE)</f>
        <v>TWENTY_FOUR_H</v>
      </c>
      <c r="N62">
        <v>200</v>
      </c>
      <c r="O62">
        <v>108300</v>
      </c>
      <c r="P62">
        <v>35</v>
      </c>
      <c r="Q62">
        <v>5</v>
      </c>
      <c r="R62">
        <v>129</v>
      </c>
      <c r="S62">
        <v>89100</v>
      </c>
      <c r="T62">
        <v>71</v>
      </c>
      <c r="U62">
        <v>19200</v>
      </c>
    </row>
    <row r="63" spans="1:21" x14ac:dyDescent="0.35">
      <c r="A63" s="1">
        <v>43982</v>
      </c>
      <c r="B63">
        <v>639</v>
      </c>
      <c r="C63" t="s">
        <v>51</v>
      </c>
      <c r="D63" t="s">
        <v>52</v>
      </c>
      <c r="E63">
        <v>8060</v>
      </c>
      <c r="F63" t="s">
        <v>53</v>
      </c>
      <c r="G63" t="str">
        <f>VLOOKUP(B63,'Reference Data'!A63:B348,2,FALSE)</f>
        <v xml:space="preserve">UBS Zuerich Flughafen </v>
      </c>
      <c r="H63" t="str">
        <f>VLOOKUP($B63,'Reference Data'!$A63:$L348,3,FALSE)</f>
        <v>UBS Switzerland AG</v>
      </c>
      <c r="I63" t="str">
        <f>VLOOKUP($B63,'Reference Data'!$A63:$L348,8,FALSE)</f>
        <v>FINANCIAL_INSTITUTION</v>
      </c>
      <c r="J63" t="s">
        <v>638</v>
      </c>
      <c r="K63" s="5">
        <v>47.453099999999999</v>
      </c>
      <c r="L63" s="5">
        <v>8.5626999999999995</v>
      </c>
      <c r="M63" t="str">
        <f>VLOOKUP($B63,'Reference Data'!$A63:$L348,12,FALSE)</f>
        <v>TWENTY_FOUR_H</v>
      </c>
      <c r="N63">
        <v>164</v>
      </c>
      <c r="O63">
        <v>93920</v>
      </c>
      <c r="P63">
        <v>123</v>
      </c>
      <c r="Q63">
        <v>5</v>
      </c>
      <c r="R63">
        <v>126</v>
      </c>
      <c r="S63">
        <v>82000</v>
      </c>
      <c r="T63">
        <v>38</v>
      </c>
      <c r="U63">
        <v>11920</v>
      </c>
    </row>
    <row r="64" spans="1:21" x14ac:dyDescent="0.35">
      <c r="A64" s="1">
        <v>43982</v>
      </c>
      <c r="B64">
        <v>649</v>
      </c>
      <c r="C64" t="s">
        <v>51</v>
      </c>
      <c r="D64" t="s">
        <v>52</v>
      </c>
      <c r="E64">
        <v>8060</v>
      </c>
      <c r="F64" t="s">
        <v>53</v>
      </c>
      <c r="G64" t="str">
        <f>VLOOKUP(B64,'Reference Data'!A64:B349,2,FALSE)</f>
        <v xml:space="preserve">UBS Zuerich Flughafen </v>
      </c>
      <c r="H64" t="str">
        <f>VLOOKUP($B64,'Reference Data'!$A64:$L349,3,FALSE)</f>
        <v>UBS Switzerland AG</v>
      </c>
      <c r="I64" t="str">
        <f>VLOOKUP($B64,'Reference Data'!$A64:$L349,8,FALSE)</f>
        <v>FINANCIAL_INSTITUTION</v>
      </c>
      <c r="J64" t="s">
        <v>638</v>
      </c>
      <c r="K64" s="5">
        <v>47.453099999999999</v>
      </c>
      <c r="L64" s="5">
        <v>8.5626999999999995</v>
      </c>
      <c r="M64" t="str">
        <f>VLOOKUP($B64,'Reference Data'!$A64:$L349,12,FALSE)</f>
        <v>TWENTY_FOUR_H</v>
      </c>
      <c r="N64">
        <v>307</v>
      </c>
      <c r="O64">
        <v>192370</v>
      </c>
      <c r="P64">
        <v>44</v>
      </c>
      <c r="Q64">
        <v>30</v>
      </c>
      <c r="R64">
        <v>252</v>
      </c>
      <c r="S64">
        <v>168520</v>
      </c>
      <c r="T64">
        <v>55</v>
      </c>
      <c r="U64">
        <v>23850</v>
      </c>
    </row>
    <row r="65" spans="1:21" x14ac:dyDescent="0.35">
      <c r="A65" s="1">
        <v>43982</v>
      </c>
      <c r="B65">
        <v>659</v>
      </c>
      <c r="C65" t="s">
        <v>54</v>
      </c>
      <c r="D65" t="s">
        <v>55</v>
      </c>
      <c r="E65">
        <v>8052</v>
      </c>
      <c r="F65" t="s">
        <v>0</v>
      </c>
      <c r="G65" t="str">
        <f>VLOOKUP(B65,'Reference Data'!A65:B350,2,FALSE)</f>
        <v xml:space="preserve">UBS Zuerich Schweizer Fernsehen </v>
      </c>
      <c r="H65" t="str">
        <f>VLOOKUP($B65,'Reference Data'!$A65:$L350,3,FALSE)</f>
        <v>UBS Switzerland AG</v>
      </c>
      <c r="I65" t="str">
        <f>VLOOKUP($B65,'Reference Data'!$A65:$L350,8,FALSE)</f>
        <v>FINANCIAL_INSTITUTION</v>
      </c>
      <c r="J65" t="s">
        <v>639</v>
      </c>
      <c r="K65" s="5">
        <v>47.417099999999998</v>
      </c>
      <c r="L65" s="5">
        <v>8.5599000000000007</v>
      </c>
      <c r="M65">
        <f>VLOOKUP($B65,'Reference Data'!$A65:$L350,12,FALSE)</f>
        <v>0</v>
      </c>
      <c r="N65">
        <v>0</v>
      </c>
      <c r="O65">
        <v>0</v>
      </c>
      <c r="P65">
        <v>119</v>
      </c>
      <c r="Q65">
        <v>27</v>
      </c>
      <c r="R65">
        <v>0</v>
      </c>
      <c r="S65">
        <v>0</v>
      </c>
      <c r="T65">
        <v>0</v>
      </c>
      <c r="U65">
        <v>0</v>
      </c>
    </row>
    <row r="66" spans="1:21" x14ac:dyDescent="0.35">
      <c r="A66" s="1">
        <v>43982</v>
      </c>
      <c r="B66">
        <v>659</v>
      </c>
      <c r="C66" t="s">
        <v>54</v>
      </c>
      <c r="D66" t="s">
        <v>55</v>
      </c>
      <c r="E66">
        <v>8052</v>
      </c>
      <c r="F66" t="s">
        <v>0</v>
      </c>
      <c r="G66" t="str">
        <f>VLOOKUP(B66,'Reference Data'!A66:B351,2,FALSE)</f>
        <v xml:space="preserve">UBS Zuerich Schweizer Fernsehen </v>
      </c>
      <c r="H66" t="str">
        <f>VLOOKUP($B66,'Reference Data'!$A66:$L351,3,FALSE)</f>
        <v>UBS Switzerland AG</v>
      </c>
      <c r="I66" t="str">
        <f>VLOOKUP($B66,'Reference Data'!$A66:$L351,8,FALSE)</f>
        <v>FINANCIAL_INSTITUTION</v>
      </c>
      <c r="J66" t="s">
        <v>639</v>
      </c>
      <c r="K66" s="5">
        <v>47.417099999999998</v>
      </c>
      <c r="L66" s="5">
        <v>8.5599000000000007</v>
      </c>
      <c r="M66">
        <f>VLOOKUP($B66,'Reference Data'!$A66:$L351,12,FALSE)</f>
        <v>0</v>
      </c>
      <c r="N66">
        <v>981</v>
      </c>
      <c r="O66">
        <v>361000</v>
      </c>
      <c r="P66">
        <v>0</v>
      </c>
      <c r="Q66">
        <v>0</v>
      </c>
      <c r="R66">
        <v>566</v>
      </c>
      <c r="S66">
        <v>248520</v>
      </c>
      <c r="T66">
        <v>415</v>
      </c>
      <c r="U66">
        <v>112480</v>
      </c>
    </row>
    <row r="67" spans="1:21" x14ac:dyDescent="0.35">
      <c r="A67" s="1">
        <v>43982</v>
      </c>
      <c r="B67">
        <v>662</v>
      </c>
      <c r="C67" t="s">
        <v>56</v>
      </c>
      <c r="D67" t="s">
        <v>57</v>
      </c>
      <c r="E67">
        <v>8048</v>
      </c>
      <c r="F67" t="s">
        <v>0</v>
      </c>
      <c r="G67" t="str">
        <f>VLOOKUP(B67,'Reference Data'!A67:B352,2,FALSE)</f>
        <v>UBS Zuerich Altstetten</v>
      </c>
      <c r="H67" t="str">
        <f>VLOOKUP($B67,'Reference Data'!$A67:$L352,3,FALSE)</f>
        <v>UBS Switzerland AG</v>
      </c>
      <c r="I67" t="str">
        <f>VLOOKUP($B67,'Reference Data'!$A67:$L352,8,FALSE)</f>
        <v>FINANCIAL_INSTITUTION</v>
      </c>
      <c r="J67" t="s">
        <v>640</v>
      </c>
      <c r="K67" s="5">
        <v>47.388100000000001</v>
      </c>
      <c r="L67" s="5">
        <v>8.4857999999999993</v>
      </c>
      <c r="M67" t="str">
        <f>VLOOKUP($B67,'Reference Data'!$A67:$L352,12,FALSE)</f>
        <v>TWENTY_FOUR_H</v>
      </c>
      <c r="N67">
        <v>2058</v>
      </c>
      <c r="O67">
        <v>1260140</v>
      </c>
      <c r="P67">
        <v>827</v>
      </c>
      <c r="Q67">
        <v>60</v>
      </c>
      <c r="R67">
        <v>1805</v>
      </c>
      <c r="S67">
        <v>1182750</v>
      </c>
      <c r="T67">
        <v>253</v>
      </c>
      <c r="U67">
        <v>77390</v>
      </c>
    </row>
    <row r="68" spans="1:21" x14ac:dyDescent="0.35">
      <c r="A68" s="1">
        <v>43982</v>
      </c>
      <c r="B68">
        <v>679</v>
      </c>
      <c r="C68" t="s">
        <v>56</v>
      </c>
      <c r="D68" t="s">
        <v>57</v>
      </c>
      <c r="E68">
        <v>8048</v>
      </c>
      <c r="F68" t="s">
        <v>0</v>
      </c>
      <c r="G68" t="str">
        <f>VLOOKUP(B68,'Reference Data'!A68:B353,2,FALSE)</f>
        <v>UBS Zuerich Altstetten</v>
      </c>
      <c r="H68" t="str">
        <f>VLOOKUP($B68,'Reference Data'!$A68:$L353,3,FALSE)</f>
        <v>UBS Switzerland AG</v>
      </c>
      <c r="I68" t="str">
        <f>VLOOKUP($B68,'Reference Data'!$A68:$L353,8,FALSE)</f>
        <v>FINANCIAL_INSTITUTION</v>
      </c>
      <c r="J68" t="s">
        <v>640</v>
      </c>
      <c r="K68" s="5">
        <v>47.388100000000001</v>
      </c>
      <c r="L68" s="5">
        <v>8.4857999999999993</v>
      </c>
      <c r="M68" t="str">
        <f>VLOOKUP($B68,'Reference Data'!$A68:$L353,12,FALSE)</f>
        <v>TWENTY_FOUR_H</v>
      </c>
      <c r="N68">
        <v>2241</v>
      </c>
      <c r="O68">
        <v>1408090</v>
      </c>
      <c r="P68">
        <v>519</v>
      </c>
      <c r="Q68">
        <v>48</v>
      </c>
      <c r="R68">
        <v>1931</v>
      </c>
      <c r="S68">
        <v>1298390</v>
      </c>
      <c r="T68">
        <v>310</v>
      </c>
      <c r="U68">
        <v>109700</v>
      </c>
    </row>
    <row r="69" spans="1:21" x14ac:dyDescent="0.35">
      <c r="A69" s="1">
        <v>43982</v>
      </c>
      <c r="B69">
        <v>685</v>
      </c>
      <c r="C69" t="s">
        <v>56</v>
      </c>
      <c r="D69" t="s">
        <v>57</v>
      </c>
      <c r="E69">
        <v>8048</v>
      </c>
      <c r="F69" t="s">
        <v>0</v>
      </c>
      <c r="G69" t="str">
        <f>VLOOKUP(B69,'Reference Data'!A69:B354,2,FALSE)</f>
        <v>UBS Zuerich Altstetten</v>
      </c>
      <c r="H69" t="str">
        <f>VLOOKUP($B69,'Reference Data'!$A69:$L354,3,FALSE)</f>
        <v>UBS Switzerland AG</v>
      </c>
      <c r="I69" t="str">
        <f>VLOOKUP($B69,'Reference Data'!$A69:$L354,8,FALSE)</f>
        <v>FINANCIAL_INSTITUTION</v>
      </c>
      <c r="J69" t="s">
        <v>640</v>
      </c>
      <c r="K69" s="5">
        <v>47.388100000000001</v>
      </c>
      <c r="L69" s="5">
        <v>8.4857999999999993</v>
      </c>
      <c r="M69" t="str">
        <f>VLOOKUP($B69,'Reference Data'!$A69:$L354,12,FALSE)</f>
        <v>TWENTY_FOUR_H</v>
      </c>
      <c r="N69">
        <v>4510</v>
      </c>
      <c r="O69">
        <v>2630040</v>
      </c>
      <c r="P69">
        <v>1081</v>
      </c>
      <c r="Q69">
        <v>154</v>
      </c>
      <c r="R69">
        <v>3928</v>
      </c>
      <c r="S69">
        <v>2462160</v>
      </c>
      <c r="T69">
        <v>582</v>
      </c>
      <c r="U69">
        <v>167880</v>
      </c>
    </row>
    <row r="70" spans="1:21" x14ac:dyDescent="0.35">
      <c r="A70" s="1">
        <v>43982</v>
      </c>
      <c r="B70">
        <v>697</v>
      </c>
      <c r="C70" t="s">
        <v>59</v>
      </c>
      <c r="D70" t="s">
        <v>60</v>
      </c>
      <c r="E70">
        <v>8026</v>
      </c>
      <c r="F70" t="s">
        <v>0</v>
      </c>
      <c r="G70" t="str">
        <f>VLOOKUP(B70,'Reference Data'!A70:B355,2,FALSE)</f>
        <v xml:space="preserve">Zürich Helvetiaplatz </v>
      </c>
      <c r="H70" t="str">
        <f>VLOOKUP($B70,'Reference Data'!$A70:$L355,3,FALSE)</f>
        <v>Credit Suisse AG</v>
      </c>
      <c r="I70" t="str">
        <f>VLOOKUP($B70,'Reference Data'!$A70:$L355,8,FALSE)</f>
        <v>FINANCIAL_INSTITUTION</v>
      </c>
      <c r="K70" s="5"/>
      <c r="L70" s="5"/>
      <c r="M70" t="str">
        <f>VLOOKUP($B70,'Reference Data'!$A70:$L355,12,FALSE)</f>
        <v>TWENTY_FOUR_H</v>
      </c>
      <c r="N70">
        <v>4219</v>
      </c>
      <c r="O70">
        <v>1248910</v>
      </c>
      <c r="P70">
        <v>137</v>
      </c>
      <c r="Q70">
        <v>194</v>
      </c>
      <c r="R70">
        <v>1534</v>
      </c>
      <c r="S70">
        <v>661210</v>
      </c>
      <c r="T70">
        <v>2685</v>
      </c>
      <c r="U70">
        <v>587700</v>
      </c>
    </row>
    <row r="71" spans="1:21" x14ac:dyDescent="0.35">
      <c r="A71" s="1">
        <v>43982</v>
      </c>
      <c r="B71">
        <v>716</v>
      </c>
      <c r="C71" t="s">
        <v>62</v>
      </c>
      <c r="D71" t="s">
        <v>63</v>
      </c>
      <c r="E71">
        <v>8001</v>
      </c>
      <c r="F71" t="s">
        <v>0</v>
      </c>
      <c r="G71" t="str">
        <f>VLOOKUP(B71,'Reference Data'!A71:B356,2,FALSE)</f>
        <v>Zürich Helvetiaplatz</v>
      </c>
      <c r="H71" t="str">
        <f>VLOOKUP($B71,'Reference Data'!$A71:$L356,3,FALSE)</f>
        <v>Credit Suisse AG</v>
      </c>
      <c r="I71" t="str">
        <f>VLOOKUP($B71,'Reference Data'!$A71:$L356,8,FALSE)</f>
        <v>FINANCIAL_INSTITUTION</v>
      </c>
      <c r="K71" s="5"/>
      <c r="L71" s="5"/>
      <c r="M71" t="str">
        <f>VLOOKUP($B71,'Reference Data'!$A71:$L356,12,FALSE)</f>
        <v>TWENTY_FOUR_H</v>
      </c>
      <c r="N71">
        <v>3677</v>
      </c>
      <c r="O71">
        <v>1003840</v>
      </c>
      <c r="P71">
        <v>146</v>
      </c>
      <c r="Q71">
        <v>168</v>
      </c>
      <c r="R71">
        <v>1200</v>
      </c>
      <c r="S71">
        <v>483020</v>
      </c>
      <c r="T71">
        <v>2477</v>
      </c>
      <c r="U71">
        <v>520820</v>
      </c>
    </row>
    <row r="72" spans="1:21" x14ac:dyDescent="0.35">
      <c r="A72" s="1">
        <v>43982</v>
      </c>
      <c r="B72">
        <v>724</v>
      </c>
      <c r="C72" t="s">
        <v>64</v>
      </c>
      <c r="D72" t="s">
        <v>65</v>
      </c>
      <c r="E72">
        <v>8008</v>
      </c>
      <c r="F72" t="s">
        <v>0</v>
      </c>
      <c r="G72" t="str">
        <f>VLOOKUP(B72,'Reference Data'!A72:B357,2,FALSE)</f>
        <v>Zuerich Seefeld</v>
      </c>
      <c r="H72" t="str">
        <f>VLOOKUP($B72,'Reference Data'!$A72:$L357,3,FALSE)</f>
        <v>Credit Suisse AG</v>
      </c>
      <c r="I72" t="str">
        <f>VLOOKUP($B72,'Reference Data'!$A72:$L357,8,FALSE)</f>
        <v>FINANCIAL_INSTITUTION</v>
      </c>
      <c r="K72" s="5"/>
      <c r="L72" s="5"/>
      <c r="M72">
        <f>VLOOKUP($B72,'Reference Data'!$A72:$L357,12,FALSE)</f>
        <v>0</v>
      </c>
      <c r="N72">
        <v>1359</v>
      </c>
      <c r="O72">
        <v>710620</v>
      </c>
      <c r="P72">
        <v>422</v>
      </c>
      <c r="Q72">
        <v>24</v>
      </c>
      <c r="R72">
        <v>1039</v>
      </c>
      <c r="S72">
        <v>565570</v>
      </c>
      <c r="T72">
        <v>320</v>
      </c>
      <c r="U72">
        <v>145050</v>
      </c>
    </row>
    <row r="73" spans="1:21" x14ac:dyDescent="0.35">
      <c r="A73" s="1">
        <v>43982</v>
      </c>
      <c r="B73">
        <v>733</v>
      </c>
      <c r="C73" t="s">
        <v>66</v>
      </c>
      <c r="D73" t="s">
        <v>67</v>
      </c>
      <c r="E73">
        <v>8046</v>
      </c>
      <c r="F73" t="s">
        <v>0</v>
      </c>
      <c r="G73" t="str">
        <f>VLOOKUP(B73,'Reference Data'!A73:B358,2,FALSE)</f>
        <v>CS Zürich Affoltern</v>
      </c>
      <c r="H73" t="str">
        <f>VLOOKUP($B73,'Reference Data'!$A73:$L358,3,FALSE)</f>
        <v>Credit Suisse AG</v>
      </c>
      <c r="I73" t="str">
        <f>VLOOKUP($B73,'Reference Data'!$A73:$L358,8,FALSE)</f>
        <v>ON_STREET</v>
      </c>
      <c r="K73" s="5"/>
      <c r="L73" s="5"/>
      <c r="M73" t="str">
        <f>VLOOKUP($B73,'Reference Data'!$A73:$L358,12,FALSE)</f>
        <v>TWENTY_FOUR_H</v>
      </c>
      <c r="N73">
        <v>4516</v>
      </c>
      <c r="O73">
        <v>2347080</v>
      </c>
      <c r="P73">
        <v>686</v>
      </c>
      <c r="Q73">
        <v>327</v>
      </c>
      <c r="R73">
        <v>3036</v>
      </c>
      <c r="S73">
        <v>1827050</v>
      </c>
      <c r="T73">
        <v>1480</v>
      </c>
      <c r="U73">
        <v>520030</v>
      </c>
    </row>
    <row r="74" spans="1:21" x14ac:dyDescent="0.35">
      <c r="A74" s="1">
        <v>43982</v>
      </c>
      <c r="B74">
        <v>747</v>
      </c>
      <c r="C74" t="s">
        <v>68</v>
      </c>
      <c r="D74" t="s">
        <v>69</v>
      </c>
      <c r="E74">
        <v>8050</v>
      </c>
      <c r="F74" t="s">
        <v>0</v>
      </c>
      <c r="G74" t="str">
        <f>VLOOKUP(B74,'Reference Data'!A74:B359,2,FALSE)</f>
        <v>Zürich Oerlikon</v>
      </c>
      <c r="H74" t="str">
        <f>VLOOKUP($B74,'Reference Data'!$A74:$L359,3,FALSE)</f>
        <v>Credit Suisse AG</v>
      </c>
      <c r="I74" t="str">
        <f>VLOOKUP($B74,'Reference Data'!$A74:$L359,8,FALSE)</f>
        <v>FINANCIAL_INSTITUTION</v>
      </c>
      <c r="K74" s="5"/>
      <c r="L74" s="5"/>
      <c r="M74" t="str">
        <f>VLOOKUP($B74,'Reference Data'!$A74:$L359,12,FALSE)</f>
        <v>TWENTY_FOUR_H</v>
      </c>
      <c r="N74">
        <v>1597</v>
      </c>
      <c r="O74">
        <v>10078760</v>
      </c>
      <c r="P74">
        <v>835</v>
      </c>
      <c r="Q74">
        <v>114</v>
      </c>
      <c r="R74">
        <v>1366</v>
      </c>
      <c r="S74">
        <v>9362590</v>
      </c>
      <c r="T74">
        <v>231</v>
      </c>
      <c r="U74">
        <v>716170</v>
      </c>
    </row>
    <row r="75" spans="1:21" x14ac:dyDescent="0.35">
      <c r="A75" s="1">
        <v>43982</v>
      </c>
      <c r="B75">
        <v>758</v>
      </c>
      <c r="C75" t="s">
        <v>70</v>
      </c>
      <c r="D75" t="s">
        <v>71</v>
      </c>
      <c r="E75">
        <v>8042</v>
      </c>
      <c r="F75" t="s">
        <v>0</v>
      </c>
      <c r="G75" t="str">
        <f>VLOOKUP(B75,'Reference Data'!A75:B360,2,FALSE)</f>
        <v>Zürich Schaffhauserplatz</v>
      </c>
      <c r="H75" t="str">
        <f>VLOOKUP($B75,'Reference Data'!$A75:$L360,3,FALSE)</f>
        <v>Credit Suisse AG</v>
      </c>
      <c r="I75" t="str">
        <f>VLOOKUP($B75,'Reference Data'!$A75:$L360,8,FALSE)</f>
        <v>FINANCIAL_INSTITUTION</v>
      </c>
      <c r="K75" s="5"/>
      <c r="L75" s="5"/>
      <c r="M75" t="str">
        <f>VLOOKUP($B75,'Reference Data'!$A75:$L360,12,FALSE)</f>
        <v>TWENTY_FOUR_H</v>
      </c>
      <c r="N75">
        <v>721</v>
      </c>
      <c r="O75">
        <v>261280</v>
      </c>
      <c r="P75">
        <v>225</v>
      </c>
      <c r="Q75">
        <v>56</v>
      </c>
      <c r="R75">
        <v>344</v>
      </c>
      <c r="S75">
        <v>185130</v>
      </c>
      <c r="T75">
        <v>377</v>
      </c>
      <c r="U75">
        <v>76150</v>
      </c>
    </row>
    <row r="76" spans="1:21" x14ac:dyDescent="0.35">
      <c r="A76" s="1">
        <v>43982</v>
      </c>
      <c r="B76">
        <v>762</v>
      </c>
      <c r="C76" t="s">
        <v>72</v>
      </c>
      <c r="D76" t="s">
        <v>73</v>
      </c>
      <c r="E76">
        <v>8001</v>
      </c>
      <c r="F76" t="s">
        <v>0</v>
      </c>
      <c r="G76" t="str">
        <f>VLOOKUP(B76,'Reference Data'!A76:B361,2,FALSE)</f>
        <v>Zürich Rathausplatz</v>
      </c>
      <c r="H76" t="str">
        <f>VLOOKUP($B76,'Reference Data'!$A76:$L361,3,FALSE)</f>
        <v>Credit Suisse AG</v>
      </c>
      <c r="I76" t="str">
        <f>VLOOKUP($B76,'Reference Data'!$A76:$L361,8,FALSE)</f>
        <v>RETAIL_STORE</v>
      </c>
      <c r="K76" s="5"/>
      <c r="L76" s="5"/>
      <c r="M76" t="str">
        <f>VLOOKUP($B76,'Reference Data'!$A76:$L361,12,FALSE)</f>
        <v>TWENTY_FOUR_H</v>
      </c>
      <c r="N76">
        <v>983</v>
      </c>
      <c r="O76">
        <v>307260</v>
      </c>
      <c r="P76">
        <v>114</v>
      </c>
      <c r="Q76">
        <v>12</v>
      </c>
      <c r="R76">
        <v>447</v>
      </c>
      <c r="S76">
        <v>175960</v>
      </c>
      <c r="T76">
        <v>536</v>
      </c>
      <c r="U76">
        <v>131300</v>
      </c>
    </row>
    <row r="77" spans="1:21" x14ac:dyDescent="0.35">
      <c r="A77" s="1">
        <v>43982</v>
      </c>
      <c r="B77">
        <v>776</v>
      </c>
      <c r="C77" t="s">
        <v>74</v>
      </c>
      <c r="D77" t="s">
        <v>73</v>
      </c>
      <c r="E77">
        <v>8001</v>
      </c>
      <c r="F77" t="s">
        <v>0</v>
      </c>
      <c r="G77" t="str">
        <f>VLOOKUP(B77,'Reference Data'!A77:B362,2,FALSE)</f>
        <v>Zürich Rathausplatz</v>
      </c>
      <c r="H77" t="str">
        <f>VLOOKUP($B77,'Reference Data'!$A77:$L362,3,FALSE)</f>
        <v>Credit Suisse AG</v>
      </c>
      <c r="I77" t="str">
        <f>VLOOKUP($B77,'Reference Data'!$A77:$L362,8,FALSE)</f>
        <v>FINANCIAL_INSTITUTION</v>
      </c>
      <c r="K77" s="5"/>
      <c r="L77" s="5"/>
      <c r="M77" t="str">
        <f>VLOOKUP($B77,'Reference Data'!$A77:$L362,12,FALSE)</f>
        <v>TWENTY_FOUR_H</v>
      </c>
      <c r="N77">
        <v>887</v>
      </c>
      <c r="O77">
        <v>252600</v>
      </c>
      <c r="P77">
        <v>116</v>
      </c>
      <c r="Q77">
        <v>31</v>
      </c>
      <c r="R77">
        <v>431</v>
      </c>
      <c r="S77">
        <v>151350</v>
      </c>
      <c r="T77">
        <v>456</v>
      </c>
      <c r="U77">
        <v>101250</v>
      </c>
    </row>
    <row r="78" spans="1:21" x14ac:dyDescent="0.35">
      <c r="A78" s="1">
        <v>43982</v>
      </c>
      <c r="B78">
        <v>782</v>
      </c>
      <c r="C78" t="s">
        <v>75</v>
      </c>
      <c r="D78" t="s">
        <v>76</v>
      </c>
      <c r="E78">
        <v>8910</v>
      </c>
      <c r="F78" t="s">
        <v>0</v>
      </c>
      <c r="G78" t="str">
        <f>VLOOKUP(B78,'Reference Data'!A78:B363,2,FALSE)</f>
        <v>Affoltern A.a.</v>
      </c>
      <c r="H78" t="str">
        <f>VLOOKUP($B78,'Reference Data'!$A78:$L363,3,FALSE)</f>
        <v>Credit Suisse AG</v>
      </c>
      <c r="I78" t="str">
        <f>VLOOKUP($B78,'Reference Data'!$A78:$L363,8,FALSE)</f>
        <v>FINANCIAL_INSTITUTION</v>
      </c>
      <c r="K78" s="5"/>
      <c r="L78" s="5"/>
      <c r="M78" t="str">
        <f>VLOOKUP($B78,'Reference Data'!$A78:$L363,12,FALSE)</f>
        <v>TWENTY_FOUR_H</v>
      </c>
      <c r="N78">
        <v>832</v>
      </c>
      <c r="O78">
        <v>376530</v>
      </c>
      <c r="P78">
        <v>155</v>
      </c>
      <c r="Q78">
        <v>68</v>
      </c>
      <c r="R78">
        <v>461</v>
      </c>
      <c r="S78">
        <v>281260</v>
      </c>
      <c r="T78">
        <v>371</v>
      </c>
      <c r="U78">
        <v>95270</v>
      </c>
    </row>
    <row r="79" spans="1:21" x14ac:dyDescent="0.35">
      <c r="A79" s="1">
        <v>43982</v>
      </c>
      <c r="B79">
        <v>799</v>
      </c>
      <c r="C79" t="s">
        <v>77</v>
      </c>
      <c r="D79" t="s">
        <v>69</v>
      </c>
      <c r="E79">
        <v>8050</v>
      </c>
      <c r="F79" t="s">
        <v>0</v>
      </c>
      <c r="G79" t="str">
        <f>VLOOKUP(B79,'Reference Data'!A79:B364,2,FALSE)</f>
        <v>Zürich Oerlikon</v>
      </c>
      <c r="H79" t="str">
        <f>VLOOKUP($B79,'Reference Data'!$A79:$L364,3,FALSE)</f>
        <v>Credit Suisse AG</v>
      </c>
      <c r="I79" t="str">
        <f>VLOOKUP($B79,'Reference Data'!$A79:$L364,8,FALSE)</f>
        <v>FINANCIAL_INSTITUTION</v>
      </c>
      <c r="K79" s="5"/>
      <c r="L79" s="5"/>
      <c r="M79" t="str">
        <f>VLOOKUP($B79,'Reference Data'!$A79:$L364,12,FALSE)</f>
        <v>TWENTY_FOUR_H</v>
      </c>
      <c r="N79">
        <v>1057</v>
      </c>
      <c r="O79">
        <v>5821280</v>
      </c>
      <c r="P79">
        <v>672</v>
      </c>
      <c r="Q79">
        <v>36</v>
      </c>
      <c r="R79">
        <v>930</v>
      </c>
      <c r="S79">
        <v>5451540</v>
      </c>
      <c r="T79">
        <v>127</v>
      </c>
      <c r="U79">
        <v>369740</v>
      </c>
    </row>
    <row r="80" spans="1:21" x14ac:dyDescent="0.35">
      <c r="A80" s="1">
        <v>43982</v>
      </c>
      <c r="B80">
        <v>803</v>
      </c>
      <c r="C80" t="s">
        <v>78</v>
      </c>
      <c r="D80" t="s">
        <v>58</v>
      </c>
      <c r="E80">
        <v>8152</v>
      </c>
      <c r="F80" t="s">
        <v>0</v>
      </c>
      <c r="G80" t="str">
        <f>VLOOKUP(B80,'Reference Data'!A80:B365,2,FALSE)</f>
        <v>CS Opfikon</v>
      </c>
      <c r="H80" t="str">
        <f>VLOOKUP($B80,'Reference Data'!$A80:$L365,3,FALSE)</f>
        <v>Credit Suisse AG</v>
      </c>
      <c r="I80" t="str">
        <f>VLOOKUP($B80,'Reference Data'!$A80:$L365,8,FALSE)</f>
        <v>FINANCIAL_INSTITUTION</v>
      </c>
      <c r="K80" s="5"/>
      <c r="L80" s="5"/>
      <c r="M80" t="str">
        <f>VLOOKUP($B80,'Reference Data'!$A80:$L365,12,FALSE)</f>
        <v>TWENTY_FOUR_H</v>
      </c>
      <c r="N80">
        <v>1121</v>
      </c>
      <c r="O80">
        <v>595590</v>
      </c>
      <c r="P80">
        <v>321</v>
      </c>
      <c r="Q80">
        <v>43</v>
      </c>
      <c r="R80">
        <v>806</v>
      </c>
      <c r="S80">
        <v>497770</v>
      </c>
      <c r="T80">
        <v>315</v>
      </c>
      <c r="U80">
        <v>97820</v>
      </c>
    </row>
    <row r="81" spans="1:21" x14ac:dyDescent="0.35">
      <c r="A81" s="1">
        <v>43982</v>
      </c>
      <c r="B81">
        <v>813</v>
      </c>
      <c r="C81" t="s">
        <v>79</v>
      </c>
      <c r="D81" t="s">
        <v>80</v>
      </c>
      <c r="E81">
        <v>8058</v>
      </c>
      <c r="F81" t="s">
        <v>0</v>
      </c>
      <c r="G81" t="str">
        <f>VLOOKUP(B81,'Reference Data'!A81:B366,2,FALSE)</f>
        <v xml:space="preserve">Zürich Flughafen Ankunft 2 Landseite </v>
      </c>
      <c r="H81" t="str">
        <f>VLOOKUP($B81,'Reference Data'!$A81:$L366,3,FALSE)</f>
        <v>Credit Suisse AG</v>
      </c>
      <c r="I81" t="str">
        <f>VLOOKUP($B81,'Reference Data'!$A81:$L366,8,FALSE)</f>
        <v>AIRPORT</v>
      </c>
      <c r="K81" s="5"/>
      <c r="L81" s="5"/>
      <c r="M81" t="str">
        <f>VLOOKUP($B81,'Reference Data'!$A81:$L366,12,FALSE)</f>
        <v>REDUCED</v>
      </c>
      <c r="N81">
        <v>50</v>
      </c>
      <c r="O81">
        <v>-18020</v>
      </c>
      <c r="P81">
        <v>9</v>
      </c>
      <c r="Q81">
        <v>3</v>
      </c>
      <c r="R81">
        <v>23</v>
      </c>
      <c r="S81">
        <v>-12620</v>
      </c>
      <c r="T81">
        <v>27</v>
      </c>
      <c r="U81">
        <v>-5400</v>
      </c>
    </row>
    <row r="82" spans="1:21" x14ac:dyDescent="0.35">
      <c r="A82" s="1">
        <v>43982</v>
      </c>
      <c r="B82">
        <v>829</v>
      </c>
      <c r="C82" t="s">
        <v>82</v>
      </c>
      <c r="D82" t="s">
        <v>83</v>
      </c>
      <c r="E82">
        <v>8070</v>
      </c>
      <c r="F82" t="s">
        <v>0</v>
      </c>
      <c r="G82" t="str">
        <f>VLOOKUP(B82,'Reference Data'!A82:B367,2,FALSE)</f>
        <v>Zürich Paradeplatz</v>
      </c>
      <c r="H82" t="str">
        <f>VLOOKUP($B82,'Reference Data'!$A82:$L367,3,FALSE)</f>
        <v>Credit Suisse AG</v>
      </c>
      <c r="I82" t="str">
        <f>VLOOKUP($B82,'Reference Data'!$A82:$L367,8,FALSE)</f>
        <v>FINANCIAL_INSTITUTION</v>
      </c>
      <c r="K82" s="5"/>
      <c r="L82" s="5"/>
      <c r="M82" t="str">
        <f>VLOOKUP($B82,'Reference Data'!$A82:$L367,12,FALSE)</f>
        <v>REDUCED</v>
      </c>
      <c r="N82">
        <v>679</v>
      </c>
      <c r="O82">
        <v>1513980</v>
      </c>
      <c r="P82">
        <v>159</v>
      </c>
      <c r="Q82">
        <v>50</v>
      </c>
      <c r="R82">
        <v>523</v>
      </c>
      <c r="S82">
        <v>1267240</v>
      </c>
      <c r="T82">
        <v>156</v>
      </c>
      <c r="U82">
        <v>246740</v>
      </c>
    </row>
    <row r="83" spans="1:21" x14ac:dyDescent="0.35">
      <c r="A83" s="1">
        <v>43982</v>
      </c>
      <c r="B83">
        <v>831</v>
      </c>
      <c r="C83" t="s">
        <v>84</v>
      </c>
      <c r="D83" t="s">
        <v>85</v>
      </c>
      <c r="E83">
        <v>8006</v>
      </c>
      <c r="F83" t="s">
        <v>0</v>
      </c>
      <c r="G83" t="str">
        <f>VLOOKUP(B83,'Reference Data'!A83:B368,2,FALSE)</f>
        <v>Zürich Rigiplatz</v>
      </c>
      <c r="H83" t="str">
        <f>VLOOKUP($B83,'Reference Data'!$A83:$L368,3,FALSE)</f>
        <v>Credit Suisse AG</v>
      </c>
      <c r="I83" t="str">
        <f>VLOOKUP($B83,'Reference Data'!$A83:$L368,8,FALSE)</f>
        <v>FINANCIAL_INSTITUTION</v>
      </c>
      <c r="K83" s="5"/>
      <c r="L83" s="5"/>
      <c r="M83" t="str">
        <f>VLOOKUP($B83,'Reference Data'!$A83:$L368,12,FALSE)</f>
        <v>TWENTY_FOUR_H</v>
      </c>
      <c r="N83">
        <v>1757</v>
      </c>
      <c r="O83">
        <v>677760</v>
      </c>
      <c r="P83">
        <v>333</v>
      </c>
      <c r="Q83">
        <v>133</v>
      </c>
      <c r="R83">
        <v>702</v>
      </c>
      <c r="S83">
        <v>366860</v>
      </c>
      <c r="T83">
        <v>1055</v>
      </c>
      <c r="U83">
        <v>310900</v>
      </c>
    </row>
    <row r="84" spans="1:21" x14ac:dyDescent="0.35">
      <c r="A84" s="1">
        <v>43982</v>
      </c>
      <c r="B84">
        <v>848</v>
      </c>
      <c r="C84" t="s">
        <v>87</v>
      </c>
      <c r="D84" t="s">
        <v>88</v>
      </c>
      <c r="E84">
        <v>8001</v>
      </c>
      <c r="F84" t="s">
        <v>0</v>
      </c>
      <c r="G84" t="str">
        <f>VLOOKUP(B84,'Reference Data'!A84:B369,2,FALSE)</f>
        <v>Zürich Jelmoli</v>
      </c>
      <c r="H84" t="str">
        <f>VLOOKUP($B84,'Reference Data'!$A84:$L369,3,FALSE)</f>
        <v>Credit Suisse AG</v>
      </c>
      <c r="I84" t="str">
        <f>VLOOKUP($B84,'Reference Data'!$A84:$L369,8,FALSE)</f>
        <v>FINANCIAL_INSTITUTION</v>
      </c>
      <c r="K84" s="5"/>
      <c r="L84" s="5"/>
      <c r="M84" t="str">
        <f>VLOOKUP($B84,'Reference Data'!$A84:$L369,12,FALSE)</f>
        <v>TWENTY_FOUR_H</v>
      </c>
      <c r="N84">
        <v>881</v>
      </c>
      <c r="O84">
        <v>374040</v>
      </c>
      <c r="P84">
        <v>78</v>
      </c>
      <c r="Q84">
        <v>56</v>
      </c>
      <c r="R84">
        <v>432</v>
      </c>
      <c r="S84">
        <v>200130</v>
      </c>
      <c r="T84">
        <v>449</v>
      </c>
      <c r="U84">
        <v>173910</v>
      </c>
    </row>
    <row r="85" spans="1:21" x14ac:dyDescent="0.35">
      <c r="A85" s="1">
        <v>43982</v>
      </c>
      <c r="B85">
        <v>852</v>
      </c>
      <c r="C85" t="s">
        <v>89</v>
      </c>
      <c r="D85" t="s">
        <v>90</v>
      </c>
      <c r="E85">
        <v>8910</v>
      </c>
      <c r="F85" t="s">
        <v>0</v>
      </c>
      <c r="G85" t="str">
        <f>VLOOKUP(B85,'Reference Data'!A85:B370,2,FALSE)</f>
        <v>CS Affoltern am Albis</v>
      </c>
      <c r="H85" t="str">
        <f>VLOOKUP($B85,'Reference Data'!$A85:$L370,3,FALSE)</f>
        <v>Credit Suisse AG</v>
      </c>
      <c r="I85" t="str">
        <f>VLOOKUP($B85,'Reference Data'!$A85:$L370,8,FALSE)</f>
        <v>FINANCIAL_INSTITUTION</v>
      </c>
      <c r="K85" s="5"/>
      <c r="L85" s="5"/>
      <c r="M85" t="str">
        <f>VLOOKUP($B85,'Reference Data'!$A85:$L370,12,FALSE)</f>
        <v>TWENTY_FOUR_H</v>
      </c>
      <c r="N85">
        <v>392</v>
      </c>
      <c r="O85">
        <v>241560</v>
      </c>
      <c r="P85">
        <v>239</v>
      </c>
      <c r="Q85">
        <v>15</v>
      </c>
      <c r="R85">
        <v>336</v>
      </c>
      <c r="S85">
        <v>224520</v>
      </c>
      <c r="T85">
        <v>56</v>
      </c>
      <c r="U85">
        <v>17040</v>
      </c>
    </row>
    <row r="86" spans="1:21" x14ac:dyDescent="0.35">
      <c r="A86" s="1">
        <v>43982</v>
      </c>
      <c r="B86">
        <v>863</v>
      </c>
      <c r="C86" t="s">
        <v>91</v>
      </c>
      <c r="D86" t="s">
        <v>58</v>
      </c>
      <c r="E86">
        <v>8152</v>
      </c>
      <c r="F86" t="s">
        <v>0</v>
      </c>
      <c r="G86" t="str">
        <f>VLOOKUP(B86,'Reference Data'!A86:B371,2,FALSE)</f>
        <v>Zürich Socar Altstetten</v>
      </c>
      <c r="H86" t="str">
        <f>VLOOKUP($B86,'Reference Data'!$A86:$L371,3,FALSE)</f>
        <v>Credit Suisse AG</v>
      </c>
      <c r="I86" t="str">
        <f>VLOOKUP($B86,'Reference Data'!$A86:$L371,8,FALSE)</f>
        <v>FINANCIAL_INSTITUTION</v>
      </c>
      <c r="K86" s="5"/>
      <c r="L86" s="5"/>
      <c r="M86" t="str">
        <f>VLOOKUP($B86,'Reference Data'!$A86:$L371,12,FALSE)</f>
        <v>TWENTY_FOUR_H</v>
      </c>
      <c r="N86">
        <v>1387</v>
      </c>
      <c r="O86">
        <v>566520</v>
      </c>
      <c r="P86">
        <v>200</v>
      </c>
      <c r="Q86">
        <v>203</v>
      </c>
      <c r="R86">
        <v>585</v>
      </c>
      <c r="S86">
        <v>355330</v>
      </c>
      <c r="T86">
        <v>802</v>
      </c>
      <c r="U86">
        <v>211190</v>
      </c>
    </row>
    <row r="87" spans="1:21" x14ac:dyDescent="0.35">
      <c r="A87" s="1">
        <v>43982</v>
      </c>
      <c r="B87">
        <v>875</v>
      </c>
      <c r="C87" t="s">
        <v>92</v>
      </c>
      <c r="D87" t="s">
        <v>58</v>
      </c>
      <c r="E87">
        <v>8152</v>
      </c>
      <c r="F87" t="s">
        <v>0</v>
      </c>
      <c r="G87" t="str">
        <f>VLOOKUP(B87,'Reference Data'!A87:B372,2,FALSE)</f>
        <v>Schlieren Socar</v>
      </c>
      <c r="H87" t="str">
        <f>VLOOKUP($B87,'Reference Data'!$A87:$L372,3,FALSE)</f>
        <v>Credit Suisse AG</v>
      </c>
      <c r="I87" t="str">
        <f>VLOOKUP($B87,'Reference Data'!$A87:$L372,8,FALSE)</f>
        <v>FINANCIAL_INSTITUTION</v>
      </c>
      <c r="K87" s="5"/>
      <c r="L87" s="5"/>
      <c r="M87" t="str">
        <f>VLOOKUP($B87,'Reference Data'!$A87:$L372,12,FALSE)</f>
        <v>TWENTY_FOUR_H</v>
      </c>
      <c r="N87">
        <v>2607</v>
      </c>
      <c r="O87">
        <v>977420</v>
      </c>
      <c r="P87">
        <v>319</v>
      </c>
      <c r="Q87">
        <v>157</v>
      </c>
      <c r="R87">
        <v>1158</v>
      </c>
      <c r="S87">
        <v>619440</v>
      </c>
      <c r="T87">
        <v>1449</v>
      </c>
      <c r="U87">
        <v>357980</v>
      </c>
    </row>
    <row r="88" spans="1:21" x14ac:dyDescent="0.35">
      <c r="A88" s="1">
        <v>43982</v>
      </c>
      <c r="B88">
        <v>884</v>
      </c>
      <c r="C88" t="s">
        <v>93</v>
      </c>
      <c r="D88" t="s">
        <v>94</v>
      </c>
      <c r="E88">
        <v>8002</v>
      </c>
      <c r="F88" t="s">
        <v>0</v>
      </c>
      <c r="G88" t="str">
        <f>VLOOKUP(B88,'Reference Data'!A88:B373,2,FALSE)</f>
        <v>Zürich Enge</v>
      </c>
      <c r="H88" t="str">
        <f>VLOOKUP($B88,'Reference Data'!$A88:$L373,3,FALSE)</f>
        <v>Credit Suisse AG</v>
      </c>
      <c r="I88" t="str">
        <f>VLOOKUP($B88,'Reference Data'!$A88:$L373,8,FALSE)</f>
        <v>FINANCIAL_INSTITUTION</v>
      </c>
      <c r="K88" s="5"/>
      <c r="L88" s="5"/>
      <c r="M88" t="str">
        <f>VLOOKUP($B88,'Reference Data'!$A88:$L373,12,FALSE)</f>
        <v>TWENTY_FOUR_H</v>
      </c>
      <c r="N88">
        <v>372</v>
      </c>
      <c r="O88">
        <v>303710</v>
      </c>
      <c r="P88">
        <v>137</v>
      </c>
      <c r="Q88">
        <v>17</v>
      </c>
      <c r="R88">
        <v>319</v>
      </c>
      <c r="S88">
        <v>275510</v>
      </c>
      <c r="T88">
        <v>53</v>
      </c>
      <c r="U88">
        <v>28200</v>
      </c>
    </row>
    <row r="89" spans="1:21" x14ac:dyDescent="0.35">
      <c r="A89" s="1">
        <v>43982</v>
      </c>
      <c r="B89">
        <v>899</v>
      </c>
      <c r="C89" t="s">
        <v>95</v>
      </c>
      <c r="D89" t="s">
        <v>96</v>
      </c>
      <c r="E89">
        <v>8045</v>
      </c>
      <c r="F89" t="s">
        <v>0</v>
      </c>
      <c r="G89" t="str">
        <f>VLOOKUP(B89,'Reference Data'!A89:B374,2,FALSE)</f>
        <v>Zürich Uetlihof</v>
      </c>
      <c r="H89" t="str">
        <f>VLOOKUP($B89,'Reference Data'!$A89:$L374,3,FALSE)</f>
        <v>Credit Suisse AG</v>
      </c>
      <c r="I89" t="str">
        <f>VLOOKUP($B89,'Reference Data'!$A89:$L374,8,FALSE)</f>
        <v>FINANCIAL_INSTITUTION</v>
      </c>
      <c r="K89" s="5"/>
      <c r="L89" s="5"/>
      <c r="M89" t="str">
        <f>VLOOKUP($B89,'Reference Data'!$A89:$L374,12,FALSE)</f>
        <v>TWENTY_FOUR_H</v>
      </c>
      <c r="N89">
        <v>262</v>
      </c>
      <c r="O89">
        <v>90300</v>
      </c>
      <c r="P89">
        <v>27</v>
      </c>
      <c r="Q89">
        <v>20</v>
      </c>
      <c r="R89">
        <v>225</v>
      </c>
      <c r="S89">
        <v>76920</v>
      </c>
      <c r="T89">
        <v>37</v>
      </c>
      <c r="U89">
        <v>13380</v>
      </c>
    </row>
    <row r="90" spans="1:21" x14ac:dyDescent="0.35">
      <c r="A90" s="1">
        <v>43982</v>
      </c>
      <c r="B90">
        <v>909</v>
      </c>
      <c r="C90" t="s">
        <v>97</v>
      </c>
      <c r="D90" t="s">
        <v>94</v>
      </c>
      <c r="E90">
        <v>8002</v>
      </c>
      <c r="F90" t="s">
        <v>98</v>
      </c>
      <c r="G90" t="str">
        <f>VLOOKUP(B90,'Reference Data'!A90:B375,2,FALSE)</f>
        <v>Zürich Enge</v>
      </c>
      <c r="H90" t="str">
        <f>VLOOKUP($B90,'Reference Data'!$A90:$L375,3,FALSE)</f>
        <v>Credit Suisse AG</v>
      </c>
      <c r="I90" t="str">
        <f>VLOOKUP($B90,'Reference Data'!$A90:$L375,8,FALSE)</f>
        <v>FINANCIAL_INSTITUTION</v>
      </c>
      <c r="K90" s="5"/>
      <c r="L90" s="5"/>
      <c r="M90" t="str">
        <f>VLOOKUP($B90,'Reference Data'!$A90:$L375,12,FALSE)</f>
        <v>TWENTY_FOUR_H</v>
      </c>
      <c r="N90">
        <v>2282</v>
      </c>
      <c r="O90">
        <v>1206410</v>
      </c>
      <c r="P90">
        <v>211</v>
      </c>
      <c r="Q90">
        <v>65</v>
      </c>
      <c r="R90">
        <v>1276</v>
      </c>
      <c r="S90">
        <v>878630</v>
      </c>
      <c r="T90">
        <v>1006</v>
      </c>
      <c r="U90">
        <v>327780</v>
      </c>
    </row>
    <row r="91" spans="1:21" x14ac:dyDescent="0.35">
      <c r="A91" s="1">
        <v>43982</v>
      </c>
      <c r="B91">
        <v>917</v>
      </c>
      <c r="C91" t="s">
        <v>99</v>
      </c>
      <c r="D91" t="s">
        <v>65</v>
      </c>
      <c r="E91">
        <v>8008</v>
      </c>
      <c r="F91" t="s">
        <v>100</v>
      </c>
      <c r="G91" t="str">
        <f>VLOOKUP(B91,'Reference Data'!A91:B376,2,FALSE)</f>
        <v>Zuerich Seefeld</v>
      </c>
      <c r="H91" t="str">
        <f>VLOOKUP($B91,'Reference Data'!$A91:$L376,3,FALSE)</f>
        <v>Credit Suisse AG</v>
      </c>
      <c r="I91" t="str">
        <f>VLOOKUP($B91,'Reference Data'!$A91:$L376,8,FALSE)</f>
        <v>FINANCIAL_INSTITUTION</v>
      </c>
      <c r="K91" s="5"/>
      <c r="L91" s="5"/>
      <c r="M91" t="str">
        <f>VLOOKUP($B91,'Reference Data'!$A91:$L376,12,FALSE)</f>
        <v>TWENTY_FOUR_H</v>
      </c>
      <c r="N91">
        <v>1416</v>
      </c>
      <c r="O91">
        <v>519990</v>
      </c>
      <c r="P91">
        <v>265</v>
      </c>
      <c r="Q91">
        <v>88</v>
      </c>
      <c r="R91">
        <v>661</v>
      </c>
      <c r="S91">
        <v>307440</v>
      </c>
      <c r="T91">
        <v>755</v>
      </c>
      <c r="U91">
        <v>212550</v>
      </c>
    </row>
    <row r="92" spans="1:21" x14ac:dyDescent="0.35">
      <c r="A92" s="1">
        <v>43982</v>
      </c>
      <c r="B92">
        <v>922</v>
      </c>
      <c r="C92" t="s">
        <v>101</v>
      </c>
      <c r="D92" t="s">
        <v>81</v>
      </c>
      <c r="E92">
        <v>8001</v>
      </c>
      <c r="F92" t="s">
        <v>0</v>
      </c>
      <c r="G92" t="str">
        <f>VLOOKUP(B92,'Reference Data'!A92:B377,2,FALSE)</f>
        <v>CS Guemligenpark</v>
      </c>
      <c r="H92" t="str">
        <f>VLOOKUP($B92,'Reference Data'!$A92:$L377,3,FALSE)</f>
        <v>Credit Suisse AG</v>
      </c>
      <c r="I92" t="str">
        <f>VLOOKUP($B92,'Reference Data'!$A92:$L377,8,FALSE)</f>
        <v>FINANCIAL_INSTITUTION</v>
      </c>
      <c r="K92" s="5"/>
      <c r="L92" s="5"/>
      <c r="M92" t="str">
        <f>VLOOKUP($B92,'Reference Data'!$A92:$L377,12,FALSE)</f>
        <v>TWENTY_FOUR_H</v>
      </c>
      <c r="N92">
        <v>282</v>
      </c>
      <c r="O92">
        <v>132260</v>
      </c>
      <c r="P92">
        <v>39</v>
      </c>
      <c r="Q92">
        <v>5</v>
      </c>
      <c r="R92">
        <v>244</v>
      </c>
      <c r="S92">
        <v>123430</v>
      </c>
      <c r="T92">
        <v>38</v>
      </c>
      <c r="U92">
        <v>8830</v>
      </c>
    </row>
    <row r="93" spans="1:21" x14ac:dyDescent="0.35">
      <c r="A93" s="1">
        <v>43982</v>
      </c>
      <c r="B93">
        <v>938</v>
      </c>
      <c r="C93" t="s">
        <v>102</v>
      </c>
      <c r="D93" t="s">
        <v>65</v>
      </c>
      <c r="E93">
        <v>8008</v>
      </c>
      <c r="F93" t="s">
        <v>0</v>
      </c>
      <c r="G93" t="str">
        <f>VLOOKUP(B93,'Reference Data'!A93:B378,2,FALSE)</f>
        <v xml:space="preserve">Zuerich Seefeld </v>
      </c>
      <c r="H93" t="str">
        <f>VLOOKUP($B93,'Reference Data'!$A93:$L378,3,FALSE)</f>
        <v>Credit Suisse AG</v>
      </c>
      <c r="I93" t="str">
        <f>VLOOKUP($B93,'Reference Data'!$A93:$L378,8,FALSE)</f>
        <v>FINANCIAL_INSTITUTION</v>
      </c>
      <c r="K93" s="5"/>
      <c r="L93" s="5"/>
      <c r="M93" t="str">
        <f>VLOOKUP($B93,'Reference Data'!$A93:$L378,12,FALSE)</f>
        <v>TWENTY_FOUR_H</v>
      </c>
      <c r="N93">
        <v>1421</v>
      </c>
      <c r="O93">
        <v>456330</v>
      </c>
      <c r="P93">
        <v>94</v>
      </c>
      <c r="Q93">
        <v>74</v>
      </c>
      <c r="R93">
        <v>660</v>
      </c>
      <c r="S93">
        <v>251250</v>
      </c>
      <c r="T93">
        <v>761</v>
      </c>
      <c r="U93">
        <v>205080</v>
      </c>
    </row>
    <row r="94" spans="1:21" x14ac:dyDescent="0.35">
      <c r="A94" s="1">
        <v>43982</v>
      </c>
      <c r="B94">
        <v>949</v>
      </c>
      <c r="C94" t="s">
        <v>103</v>
      </c>
      <c r="D94" t="s">
        <v>104</v>
      </c>
      <c r="E94">
        <v>8045</v>
      </c>
      <c r="F94" t="s">
        <v>0</v>
      </c>
      <c r="G94" t="str">
        <f>VLOOKUP(B94,'Reference Data'!A94:B379,2,FALSE)</f>
        <v>CS Uetlihof ZN</v>
      </c>
      <c r="H94" t="str">
        <f>VLOOKUP($B94,'Reference Data'!$A94:$L379,3,FALSE)</f>
        <v>Credit Suisse AG</v>
      </c>
      <c r="I94" t="str">
        <f>VLOOKUP($B94,'Reference Data'!$A94:$L379,8,FALSE)</f>
        <v>FINANCIAL_INSTITUTION</v>
      </c>
      <c r="K94" s="5"/>
      <c r="L94" s="5"/>
      <c r="M94" t="str">
        <f>VLOOKUP($B94,'Reference Data'!$A94:$L379,12,FALSE)</f>
        <v>TWENTY_FOUR_H</v>
      </c>
      <c r="N94">
        <v>692</v>
      </c>
      <c r="O94">
        <v>358650</v>
      </c>
      <c r="P94">
        <v>261</v>
      </c>
      <c r="Q94">
        <v>112</v>
      </c>
      <c r="R94">
        <v>554</v>
      </c>
      <c r="S94">
        <v>314900</v>
      </c>
      <c r="T94">
        <v>138</v>
      </c>
      <c r="U94">
        <v>43750</v>
      </c>
    </row>
    <row r="95" spans="1:21" x14ac:dyDescent="0.35">
      <c r="A95" s="1">
        <v>43982</v>
      </c>
      <c r="B95">
        <v>957</v>
      </c>
      <c r="C95" t="s">
        <v>105</v>
      </c>
      <c r="D95" t="s">
        <v>106</v>
      </c>
      <c r="E95">
        <v>8055</v>
      </c>
      <c r="F95" t="s">
        <v>0</v>
      </c>
      <c r="G95" t="str">
        <f>VLOOKUP(B95,'Reference Data'!A95:B380,2,FALSE)</f>
        <v>Zürich Triemli SOCAR</v>
      </c>
      <c r="H95" t="str">
        <f>VLOOKUP($B95,'Reference Data'!$A95:$L380,3,FALSE)</f>
        <v>Credit Suisse AG</v>
      </c>
      <c r="I95" t="str">
        <f>VLOOKUP($B95,'Reference Data'!$A95:$L380,8,FALSE)</f>
        <v>GAS_STATION</v>
      </c>
      <c r="K95" s="5"/>
      <c r="L95" s="5"/>
      <c r="M95" t="str">
        <f>VLOOKUP($B95,'Reference Data'!$A95:$L380,12,FALSE)</f>
        <v>REDUCED</v>
      </c>
      <c r="N95">
        <v>1699</v>
      </c>
      <c r="O95">
        <v>599110</v>
      </c>
      <c r="P95">
        <v>187</v>
      </c>
      <c r="Q95">
        <v>204</v>
      </c>
      <c r="R95">
        <v>750</v>
      </c>
      <c r="S95">
        <v>413830</v>
      </c>
      <c r="T95">
        <v>949</v>
      </c>
      <c r="U95">
        <v>185280</v>
      </c>
    </row>
    <row r="96" spans="1:21" x14ac:dyDescent="0.35">
      <c r="A96" s="1">
        <v>43982</v>
      </c>
      <c r="B96">
        <v>960</v>
      </c>
      <c r="C96" t="s">
        <v>107</v>
      </c>
      <c r="D96" t="s">
        <v>108</v>
      </c>
      <c r="E96">
        <v>8049</v>
      </c>
      <c r="F96" t="s">
        <v>0</v>
      </c>
      <c r="G96" t="str">
        <f>VLOOKUP(B96,'Reference Data'!A96:B381,2,FALSE)</f>
        <v>Zürich Höngg</v>
      </c>
      <c r="H96" t="str">
        <f>VLOOKUP($B96,'Reference Data'!$A96:$L381,3,FALSE)</f>
        <v>Credit Suisse AG</v>
      </c>
      <c r="I96" t="str">
        <f>VLOOKUP($B96,'Reference Data'!$A96:$L381,8,FALSE)</f>
        <v>FINANCIAL_INSTITUTION</v>
      </c>
      <c r="K96" s="5"/>
      <c r="L96" s="5"/>
      <c r="M96" t="str">
        <f>VLOOKUP($B96,'Reference Data'!$A96:$L381,12,FALSE)</f>
        <v>TWENTY_FOUR_H</v>
      </c>
      <c r="N96">
        <v>1888</v>
      </c>
      <c r="O96">
        <v>1078480</v>
      </c>
      <c r="P96">
        <v>226</v>
      </c>
      <c r="Q96">
        <v>100</v>
      </c>
      <c r="R96">
        <v>1603</v>
      </c>
      <c r="S96">
        <v>994750</v>
      </c>
      <c r="T96">
        <v>285</v>
      </c>
      <c r="U96">
        <v>83730</v>
      </c>
    </row>
    <row r="97" spans="1:21" x14ac:dyDescent="0.35">
      <c r="A97" s="1">
        <v>43982</v>
      </c>
      <c r="B97">
        <v>972</v>
      </c>
      <c r="C97" t="s">
        <v>109</v>
      </c>
      <c r="D97" t="s">
        <v>110</v>
      </c>
      <c r="E97">
        <v>8058</v>
      </c>
      <c r="F97" t="s">
        <v>0</v>
      </c>
      <c r="G97" t="str">
        <f>VLOOKUP(B97,'Reference Data'!A97:B382,2,FALSE)</f>
        <v>Zürich Flughafen Transit</v>
      </c>
      <c r="H97" t="str">
        <f>VLOOKUP($B97,'Reference Data'!$A97:$L382,3,FALSE)</f>
        <v>Credit Suisse AG</v>
      </c>
      <c r="I97" t="str">
        <f>VLOOKUP($B97,'Reference Data'!$A97:$L382,8,FALSE)</f>
        <v>FINANCIAL_INSTITUTION</v>
      </c>
      <c r="K97" s="5"/>
      <c r="L97" s="5"/>
      <c r="M97" t="str">
        <f>VLOOKUP($B97,'Reference Data'!$A97:$L382,12,FALSE)</f>
        <v>TWENTY_FOUR_H</v>
      </c>
      <c r="N97">
        <v>54</v>
      </c>
      <c r="O97">
        <v>11780</v>
      </c>
      <c r="P97">
        <v>12</v>
      </c>
      <c r="Q97">
        <v>2</v>
      </c>
      <c r="R97">
        <v>21</v>
      </c>
      <c r="S97">
        <v>6710</v>
      </c>
      <c r="T97">
        <v>33</v>
      </c>
      <c r="U97">
        <v>5070</v>
      </c>
    </row>
    <row r="98" spans="1:21" x14ac:dyDescent="0.35">
      <c r="A98" s="1">
        <v>43982</v>
      </c>
      <c r="B98">
        <v>983</v>
      </c>
      <c r="C98" t="s">
        <v>111</v>
      </c>
      <c r="D98" t="s">
        <v>58</v>
      </c>
      <c r="E98">
        <v>8070</v>
      </c>
      <c r="F98" t="s">
        <v>0</v>
      </c>
      <c r="G98" t="str">
        <f>VLOOKUP(B98,'Reference Data'!A98:B383,2,FALSE)</f>
        <v>Zürich Europaallee</v>
      </c>
      <c r="H98" t="str">
        <f>VLOOKUP($B98,'Reference Data'!$A98:$L383,3,FALSE)</f>
        <v>Credit Suisse AG</v>
      </c>
      <c r="I98" t="str">
        <f>VLOOKUP($B98,'Reference Data'!$A98:$L383,8,FALSE)</f>
        <v>FINANCIAL_INSTITUTION</v>
      </c>
      <c r="K98" s="5"/>
      <c r="L98" s="5"/>
      <c r="M98" t="str">
        <f>VLOOKUP($B98,'Reference Data'!$A98:$L383,12,FALSE)</f>
        <v>TWENTY_FOUR_H</v>
      </c>
      <c r="N98">
        <v>1615</v>
      </c>
      <c r="O98">
        <v>2214640</v>
      </c>
      <c r="P98">
        <v>237</v>
      </c>
      <c r="Q98">
        <v>94</v>
      </c>
      <c r="R98">
        <v>885</v>
      </c>
      <c r="S98">
        <v>1576290</v>
      </c>
      <c r="T98">
        <v>730</v>
      </c>
      <c r="U98">
        <v>638350</v>
      </c>
    </row>
    <row r="99" spans="1:21" x14ac:dyDescent="0.35">
      <c r="A99" s="1">
        <v>43982</v>
      </c>
      <c r="B99">
        <v>994</v>
      </c>
      <c r="C99" t="s">
        <v>112</v>
      </c>
      <c r="D99" t="s">
        <v>69</v>
      </c>
      <c r="E99">
        <v>8050</v>
      </c>
      <c r="F99" t="s">
        <v>0</v>
      </c>
      <c r="G99" t="str">
        <f>VLOOKUP(B99,'Reference Data'!A99:B384,2,FALSE)</f>
        <v>Zuerich Oerlikon</v>
      </c>
      <c r="H99" t="str">
        <f>VLOOKUP($B99,'Reference Data'!$A99:$L384,3,FALSE)</f>
        <v>Credit Suisse AG</v>
      </c>
      <c r="I99" t="str">
        <f>VLOOKUP($B99,'Reference Data'!$A99:$L384,8,FALSE)</f>
        <v>ON_STREET</v>
      </c>
      <c r="K99" s="5"/>
      <c r="L99" s="5"/>
      <c r="M99" t="str">
        <f>VLOOKUP($B99,'Reference Data'!$A99:$L384,12,FALSE)</f>
        <v>TWENTY_FOUR_H</v>
      </c>
      <c r="N99">
        <v>1426</v>
      </c>
      <c r="O99">
        <v>4764400</v>
      </c>
      <c r="P99">
        <v>427</v>
      </c>
      <c r="Q99">
        <v>177</v>
      </c>
      <c r="R99">
        <v>843</v>
      </c>
      <c r="S99">
        <v>3781130</v>
      </c>
      <c r="T99">
        <v>583</v>
      </c>
      <c r="U99">
        <v>983270</v>
      </c>
    </row>
    <row r="100" spans="1:21" x14ac:dyDescent="0.35">
      <c r="A100" s="1">
        <v>43982</v>
      </c>
      <c r="B100">
        <v>1008</v>
      </c>
      <c r="C100" t="s">
        <v>113</v>
      </c>
      <c r="D100" t="s">
        <v>114</v>
      </c>
      <c r="E100">
        <v>8033</v>
      </c>
      <c r="F100" t="s">
        <v>0</v>
      </c>
      <c r="G100" t="str">
        <f>VLOOKUP(B100,'Reference Data'!A100:B385,2,FALSE)</f>
        <v>Zürich ETH Mensa</v>
      </c>
      <c r="H100" t="str">
        <f>VLOOKUP($B100,'Reference Data'!$A100:$L385,3,FALSE)</f>
        <v>Credit Suisse AG</v>
      </c>
      <c r="I100" t="str">
        <f>VLOOKUP($B100,'Reference Data'!$A100:$L385,8,FALSE)</f>
        <v>FINANCIAL_INSTITUTION</v>
      </c>
      <c r="K100" s="5"/>
      <c r="L100" s="5"/>
      <c r="M100" t="str">
        <f>VLOOKUP($B100,'Reference Data'!$A100:$L385,12,FALSE)</f>
        <v>TWENTY_FOUR_H</v>
      </c>
      <c r="N100">
        <v>16</v>
      </c>
      <c r="O100">
        <v>4780</v>
      </c>
      <c r="P100">
        <v>1</v>
      </c>
      <c r="Q100">
        <v>1</v>
      </c>
      <c r="R100">
        <v>9</v>
      </c>
      <c r="S100">
        <v>3870</v>
      </c>
      <c r="T100">
        <v>7</v>
      </c>
      <c r="U100">
        <v>910</v>
      </c>
    </row>
    <row r="101" spans="1:21" x14ac:dyDescent="0.35">
      <c r="A101" s="1">
        <v>43982</v>
      </c>
      <c r="B101">
        <v>1010</v>
      </c>
      <c r="C101" t="s">
        <v>115</v>
      </c>
      <c r="D101" t="s">
        <v>104</v>
      </c>
      <c r="E101">
        <v>8045</v>
      </c>
      <c r="F101" t="s">
        <v>0</v>
      </c>
      <c r="G101" t="str">
        <f>VLOOKUP(B101,'Reference Data'!A101:B386,2,FALSE)</f>
        <v>Zürich Uetlihof ZN</v>
      </c>
      <c r="H101" t="str">
        <f>VLOOKUP($B101,'Reference Data'!$A101:$L386,3,FALSE)</f>
        <v>Credit Suisse AG</v>
      </c>
      <c r="I101" t="str">
        <f>VLOOKUP($B101,'Reference Data'!$A101:$L386,8,FALSE)</f>
        <v>FINANCIAL_INSTITUTION</v>
      </c>
      <c r="K101" s="5"/>
      <c r="L101" s="5"/>
      <c r="M101" t="str">
        <f>VLOOKUP($B101,'Reference Data'!$A101:$L386,12,FALSE)</f>
        <v>TWENTY_FOUR_H</v>
      </c>
      <c r="N101">
        <v>658</v>
      </c>
      <c r="O101">
        <v>274140</v>
      </c>
      <c r="P101">
        <v>94</v>
      </c>
      <c r="Q101">
        <v>19</v>
      </c>
      <c r="R101">
        <v>475</v>
      </c>
      <c r="S101">
        <v>224010</v>
      </c>
      <c r="T101">
        <v>183</v>
      </c>
      <c r="U101">
        <v>50130</v>
      </c>
    </row>
    <row r="102" spans="1:21" x14ac:dyDescent="0.35">
      <c r="A102" s="1">
        <v>43982</v>
      </c>
      <c r="B102">
        <v>1022</v>
      </c>
      <c r="C102" t="s">
        <v>116</v>
      </c>
      <c r="D102" t="s">
        <v>104</v>
      </c>
      <c r="E102">
        <v>8045</v>
      </c>
      <c r="F102" t="s">
        <v>0</v>
      </c>
      <c r="G102" t="str">
        <f>VLOOKUP(B102,'Reference Data'!A102:B387,2,FALSE)</f>
        <v>Zürich Üetlihof</v>
      </c>
      <c r="H102" t="str">
        <f>VLOOKUP($B102,'Reference Data'!$A102:$L387,3,FALSE)</f>
        <v>Credit Suisse AG</v>
      </c>
      <c r="I102" t="str">
        <f>VLOOKUP($B102,'Reference Data'!$A102:$L387,8,FALSE)</f>
        <v>FINANCIAL_INSTITUTION</v>
      </c>
      <c r="K102" s="5"/>
      <c r="L102" s="5"/>
      <c r="M102" t="str">
        <f>VLOOKUP($B102,'Reference Data'!$A102:$L387,12,FALSE)</f>
        <v>TWENTY_FOUR_H</v>
      </c>
      <c r="N102">
        <v>86</v>
      </c>
      <c r="O102">
        <v>28100</v>
      </c>
      <c r="P102">
        <v>8</v>
      </c>
      <c r="Q102">
        <v>8</v>
      </c>
      <c r="R102">
        <v>64</v>
      </c>
      <c r="S102">
        <v>21720</v>
      </c>
      <c r="T102">
        <v>22</v>
      </c>
      <c r="U102">
        <v>6380</v>
      </c>
    </row>
    <row r="103" spans="1:21" x14ac:dyDescent="0.35">
      <c r="A103" s="1">
        <v>43982</v>
      </c>
      <c r="B103">
        <v>1030</v>
      </c>
      <c r="C103" t="s">
        <v>117</v>
      </c>
      <c r="D103" t="s">
        <v>118</v>
      </c>
      <c r="E103">
        <v>8004</v>
      </c>
      <c r="F103" t="s">
        <v>0</v>
      </c>
      <c r="G103" t="str">
        <f>VLOOKUP(B103,'Reference Data'!A103:B388,2,FALSE)</f>
        <v>Zürich HB Shopville</v>
      </c>
      <c r="H103" t="str">
        <f>VLOOKUP($B103,'Reference Data'!$A103:$L388,3,FALSE)</f>
        <v>Credit Suisse AG</v>
      </c>
      <c r="I103" t="str">
        <f>VLOOKUP($B103,'Reference Data'!$A103:$L388,8,FALSE)</f>
        <v>SHOPPING_MALL</v>
      </c>
      <c r="K103" s="5"/>
      <c r="L103" s="5"/>
      <c r="M103" t="str">
        <f>VLOOKUP($B103,'Reference Data'!$A103:$L388,12,FALSE)</f>
        <v>TWENTY_FOUR_H</v>
      </c>
      <c r="N103">
        <v>1383</v>
      </c>
      <c r="O103">
        <v>468450</v>
      </c>
      <c r="P103">
        <v>620</v>
      </c>
      <c r="Q103">
        <v>56</v>
      </c>
      <c r="R103">
        <v>1186</v>
      </c>
      <c r="S103">
        <v>428570</v>
      </c>
      <c r="T103">
        <v>197</v>
      </c>
      <c r="U103">
        <v>39880</v>
      </c>
    </row>
    <row r="104" spans="1:21" x14ac:dyDescent="0.35">
      <c r="A104" s="1">
        <v>43982</v>
      </c>
      <c r="B104">
        <v>1043</v>
      </c>
      <c r="C104" t="s">
        <v>119</v>
      </c>
      <c r="D104" t="s">
        <v>120</v>
      </c>
      <c r="E104">
        <v>8004</v>
      </c>
      <c r="F104" t="s">
        <v>0</v>
      </c>
      <c r="G104" t="str">
        <f>VLOOKUP(B104,'Reference Data'!A104:B389,2,FALSE)</f>
        <v>Zürich HB Shopville</v>
      </c>
      <c r="H104" t="str">
        <f>VLOOKUP($B104,'Reference Data'!$A104:$L389,3,FALSE)</f>
        <v>Credit Suisse AG</v>
      </c>
      <c r="I104" t="str">
        <f>VLOOKUP($B104,'Reference Data'!$A104:$L389,8,FALSE)</f>
        <v>SHOPPING_MALL</v>
      </c>
      <c r="K104" s="5"/>
      <c r="L104" s="5"/>
      <c r="M104">
        <f>VLOOKUP($B104,'Reference Data'!$A104:$L389,12,FALSE)</f>
        <v>0</v>
      </c>
      <c r="N104">
        <v>717</v>
      </c>
      <c r="O104">
        <v>262870</v>
      </c>
      <c r="P104">
        <v>382</v>
      </c>
      <c r="Q104">
        <v>57</v>
      </c>
      <c r="R104">
        <v>594</v>
      </c>
      <c r="S104">
        <v>237290</v>
      </c>
      <c r="T104">
        <v>123</v>
      </c>
      <c r="U104">
        <v>25580</v>
      </c>
    </row>
    <row r="105" spans="1:21" x14ac:dyDescent="0.35">
      <c r="A105" s="1">
        <v>43982</v>
      </c>
      <c r="B105">
        <v>1054</v>
      </c>
      <c r="C105" t="s">
        <v>121</v>
      </c>
      <c r="D105" t="s">
        <v>122</v>
      </c>
      <c r="E105">
        <v>8070</v>
      </c>
      <c r="F105" t="s">
        <v>0</v>
      </c>
      <c r="G105" t="str">
        <f>VLOOKUP(B105,'Reference Data'!A105:B390,2,FALSE)</f>
        <v>Zürich HB Shopville</v>
      </c>
      <c r="H105" t="str">
        <f>VLOOKUP($B105,'Reference Data'!$A105:$L390,3,FALSE)</f>
        <v>Credit Suisse AG</v>
      </c>
      <c r="I105" t="str">
        <f>VLOOKUP($B105,'Reference Data'!$A105:$L390,8,FALSE)</f>
        <v>FINANCIAL_INSTITUTION</v>
      </c>
      <c r="K105" s="5"/>
      <c r="L105" s="5"/>
      <c r="M105" t="str">
        <f>VLOOKUP($B105,'Reference Data'!$A105:$L390,12,FALSE)</f>
        <v>TWENTY_FOUR_H</v>
      </c>
      <c r="N105">
        <v>1519</v>
      </c>
      <c r="O105">
        <v>1953120</v>
      </c>
      <c r="P105">
        <v>329</v>
      </c>
      <c r="Q105">
        <v>57</v>
      </c>
      <c r="R105">
        <v>1331</v>
      </c>
      <c r="S105">
        <v>1834510</v>
      </c>
      <c r="T105">
        <v>188</v>
      </c>
      <c r="U105">
        <v>118610</v>
      </c>
    </row>
    <row r="106" spans="1:21" x14ac:dyDescent="0.35">
      <c r="A106" s="1">
        <v>43982</v>
      </c>
      <c r="B106">
        <v>1067</v>
      </c>
      <c r="C106" t="s">
        <v>123</v>
      </c>
      <c r="D106" t="s">
        <v>58</v>
      </c>
      <c r="E106">
        <v>8152</v>
      </c>
      <c r="F106" t="s">
        <v>0</v>
      </c>
      <c r="G106" t="str">
        <f>VLOOKUP(B106,'Reference Data'!A106:B391,2,FALSE)</f>
        <v>AROSA</v>
      </c>
      <c r="H106" t="str">
        <f>VLOOKUP($B106,'Reference Data'!$A106:$L391,3,FALSE)</f>
        <v>Credit Suisse AG</v>
      </c>
      <c r="I106" t="str">
        <f>VLOOKUP($B106,'Reference Data'!$A106:$L391,8,FALSE)</f>
        <v>FINANCIAL_INSTITUTION</v>
      </c>
      <c r="K106" s="5"/>
      <c r="L106" s="5"/>
      <c r="M106" t="str">
        <f>VLOOKUP($B106,'Reference Data'!$A106:$L391,12,FALSE)</f>
        <v>TWENTY_FOUR_H</v>
      </c>
      <c r="N106">
        <v>359</v>
      </c>
      <c r="O106">
        <v>161950</v>
      </c>
      <c r="P106">
        <v>167</v>
      </c>
      <c r="Q106">
        <v>12</v>
      </c>
      <c r="R106">
        <v>242</v>
      </c>
      <c r="S106">
        <v>128580</v>
      </c>
      <c r="T106">
        <v>117</v>
      </c>
      <c r="U106">
        <v>33370</v>
      </c>
    </row>
    <row r="107" spans="1:21" x14ac:dyDescent="0.35">
      <c r="A107" s="1">
        <v>43982</v>
      </c>
      <c r="B107">
        <v>1074</v>
      </c>
      <c r="C107" t="s">
        <v>124</v>
      </c>
      <c r="D107" t="s">
        <v>125</v>
      </c>
      <c r="E107">
        <v>8001</v>
      </c>
      <c r="F107" t="s">
        <v>0</v>
      </c>
      <c r="G107" t="str">
        <f>VLOOKUP(B107,'Reference Data'!A107:B392,2,FALSE)</f>
        <v>Zürich Bahnhofstrasse</v>
      </c>
      <c r="H107" t="str">
        <f>VLOOKUP($B107,'Reference Data'!$A107:$L392,3,FALSE)</f>
        <v>Credit Suisse AG</v>
      </c>
      <c r="I107" t="str">
        <f>VLOOKUP($B107,'Reference Data'!$A107:$L392,8,FALSE)</f>
        <v>FINANCIAL_INSTITUTION</v>
      </c>
      <c r="K107" s="5"/>
      <c r="L107" s="5"/>
      <c r="M107" t="str">
        <f>VLOOKUP($B107,'Reference Data'!$A107:$L392,12,FALSE)</f>
        <v>TWENTY_FOUR_H</v>
      </c>
      <c r="N107">
        <v>963</v>
      </c>
      <c r="O107">
        <v>276150</v>
      </c>
      <c r="P107">
        <v>49</v>
      </c>
      <c r="Q107">
        <v>72</v>
      </c>
      <c r="R107">
        <v>357</v>
      </c>
      <c r="S107">
        <v>111780</v>
      </c>
      <c r="T107">
        <v>606</v>
      </c>
      <c r="U107">
        <v>164370</v>
      </c>
    </row>
    <row r="108" spans="1:21" x14ac:dyDescent="0.35">
      <c r="A108" s="1">
        <v>43982</v>
      </c>
      <c r="B108">
        <v>1083</v>
      </c>
      <c r="C108" t="s">
        <v>126</v>
      </c>
      <c r="D108" t="s">
        <v>127</v>
      </c>
      <c r="E108">
        <v>8001</v>
      </c>
      <c r="F108" t="s">
        <v>0</v>
      </c>
      <c r="G108" t="str">
        <f>VLOOKUP(B108,'Reference Data'!A108:B393,2,FALSE)</f>
        <v>Zürich Bahnhofstrasse</v>
      </c>
      <c r="H108" t="str">
        <f>VLOOKUP($B108,'Reference Data'!$A108:$L393,3,FALSE)</f>
        <v>Credit Suisse AG</v>
      </c>
      <c r="I108" t="str">
        <f>VLOOKUP($B108,'Reference Data'!$A108:$L393,8,FALSE)</f>
        <v>FINANCIAL_INSTITUTION</v>
      </c>
      <c r="K108" s="5"/>
      <c r="L108" s="5"/>
      <c r="M108" t="str">
        <f>VLOOKUP($B108,'Reference Data'!$A108:$L393,12,FALSE)</f>
        <v>TWENTY_FOUR_H</v>
      </c>
      <c r="N108">
        <v>763</v>
      </c>
      <c r="O108">
        <v>295850</v>
      </c>
      <c r="P108">
        <v>186</v>
      </c>
      <c r="Q108">
        <v>75</v>
      </c>
      <c r="R108">
        <v>380</v>
      </c>
      <c r="S108">
        <v>179400</v>
      </c>
      <c r="T108">
        <v>383</v>
      </c>
      <c r="U108">
        <v>116450</v>
      </c>
    </row>
    <row r="109" spans="1:21" x14ac:dyDescent="0.35">
      <c r="A109" s="1">
        <v>43982</v>
      </c>
      <c r="B109">
        <v>1098</v>
      </c>
      <c r="C109" t="s">
        <v>128</v>
      </c>
      <c r="D109" t="s">
        <v>125</v>
      </c>
      <c r="E109">
        <v>8001</v>
      </c>
      <c r="F109" t="s">
        <v>0</v>
      </c>
      <c r="G109" t="str">
        <f>VLOOKUP(B109,'Reference Data'!A109:B394,2,FALSE)</f>
        <v>Zürich Bahnhofstrasse</v>
      </c>
      <c r="H109" t="str">
        <f>VLOOKUP($B109,'Reference Data'!$A109:$L394,3,FALSE)</f>
        <v>Credit Suisse AG</v>
      </c>
      <c r="I109" t="str">
        <f>VLOOKUP($B109,'Reference Data'!$A109:$L394,8,FALSE)</f>
        <v>FINANCIAL_INSTITUTION</v>
      </c>
      <c r="K109" s="5"/>
      <c r="L109" s="5"/>
      <c r="M109" t="str">
        <f>VLOOKUP($B109,'Reference Data'!$A109:$L394,12,FALSE)</f>
        <v>TWENTY_FOUR_H</v>
      </c>
      <c r="N109">
        <v>430</v>
      </c>
      <c r="O109">
        <v>137470</v>
      </c>
      <c r="P109">
        <v>90</v>
      </c>
      <c r="Q109">
        <v>26</v>
      </c>
      <c r="R109">
        <v>234</v>
      </c>
      <c r="S109">
        <v>92130</v>
      </c>
      <c r="T109">
        <v>196</v>
      </c>
      <c r="U109">
        <v>45340</v>
      </c>
    </row>
    <row r="110" spans="1:21" x14ac:dyDescent="0.35">
      <c r="A110" s="1">
        <v>43982</v>
      </c>
      <c r="B110">
        <v>1104</v>
      </c>
      <c r="C110" t="s">
        <v>129</v>
      </c>
      <c r="D110" t="s">
        <v>130</v>
      </c>
      <c r="E110">
        <v>8406</v>
      </c>
      <c r="F110" t="s">
        <v>0</v>
      </c>
      <c r="G110" t="str">
        <f>VLOOKUP(B110,'Reference Data'!A110:B395,2,FALSE)</f>
        <v>WINTERTHUR MIGROL</v>
      </c>
      <c r="H110" t="str">
        <f>VLOOKUP($B110,'Reference Data'!$A110:$L395,3,FALSE)</f>
        <v>Credit Suisse AG</v>
      </c>
      <c r="I110" t="str">
        <f>VLOOKUP($B110,'Reference Data'!$A110:$L395,8,FALSE)</f>
        <v>FINANCIAL_INSTITUTION</v>
      </c>
      <c r="K110" s="5"/>
      <c r="L110" s="5"/>
      <c r="M110" t="str">
        <f>VLOOKUP($B110,'Reference Data'!$A110:$L395,12,FALSE)</f>
        <v>TWENTY_FOUR_H</v>
      </c>
      <c r="N110">
        <v>1938</v>
      </c>
      <c r="O110">
        <v>890140</v>
      </c>
      <c r="P110">
        <v>442</v>
      </c>
      <c r="Q110">
        <v>184</v>
      </c>
      <c r="R110">
        <v>952</v>
      </c>
      <c r="S110">
        <v>614330</v>
      </c>
      <c r="T110">
        <v>986</v>
      </c>
      <c r="U110">
        <v>275810</v>
      </c>
    </row>
    <row r="111" spans="1:21" x14ac:dyDescent="0.35">
      <c r="A111" s="1">
        <v>43982</v>
      </c>
      <c r="B111">
        <v>1113</v>
      </c>
      <c r="C111" t="s">
        <v>131</v>
      </c>
      <c r="D111" t="s">
        <v>132</v>
      </c>
      <c r="E111">
        <v>8004</v>
      </c>
      <c r="F111" t="s">
        <v>0</v>
      </c>
      <c r="G111" t="str">
        <f>VLOOKUP(B111,'Reference Data'!A111:B396,2,FALSE)</f>
        <v>Zuerich Aussersil</v>
      </c>
      <c r="H111" t="str">
        <f>VLOOKUP($B111,'Reference Data'!$A111:$L396,3,FALSE)</f>
        <v>Credit Suisse AG</v>
      </c>
      <c r="I111" t="str">
        <f>VLOOKUP($B111,'Reference Data'!$A111:$L396,8,FALSE)</f>
        <v>FINANCIAL_INSTITUTION</v>
      </c>
      <c r="K111" s="5"/>
      <c r="L111" s="5"/>
      <c r="M111" t="str">
        <f>VLOOKUP($B111,'Reference Data'!$A111:$L396,12,FALSE)</f>
        <v>TWENTY_FOUR_H</v>
      </c>
      <c r="N111">
        <v>1353</v>
      </c>
      <c r="O111">
        <v>733010</v>
      </c>
      <c r="P111">
        <v>407</v>
      </c>
      <c r="Q111">
        <v>82</v>
      </c>
      <c r="R111">
        <v>983</v>
      </c>
      <c r="S111">
        <v>645900</v>
      </c>
      <c r="T111">
        <v>370</v>
      </c>
      <c r="U111">
        <v>87110</v>
      </c>
    </row>
    <row r="112" spans="1:21" x14ac:dyDescent="0.35">
      <c r="A112" s="1">
        <v>43982</v>
      </c>
      <c r="B112">
        <v>1125</v>
      </c>
      <c r="C112" t="s">
        <v>133</v>
      </c>
      <c r="D112" t="s">
        <v>134</v>
      </c>
      <c r="E112">
        <v>8050</v>
      </c>
      <c r="F112" t="s">
        <v>0</v>
      </c>
      <c r="G112" t="str">
        <f>VLOOKUP(B112,'Reference Data'!A112:B397,2,FALSE)</f>
        <v>ZUERICH CS-TOWER</v>
      </c>
      <c r="H112" t="str">
        <f>VLOOKUP($B112,'Reference Data'!$A112:$L397,3,FALSE)</f>
        <v>Credit Suisse AG</v>
      </c>
      <c r="I112" t="str">
        <f>VLOOKUP($B112,'Reference Data'!$A112:$L397,8,FALSE)</f>
        <v>ON_STREET</v>
      </c>
      <c r="K112" s="5"/>
      <c r="L112" s="5"/>
      <c r="M112" t="str">
        <f>VLOOKUP($B112,'Reference Data'!$A112:$L397,12,FALSE)</f>
        <v>TWENTY_FOUR_H</v>
      </c>
      <c r="N112">
        <v>541</v>
      </c>
      <c r="O112">
        <v>1646270</v>
      </c>
      <c r="P112">
        <v>97</v>
      </c>
      <c r="Q112">
        <v>46</v>
      </c>
      <c r="R112">
        <v>270</v>
      </c>
      <c r="S112">
        <v>1082050</v>
      </c>
      <c r="T112">
        <v>271</v>
      </c>
      <c r="U112">
        <v>564220</v>
      </c>
    </row>
    <row r="113" spans="1:21" x14ac:dyDescent="0.35">
      <c r="A113" s="1">
        <v>43982</v>
      </c>
      <c r="B113">
        <v>1136</v>
      </c>
      <c r="C113" t="s">
        <v>135</v>
      </c>
      <c r="D113" t="s">
        <v>134</v>
      </c>
      <c r="E113">
        <v>8050</v>
      </c>
      <c r="F113" t="s">
        <v>0</v>
      </c>
      <c r="G113" t="str">
        <f>VLOOKUP(B113,'Reference Data'!A113:B398,2,FALSE)</f>
        <v>ZUERICH CS-TOWER</v>
      </c>
      <c r="H113" t="str">
        <f>VLOOKUP($B113,'Reference Data'!$A113:$L398,3,FALSE)</f>
        <v>Credit Suisse AG</v>
      </c>
      <c r="I113" t="str">
        <f>VLOOKUP($B113,'Reference Data'!$A113:$L398,8,FALSE)</f>
        <v>ON_STREET</v>
      </c>
      <c r="K113" s="5"/>
      <c r="L113" s="5"/>
      <c r="M113" t="str">
        <f>VLOOKUP($B113,'Reference Data'!$A113:$L398,12,FALSE)</f>
        <v>TWENTY_FOUR_H</v>
      </c>
      <c r="N113">
        <v>451</v>
      </c>
      <c r="O113">
        <v>1406350</v>
      </c>
      <c r="P113">
        <v>39</v>
      </c>
      <c r="Q113">
        <v>39</v>
      </c>
      <c r="R113">
        <v>270</v>
      </c>
      <c r="S113">
        <v>1062050</v>
      </c>
      <c r="T113">
        <v>181</v>
      </c>
      <c r="U113">
        <v>344300</v>
      </c>
    </row>
    <row r="114" spans="1:21" x14ac:dyDescent="0.35">
      <c r="A114" s="1">
        <v>43982</v>
      </c>
      <c r="B114">
        <v>1148</v>
      </c>
      <c r="C114" t="s">
        <v>136</v>
      </c>
      <c r="D114" t="s">
        <v>137</v>
      </c>
      <c r="E114">
        <v>8070</v>
      </c>
      <c r="F114" t="s">
        <v>0</v>
      </c>
      <c r="G114" t="str">
        <f>VLOOKUP(B114,'Reference Data'!A114:B399,2,FALSE)</f>
        <v>Zürich Paradeplatz</v>
      </c>
      <c r="H114" t="str">
        <f>VLOOKUP($B114,'Reference Data'!$A114:$L399,3,FALSE)</f>
        <v>Credit Suisse AG</v>
      </c>
      <c r="I114" t="str">
        <f>VLOOKUP($B114,'Reference Data'!$A114:$L399,8,FALSE)</f>
        <v>FINANCIAL_INSTITUTION</v>
      </c>
      <c r="K114" s="5"/>
      <c r="L114" s="5"/>
      <c r="M114" t="str">
        <f>VLOOKUP($B114,'Reference Data'!$A114:$L399,12,FALSE)</f>
        <v>TWENTY_FOUR_H</v>
      </c>
      <c r="N114">
        <v>1494</v>
      </c>
      <c r="O114">
        <v>1780140</v>
      </c>
      <c r="P114">
        <v>139</v>
      </c>
      <c r="Q114">
        <v>85</v>
      </c>
      <c r="R114">
        <v>884</v>
      </c>
      <c r="S114">
        <v>1224950</v>
      </c>
      <c r="T114">
        <v>610</v>
      </c>
      <c r="U114">
        <v>555190</v>
      </c>
    </row>
    <row r="115" spans="1:21" x14ac:dyDescent="0.35">
      <c r="A115" s="1">
        <v>43982</v>
      </c>
      <c r="B115">
        <v>1150</v>
      </c>
      <c r="C115" t="s">
        <v>138</v>
      </c>
      <c r="D115" t="s">
        <v>139</v>
      </c>
      <c r="E115">
        <v>8001</v>
      </c>
      <c r="F115" t="s">
        <v>0</v>
      </c>
      <c r="G115" t="str">
        <f>VLOOKUP(B115,'Reference Data'!A115:B400,2,FALSE)</f>
        <v>Zürich Schuetzengasse</v>
      </c>
      <c r="H115" t="str">
        <f>VLOOKUP($B115,'Reference Data'!$A115:$L400,3,FALSE)</f>
        <v>Credit Suisse AG</v>
      </c>
      <c r="I115" t="str">
        <f>VLOOKUP($B115,'Reference Data'!$A115:$L400,8,FALSE)</f>
        <v>RETAIL_STORE</v>
      </c>
      <c r="K115" s="5"/>
      <c r="L115" s="5"/>
      <c r="M115" t="str">
        <f>VLOOKUP($B115,'Reference Data'!$A115:$L400,12,FALSE)</f>
        <v>TWENTY_FOUR_H</v>
      </c>
      <c r="N115">
        <v>816</v>
      </c>
      <c r="O115">
        <v>274680</v>
      </c>
      <c r="P115">
        <v>259</v>
      </c>
      <c r="Q115">
        <v>100</v>
      </c>
      <c r="R115">
        <v>553</v>
      </c>
      <c r="S115">
        <v>221200</v>
      </c>
      <c r="T115">
        <v>263</v>
      </c>
      <c r="U115">
        <v>53480</v>
      </c>
    </row>
    <row r="116" spans="1:21" x14ac:dyDescent="0.35">
      <c r="A116" s="1">
        <v>43982</v>
      </c>
      <c r="B116">
        <v>1168</v>
      </c>
      <c r="C116" t="s">
        <v>140</v>
      </c>
      <c r="D116" t="s">
        <v>132</v>
      </c>
      <c r="E116">
        <v>8004</v>
      </c>
      <c r="F116" t="s">
        <v>0</v>
      </c>
      <c r="G116" t="str">
        <f>VLOOKUP(B116,'Reference Data'!A116:B401,2,FALSE)</f>
        <v xml:space="preserve">Zuerich Aussersihl </v>
      </c>
      <c r="H116" t="str">
        <f>VLOOKUP($B116,'Reference Data'!$A116:$L401,3,FALSE)</f>
        <v>Credit Suisse AG</v>
      </c>
      <c r="I116" t="str">
        <f>VLOOKUP($B116,'Reference Data'!$A116:$L401,8,FALSE)</f>
        <v>FINANCIAL_INSTITUTION</v>
      </c>
      <c r="K116" s="5"/>
      <c r="L116" s="5"/>
      <c r="M116" t="str">
        <f>VLOOKUP($B116,'Reference Data'!$A116:$L401,12,FALSE)</f>
        <v>TWENTY_FOUR_H</v>
      </c>
      <c r="N116">
        <v>2369</v>
      </c>
      <c r="O116">
        <v>1152530</v>
      </c>
      <c r="P116">
        <v>411</v>
      </c>
      <c r="Q116">
        <v>39</v>
      </c>
      <c r="R116">
        <v>1678</v>
      </c>
      <c r="S116">
        <v>1002760</v>
      </c>
      <c r="T116">
        <v>691</v>
      </c>
      <c r="U116">
        <v>149770</v>
      </c>
    </row>
    <row r="117" spans="1:21" x14ac:dyDescent="0.35">
      <c r="A117" s="1">
        <v>43982</v>
      </c>
      <c r="B117">
        <v>1176</v>
      </c>
      <c r="C117" t="s">
        <v>141</v>
      </c>
      <c r="D117" t="s">
        <v>142</v>
      </c>
      <c r="E117">
        <v>8006</v>
      </c>
      <c r="F117" t="s">
        <v>0</v>
      </c>
      <c r="G117" t="str">
        <f>VLOOKUP(B117,'Reference Data'!A117:B402,2,FALSE)</f>
        <v>Zürich Rigiplatz</v>
      </c>
      <c r="H117" t="str">
        <f>VLOOKUP($B117,'Reference Data'!$A117:$L402,3,FALSE)</f>
        <v>Credit Suisse AG</v>
      </c>
      <c r="I117" t="str">
        <f>VLOOKUP($B117,'Reference Data'!$A117:$L402,8,FALSE)</f>
        <v>UNIVERSITY</v>
      </c>
      <c r="K117" s="5"/>
      <c r="L117" s="5"/>
      <c r="M117" t="str">
        <f>VLOOKUP($B117,'Reference Data'!$A117:$L402,12,FALSE)</f>
        <v>TWENTY_FOUR_H</v>
      </c>
      <c r="N117">
        <v>471</v>
      </c>
      <c r="O117">
        <v>246100</v>
      </c>
      <c r="P117">
        <v>286</v>
      </c>
      <c r="Q117">
        <v>42</v>
      </c>
      <c r="R117">
        <v>287</v>
      </c>
      <c r="S117">
        <v>183340</v>
      </c>
      <c r="T117">
        <v>184</v>
      </c>
      <c r="U117">
        <v>62760</v>
      </c>
    </row>
    <row r="118" spans="1:21" x14ac:dyDescent="0.35">
      <c r="A118" s="1">
        <v>43982</v>
      </c>
      <c r="B118">
        <v>1181</v>
      </c>
      <c r="C118" t="s">
        <v>143</v>
      </c>
      <c r="D118" t="s">
        <v>80</v>
      </c>
      <c r="E118">
        <v>8058</v>
      </c>
      <c r="F118" t="s">
        <v>0</v>
      </c>
      <c r="G118" t="str">
        <f>VLOOKUP(B118,'Reference Data'!A118:B403,2,FALSE)</f>
        <v>Zürich Flughafen Ankunft 2 Luftseite</v>
      </c>
      <c r="H118" t="str">
        <f>VLOOKUP($B118,'Reference Data'!$A118:$L403,3,FALSE)</f>
        <v>Credit Suisse AG</v>
      </c>
      <c r="I118" t="str">
        <f>VLOOKUP($B118,'Reference Data'!$A118:$L403,8,FALSE)</f>
        <v>AIRPORT</v>
      </c>
      <c r="K118" s="5"/>
      <c r="L118" s="5"/>
      <c r="M118" t="str">
        <f>VLOOKUP($B118,'Reference Data'!$A118:$L403,12,FALSE)</f>
        <v>TWENTY_FOUR_H</v>
      </c>
      <c r="N118">
        <v>69</v>
      </c>
      <c r="O118">
        <v>25900</v>
      </c>
      <c r="P118">
        <v>8</v>
      </c>
      <c r="Q118">
        <v>13</v>
      </c>
      <c r="R118">
        <v>16</v>
      </c>
      <c r="S118">
        <v>8330</v>
      </c>
      <c r="T118">
        <v>53</v>
      </c>
      <c r="U118">
        <v>17570</v>
      </c>
    </row>
    <row r="119" spans="1:21" x14ac:dyDescent="0.35">
      <c r="A119" s="1">
        <v>43982</v>
      </c>
      <c r="B119">
        <v>1191</v>
      </c>
      <c r="C119" t="s">
        <v>144</v>
      </c>
      <c r="D119" t="s">
        <v>145</v>
      </c>
      <c r="E119">
        <v>8070</v>
      </c>
      <c r="F119" t="s">
        <v>0</v>
      </c>
      <c r="G119" t="str">
        <f>VLOOKUP(B119,'Reference Data'!A119:B404,2,FALSE)</f>
        <v>Zürich Paradeplatz</v>
      </c>
      <c r="H119" t="str">
        <f>VLOOKUP($B119,'Reference Data'!$A119:$L404,3,FALSE)</f>
        <v>Credit Suisse AG</v>
      </c>
      <c r="I119" t="str">
        <f>VLOOKUP($B119,'Reference Data'!$A119:$L404,8,FALSE)</f>
        <v>FINANCIAL_INSTITUTION</v>
      </c>
      <c r="K119" s="5"/>
      <c r="L119" s="5"/>
      <c r="M119" t="str">
        <f>VLOOKUP($B119,'Reference Data'!$A119:$L404,12,FALSE)</f>
        <v>REDUCED</v>
      </c>
      <c r="N119">
        <v>1596</v>
      </c>
      <c r="O119">
        <v>2449220</v>
      </c>
      <c r="P119">
        <v>325</v>
      </c>
      <c r="Q119">
        <v>29</v>
      </c>
      <c r="R119">
        <v>1189</v>
      </c>
      <c r="S119">
        <v>1959170</v>
      </c>
      <c r="T119">
        <v>407</v>
      </c>
      <c r="U119">
        <v>490050</v>
      </c>
    </row>
    <row r="120" spans="1:21" x14ac:dyDescent="0.35">
      <c r="A120" s="1">
        <v>43982</v>
      </c>
      <c r="B120">
        <v>1200</v>
      </c>
      <c r="C120" t="s">
        <v>146</v>
      </c>
      <c r="D120" t="s">
        <v>69</v>
      </c>
      <c r="E120">
        <v>8050</v>
      </c>
      <c r="F120" t="s">
        <v>0</v>
      </c>
      <c r="G120" t="str">
        <f>VLOOKUP(B120,'Reference Data'!A120:B405,2,FALSE)</f>
        <v>Zürich Oerlikon</v>
      </c>
      <c r="H120" t="str">
        <f>VLOOKUP($B120,'Reference Data'!$A120:$L405,3,FALSE)</f>
        <v>Credit Suisse AG</v>
      </c>
      <c r="I120" t="str">
        <f>VLOOKUP($B120,'Reference Data'!$A120:$L405,8,FALSE)</f>
        <v>FINANCIAL_INSTITUTION</v>
      </c>
      <c r="K120" s="5"/>
      <c r="L120" s="5"/>
      <c r="M120" t="str">
        <f>VLOOKUP($B120,'Reference Data'!$A120:$L405,12,FALSE)</f>
        <v>TWENTY_FOUR_H</v>
      </c>
      <c r="N120">
        <v>886</v>
      </c>
      <c r="O120">
        <v>7053510</v>
      </c>
      <c r="P120">
        <v>212</v>
      </c>
      <c r="Q120">
        <v>23</v>
      </c>
      <c r="R120">
        <v>779</v>
      </c>
      <c r="S120">
        <v>6743160</v>
      </c>
      <c r="T120">
        <v>107</v>
      </c>
      <c r="U120">
        <v>310350</v>
      </c>
    </row>
    <row r="121" spans="1:21" x14ac:dyDescent="0.35">
      <c r="A121" s="1">
        <v>43982</v>
      </c>
      <c r="B121">
        <v>1217</v>
      </c>
      <c r="C121" t="s">
        <v>147</v>
      </c>
      <c r="D121" t="s">
        <v>65</v>
      </c>
      <c r="E121">
        <v>8008</v>
      </c>
      <c r="F121" t="s">
        <v>148</v>
      </c>
      <c r="G121" t="str">
        <f>VLOOKUP(B121,'Reference Data'!A121:B406,2,FALSE)</f>
        <v>Zürich Seefeld</v>
      </c>
      <c r="H121" t="str">
        <f>VLOOKUP($B121,'Reference Data'!$A121:$L406,3,FALSE)</f>
        <v>Credit Suisse AG</v>
      </c>
      <c r="I121" t="str">
        <f>VLOOKUP($B121,'Reference Data'!$A121:$L406,8,FALSE)</f>
        <v>FINANCIAL_INSTITUTION</v>
      </c>
      <c r="K121" s="5"/>
      <c r="L121" s="5"/>
      <c r="M121" t="str">
        <f>VLOOKUP($B121,'Reference Data'!$A121:$L406,12,FALSE)</f>
        <v>TWENTY_FOUR_H</v>
      </c>
      <c r="N121">
        <v>860</v>
      </c>
      <c r="O121">
        <v>445570</v>
      </c>
      <c r="P121">
        <v>638</v>
      </c>
      <c r="Q121">
        <v>47</v>
      </c>
      <c r="R121">
        <v>687</v>
      </c>
      <c r="S121">
        <v>375680</v>
      </c>
      <c r="T121">
        <v>173</v>
      </c>
      <c r="U121">
        <v>69890</v>
      </c>
    </row>
    <row r="122" spans="1:21" x14ac:dyDescent="0.35">
      <c r="A122" s="1">
        <v>43982</v>
      </c>
      <c r="B122">
        <v>1245</v>
      </c>
      <c r="C122" t="s">
        <v>149</v>
      </c>
      <c r="D122" t="s">
        <v>63</v>
      </c>
      <c r="E122">
        <v>8001</v>
      </c>
      <c r="F122" t="s">
        <v>0</v>
      </c>
      <c r="G122" t="str">
        <f>VLOOKUP(B122,'Reference Data'!A122:B407,2,FALSE)</f>
        <v>Zuerich Werdmuehleplatz</v>
      </c>
      <c r="H122" t="str">
        <f>VLOOKUP($B122,'Reference Data'!$A122:$L407,3,FALSE)</f>
        <v>Credit Suisse AG</v>
      </c>
      <c r="I122" t="str">
        <f>VLOOKUP($B122,'Reference Data'!$A122:$L407,8,FALSE)</f>
        <v>FINANCIAL_INSTITUTION</v>
      </c>
      <c r="K122" s="5"/>
      <c r="L122" s="5"/>
      <c r="M122">
        <f>VLOOKUP($B122,'Reference Data'!$A122:$L407,12,FALSE)</f>
        <v>0</v>
      </c>
      <c r="N122">
        <v>838</v>
      </c>
      <c r="O122">
        <v>275390</v>
      </c>
      <c r="P122">
        <v>200</v>
      </c>
      <c r="Q122">
        <v>61</v>
      </c>
      <c r="R122">
        <v>448</v>
      </c>
      <c r="S122">
        <v>195760</v>
      </c>
      <c r="T122">
        <v>390</v>
      </c>
      <c r="U122">
        <v>79630</v>
      </c>
    </row>
    <row r="123" spans="1:21" x14ac:dyDescent="0.35">
      <c r="A123" s="1">
        <v>43982</v>
      </c>
      <c r="B123">
        <v>1253</v>
      </c>
      <c r="C123" t="s">
        <v>150</v>
      </c>
      <c r="D123" t="s">
        <v>69</v>
      </c>
      <c r="E123">
        <v>8050</v>
      </c>
      <c r="F123" t="s">
        <v>0</v>
      </c>
      <c r="G123" t="str">
        <f>VLOOKUP(B123,'Reference Data'!A123:B408,2,FALSE)</f>
        <v>Zuerich Oerlikon</v>
      </c>
      <c r="H123" t="str">
        <f>VLOOKUP($B123,'Reference Data'!$A123:$L408,3,FALSE)</f>
        <v>Credit Suisse AG</v>
      </c>
      <c r="I123" t="str">
        <f>VLOOKUP($B123,'Reference Data'!$A123:$L408,8,FALSE)</f>
        <v>FINANCIAL_INSTITUTION</v>
      </c>
      <c r="K123" s="5"/>
      <c r="L123" s="5"/>
      <c r="M123" t="str">
        <f>VLOOKUP($B123,'Reference Data'!$A123:$L408,12,FALSE)</f>
        <v>TWENTY_FOUR_H</v>
      </c>
      <c r="N123">
        <v>1219</v>
      </c>
      <c r="O123">
        <v>4894380</v>
      </c>
      <c r="P123">
        <v>219</v>
      </c>
      <c r="Q123">
        <v>128</v>
      </c>
      <c r="R123">
        <v>772</v>
      </c>
      <c r="S123">
        <v>3970740</v>
      </c>
      <c r="T123">
        <v>447</v>
      </c>
      <c r="U123">
        <v>923640</v>
      </c>
    </row>
    <row r="124" spans="1:21" x14ac:dyDescent="0.35">
      <c r="A124" s="1">
        <v>43982</v>
      </c>
      <c r="B124">
        <v>1262</v>
      </c>
      <c r="C124" t="s">
        <v>151</v>
      </c>
      <c r="D124" t="s">
        <v>152</v>
      </c>
      <c r="E124">
        <v>8048</v>
      </c>
      <c r="F124" t="s">
        <v>0</v>
      </c>
      <c r="G124" t="str">
        <f>VLOOKUP(B124,'Reference Data'!A124:B409,2,FALSE)</f>
        <v>CS Zürich Altstetten</v>
      </c>
      <c r="H124" t="str">
        <f>VLOOKUP($B124,'Reference Data'!$A124:$L409,3,FALSE)</f>
        <v>Credit Suisse AG</v>
      </c>
      <c r="I124" t="str">
        <f>VLOOKUP($B124,'Reference Data'!$A124:$L409,8,FALSE)</f>
        <v>ON_STREET</v>
      </c>
      <c r="K124" s="5"/>
      <c r="L124" s="5"/>
      <c r="M124" t="str">
        <f>VLOOKUP($B124,'Reference Data'!$A124:$L409,12,FALSE)</f>
        <v>TWENTY_FOUR_H</v>
      </c>
      <c r="N124">
        <v>798</v>
      </c>
      <c r="O124">
        <v>530240</v>
      </c>
      <c r="P124">
        <v>606</v>
      </c>
      <c r="Q124">
        <v>84</v>
      </c>
      <c r="R124">
        <v>641</v>
      </c>
      <c r="S124">
        <v>484370</v>
      </c>
      <c r="T124">
        <v>157</v>
      </c>
      <c r="U124">
        <v>45870</v>
      </c>
    </row>
    <row r="125" spans="1:21" x14ac:dyDescent="0.35">
      <c r="A125" s="1">
        <v>43982</v>
      </c>
      <c r="B125">
        <v>1277</v>
      </c>
      <c r="C125" t="s">
        <v>153</v>
      </c>
      <c r="D125" t="s">
        <v>63</v>
      </c>
      <c r="E125">
        <v>8001</v>
      </c>
      <c r="F125" t="s">
        <v>0</v>
      </c>
      <c r="G125" t="str">
        <f>VLOOKUP(B125,'Reference Data'!A125:B410,2,FALSE)</f>
        <v>Zuerich Werdmuehleplatz</v>
      </c>
      <c r="H125" t="str">
        <f>VLOOKUP($B125,'Reference Data'!$A125:$L410,3,FALSE)</f>
        <v>Credit Suisse AG</v>
      </c>
      <c r="I125" t="str">
        <f>VLOOKUP($B125,'Reference Data'!$A125:$L410,8,FALSE)</f>
        <v>FINANCIAL_INSTITUTION</v>
      </c>
      <c r="K125" s="5"/>
      <c r="L125" s="5"/>
      <c r="M125" t="str">
        <f>VLOOKUP($B125,'Reference Data'!$A125:$L410,12,FALSE)</f>
        <v>TWENTY_FOUR_H</v>
      </c>
      <c r="N125">
        <v>328</v>
      </c>
      <c r="O125">
        <v>199060</v>
      </c>
      <c r="P125">
        <v>151</v>
      </c>
      <c r="Q125">
        <v>18</v>
      </c>
      <c r="R125">
        <v>264</v>
      </c>
      <c r="S125">
        <v>178880</v>
      </c>
      <c r="T125">
        <v>64</v>
      </c>
      <c r="U125">
        <v>20180</v>
      </c>
    </row>
    <row r="126" spans="1:21" x14ac:dyDescent="0.35">
      <c r="A126" s="1">
        <v>43982</v>
      </c>
      <c r="B126">
        <v>1280</v>
      </c>
      <c r="C126" t="s">
        <v>154</v>
      </c>
      <c r="D126" t="s">
        <v>63</v>
      </c>
      <c r="E126">
        <v>8001</v>
      </c>
      <c r="F126" t="s">
        <v>0</v>
      </c>
      <c r="G126" t="str">
        <f>VLOOKUP(B126,'Reference Data'!A126:B411,2,FALSE)</f>
        <v xml:space="preserve">Zürich Werdmuehleplatz </v>
      </c>
      <c r="H126" t="str">
        <f>VLOOKUP($B126,'Reference Data'!$A126:$L411,3,FALSE)</f>
        <v>Credit Suisse AG</v>
      </c>
      <c r="I126" t="str">
        <f>VLOOKUP($B126,'Reference Data'!$A126:$L411,8,FALSE)</f>
        <v>FINANCIAL_INSTITUTION</v>
      </c>
      <c r="K126" s="5"/>
      <c r="L126" s="5"/>
      <c r="M126" t="str">
        <f>VLOOKUP($B126,'Reference Data'!$A126:$L411,12,FALSE)</f>
        <v>TWENTY_FOUR_H</v>
      </c>
      <c r="N126">
        <v>342</v>
      </c>
      <c r="O126">
        <v>193520</v>
      </c>
      <c r="P126">
        <v>95</v>
      </c>
      <c r="Q126">
        <v>18</v>
      </c>
      <c r="R126">
        <v>282</v>
      </c>
      <c r="S126">
        <v>156180</v>
      </c>
      <c r="T126">
        <v>60</v>
      </c>
      <c r="U126">
        <v>37340</v>
      </c>
    </row>
    <row r="127" spans="1:21" x14ac:dyDescent="0.35">
      <c r="A127" s="1">
        <v>43982</v>
      </c>
      <c r="B127">
        <v>1292</v>
      </c>
      <c r="C127" t="s">
        <v>155</v>
      </c>
      <c r="D127" t="s">
        <v>156</v>
      </c>
      <c r="E127">
        <v>8002</v>
      </c>
      <c r="F127" t="s">
        <v>0</v>
      </c>
      <c r="G127" t="str">
        <f>VLOOKUP(B127,'Reference Data'!A127:B412,2,FALSE)</f>
        <v>Zürich Sihlcity</v>
      </c>
      <c r="H127" t="str">
        <f>VLOOKUP($B127,'Reference Data'!$A127:$L412,3,FALSE)</f>
        <v>Credit Suisse AG</v>
      </c>
      <c r="I127" t="str">
        <f>VLOOKUP($B127,'Reference Data'!$A127:$L412,8,FALSE)</f>
        <v>FINANCIAL_INSTITUTION</v>
      </c>
      <c r="K127" s="5"/>
      <c r="L127" s="5"/>
      <c r="M127" t="str">
        <f>VLOOKUP($B127,'Reference Data'!$A127:$L412,12,FALSE)</f>
        <v>TWENTY_FOUR_H</v>
      </c>
      <c r="N127">
        <v>840</v>
      </c>
      <c r="O127">
        <v>375680</v>
      </c>
      <c r="P127">
        <v>221</v>
      </c>
      <c r="Q127">
        <v>159</v>
      </c>
      <c r="R127">
        <v>485</v>
      </c>
      <c r="S127">
        <v>249690</v>
      </c>
      <c r="T127">
        <v>355</v>
      </c>
      <c r="U127">
        <v>125990</v>
      </c>
    </row>
    <row r="128" spans="1:21" x14ac:dyDescent="0.35">
      <c r="A128" s="1">
        <v>43982</v>
      </c>
      <c r="B128">
        <v>1304</v>
      </c>
      <c r="C128" t="s">
        <v>157</v>
      </c>
      <c r="D128" t="s">
        <v>156</v>
      </c>
      <c r="E128">
        <v>8002</v>
      </c>
      <c r="F128" t="s">
        <v>0</v>
      </c>
      <c r="G128" t="str">
        <f>VLOOKUP(B128,'Reference Data'!A128:B413,2,FALSE)</f>
        <v>Zürich Sihlcity</v>
      </c>
      <c r="H128" t="str">
        <f>VLOOKUP($B128,'Reference Data'!$A128:$L413,3,FALSE)</f>
        <v>Credit Suisse AG</v>
      </c>
      <c r="I128" t="str">
        <f>VLOOKUP($B128,'Reference Data'!$A128:$L413,8,FALSE)</f>
        <v>FINANCIAL_INSTITUTION</v>
      </c>
      <c r="K128" s="5"/>
      <c r="L128" s="5"/>
      <c r="M128" t="str">
        <f>VLOOKUP($B128,'Reference Data'!$A128:$L413,12,FALSE)</f>
        <v>TWENTY_FOUR_H</v>
      </c>
      <c r="N128">
        <v>1213</v>
      </c>
      <c r="O128">
        <v>346270</v>
      </c>
      <c r="P128">
        <v>81</v>
      </c>
      <c r="Q128">
        <v>198</v>
      </c>
      <c r="R128">
        <v>580</v>
      </c>
      <c r="S128">
        <v>199360</v>
      </c>
      <c r="T128">
        <v>633</v>
      </c>
      <c r="U128">
        <v>146910</v>
      </c>
    </row>
    <row r="129" spans="1:21" x14ac:dyDescent="0.35">
      <c r="A129" s="1">
        <v>43982</v>
      </c>
      <c r="B129">
        <v>1318</v>
      </c>
      <c r="C129" t="s">
        <v>158</v>
      </c>
      <c r="D129" t="s">
        <v>159</v>
      </c>
      <c r="E129">
        <v>8002</v>
      </c>
      <c r="F129" t="s">
        <v>0</v>
      </c>
      <c r="G129" t="str">
        <f>VLOOKUP(B129,'Reference Data'!A129:B414,2,FALSE)</f>
        <v>Zürich Sihlcity</v>
      </c>
      <c r="H129" t="str">
        <f>VLOOKUP($B129,'Reference Data'!$A129:$L414,3,FALSE)</f>
        <v>Credit Suisse AG</v>
      </c>
      <c r="I129" t="str">
        <f>VLOOKUP($B129,'Reference Data'!$A129:$L414,8,FALSE)</f>
        <v>SHOPPING_MALL</v>
      </c>
      <c r="K129" s="5"/>
      <c r="L129" s="5"/>
      <c r="M129">
        <f>VLOOKUP($B129,'Reference Data'!$A129:$L414,12,FALSE)</f>
        <v>0</v>
      </c>
      <c r="N129">
        <v>736</v>
      </c>
      <c r="O129">
        <v>250010</v>
      </c>
      <c r="P129">
        <v>101</v>
      </c>
      <c r="Q129">
        <v>97</v>
      </c>
      <c r="R129">
        <v>352</v>
      </c>
      <c r="S129">
        <v>143240</v>
      </c>
      <c r="T129">
        <v>384</v>
      </c>
      <c r="U129">
        <v>106770</v>
      </c>
    </row>
    <row r="130" spans="1:21" x14ac:dyDescent="0.35">
      <c r="A130" s="1">
        <v>43982</v>
      </c>
      <c r="B130">
        <v>1325</v>
      </c>
      <c r="C130" t="s">
        <v>160</v>
      </c>
      <c r="D130" t="s">
        <v>152</v>
      </c>
      <c r="E130">
        <v>8048</v>
      </c>
      <c r="F130" t="s">
        <v>0</v>
      </c>
      <c r="G130" t="str">
        <f>VLOOKUP(B130,'Reference Data'!A130:B415,2,FALSE)</f>
        <v>CS Zürich Altstetten</v>
      </c>
      <c r="H130" t="str">
        <f>VLOOKUP($B130,'Reference Data'!$A130:$L415,3,FALSE)</f>
        <v>Credit Suisse AG</v>
      </c>
      <c r="I130" t="str">
        <f>VLOOKUP($B130,'Reference Data'!$A130:$L415,8,FALSE)</f>
        <v>ON_STREET</v>
      </c>
      <c r="K130" s="5"/>
      <c r="L130" s="5"/>
      <c r="M130" t="str">
        <f>VLOOKUP($B130,'Reference Data'!$A130:$L415,12,FALSE)</f>
        <v>TWENTY_FOUR_H</v>
      </c>
      <c r="N130">
        <v>726</v>
      </c>
      <c r="O130">
        <v>445930</v>
      </c>
      <c r="P130">
        <v>436</v>
      </c>
      <c r="Q130">
        <v>92</v>
      </c>
      <c r="R130">
        <v>579</v>
      </c>
      <c r="S130">
        <v>403820</v>
      </c>
      <c r="T130">
        <v>147</v>
      </c>
      <c r="U130">
        <v>42110</v>
      </c>
    </row>
    <row r="131" spans="1:21" x14ac:dyDescent="0.35">
      <c r="A131" s="1">
        <v>43982</v>
      </c>
      <c r="B131">
        <v>1338</v>
      </c>
      <c r="C131" t="s">
        <v>161</v>
      </c>
      <c r="D131" t="s">
        <v>162</v>
      </c>
      <c r="E131">
        <v>8070</v>
      </c>
      <c r="F131" t="s">
        <v>0</v>
      </c>
      <c r="G131" t="str">
        <f>VLOOKUP(B131,'Reference Data'!A131:B416,2,FALSE)</f>
        <v>CS Moutier</v>
      </c>
      <c r="H131" t="str">
        <f>VLOOKUP($B131,'Reference Data'!$A131:$L416,3,FALSE)</f>
        <v>Credit Suisse AG</v>
      </c>
      <c r="I131" t="str">
        <f>VLOOKUP($B131,'Reference Data'!$A131:$L416,8,FALSE)</f>
        <v>FINANCIAL_INSTITUTION</v>
      </c>
      <c r="K131" s="5"/>
      <c r="L131" s="5"/>
      <c r="M131" t="str">
        <f>VLOOKUP($B131,'Reference Data'!$A131:$L416,12,FALSE)</f>
        <v>TWENTY_FOUR_H</v>
      </c>
      <c r="N131">
        <v>583</v>
      </c>
      <c r="O131">
        <v>893470</v>
      </c>
      <c r="P131">
        <v>217</v>
      </c>
      <c r="Q131">
        <v>28</v>
      </c>
      <c r="R131">
        <v>501</v>
      </c>
      <c r="S131">
        <v>841040</v>
      </c>
      <c r="T131">
        <v>82</v>
      </c>
      <c r="U131">
        <v>52430</v>
      </c>
    </row>
    <row r="132" spans="1:21" x14ac:dyDescent="0.35">
      <c r="A132" s="1">
        <v>43982</v>
      </c>
      <c r="B132">
        <v>1340</v>
      </c>
      <c r="C132" t="s">
        <v>163</v>
      </c>
      <c r="D132" t="s">
        <v>162</v>
      </c>
      <c r="E132">
        <v>8070</v>
      </c>
      <c r="F132" t="s">
        <v>0</v>
      </c>
      <c r="G132" t="str">
        <f>VLOOKUP(B132,'Reference Data'!A132:B417,2,FALSE)</f>
        <v>CS Moutier</v>
      </c>
      <c r="H132" t="str">
        <f>VLOOKUP($B132,'Reference Data'!$A132:$L417,3,FALSE)</f>
        <v>Credit Suisse AG</v>
      </c>
      <c r="I132" t="str">
        <f>VLOOKUP($B132,'Reference Data'!$A132:$L417,8,FALSE)</f>
        <v>FINANCIAL_INSTITUTION</v>
      </c>
      <c r="K132" s="5"/>
      <c r="L132" s="5"/>
      <c r="M132" t="str">
        <f>VLOOKUP($B132,'Reference Data'!$A132:$L417,12,FALSE)</f>
        <v>TWENTY_FOUR_H</v>
      </c>
      <c r="N132">
        <v>1172</v>
      </c>
      <c r="O132">
        <v>2066510</v>
      </c>
      <c r="P132">
        <v>406</v>
      </c>
      <c r="Q132">
        <v>37</v>
      </c>
      <c r="R132">
        <v>1060</v>
      </c>
      <c r="S132">
        <v>1983530</v>
      </c>
      <c r="T132">
        <v>112</v>
      </c>
      <c r="U132">
        <v>82980</v>
      </c>
    </row>
    <row r="133" spans="1:21" x14ac:dyDescent="0.35">
      <c r="A133" s="1">
        <v>43982</v>
      </c>
      <c r="B133">
        <v>1354</v>
      </c>
      <c r="C133" t="s">
        <v>164</v>
      </c>
      <c r="D133" t="s">
        <v>162</v>
      </c>
      <c r="E133">
        <v>8070</v>
      </c>
      <c r="F133" t="s">
        <v>0</v>
      </c>
      <c r="G133" t="str">
        <f>VLOOKUP(B133,'Reference Data'!A133:B418,2,FALSE)</f>
        <v>CS Sihlcity</v>
      </c>
      <c r="H133" t="str">
        <f>VLOOKUP($B133,'Reference Data'!$A133:$L418,3,FALSE)</f>
        <v>Credit Suisse AG</v>
      </c>
      <c r="I133" t="str">
        <f>VLOOKUP($B133,'Reference Data'!$A133:$L418,8,FALSE)</f>
        <v>FINANCIAL_INSTITUTION</v>
      </c>
      <c r="K133" s="5"/>
      <c r="L133" s="5"/>
      <c r="M133" t="str">
        <f>VLOOKUP($B133,'Reference Data'!$A133:$L418,12,FALSE)</f>
        <v>TWENTY_FOUR_H</v>
      </c>
      <c r="N133">
        <v>827</v>
      </c>
      <c r="O133">
        <v>697090</v>
      </c>
      <c r="P133">
        <v>100</v>
      </c>
      <c r="Q133">
        <v>65</v>
      </c>
      <c r="R133">
        <v>346</v>
      </c>
      <c r="S133">
        <v>346110</v>
      </c>
      <c r="T133">
        <v>481</v>
      </c>
      <c r="U133">
        <v>350980</v>
      </c>
    </row>
    <row r="134" spans="1:21" x14ac:dyDescent="0.35">
      <c r="A134" s="1">
        <v>43982</v>
      </c>
      <c r="B134">
        <v>1368</v>
      </c>
      <c r="C134" t="s">
        <v>165</v>
      </c>
      <c r="D134" t="s">
        <v>166</v>
      </c>
      <c r="E134">
        <v>8070</v>
      </c>
      <c r="F134" t="s">
        <v>0</v>
      </c>
      <c r="G134" t="str">
        <f>VLOOKUP(B134,'Reference Data'!A134:B419,2,FALSE)</f>
        <v>CS Zürich Paradeplatz</v>
      </c>
      <c r="H134" t="str">
        <f>VLOOKUP($B134,'Reference Data'!$A134:$L419,3,FALSE)</f>
        <v>Credit Suisse AG</v>
      </c>
      <c r="I134" t="str">
        <f>VLOOKUP($B134,'Reference Data'!$A134:$L419,8,FALSE)</f>
        <v>FINANCIAL_INSTITUTION</v>
      </c>
      <c r="K134" s="5"/>
      <c r="L134" s="5"/>
      <c r="M134" t="str">
        <f>VLOOKUP($B134,'Reference Data'!$A134:$L419,12,FALSE)</f>
        <v>TWENTY_FOUR_H</v>
      </c>
      <c r="N134">
        <v>1169</v>
      </c>
      <c r="O134">
        <v>1208100</v>
      </c>
      <c r="P134">
        <v>274</v>
      </c>
      <c r="Q134">
        <v>55</v>
      </c>
      <c r="R134">
        <v>696</v>
      </c>
      <c r="S134">
        <v>867790</v>
      </c>
      <c r="T134">
        <v>473</v>
      </c>
      <c r="U134">
        <v>340310</v>
      </c>
    </row>
    <row r="135" spans="1:21" x14ac:dyDescent="0.35">
      <c r="A135" s="1">
        <v>43982</v>
      </c>
      <c r="B135">
        <v>1377</v>
      </c>
      <c r="C135" t="s">
        <v>167</v>
      </c>
      <c r="D135" t="s">
        <v>168</v>
      </c>
      <c r="E135">
        <v>8058</v>
      </c>
      <c r="F135" t="s">
        <v>53</v>
      </c>
      <c r="G135" t="str">
        <f>VLOOKUP(B135,'Reference Data'!A135:B420,2,FALSE)</f>
        <v>ZUERICH FLUGHAFEN</v>
      </c>
      <c r="H135" t="str">
        <f>VLOOKUP($B135,'Reference Data'!$A135:$L420,3,FALSE)</f>
        <v>Credit Suisse AG</v>
      </c>
      <c r="I135" t="str">
        <f>VLOOKUP($B135,'Reference Data'!$A135:$L420,8,FALSE)</f>
        <v>FINANCIAL_INSTITUTION</v>
      </c>
      <c r="K135" s="5"/>
      <c r="L135" s="5"/>
      <c r="M135" t="str">
        <f>VLOOKUP($B135,'Reference Data'!$A135:$L420,12,FALSE)</f>
        <v>TWENTY_FOUR_H</v>
      </c>
      <c r="N135">
        <v>223</v>
      </c>
      <c r="O135">
        <v>140490</v>
      </c>
      <c r="P135">
        <v>102</v>
      </c>
      <c r="Q135">
        <v>24</v>
      </c>
      <c r="R135">
        <v>143</v>
      </c>
      <c r="S135">
        <v>98630</v>
      </c>
      <c r="T135">
        <v>80</v>
      </c>
      <c r="U135">
        <v>41860</v>
      </c>
    </row>
    <row r="136" spans="1:21" x14ac:dyDescent="0.35">
      <c r="A136" s="1">
        <v>43982</v>
      </c>
      <c r="B136">
        <v>1388</v>
      </c>
      <c r="C136" t="s">
        <v>169</v>
      </c>
      <c r="D136" t="s">
        <v>58</v>
      </c>
      <c r="E136">
        <v>8152</v>
      </c>
      <c r="F136" t="s">
        <v>0</v>
      </c>
      <c r="G136" t="str">
        <f>VLOOKUP(B136,'Reference Data'!A136:B421,2,FALSE)</f>
        <v>Bhf Oerlikon Nord</v>
      </c>
      <c r="H136" t="str">
        <f>VLOOKUP($B136,'Reference Data'!$A136:$L421,3,FALSE)</f>
        <v>Credit Suisse AG</v>
      </c>
      <c r="I136" t="str">
        <f>VLOOKUP($B136,'Reference Data'!$A136:$L421,8,FALSE)</f>
        <v>FINANCIAL_INSTITUTION</v>
      </c>
      <c r="K136" s="5"/>
      <c r="L136" s="5"/>
      <c r="M136" t="str">
        <f>VLOOKUP($B136,'Reference Data'!$A136:$L421,12,FALSE)</f>
        <v>TWENTY_FOUR_H</v>
      </c>
      <c r="N136">
        <v>1132</v>
      </c>
      <c r="O136">
        <v>324740</v>
      </c>
      <c r="P136">
        <v>182</v>
      </c>
      <c r="Q136">
        <v>152</v>
      </c>
      <c r="R136">
        <v>502</v>
      </c>
      <c r="S136">
        <v>205040</v>
      </c>
      <c r="T136">
        <v>630</v>
      </c>
      <c r="U136">
        <v>119700</v>
      </c>
    </row>
    <row r="137" spans="1:21" x14ac:dyDescent="0.35">
      <c r="A137" s="1">
        <v>43982</v>
      </c>
      <c r="B137">
        <v>1391</v>
      </c>
      <c r="C137" t="s">
        <v>170</v>
      </c>
      <c r="D137" t="s">
        <v>171</v>
      </c>
      <c r="E137">
        <v>8004</v>
      </c>
      <c r="F137" t="s">
        <v>0</v>
      </c>
      <c r="G137" t="str">
        <f>VLOOKUP(B137,'Reference Data'!A137:B422,2,FALSE)</f>
        <v>VAB OLE OLE BAR ZH</v>
      </c>
      <c r="H137" t="str">
        <f>VLOOKUP($B137,'Reference Data'!$A137:$L422,3,FALSE)</f>
        <v>Valiant Bank AG</v>
      </c>
      <c r="I137" t="str">
        <f>VLOOKUP($B137,'Reference Data'!$A137:$L422,8,FALSE)</f>
        <v>BAR_OR_TAVERN</v>
      </c>
      <c r="K137" s="5"/>
      <c r="L137" s="5"/>
      <c r="M137" t="str">
        <f>VLOOKUP($B137,'Reference Data'!$A137:$L422,12,FALSE)</f>
        <v>REDUCED</v>
      </c>
      <c r="N137">
        <v>95</v>
      </c>
      <c r="O137">
        <v>13090</v>
      </c>
      <c r="P137">
        <v>0</v>
      </c>
      <c r="Q137">
        <v>0</v>
      </c>
      <c r="R137">
        <v>3</v>
      </c>
      <c r="S137">
        <v>720</v>
      </c>
      <c r="T137">
        <v>92</v>
      </c>
      <c r="U137">
        <v>12370</v>
      </c>
    </row>
    <row r="138" spans="1:21" x14ac:dyDescent="0.35">
      <c r="A138" s="1">
        <v>43982</v>
      </c>
      <c r="B138">
        <v>1407</v>
      </c>
      <c r="C138" t="s">
        <v>0</v>
      </c>
      <c r="D138" t="s">
        <v>172</v>
      </c>
      <c r="E138">
        <v>8001</v>
      </c>
      <c r="F138" t="s">
        <v>0</v>
      </c>
      <c r="G138" t="str">
        <f>VLOOKUP(B138,'Reference Data'!A138:B423,2,FALSE)</f>
        <v>Zürich</v>
      </c>
      <c r="H138" t="str">
        <f>VLOOKUP($B138,'Reference Data'!$A138:$L423,3,FALSE)</f>
        <v>Bank Sparhafen Zürich AG</v>
      </c>
      <c r="I138" t="str">
        <f>VLOOKUP($B138,'Reference Data'!$A138:$L423,8,FALSE)</f>
        <v>FINANCIAL_INSTITUTION</v>
      </c>
      <c r="K138" s="5"/>
      <c r="L138" s="5"/>
      <c r="M138" t="str">
        <f>VLOOKUP($B138,'Reference Data'!$A138:$L423,12,FALSE)</f>
        <v>TWENTY_FOUR_H</v>
      </c>
      <c r="N138">
        <v>-318</v>
      </c>
      <c r="O138">
        <v>92960</v>
      </c>
      <c r="P138">
        <v>1</v>
      </c>
      <c r="Q138">
        <v>42</v>
      </c>
      <c r="R138">
        <v>19</v>
      </c>
      <c r="S138">
        <v>9020</v>
      </c>
      <c r="T138">
        <v>299</v>
      </c>
      <c r="U138">
        <v>83940</v>
      </c>
    </row>
    <row r="139" spans="1:21" x14ac:dyDescent="0.35">
      <c r="A139" s="1">
        <v>43982</v>
      </c>
      <c r="B139">
        <v>1418</v>
      </c>
      <c r="C139" t="s">
        <v>173</v>
      </c>
      <c r="D139" t="s">
        <v>172</v>
      </c>
      <c r="E139">
        <v>8001</v>
      </c>
      <c r="F139" t="s">
        <v>0</v>
      </c>
      <c r="G139" t="str">
        <f>VLOOKUP(B139,'Reference Data'!A139:B424,2,FALSE)</f>
        <v>Zürich</v>
      </c>
      <c r="H139" t="str">
        <f>VLOOKUP($B139,'Reference Data'!$A139:$L424,3,FALSE)</f>
        <v>Bank Sparhafen Zürich AG</v>
      </c>
      <c r="I139" t="str">
        <f>VLOOKUP($B139,'Reference Data'!$A139:$L424,8,FALSE)</f>
        <v>FINANCIAL_INSTITUTION</v>
      </c>
      <c r="K139" s="5"/>
      <c r="L139" s="5"/>
      <c r="M139" t="str">
        <f>VLOOKUP($B139,'Reference Data'!$A139:$L424,12,FALSE)</f>
        <v>TWENTY_FOUR_H</v>
      </c>
      <c r="N139">
        <v>47</v>
      </c>
      <c r="O139">
        <v>13400</v>
      </c>
      <c r="P139">
        <v>1</v>
      </c>
      <c r="Q139">
        <v>80</v>
      </c>
      <c r="R139">
        <v>25</v>
      </c>
      <c r="S139">
        <v>5910</v>
      </c>
      <c r="T139">
        <v>22</v>
      </c>
      <c r="U139">
        <v>7490</v>
      </c>
    </row>
    <row r="140" spans="1:21" x14ac:dyDescent="0.35">
      <c r="A140" s="1">
        <v>43982</v>
      </c>
      <c r="B140">
        <v>1427</v>
      </c>
      <c r="C140" t="s">
        <v>174</v>
      </c>
      <c r="D140" t="s">
        <v>175</v>
      </c>
      <c r="E140">
        <v>8001</v>
      </c>
      <c r="F140" t="s">
        <v>0</v>
      </c>
      <c r="G140" t="str">
        <f>VLOOKUP(B140,'Reference Data'!A140:B425,2,FALSE)</f>
        <v>Bank Avera Zürich</v>
      </c>
      <c r="H140" t="str">
        <f>VLOOKUP($B140,'Reference Data'!$A140:$L425,3,FALSE)</f>
        <v>Bank Avera Genossenschaft</v>
      </c>
      <c r="I140" t="str">
        <f>VLOOKUP($B140,'Reference Data'!$A140:$L425,8,FALSE)</f>
        <v>FINANCIAL_INSTITUTION</v>
      </c>
      <c r="K140" s="5"/>
      <c r="L140" s="5"/>
      <c r="M140" t="str">
        <f>VLOOKUP($B140,'Reference Data'!$A140:$L425,12,FALSE)</f>
        <v>TWENTY_FOUR_H</v>
      </c>
      <c r="N140">
        <v>239</v>
      </c>
      <c r="O140">
        <v>84110</v>
      </c>
      <c r="P140">
        <v>33</v>
      </c>
      <c r="Q140">
        <v>30</v>
      </c>
      <c r="R140">
        <v>132</v>
      </c>
      <c r="S140">
        <v>60410</v>
      </c>
      <c r="T140">
        <v>107</v>
      </c>
      <c r="U140">
        <v>23700</v>
      </c>
    </row>
    <row r="141" spans="1:21" x14ac:dyDescent="0.35">
      <c r="A141" s="1">
        <v>43982</v>
      </c>
      <c r="B141">
        <v>1433</v>
      </c>
      <c r="C141" t="s">
        <v>176</v>
      </c>
      <c r="D141" t="s">
        <v>177</v>
      </c>
      <c r="E141">
        <v>8001</v>
      </c>
      <c r="F141" t="s">
        <v>0</v>
      </c>
      <c r="G141" t="str">
        <f>VLOOKUP(B141,'Reference Data'!A141:B426,2,FALSE)</f>
        <v>Bank Avera Zürich</v>
      </c>
      <c r="H141" t="str">
        <f>VLOOKUP($B141,'Reference Data'!$A141:$L426,3,FALSE)</f>
        <v>Bank Avera Genossenschaft</v>
      </c>
      <c r="I141" t="str">
        <f>VLOOKUP($B141,'Reference Data'!$A141:$L426,8,FALSE)</f>
        <v>FINANCIAL_INSTITUTION</v>
      </c>
      <c r="K141" s="5"/>
      <c r="L141" s="5"/>
      <c r="M141" t="str">
        <f>VLOOKUP($B141,'Reference Data'!$A141:$L426,12,FALSE)</f>
        <v>TWENTY_FOUR_H</v>
      </c>
      <c r="N141">
        <v>181</v>
      </c>
      <c r="O141">
        <v>48150</v>
      </c>
      <c r="P141">
        <v>26</v>
      </c>
      <c r="Q141">
        <v>95</v>
      </c>
      <c r="R141">
        <v>77</v>
      </c>
      <c r="S141">
        <v>29240</v>
      </c>
      <c r="T141">
        <v>104</v>
      </c>
      <c r="U141">
        <v>18910</v>
      </c>
    </row>
    <row r="142" spans="1:21" x14ac:dyDescent="0.35">
      <c r="A142" s="1">
        <v>43982</v>
      </c>
      <c r="B142">
        <v>1448</v>
      </c>
      <c r="C142" t="s">
        <v>179</v>
      </c>
      <c r="D142" t="s">
        <v>180</v>
      </c>
      <c r="E142">
        <v>8001</v>
      </c>
      <c r="F142" t="s">
        <v>0</v>
      </c>
      <c r="G142" t="str">
        <f>VLOOKUP(B142,'Reference Data'!A142:B427,2,FALSE)</f>
        <v>ZKB ZH City</v>
      </c>
      <c r="H142" t="str">
        <f>VLOOKUP($B142,'Reference Data'!$A142:$L427,3,FALSE)</f>
        <v>Zuercher Kantonalbank</v>
      </c>
      <c r="I142" t="str">
        <f>VLOOKUP($B142,'Reference Data'!$A142:$L427,8,FALSE)</f>
        <v>FINANCIAL_INSTITUTION</v>
      </c>
      <c r="K142" s="5"/>
      <c r="L142" s="5"/>
      <c r="M142" t="str">
        <f>VLOOKUP($B142,'Reference Data'!$A142:$L427,12,FALSE)</f>
        <v>TWENTY_FOUR_H</v>
      </c>
      <c r="N142">
        <v>2782</v>
      </c>
      <c r="O142">
        <v>1178330</v>
      </c>
      <c r="P142">
        <v>271</v>
      </c>
      <c r="Q142">
        <v>43</v>
      </c>
      <c r="R142">
        <v>1806</v>
      </c>
      <c r="S142">
        <v>860160</v>
      </c>
      <c r="T142">
        <v>976</v>
      </c>
      <c r="U142">
        <v>318170</v>
      </c>
    </row>
    <row r="143" spans="1:21" x14ac:dyDescent="0.35">
      <c r="A143" s="1">
        <v>43982</v>
      </c>
      <c r="B143">
        <v>1450</v>
      </c>
      <c r="C143" t="s">
        <v>181</v>
      </c>
      <c r="D143" t="s">
        <v>180</v>
      </c>
      <c r="E143">
        <v>8001</v>
      </c>
      <c r="F143" t="s">
        <v>0</v>
      </c>
      <c r="G143" t="str">
        <f>VLOOKUP(B143,'Reference Data'!A143:B428,2,FALSE)</f>
        <v>ZKB ZH City</v>
      </c>
      <c r="H143" t="str">
        <f>VLOOKUP($B143,'Reference Data'!$A143:$L428,3,FALSE)</f>
        <v>Zuercher Kantonalbank</v>
      </c>
      <c r="I143" t="str">
        <f>VLOOKUP($B143,'Reference Data'!$A143:$L428,8,FALSE)</f>
        <v>FINANCIAL_INSTITUTION</v>
      </c>
      <c r="K143" s="5"/>
      <c r="L143" s="5"/>
      <c r="M143" t="str">
        <f>VLOOKUP($B143,'Reference Data'!$A143:$L428,12,FALSE)</f>
        <v>TWENTY_FOUR_H</v>
      </c>
      <c r="N143">
        <v>2769</v>
      </c>
      <c r="O143">
        <v>779280</v>
      </c>
      <c r="P143">
        <v>240</v>
      </c>
      <c r="Q143">
        <v>106</v>
      </c>
      <c r="R143">
        <v>1541</v>
      </c>
      <c r="S143">
        <v>499610</v>
      </c>
      <c r="T143">
        <v>1228</v>
      </c>
      <c r="U143">
        <v>279670</v>
      </c>
    </row>
    <row r="144" spans="1:21" x14ac:dyDescent="0.35">
      <c r="A144" s="1">
        <v>43982</v>
      </c>
      <c r="B144">
        <v>1463</v>
      </c>
      <c r="C144" t="s">
        <v>182</v>
      </c>
      <c r="D144" t="s">
        <v>180</v>
      </c>
      <c r="E144">
        <v>8001</v>
      </c>
      <c r="F144" t="s">
        <v>0</v>
      </c>
      <c r="G144" t="str">
        <f>VLOOKUP(B144,'Reference Data'!A144:B429,2,FALSE)</f>
        <v>ZKB ZH City</v>
      </c>
      <c r="H144" t="str">
        <f>VLOOKUP($B144,'Reference Data'!$A144:$L429,3,FALSE)</f>
        <v>Zuercher Kantonalbank</v>
      </c>
      <c r="I144" t="str">
        <f>VLOOKUP($B144,'Reference Data'!$A144:$L429,8,FALSE)</f>
        <v>FINANCIAL_INSTITUTION</v>
      </c>
      <c r="K144" s="5"/>
      <c r="L144" s="5"/>
      <c r="M144" t="str">
        <f>VLOOKUP($B144,'Reference Data'!$A144:$L429,12,FALSE)</f>
        <v>TWENTY_FOUR_H</v>
      </c>
      <c r="N144">
        <v>559</v>
      </c>
      <c r="O144">
        <v>262630</v>
      </c>
      <c r="P144">
        <v>199</v>
      </c>
      <c r="Q144">
        <v>11</v>
      </c>
      <c r="R144">
        <v>414</v>
      </c>
      <c r="S144">
        <v>204300</v>
      </c>
      <c r="T144">
        <v>145</v>
      </c>
      <c r="U144">
        <v>58330</v>
      </c>
    </row>
    <row r="145" spans="1:21" x14ac:dyDescent="0.35">
      <c r="A145" s="1">
        <v>43982</v>
      </c>
      <c r="B145">
        <v>1479</v>
      </c>
      <c r="C145" t="s">
        <v>183</v>
      </c>
      <c r="D145" t="s">
        <v>180</v>
      </c>
      <c r="E145">
        <v>8001</v>
      </c>
      <c r="F145" t="s">
        <v>0</v>
      </c>
      <c r="G145" t="str">
        <f>VLOOKUP(B145,'Reference Data'!A145:B430,2,FALSE)</f>
        <v>ZKB ZH City</v>
      </c>
      <c r="H145" t="str">
        <f>VLOOKUP($B145,'Reference Data'!$A145:$L430,3,FALSE)</f>
        <v>Zuercher Kantonalbank</v>
      </c>
      <c r="I145" t="str">
        <f>VLOOKUP($B145,'Reference Data'!$A145:$L430,8,FALSE)</f>
        <v>FINANCIAL_INSTITUTION</v>
      </c>
      <c r="K145" s="5"/>
      <c r="L145" s="5"/>
      <c r="M145" t="str">
        <f>VLOOKUP($B145,'Reference Data'!$A145:$L430,12,FALSE)</f>
        <v>TWENTY_FOUR_H</v>
      </c>
      <c r="N145">
        <v>533</v>
      </c>
      <c r="O145">
        <v>332800</v>
      </c>
      <c r="P145">
        <v>233</v>
      </c>
      <c r="Q145">
        <v>11</v>
      </c>
      <c r="R145">
        <v>415</v>
      </c>
      <c r="S145">
        <v>266300</v>
      </c>
      <c r="T145">
        <v>118</v>
      </c>
      <c r="U145">
        <v>66500</v>
      </c>
    </row>
    <row r="146" spans="1:21" x14ac:dyDescent="0.35">
      <c r="A146" s="1">
        <v>43982</v>
      </c>
      <c r="B146">
        <v>1480</v>
      </c>
      <c r="C146" t="s">
        <v>184</v>
      </c>
      <c r="D146" t="s">
        <v>180</v>
      </c>
      <c r="E146">
        <v>8000</v>
      </c>
      <c r="F146" t="s">
        <v>0</v>
      </c>
      <c r="G146" t="str">
        <f>VLOOKUP(B146,'Reference Data'!A146:B431,2,FALSE)</f>
        <v>ZKB ZH City</v>
      </c>
      <c r="H146" t="str">
        <f>VLOOKUP($B146,'Reference Data'!$A146:$L431,3,FALSE)</f>
        <v>Zuercher Kantonalbank</v>
      </c>
      <c r="I146" t="str">
        <f>VLOOKUP($B146,'Reference Data'!$A146:$L431,8,FALSE)</f>
        <v>FINANCIAL_INSTITUTION</v>
      </c>
      <c r="K146" s="5"/>
      <c r="L146" s="5"/>
      <c r="M146" t="str">
        <f>VLOOKUP($B146,'Reference Data'!$A146:$L431,12,FALSE)</f>
        <v>REDUCED</v>
      </c>
      <c r="N146">
        <v>648</v>
      </c>
      <c r="O146">
        <v>457350</v>
      </c>
      <c r="P146">
        <v>178</v>
      </c>
      <c r="Q146">
        <v>38</v>
      </c>
      <c r="R146">
        <v>549</v>
      </c>
      <c r="S146">
        <v>375890</v>
      </c>
      <c r="T146">
        <v>99</v>
      </c>
      <c r="U146">
        <v>81460</v>
      </c>
    </row>
    <row r="147" spans="1:21" x14ac:dyDescent="0.35">
      <c r="A147" s="1">
        <v>43982</v>
      </c>
      <c r="B147">
        <v>1495</v>
      </c>
      <c r="C147" t="s">
        <v>185</v>
      </c>
      <c r="D147" t="s">
        <v>186</v>
      </c>
      <c r="E147">
        <v>8000</v>
      </c>
      <c r="F147" t="s">
        <v>0</v>
      </c>
      <c r="G147" t="str">
        <f>VLOOKUP(B147,'Reference Data'!A147:B432,2,FALSE)</f>
        <v>ZKB ZH City</v>
      </c>
      <c r="H147" t="str">
        <f>VLOOKUP($B147,'Reference Data'!$A147:$L432,3,FALSE)</f>
        <v>Zuercher Kantonalbank</v>
      </c>
      <c r="I147" t="str">
        <f>VLOOKUP($B147,'Reference Data'!$A147:$L432,8,FALSE)</f>
        <v>FINANCIAL_INSTITUTION</v>
      </c>
      <c r="K147" s="5"/>
      <c r="L147" s="5"/>
      <c r="M147" t="str">
        <f>VLOOKUP($B147,'Reference Data'!$A147:$L432,12,FALSE)</f>
        <v>REDUCED</v>
      </c>
      <c r="N147">
        <v>87</v>
      </c>
      <c r="O147">
        <v>46380</v>
      </c>
      <c r="P147">
        <v>36</v>
      </c>
      <c r="Q147">
        <v>6</v>
      </c>
      <c r="R147">
        <v>78</v>
      </c>
      <c r="S147">
        <v>39710</v>
      </c>
      <c r="T147">
        <v>9</v>
      </c>
      <c r="U147">
        <v>6670</v>
      </c>
    </row>
    <row r="148" spans="1:21" x14ac:dyDescent="0.35">
      <c r="A148" s="1">
        <v>43982</v>
      </c>
      <c r="B148">
        <v>1500</v>
      </c>
      <c r="C148" t="s">
        <v>187</v>
      </c>
      <c r="D148" t="s">
        <v>188</v>
      </c>
      <c r="E148">
        <v>8091</v>
      </c>
      <c r="F148" t="s">
        <v>0</v>
      </c>
      <c r="G148" t="str">
        <f>VLOOKUP(B148,'Reference Data'!A148:B433,2,FALSE)</f>
        <v>ZKB ZH City</v>
      </c>
      <c r="H148" t="str">
        <f>VLOOKUP($B148,'Reference Data'!$A148:$L433,3,FALSE)</f>
        <v>Zuercher Kantonalbank</v>
      </c>
      <c r="I148" t="str">
        <f>VLOOKUP($B148,'Reference Data'!$A148:$L433,8,FALSE)</f>
        <v>FINANCIAL_INSTITUTION</v>
      </c>
      <c r="K148" s="5"/>
      <c r="L148" s="5"/>
      <c r="M148" t="str">
        <f>VLOOKUP($B148,'Reference Data'!$A148:$L433,12,FALSE)</f>
        <v>TWENTY_FOUR_H</v>
      </c>
      <c r="N148">
        <v>1129</v>
      </c>
      <c r="O148">
        <v>333060</v>
      </c>
      <c r="P148">
        <v>128</v>
      </c>
      <c r="Q148">
        <v>14</v>
      </c>
      <c r="R148">
        <v>622</v>
      </c>
      <c r="S148">
        <v>251730</v>
      </c>
      <c r="T148">
        <v>507</v>
      </c>
      <c r="U148">
        <v>81330</v>
      </c>
    </row>
    <row r="149" spans="1:21" x14ac:dyDescent="0.35">
      <c r="A149" s="1">
        <v>43982</v>
      </c>
      <c r="B149">
        <v>1511</v>
      </c>
      <c r="C149" t="s">
        <v>189</v>
      </c>
      <c r="D149" t="s">
        <v>190</v>
      </c>
      <c r="E149">
        <v>8006</v>
      </c>
      <c r="F149" t="s">
        <v>0</v>
      </c>
      <c r="G149" t="str">
        <f>VLOOKUP(B149,'Reference Data'!A149:B434,2,FALSE)</f>
        <v>ZKB ZH City</v>
      </c>
      <c r="H149" t="str">
        <f>VLOOKUP($B149,'Reference Data'!$A149:$L434,3,FALSE)</f>
        <v>Zuercher Kantonalbank</v>
      </c>
      <c r="I149" t="str">
        <f>VLOOKUP($B149,'Reference Data'!$A149:$L434,8,FALSE)</f>
        <v>UNIVERSITY</v>
      </c>
      <c r="K149" s="5"/>
      <c r="L149" s="5"/>
      <c r="M149" t="str">
        <f>VLOOKUP($B149,'Reference Data'!$A149:$L434,12,FALSE)</f>
        <v>REDUCED</v>
      </c>
      <c r="N149">
        <v>75</v>
      </c>
      <c r="O149">
        <v>19210</v>
      </c>
      <c r="P149">
        <v>15</v>
      </c>
      <c r="Q149">
        <v>6</v>
      </c>
      <c r="R149">
        <v>34</v>
      </c>
      <c r="S149">
        <v>10500</v>
      </c>
      <c r="T149">
        <v>41</v>
      </c>
      <c r="U149">
        <v>8710</v>
      </c>
    </row>
    <row r="150" spans="1:21" x14ac:dyDescent="0.35">
      <c r="A150" s="1">
        <v>43982</v>
      </c>
      <c r="B150">
        <v>1521</v>
      </c>
      <c r="C150" t="s">
        <v>191</v>
      </c>
      <c r="D150" t="s">
        <v>81</v>
      </c>
      <c r="E150">
        <v>8010</v>
      </c>
      <c r="F150" t="s">
        <v>0</v>
      </c>
      <c r="G150" t="str">
        <f>VLOOKUP(B150,'Reference Data'!A150:B435,2,FALSE)</f>
        <v>ZKB ZH City</v>
      </c>
      <c r="H150" t="str">
        <f>VLOOKUP($B150,'Reference Data'!$A150:$L435,3,FALSE)</f>
        <v>Zuercher Kantonalbank</v>
      </c>
      <c r="I150" t="str">
        <f>VLOOKUP($B150,'Reference Data'!$A150:$L435,8,FALSE)</f>
        <v>MOBILE_ATM</v>
      </c>
      <c r="K150" s="5"/>
      <c r="L150" s="5"/>
      <c r="M150" t="str">
        <f>VLOOKUP($B150,'Reference Data'!$A150:$L435,12,FALSE)</f>
        <v>TWENTY_FOUR_H</v>
      </c>
      <c r="N150">
        <v>249</v>
      </c>
      <c r="O150">
        <v>27930</v>
      </c>
      <c r="P150">
        <v>2</v>
      </c>
      <c r="Q150">
        <v>9</v>
      </c>
      <c r="R150">
        <v>34</v>
      </c>
      <c r="S150">
        <v>3720</v>
      </c>
      <c r="T150">
        <v>215</v>
      </c>
      <c r="U150">
        <v>24210</v>
      </c>
    </row>
    <row r="151" spans="1:21" x14ac:dyDescent="0.35">
      <c r="A151" s="1">
        <v>43982</v>
      </c>
      <c r="B151">
        <v>1530</v>
      </c>
      <c r="C151" t="s">
        <v>192</v>
      </c>
      <c r="D151" t="s">
        <v>81</v>
      </c>
      <c r="E151">
        <v>8010</v>
      </c>
      <c r="F151" t="s">
        <v>0</v>
      </c>
      <c r="G151" t="str">
        <f>VLOOKUP(B151,'Reference Data'!A151:B436,2,FALSE)</f>
        <v>ZKB ZH City</v>
      </c>
      <c r="H151" t="str">
        <f>VLOOKUP($B151,'Reference Data'!$A151:$L436,3,FALSE)</f>
        <v>Zuercher Kantonalbank</v>
      </c>
      <c r="I151" t="str">
        <f>VLOOKUP($B151,'Reference Data'!$A151:$L436,8,FALSE)</f>
        <v>MOBILE_ATM</v>
      </c>
      <c r="K151" s="5"/>
      <c r="L151" s="5"/>
      <c r="M151" t="str">
        <f>VLOOKUP($B151,'Reference Data'!$A151:$L436,12,FALSE)</f>
        <v>TWENTY_FOUR_H</v>
      </c>
      <c r="N151">
        <v>939</v>
      </c>
      <c r="O151">
        <v>368320</v>
      </c>
      <c r="P151">
        <v>77</v>
      </c>
      <c r="Q151">
        <v>50</v>
      </c>
      <c r="R151">
        <v>631</v>
      </c>
      <c r="S151">
        <v>292620</v>
      </c>
      <c r="T151">
        <v>308</v>
      </c>
      <c r="U151">
        <v>75700</v>
      </c>
    </row>
    <row r="152" spans="1:21" x14ac:dyDescent="0.35">
      <c r="A152" s="1">
        <v>43982</v>
      </c>
      <c r="B152">
        <v>1544</v>
      </c>
      <c r="C152" t="s">
        <v>193</v>
      </c>
      <c r="D152" t="s">
        <v>81</v>
      </c>
      <c r="E152">
        <v>8010</v>
      </c>
      <c r="F152" t="s">
        <v>0</v>
      </c>
      <c r="G152" t="str">
        <f>VLOOKUP(B152,'Reference Data'!A152:B437,2,FALSE)</f>
        <v>ZKB ZH City</v>
      </c>
      <c r="H152" t="str">
        <f>VLOOKUP($B152,'Reference Data'!$A152:$L437,3,FALSE)</f>
        <v>Zuercher Kantonalbank</v>
      </c>
      <c r="I152" t="str">
        <f>VLOOKUP($B152,'Reference Data'!$A152:$L437,8,FALSE)</f>
        <v>MOBILE_ATM</v>
      </c>
      <c r="K152" s="5"/>
      <c r="L152" s="5"/>
      <c r="M152" t="str">
        <f>VLOOKUP($B152,'Reference Data'!$A152:$L437,12,FALSE)</f>
        <v>TWENTY_FOUR_H</v>
      </c>
      <c r="N152">
        <v>3632</v>
      </c>
      <c r="O152">
        <v>1794150</v>
      </c>
      <c r="P152">
        <v>626</v>
      </c>
      <c r="Q152">
        <v>54</v>
      </c>
      <c r="R152">
        <v>3088</v>
      </c>
      <c r="S152">
        <v>1617720</v>
      </c>
      <c r="T152">
        <v>544</v>
      </c>
      <c r="U152">
        <v>176430</v>
      </c>
    </row>
    <row r="153" spans="1:21" x14ac:dyDescent="0.35">
      <c r="A153" s="1">
        <v>43982</v>
      </c>
      <c r="B153">
        <v>1555</v>
      </c>
      <c r="C153" t="s">
        <v>194</v>
      </c>
      <c r="D153" t="s">
        <v>195</v>
      </c>
      <c r="E153">
        <v>8001</v>
      </c>
      <c r="F153" t="s">
        <v>0</v>
      </c>
      <c r="G153" t="str">
        <f>VLOOKUP(B153,'Reference Data'!A153:B438,2,FALSE)</f>
        <v>ZKB ZH City</v>
      </c>
      <c r="H153" t="str">
        <f>VLOOKUP($B153,'Reference Data'!$A153:$L438,3,FALSE)</f>
        <v>Zuercher Kantonalbank</v>
      </c>
      <c r="I153" t="str">
        <f>VLOOKUP($B153,'Reference Data'!$A153:$L438,8,FALSE)</f>
        <v>OTHER</v>
      </c>
      <c r="K153" s="5"/>
      <c r="L153" s="5"/>
      <c r="M153" t="str">
        <f>VLOOKUP($B153,'Reference Data'!$A153:$L438,12,FALSE)</f>
        <v>TWENTY_FOUR_H</v>
      </c>
      <c r="N153">
        <v>2088</v>
      </c>
      <c r="O153">
        <v>554520</v>
      </c>
      <c r="P153">
        <v>113</v>
      </c>
      <c r="Q153">
        <v>162</v>
      </c>
      <c r="R153">
        <v>1166</v>
      </c>
      <c r="S153">
        <v>341220</v>
      </c>
      <c r="T153">
        <v>922</v>
      </c>
      <c r="U153">
        <v>213300</v>
      </c>
    </row>
    <row r="154" spans="1:21" x14ac:dyDescent="0.35">
      <c r="A154" s="1">
        <v>43982</v>
      </c>
      <c r="B154">
        <v>1568</v>
      </c>
      <c r="C154" t="s">
        <v>194</v>
      </c>
      <c r="D154" t="s">
        <v>195</v>
      </c>
      <c r="E154">
        <v>8001</v>
      </c>
      <c r="F154" t="s">
        <v>0</v>
      </c>
      <c r="G154" t="str">
        <f>VLOOKUP(B154,'Reference Data'!A154:B439,2,FALSE)</f>
        <v>ZKB ZH City</v>
      </c>
      <c r="H154" t="str">
        <f>VLOOKUP($B154,'Reference Data'!$A154:$L439,3,FALSE)</f>
        <v>Zuercher Kantonalbank</v>
      </c>
      <c r="I154" t="str">
        <f>VLOOKUP($B154,'Reference Data'!$A154:$L439,8,FALSE)</f>
        <v>OTHER</v>
      </c>
      <c r="K154" s="5"/>
      <c r="L154" s="5"/>
      <c r="M154" t="str">
        <f>VLOOKUP($B154,'Reference Data'!$A154:$L439,12,FALSE)</f>
        <v>REDUCED</v>
      </c>
      <c r="N154">
        <v>1337</v>
      </c>
      <c r="O154">
        <v>552070</v>
      </c>
      <c r="P154">
        <v>190</v>
      </c>
      <c r="Q154">
        <v>129</v>
      </c>
      <c r="R154">
        <v>930</v>
      </c>
      <c r="S154">
        <v>409800</v>
      </c>
      <c r="T154">
        <v>407</v>
      </c>
      <c r="U154">
        <v>142270</v>
      </c>
    </row>
    <row r="155" spans="1:21" x14ac:dyDescent="0.35">
      <c r="A155" s="1">
        <v>43982</v>
      </c>
      <c r="B155">
        <v>1574</v>
      </c>
      <c r="C155" t="s">
        <v>196</v>
      </c>
      <c r="D155" t="s">
        <v>81</v>
      </c>
      <c r="E155">
        <v>8010</v>
      </c>
      <c r="F155" t="s">
        <v>0</v>
      </c>
      <c r="G155" t="str">
        <f>VLOOKUP(B155,'Reference Data'!A155:B440,2,FALSE)</f>
        <v>ZKB ZH City</v>
      </c>
      <c r="H155" t="str">
        <f>VLOOKUP($B155,'Reference Data'!$A155:$L440,3,FALSE)</f>
        <v>Zuercher Kantonalbank</v>
      </c>
      <c r="I155" t="str">
        <f>VLOOKUP($B155,'Reference Data'!$A155:$L440,8,FALSE)</f>
        <v>MOBILE_ATM</v>
      </c>
      <c r="K155" s="5"/>
      <c r="L155" s="5"/>
      <c r="M155" t="str">
        <f>VLOOKUP($B155,'Reference Data'!$A155:$L440,12,FALSE)</f>
        <v>TWENTY_FOUR_H</v>
      </c>
      <c r="N155">
        <v>90</v>
      </c>
      <c r="O155">
        <v>7440</v>
      </c>
      <c r="P155">
        <v>0</v>
      </c>
      <c r="Q155">
        <v>4</v>
      </c>
      <c r="R155">
        <v>15</v>
      </c>
      <c r="S155">
        <v>860</v>
      </c>
      <c r="T155">
        <v>75</v>
      </c>
      <c r="U155">
        <v>6580</v>
      </c>
    </row>
    <row r="156" spans="1:21" x14ac:dyDescent="0.35">
      <c r="A156" s="1">
        <v>43982</v>
      </c>
      <c r="B156">
        <v>1589</v>
      </c>
      <c r="C156" t="s">
        <v>197</v>
      </c>
      <c r="D156" t="s">
        <v>180</v>
      </c>
      <c r="E156">
        <v>8000</v>
      </c>
      <c r="F156" t="s">
        <v>0</v>
      </c>
      <c r="G156" t="str">
        <f>VLOOKUP(B156,'Reference Data'!A156:B441,2,FALSE)</f>
        <v>ZKB ZH City</v>
      </c>
      <c r="H156" t="str">
        <f>VLOOKUP($B156,'Reference Data'!$A156:$L441,3,FALSE)</f>
        <v>Zuercher Kantonalbank</v>
      </c>
      <c r="I156" t="str">
        <f>VLOOKUP($B156,'Reference Data'!$A156:$L441,8,FALSE)</f>
        <v>FINANCIAL_INSTITUTION</v>
      </c>
      <c r="K156" s="5"/>
      <c r="L156" s="5"/>
      <c r="M156" t="str">
        <f>VLOOKUP($B156,'Reference Data'!$A156:$L441,12,FALSE)</f>
        <v>TWENTY_FOUR_H</v>
      </c>
      <c r="N156">
        <v>0</v>
      </c>
      <c r="O156">
        <v>0</v>
      </c>
      <c r="P156">
        <v>35</v>
      </c>
      <c r="Q156">
        <v>41</v>
      </c>
      <c r="R156">
        <v>0</v>
      </c>
      <c r="S156">
        <v>0</v>
      </c>
      <c r="T156">
        <v>0</v>
      </c>
      <c r="U156">
        <v>0</v>
      </c>
    </row>
    <row r="157" spans="1:21" x14ac:dyDescent="0.35">
      <c r="A157" s="1">
        <v>43982</v>
      </c>
      <c r="B157">
        <v>1594</v>
      </c>
      <c r="C157" t="s">
        <v>198</v>
      </c>
      <c r="D157" t="s">
        <v>180</v>
      </c>
      <c r="E157">
        <v>8001</v>
      </c>
      <c r="F157" t="s">
        <v>0</v>
      </c>
      <c r="G157" t="str">
        <f>VLOOKUP(B157,'Reference Data'!A157:B442,2,FALSE)</f>
        <v>ZKB ZH City</v>
      </c>
      <c r="H157" t="str">
        <f>VLOOKUP($B157,'Reference Data'!$A157:$L442,3,FALSE)</f>
        <v>Zuercher Kantonalbank</v>
      </c>
      <c r="I157" t="str">
        <f>VLOOKUP($B157,'Reference Data'!$A157:$L442,8,FALSE)</f>
        <v>FINANCIAL_INSTITUTION</v>
      </c>
      <c r="K157" s="5"/>
      <c r="L157" s="5"/>
      <c r="M157" t="str">
        <f>VLOOKUP($B157,'Reference Data'!$A157:$L442,12,FALSE)</f>
        <v>TWENTY_FOUR_H</v>
      </c>
      <c r="N157">
        <v>225</v>
      </c>
      <c r="O157">
        <v>111230</v>
      </c>
      <c r="P157">
        <v>62</v>
      </c>
      <c r="Q157">
        <v>12</v>
      </c>
      <c r="R157">
        <v>155</v>
      </c>
      <c r="S157">
        <v>83220</v>
      </c>
      <c r="T157">
        <v>70</v>
      </c>
      <c r="U157">
        <v>28010</v>
      </c>
    </row>
    <row r="158" spans="1:21" x14ac:dyDescent="0.35">
      <c r="A158" s="1">
        <v>43982</v>
      </c>
      <c r="B158">
        <v>1609</v>
      </c>
      <c r="C158" t="s">
        <v>199</v>
      </c>
      <c r="D158" t="s">
        <v>200</v>
      </c>
      <c r="E158">
        <v>8001</v>
      </c>
      <c r="F158" t="s">
        <v>0</v>
      </c>
      <c r="G158" t="str">
        <f>VLOOKUP(B158,'Reference Data'!A158:B443,2,FALSE)</f>
        <v>ZKB ZH City</v>
      </c>
      <c r="H158" t="str">
        <f>VLOOKUP($B158,'Reference Data'!$A158:$L443,3,FALSE)</f>
        <v>Zuercher Kantonalbank</v>
      </c>
      <c r="I158" t="str">
        <f>VLOOKUP($B158,'Reference Data'!$A158:$L443,8,FALSE)</f>
        <v>OTHER</v>
      </c>
      <c r="K158" s="5"/>
      <c r="L158" s="5"/>
      <c r="M158" t="str">
        <f>VLOOKUP($B158,'Reference Data'!$A158:$L443,12,FALSE)</f>
        <v>REDUCED</v>
      </c>
      <c r="N158">
        <v>509</v>
      </c>
      <c r="O158">
        <v>181690</v>
      </c>
      <c r="P158">
        <v>36</v>
      </c>
      <c r="Q158">
        <v>71</v>
      </c>
      <c r="R158">
        <v>341</v>
      </c>
      <c r="S158">
        <v>125500</v>
      </c>
      <c r="T158">
        <v>168</v>
      </c>
      <c r="U158">
        <v>56190</v>
      </c>
    </row>
    <row r="159" spans="1:21" x14ac:dyDescent="0.35">
      <c r="A159" s="1">
        <v>43982</v>
      </c>
      <c r="B159">
        <v>1618</v>
      </c>
      <c r="C159" t="s">
        <v>201</v>
      </c>
      <c r="D159" t="s">
        <v>202</v>
      </c>
      <c r="E159">
        <v>8050</v>
      </c>
      <c r="F159" t="s">
        <v>0</v>
      </c>
      <c r="G159" t="str">
        <f>VLOOKUP(B159,'Reference Data'!A159:B444,2,FALSE)</f>
        <v>ZKB ZH City</v>
      </c>
      <c r="H159" t="str">
        <f>VLOOKUP($B159,'Reference Data'!$A159:$L444,3,FALSE)</f>
        <v>Zuercher Kantonalbank</v>
      </c>
      <c r="I159" t="str">
        <f>VLOOKUP($B159,'Reference Data'!$A159:$L444,8,FALSE)</f>
        <v>OFFICE_BUILDING</v>
      </c>
      <c r="K159" s="5"/>
      <c r="L159" s="5"/>
      <c r="M159" t="str">
        <f>VLOOKUP($B159,'Reference Data'!$A159:$L444,12,FALSE)</f>
        <v>REDUCED</v>
      </c>
      <c r="N159">
        <v>65</v>
      </c>
      <c r="O159">
        <v>268790</v>
      </c>
      <c r="P159">
        <v>3</v>
      </c>
      <c r="Q159">
        <v>0</v>
      </c>
      <c r="R159">
        <v>32</v>
      </c>
      <c r="S159">
        <v>189730</v>
      </c>
      <c r="T159">
        <v>33</v>
      </c>
      <c r="U159">
        <v>79060</v>
      </c>
    </row>
    <row r="160" spans="1:21" x14ac:dyDescent="0.35">
      <c r="A160" s="1">
        <v>43982</v>
      </c>
      <c r="B160">
        <v>1629</v>
      </c>
      <c r="C160" t="s">
        <v>203</v>
      </c>
      <c r="D160" t="s">
        <v>204</v>
      </c>
      <c r="E160">
        <v>8037</v>
      </c>
      <c r="F160" t="s">
        <v>0</v>
      </c>
      <c r="G160" t="str">
        <f>VLOOKUP(B160,'Reference Data'!A160:B445,2,FALSE)</f>
        <v>ZKB ZH City</v>
      </c>
      <c r="H160" t="str">
        <f>VLOOKUP($B160,'Reference Data'!$A160:$L445,3,FALSE)</f>
        <v>Zuercher Kantonalbank</v>
      </c>
      <c r="I160" t="str">
        <f>VLOOKUP($B160,'Reference Data'!$A160:$L445,8,FALSE)</f>
        <v>HOSPITAL</v>
      </c>
      <c r="K160" s="5"/>
      <c r="L160" s="5"/>
      <c r="M160" t="str">
        <f>VLOOKUP($B160,'Reference Data'!$A160:$L445,12,FALSE)</f>
        <v>TWENTY_FOUR_H</v>
      </c>
      <c r="N160">
        <v>748</v>
      </c>
      <c r="O160">
        <v>137290</v>
      </c>
      <c r="P160">
        <v>18</v>
      </c>
      <c r="Q160">
        <v>41</v>
      </c>
      <c r="R160">
        <v>306</v>
      </c>
      <c r="S160">
        <v>75560</v>
      </c>
      <c r="T160">
        <v>442</v>
      </c>
      <c r="U160">
        <v>61730</v>
      </c>
    </row>
    <row r="161" spans="1:21" x14ac:dyDescent="0.35">
      <c r="A161" s="1">
        <v>43982</v>
      </c>
      <c r="B161">
        <v>1641</v>
      </c>
      <c r="C161" t="s">
        <v>205</v>
      </c>
      <c r="D161" t="s">
        <v>206</v>
      </c>
      <c r="E161">
        <v>8001</v>
      </c>
      <c r="F161" t="s">
        <v>0</v>
      </c>
      <c r="G161" t="str">
        <f>VLOOKUP(B161,'Reference Data'!A161:B446,2,FALSE)</f>
        <v>ZKB ZH City</v>
      </c>
      <c r="H161" t="str">
        <f>VLOOKUP($B161,'Reference Data'!$A161:$L446,3,FALSE)</f>
        <v>Zuercher Kantonalbank</v>
      </c>
      <c r="I161" t="str">
        <f>VLOOKUP($B161,'Reference Data'!$A161:$L446,8,FALSE)</f>
        <v>TRAIN_OR_BUS_STATION</v>
      </c>
      <c r="K161" s="5"/>
      <c r="L161" s="5"/>
      <c r="M161" t="str">
        <f>VLOOKUP($B161,'Reference Data'!$A161:$L446,12,FALSE)</f>
        <v>TWENTY_FOUR_H</v>
      </c>
      <c r="N161">
        <v>2606</v>
      </c>
      <c r="O161">
        <v>558060</v>
      </c>
      <c r="P161">
        <v>262</v>
      </c>
      <c r="Q161">
        <v>84</v>
      </c>
      <c r="R161">
        <v>1414</v>
      </c>
      <c r="S161">
        <v>341580</v>
      </c>
      <c r="T161">
        <v>1192</v>
      </c>
      <c r="U161">
        <v>216480</v>
      </c>
    </row>
    <row r="162" spans="1:21" x14ac:dyDescent="0.35">
      <c r="A162" s="1">
        <v>43982</v>
      </c>
      <c r="B162">
        <v>1650</v>
      </c>
      <c r="C162" t="s">
        <v>205</v>
      </c>
      <c r="D162" t="s">
        <v>206</v>
      </c>
      <c r="E162">
        <v>8001</v>
      </c>
      <c r="F162" t="s">
        <v>0</v>
      </c>
      <c r="G162" t="str">
        <f>VLOOKUP(B162,'Reference Data'!A162:B447,2,FALSE)</f>
        <v>ZKB ZH City</v>
      </c>
      <c r="H162" t="str">
        <f>VLOOKUP($B162,'Reference Data'!$A162:$L447,3,FALSE)</f>
        <v>Zuercher Kantonalbank</v>
      </c>
      <c r="I162" t="str">
        <f>VLOOKUP($B162,'Reference Data'!$A162:$L447,8,FALSE)</f>
        <v>TRAIN_OR_BUS_STATION</v>
      </c>
      <c r="K162" s="5"/>
      <c r="L162" s="5"/>
      <c r="M162" t="str">
        <f>VLOOKUP($B162,'Reference Data'!$A162:$L447,12,FALSE)</f>
        <v>TWENTY_FOUR_H</v>
      </c>
      <c r="N162">
        <v>616</v>
      </c>
      <c r="O162">
        <v>169240</v>
      </c>
      <c r="P162">
        <v>64</v>
      </c>
      <c r="Q162">
        <v>39</v>
      </c>
      <c r="R162">
        <v>313</v>
      </c>
      <c r="S162">
        <v>100610</v>
      </c>
      <c r="T162">
        <v>303</v>
      </c>
      <c r="U162">
        <v>68630</v>
      </c>
    </row>
    <row r="163" spans="1:21" x14ac:dyDescent="0.35">
      <c r="A163" s="1">
        <v>43982</v>
      </c>
      <c r="B163">
        <v>1661</v>
      </c>
      <c r="C163" t="s">
        <v>207</v>
      </c>
      <c r="D163" t="s">
        <v>208</v>
      </c>
      <c r="E163">
        <v>8001</v>
      </c>
      <c r="F163" t="s">
        <v>0</v>
      </c>
      <c r="G163" t="str">
        <f>VLOOKUP(B163,'Reference Data'!A163:B448,2,FALSE)</f>
        <v>ZKB ZH City</v>
      </c>
      <c r="H163" t="str">
        <f>VLOOKUP($B163,'Reference Data'!$A163:$L448,3,FALSE)</f>
        <v>Zuercher Kantonalbank</v>
      </c>
      <c r="I163" t="str">
        <f>VLOOKUP($B163,'Reference Data'!$A163:$L448,8,FALSE)</f>
        <v>TRAIN_OR_BUS_STATION</v>
      </c>
      <c r="K163" s="5"/>
      <c r="L163" s="5"/>
      <c r="M163" t="str">
        <f>VLOOKUP($B163,'Reference Data'!$A163:$L448,12,FALSE)</f>
        <v>TWENTY_FOUR_H</v>
      </c>
      <c r="N163">
        <v>5352</v>
      </c>
      <c r="O163">
        <v>1446390</v>
      </c>
      <c r="P163">
        <v>1040</v>
      </c>
      <c r="Q163">
        <v>561</v>
      </c>
      <c r="R163">
        <v>4149</v>
      </c>
      <c r="S163">
        <v>1187770</v>
      </c>
      <c r="T163">
        <v>1203</v>
      </c>
      <c r="U163">
        <v>258620</v>
      </c>
    </row>
    <row r="164" spans="1:21" x14ac:dyDescent="0.35">
      <c r="A164" s="1">
        <v>43982</v>
      </c>
      <c r="B164">
        <v>1672</v>
      </c>
      <c r="C164" t="s">
        <v>209</v>
      </c>
      <c r="D164" t="s">
        <v>210</v>
      </c>
      <c r="E164">
        <v>8001</v>
      </c>
      <c r="F164" t="s">
        <v>0</v>
      </c>
      <c r="G164" t="str">
        <f>VLOOKUP(B164,'Reference Data'!A164:B449,2,FALSE)</f>
        <v>ZKB ZH City</v>
      </c>
      <c r="H164" t="str">
        <f>VLOOKUP($B164,'Reference Data'!$A164:$L449,3,FALSE)</f>
        <v>Zuercher Kantonalbank</v>
      </c>
      <c r="I164" t="str">
        <f>VLOOKUP($B164,'Reference Data'!$A164:$L449,8,FALSE)</f>
        <v>TRAIN_OR_BUS_STATION</v>
      </c>
      <c r="K164" s="5"/>
      <c r="L164" s="5"/>
      <c r="M164" t="str">
        <f>VLOOKUP($B164,'Reference Data'!$A164:$L449,12,FALSE)</f>
        <v>TWENTY_FOUR_H</v>
      </c>
      <c r="N164">
        <v>2198</v>
      </c>
      <c r="O164">
        <v>679660</v>
      </c>
      <c r="P164">
        <v>554</v>
      </c>
      <c r="Q164">
        <v>216</v>
      </c>
      <c r="R164">
        <v>1690</v>
      </c>
      <c r="S164">
        <v>556010</v>
      </c>
      <c r="T164">
        <v>508</v>
      </c>
      <c r="U164">
        <v>123650</v>
      </c>
    </row>
    <row r="165" spans="1:21" x14ac:dyDescent="0.35">
      <c r="A165" s="1">
        <v>43982</v>
      </c>
      <c r="B165">
        <v>1686</v>
      </c>
      <c r="C165" t="s">
        <v>211</v>
      </c>
      <c r="D165" t="s">
        <v>208</v>
      </c>
      <c r="E165">
        <v>8001</v>
      </c>
      <c r="F165" t="s">
        <v>0</v>
      </c>
      <c r="G165" t="str">
        <f>VLOOKUP(B165,'Reference Data'!A165:B450,2,FALSE)</f>
        <v>ZKB ZH City</v>
      </c>
      <c r="H165" t="str">
        <f>VLOOKUP($B165,'Reference Data'!$A165:$L450,3,FALSE)</f>
        <v>Zuercher Kantonalbank</v>
      </c>
      <c r="I165" t="str">
        <f>VLOOKUP($B165,'Reference Data'!$A165:$L450,8,FALSE)</f>
        <v>TRAIN_OR_BUS_STATION</v>
      </c>
      <c r="K165" s="5"/>
      <c r="L165" s="5"/>
      <c r="M165" t="str">
        <f>VLOOKUP($B165,'Reference Data'!$A165:$L450,12,FALSE)</f>
        <v>TWENTY_FOUR_H</v>
      </c>
      <c r="N165">
        <v>2266</v>
      </c>
      <c r="O165">
        <v>705850</v>
      </c>
      <c r="P165">
        <v>1116</v>
      </c>
      <c r="Q165">
        <v>519</v>
      </c>
      <c r="R165">
        <v>1802</v>
      </c>
      <c r="S165">
        <v>592150</v>
      </c>
      <c r="T165">
        <v>464</v>
      </c>
      <c r="U165">
        <v>113700</v>
      </c>
    </row>
    <row r="166" spans="1:21" x14ac:dyDescent="0.35">
      <c r="A166" s="1">
        <v>43982</v>
      </c>
      <c r="B166">
        <v>1690</v>
      </c>
      <c r="C166" t="s">
        <v>212</v>
      </c>
      <c r="D166" t="s">
        <v>213</v>
      </c>
      <c r="E166">
        <v>8001</v>
      </c>
      <c r="F166" t="s">
        <v>0</v>
      </c>
      <c r="G166" t="str">
        <f>VLOOKUP(B166,'Reference Data'!A166:B451,2,FALSE)</f>
        <v>ZKB ZH City</v>
      </c>
      <c r="H166" t="str">
        <f>VLOOKUP($B166,'Reference Data'!$A166:$L451,3,FALSE)</f>
        <v>Zuercher Kantonalbank</v>
      </c>
      <c r="I166" t="str">
        <f>VLOOKUP($B166,'Reference Data'!$A166:$L451,8,FALSE)</f>
        <v>TRAIN_OR_BUS_STATION</v>
      </c>
      <c r="K166" s="5"/>
      <c r="L166" s="5"/>
      <c r="M166" t="str">
        <f>VLOOKUP($B166,'Reference Data'!$A166:$L451,12,FALSE)</f>
        <v>TWENTY_FOUR_H</v>
      </c>
      <c r="N166">
        <v>1414</v>
      </c>
      <c r="O166">
        <v>375200</v>
      </c>
      <c r="P166">
        <v>267</v>
      </c>
      <c r="Q166">
        <v>548</v>
      </c>
      <c r="R166">
        <v>778</v>
      </c>
      <c r="S166">
        <v>238240</v>
      </c>
      <c r="T166">
        <v>636</v>
      </c>
      <c r="U166">
        <v>136960</v>
      </c>
    </row>
    <row r="167" spans="1:21" x14ac:dyDescent="0.35">
      <c r="A167" s="1">
        <v>43982</v>
      </c>
      <c r="B167">
        <v>1705</v>
      </c>
      <c r="C167" t="s">
        <v>212</v>
      </c>
      <c r="D167" t="s">
        <v>214</v>
      </c>
      <c r="E167">
        <v>8001</v>
      </c>
      <c r="F167" t="s">
        <v>0</v>
      </c>
      <c r="G167" t="str">
        <f>VLOOKUP(B167,'Reference Data'!A167:B452,2,FALSE)</f>
        <v>ZKB ZH City</v>
      </c>
      <c r="H167" t="str">
        <f>VLOOKUP($B167,'Reference Data'!$A167:$L452,3,FALSE)</f>
        <v>Zuercher Kantonalbank</v>
      </c>
      <c r="I167" t="str">
        <f>VLOOKUP($B167,'Reference Data'!$A167:$L452,8,FALSE)</f>
        <v>TRAIN_OR_BUS_STATION</v>
      </c>
      <c r="K167" s="5"/>
      <c r="L167" s="5"/>
      <c r="M167" t="str">
        <f>VLOOKUP($B167,'Reference Data'!$A167:$L452,12,FALSE)</f>
        <v>TWENTY_FOUR_H</v>
      </c>
      <c r="N167">
        <v>1885</v>
      </c>
      <c r="O167">
        <v>399850</v>
      </c>
      <c r="P167">
        <v>319</v>
      </c>
      <c r="Q167">
        <v>676</v>
      </c>
      <c r="R167">
        <v>1078</v>
      </c>
      <c r="S167">
        <v>255050</v>
      </c>
      <c r="T167">
        <v>807</v>
      </c>
      <c r="U167">
        <v>144800</v>
      </c>
    </row>
    <row r="168" spans="1:21" x14ac:dyDescent="0.35">
      <c r="A168" s="1">
        <v>43982</v>
      </c>
      <c r="B168">
        <v>1717</v>
      </c>
      <c r="C168" t="s">
        <v>215</v>
      </c>
      <c r="D168" t="s">
        <v>216</v>
      </c>
      <c r="E168">
        <v>8001</v>
      </c>
      <c r="F168" t="s">
        <v>0</v>
      </c>
      <c r="G168" t="str">
        <f>VLOOKUP(B168,'Reference Data'!A168:B453,2,FALSE)</f>
        <v>ZKB ZH City</v>
      </c>
      <c r="H168" t="str">
        <f>VLOOKUP($B168,'Reference Data'!$A168:$L453,3,FALSE)</f>
        <v>Zuercher Kantonalbank</v>
      </c>
      <c r="I168" t="str">
        <f>VLOOKUP($B168,'Reference Data'!$A168:$L453,8,FALSE)</f>
        <v>TRAIN_OR_BUS_STATION</v>
      </c>
      <c r="K168" s="5"/>
      <c r="L168" s="5"/>
      <c r="M168" t="str">
        <f>VLOOKUP($B168,'Reference Data'!$A168:$L453,12,FALSE)</f>
        <v>TWENTY_FOUR_H</v>
      </c>
      <c r="N168">
        <v>1606</v>
      </c>
      <c r="O168">
        <v>438400</v>
      </c>
      <c r="P168">
        <v>347</v>
      </c>
      <c r="Q168">
        <v>393</v>
      </c>
      <c r="R168">
        <v>806</v>
      </c>
      <c r="S168">
        <v>260450</v>
      </c>
      <c r="T168">
        <v>800</v>
      </c>
      <c r="U168">
        <v>177950</v>
      </c>
    </row>
    <row r="169" spans="1:21" x14ac:dyDescent="0.35">
      <c r="A169" s="1">
        <v>43982</v>
      </c>
      <c r="B169">
        <v>1720</v>
      </c>
      <c r="C169" t="s">
        <v>215</v>
      </c>
      <c r="D169" t="s">
        <v>216</v>
      </c>
      <c r="E169">
        <v>8001</v>
      </c>
      <c r="F169" t="s">
        <v>0</v>
      </c>
      <c r="G169" t="str">
        <f>VLOOKUP(B169,'Reference Data'!A169:B454,2,FALSE)</f>
        <v>ZKB ZH City</v>
      </c>
      <c r="H169" t="str">
        <f>VLOOKUP($B169,'Reference Data'!$A169:$L454,3,FALSE)</f>
        <v>Zuercher Kantonalbank</v>
      </c>
      <c r="I169" t="str">
        <f>VLOOKUP($B169,'Reference Data'!$A169:$L454,8,FALSE)</f>
        <v>TRAIN_OR_BUS_STATION</v>
      </c>
      <c r="K169" s="5"/>
      <c r="L169" s="5"/>
      <c r="M169" t="str">
        <f>VLOOKUP($B169,'Reference Data'!$A169:$L454,12,FALSE)</f>
        <v>TWENTY_FOUR_H</v>
      </c>
      <c r="N169">
        <v>1083</v>
      </c>
      <c r="O169">
        <v>290400</v>
      </c>
      <c r="P169">
        <v>91</v>
      </c>
      <c r="Q169">
        <v>177</v>
      </c>
      <c r="R169">
        <v>571</v>
      </c>
      <c r="S169">
        <v>173550</v>
      </c>
      <c r="T169">
        <v>512</v>
      </c>
      <c r="U169">
        <v>116850</v>
      </c>
    </row>
    <row r="170" spans="1:21" x14ac:dyDescent="0.35">
      <c r="A170" s="1">
        <v>43982</v>
      </c>
      <c r="B170">
        <v>1731</v>
      </c>
      <c r="C170" t="s">
        <v>217</v>
      </c>
      <c r="D170" t="s">
        <v>218</v>
      </c>
      <c r="E170">
        <v>8001</v>
      </c>
      <c r="F170" t="s">
        <v>0</v>
      </c>
      <c r="G170" t="str">
        <f>VLOOKUP(B170,'Reference Data'!A170:B455,2,FALSE)</f>
        <v>ZKB ZH City</v>
      </c>
      <c r="H170" t="str">
        <f>VLOOKUP($B170,'Reference Data'!$A170:$L455,3,FALSE)</f>
        <v>Zuercher Kantonalbank</v>
      </c>
      <c r="I170" t="str">
        <f>VLOOKUP($B170,'Reference Data'!$A170:$L455,8,FALSE)</f>
        <v>TRAIN_OR_BUS_STATION</v>
      </c>
      <c r="K170" s="5"/>
      <c r="L170" s="5"/>
      <c r="M170" t="str">
        <f>VLOOKUP($B170,'Reference Data'!$A170:$L455,12,FALSE)</f>
        <v>TWENTY_FOUR_H</v>
      </c>
      <c r="N170">
        <v>1042</v>
      </c>
      <c r="O170">
        <v>243640</v>
      </c>
      <c r="P170">
        <v>375</v>
      </c>
      <c r="Q170">
        <v>64</v>
      </c>
      <c r="R170">
        <v>768</v>
      </c>
      <c r="S170">
        <v>187340</v>
      </c>
      <c r="T170">
        <v>274</v>
      </c>
      <c r="U170">
        <v>56300</v>
      </c>
    </row>
    <row r="171" spans="1:21" x14ac:dyDescent="0.35">
      <c r="A171" s="1">
        <v>43982</v>
      </c>
      <c r="B171">
        <v>1744</v>
      </c>
      <c r="C171" t="s">
        <v>217</v>
      </c>
      <c r="D171" t="s">
        <v>218</v>
      </c>
      <c r="E171">
        <v>8001</v>
      </c>
      <c r="F171" t="s">
        <v>0</v>
      </c>
      <c r="G171" t="str">
        <f>VLOOKUP(B171,'Reference Data'!A171:B456,2,FALSE)</f>
        <v>ZKB ZH City</v>
      </c>
      <c r="H171" t="str">
        <f>VLOOKUP($B171,'Reference Data'!$A171:$L456,3,FALSE)</f>
        <v>Zuercher Kantonalbank</v>
      </c>
      <c r="I171" t="str">
        <f>VLOOKUP($B171,'Reference Data'!$A171:$L456,8,FALSE)</f>
        <v>TRAIN_OR_BUS_STATION</v>
      </c>
      <c r="K171" s="5"/>
      <c r="L171" s="5"/>
      <c r="M171" t="str">
        <f>VLOOKUP($B171,'Reference Data'!$A171:$L456,12,FALSE)</f>
        <v>TWENTY_FOUR_H</v>
      </c>
      <c r="N171">
        <v>1490</v>
      </c>
      <c r="O171">
        <v>502680</v>
      </c>
      <c r="P171">
        <v>197</v>
      </c>
      <c r="Q171">
        <v>44</v>
      </c>
      <c r="R171">
        <v>1177</v>
      </c>
      <c r="S171">
        <v>421830</v>
      </c>
      <c r="T171">
        <v>313</v>
      </c>
      <c r="U171">
        <v>80850</v>
      </c>
    </row>
    <row r="172" spans="1:21" x14ac:dyDescent="0.35">
      <c r="A172" s="1">
        <v>43982</v>
      </c>
      <c r="B172">
        <v>1754</v>
      </c>
      <c r="C172" t="s">
        <v>217</v>
      </c>
      <c r="D172" t="s">
        <v>218</v>
      </c>
      <c r="E172">
        <v>8001</v>
      </c>
      <c r="F172" t="s">
        <v>0</v>
      </c>
      <c r="G172" t="str">
        <f>VLOOKUP(B172,'Reference Data'!A172:B457,2,FALSE)</f>
        <v>ZKB ZH City</v>
      </c>
      <c r="H172" t="str">
        <f>VLOOKUP($B172,'Reference Data'!$A172:$L457,3,FALSE)</f>
        <v>Zuercher Kantonalbank</v>
      </c>
      <c r="I172" t="str">
        <f>VLOOKUP($B172,'Reference Data'!$A172:$L457,8,FALSE)</f>
        <v>TRAIN_OR_BUS_STATION</v>
      </c>
      <c r="K172" s="5"/>
      <c r="L172" s="5"/>
      <c r="M172" t="str">
        <f>VLOOKUP($B172,'Reference Data'!$A172:$L457,12,FALSE)</f>
        <v>TWENTY_FOUR_H</v>
      </c>
      <c r="N172">
        <v>1142</v>
      </c>
      <c r="O172">
        <v>345460</v>
      </c>
      <c r="P172">
        <v>220</v>
      </c>
      <c r="Q172">
        <v>92</v>
      </c>
      <c r="R172">
        <v>889</v>
      </c>
      <c r="S172">
        <v>282350</v>
      </c>
      <c r="T172">
        <v>253</v>
      </c>
      <c r="U172">
        <v>63110</v>
      </c>
    </row>
    <row r="173" spans="1:21" x14ac:dyDescent="0.35">
      <c r="A173" s="1">
        <v>43982</v>
      </c>
      <c r="B173">
        <v>1768</v>
      </c>
      <c r="C173" t="s">
        <v>219</v>
      </c>
      <c r="D173" t="s">
        <v>220</v>
      </c>
      <c r="E173">
        <v>8002</v>
      </c>
      <c r="F173" t="s">
        <v>0</v>
      </c>
      <c r="G173" t="str">
        <f>VLOOKUP(B173,'Reference Data'!A173:B458,2,FALSE)</f>
        <v>ZKB ZH City</v>
      </c>
      <c r="H173" t="str">
        <f>VLOOKUP($B173,'Reference Data'!$A173:$L458,3,FALSE)</f>
        <v>Zuercher Kantonalbank</v>
      </c>
      <c r="I173" t="str">
        <f>VLOOKUP($B173,'Reference Data'!$A173:$L458,8,FALSE)</f>
        <v>TRAIN_OR_BUS_STATION</v>
      </c>
      <c r="K173" s="5"/>
      <c r="L173" s="5"/>
      <c r="M173" t="str">
        <f>VLOOKUP($B173,'Reference Data'!$A173:$L458,12,FALSE)</f>
        <v>TWENTY_FOUR_H</v>
      </c>
      <c r="N173">
        <v>3828</v>
      </c>
      <c r="O173">
        <v>1121350</v>
      </c>
      <c r="P173">
        <v>172</v>
      </c>
      <c r="Q173">
        <v>305</v>
      </c>
      <c r="R173">
        <v>2043</v>
      </c>
      <c r="S173">
        <v>646030</v>
      </c>
      <c r="T173">
        <v>1785</v>
      </c>
      <c r="U173">
        <v>475320</v>
      </c>
    </row>
    <row r="174" spans="1:21" x14ac:dyDescent="0.35">
      <c r="A174" s="1">
        <v>43982</v>
      </c>
      <c r="B174">
        <v>1778</v>
      </c>
      <c r="C174" t="s">
        <v>221</v>
      </c>
      <c r="D174" t="s">
        <v>222</v>
      </c>
      <c r="E174">
        <v>8001</v>
      </c>
      <c r="F174" t="s">
        <v>0</v>
      </c>
      <c r="G174" t="str">
        <f>VLOOKUP(B174,'Reference Data'!A174:B459,2,FALSE)</f>
        <v>ZKB ZH City</v>
      </c>
      <c r="H174" t="str">
        <f>VLOOKUP($B174,'Reference Data'!$A174:$L459,3,FALSE)</f>
        <v>Zuercher Kantonalbank</v>
      </c>
      <c r="I174" t="str">
        <f>VLOOKUP($B174,'Reference Data'!$A174:$L459,8,FALSE)</f>
        <v>TRAIN_OR_BUS_STATION</v>
      </c>
      <c r="K174" s="5"/>
      <c r="L174" s="5"/>
      <c r="M174" t="str">
        <f>VLOOKUP($B174,'Reference Data'!$A174:$L459,12,FALSE)</f>
        <v>TWENTY_FOUR_H</v>
      </c>
      <c r="N174">
        <v>1661</v>
      </c>
      <c r="O174">
        <v>421580</v>
      </c>
      <c r="P174">
        <v>301</v>
      </c>
      <c r="Q174">
        <v>208</v>
      </c>
      <c r="R174">
        <v>1072</v>
      </c>
      <c r="S174">
        <v>311640</v>
      </c>
      <c r="T174">
        <v>589</v>
      </c>
      <c r="U174">
        <v>109940</v>
      </c>
    </row>
    <row r="175" spans="1:21" x14ac:dyDescent="0.35">
      <c r="A175" s="1">
        <v>43982</v>
      </c>
      <c r="B175">
        <v>1788</v>
      </c>
      <c r="C175" t="s">
        <v>223</v>
      </c>
      <c r="D175" t="s">
        <v>224</v>
      </c>
      <c r="E175">
        <v>8001</v>
      </c>
      <c r="F175" t="s">
        <v>0</v>
      </c>
      <c r="G175" t="str">
        <f>VLOOKUP(B175,'Reference Data'!A175:B460,2,FALSE)</f>
        <v>ZKB ZH City</v>
      </c>
      <c r="H175" t="str">
        <f>VLOOKUP($B175,'Reference Data'!$A175:$L460,3,FALSE)</f>
        <v>Zuercher Kantonalbank</v>
      </c>
      <c r="I175" t="str">
        <f>VLOOKUP($B175,'Reference Data'!$A175:$L460,8,FALSE)</f>
        <v>TRAIN_OR_BUS_STATION</v>
      </c>
      <c r="K175" s="5"/>
      <c r="L175" s="5"/>
      <c r="M175" t="str">
        <f>VLOOKUP($B175,'Reference Data'!$A175:$L460,12,FALSE)</f>
        <v>TWENTY_FOUR_H</v>
      </c>
      <c r="N175">
        <v>0</v>
      </c>
      <c r="O175">
        <v>0</v>
      </c>
      <c r="P175">
        <v>41</v>
      </c>
      <c r="Q175">
        <v>125</v>
      </c>
      <c r="R175">
        <v>0</v>
      </c>
      <c r="S175">
        <v>0</v>
      </c>
      <c r="T175">
        <v>0</v>
      </c>
      <c r="U175">
        <v>0</v>
      </c>
    </row>
    <row r="176" spans="1:21" x14ac:dyDescent="0.35">
      <c r="A176" s="1">
        <v>43982</v>
      </c>
      <c r="B176">
        <v>1799</v>
      </c>
      <c r="C176" t="s">
        <v>225</v>
      </c>
      <c r="D176" t="s">
        <v>226</v>
      </c>
      <c r="E176">
        <v>8001</v>
      </c>
      <c r="F176" t="s">
        <v>0</v>
      </c>
      <c r="G176" t="str">
        <f>VLOOKUP(B176,'Reference Data'!A176:B461,2,FALSE)</f>
        <v>ZKB ZH City</v>
      </c>
      <c r="H176" t="str">
        <f>VLOOKUP($B176,'Reference Data'!$A176:$L461,3,FALSE)</f>
        <v>Zuercher Kantonalbank</v>
      </c>
      <c r="I176" t="str">
        <f>VLOOKUP($B176,'Reference Data'!$A176:$L461,8,FALSE)</f>
        <v>TRAIN_OR_BUS_STATION</v>
      </c>
      <c r="K176" s="5"/>
      <c r="L176" s="5"/>
      <c r="M176" t="str">
        <f>VLOOKUP($B176,'Reference Data'!$A176:$L461,12,FALSE)</f>
        <v>TWENTY_FOUR_H</v>
      </c>
      <c r="N176">
        <v>0</v>
      </c>
      <c r="O176">
        <v>0</v>
      </c>
      <c r="P176">
        <v>21</v>
      </c>
      <c r="Q176">
        <v>137</v>
      </c>
      <c r="R176">
        <v>0</v>
      </c>
      <c r="S176">
        <v>0</v>
      </c>
      <c r="T176">
        <v>0</v>
      </c>
      <c r="U176">
        <v>0</v>
      </c>
    </row>
    <row r="177" spans="1:21" x14ac:dyDescent="0.35">
      <c r="A177" s="1">
        <v>43982</v>
      </c>
      <c r="B177">
        <v>1803</v>
      </c>
      <c r="C177" t="s">
        <v>217</v>
      </c>
      <c r="D177" t="s">
        <v>218</v>
      </c>
      <c r="E177">
        <v>8001</v>
      </c>
      <c r="F177" t="s">
        <v>0</v>
      </c>
      <c r="G177" t="str">
        <f>VLOOKUP(B177,'Reference Data'!A177:B462,2,FALSE)</f>
        <v>ZKB ZH City</v>
      </c>
      <c r="H177" t="str">
        <f>VLOOKUP($B177,'Reference Data'!$A177:$L462,3,FALSE)</f>
        <v>Zuercher Kantonalbank</v>
      </c>
      <c r="I177" t="str">
        <f>VLOOKUP($B177,'Reference Data'!$A177:$L462,8,FALSE)</f>
        <v>TRAIN_OR_BUS_STATION</v>
      </c>
      <c r="K177" s="5"/>
      <c r="L177" s="5"/>
      <c r="M177" t="str">
        <f>VLOOKUP($B177,'Reference Data'!$A177:$L462,12,FALSE)</f>
        <v>TWENTY_FOUR_H</v>
      </c>
      <c r="N177">
        <v>0</v>
      </c>
      <c r="O177">
        <v>0</v>
      </c>
      <c r="P177">
        <v>5</v>
      </c>
      <c r="Q177">
        <v>26</v>
      </c>
      <c r="R177">
        <v>0</v>
      </c>
      <c r="S177">
        <v>0</v>
      </c>
      <c r="T177">
        <v>0</v>
      </c>
      <c r="U177">
        <v>0</v>
      </c>
    </row>
    <row r="178" spans="1:21" x14ac:dyDescent="0.35">
      <c r="A178" s="1">
        <v>43982</v>
      </c>
      <c r="B178">
        <v>1817</v>
      </c>
      <c r="C178" t="s">
        <v>227</v>
      </c>
      <c r="D178" t="s">
        <v>228</v>
      </c>
      <c r="E178">
        <v>8004</v>
      </c>
      <c r="F178" t="s">
        <v>0</v>
      </c>
      <c r="G178" t="str">
        <f>VLOOKUP(B178,'Reference Data'!A178:B463,2,FALSE)</f>
        <v>ZKB ZH City</v>
      </c>
      <c r="H178" t="str">
        <f>VLOOKUP($B178,'Reference Data'!$A178:$L463,3,FALSE)</f>
        <v>Zuercher Kantonalbank</v>
      </c>
      <c r="I178" t="str">
        <f>VLOOKUP($B178,'Reference Data'!$A178:$L463,8,FALSE)</f>
        <v>OFFICE_BUILDING</v>
      </c>
      <c r="K178" s="5"/>
      <c r="L178" s="5"/>
      <c r="M178" t="str">
        <f>VLOOKUP($B178,'Reference Data'!$A178:$L463,12,FALSE)</f>
        <v>TWENTY_FOUR_H</v>
      </c>
      <c r="N178">
        <v>1559</v>
      </c>
      <c r="O178">
        <v>444060</v>
      </c>
      <c r="P178">
        <v>83</v>
      </c>
      <c r="Q178">
        <v>27</v>
      </c>
      <c r="R178">
        <v>722</v>
      </c>
      <c r="S178">
        <v>245070</v>
      </c>
      <c r="T178">
        <v>837</v>
      </c>
      <c r="U178">
        <v>198990</v>
      </c>
    </row>
    <row r="179" spans="1:21" x14ac:dyDescent="0.35">
      <c r="A179" s="1">
        <v>43982</v>
      </c>
      <c r="B179">
        <v>1825</v>
      </c>
      <c r="C179" t="s">
        <v>229</v>
      </c>
      <c r="D179" t="s">
        <v>230</v>
      </c>
      <c r="E179">
        <v>8048</v>
      </c>
      <c r="F179" t="s">
        <v>0</v>
      </c>
      <c r="G179" t="str">
        <f>VLOOKUP(B179,'Reference Data'!A179:B464,2,FALSE)</f>
        <v>ZKB ZH City</v>
      </c>
      <c r="H179" t="str">
        <f>VLOOKUP($B179,'Reference Data'!$A179:$L464,3,FALSE)</f>
        <v>Zuercher Kantonalbank</v>
      </c>
      <c r="I179" t="str">
        <f>VLOOKUP($B179,'Reference Data'!$A179:$L464,8,FALSE)</f>
        <v>OFFICE_BUILDING</v>
      </c>
      <c r="K179" s="5"/>
      <c r="L179" s="5"/>
      <c r="M179" t="str">
        <f>VLOOKUP($B179,'Reference Data'!$A179:$L464,12,FALSE)</f>
        <v>TWENTY_FOUR_H</v>
      </c>
      <c r="N179">
        <v>1341</v>
      </c>
      <c r="O179">
        <v>407410</v>
      </c>
      <c r="P179">
        <v>67</v>
      </c>
      <c r="Q179">
        <v>60</v>
      </c>
      <c r="R179">
        <v>630</v>
      </c>
      <c r="S179">
        <v>227740</v>
      </c>
      <c r="T179">
        <v>711</v>
      </c>
      <c r="U179">
        <v>179670</v>
      </c>
    </row>
    <row r="180" spans="1:21" x14ac:dyDescent="0.35">
      <c r="A180" s="1">
        <v>43982</v>
      </c>
      <c r="B180">
        <v>1835</v>
      </c>
      <c r="C180" t="s">
        <v>231</v>
      </c>
      <c r="D180" t="s">
        <v>232</v>
      </c>
      <c r="E180">
        <v>8046</v>
      </c>
      <c r="F180" t="s">
        <v>0</v>
      </c>
      <c r="G180" t="str">
        <f>VLOOKUP(B180,'Reference Data'!A180:B465,2,FALSE)</f>
        <v>ZKB Oerlikon</v>
      </c>
      <c r="H180" t="str">
        <f>VLOOKUP($B180,'Reference Data'!$A180:$L465,3,FALSE)</f>
        <v>Zuercher Kantonalbank</v>
      </c>
      <c r="I180" t="str">
        <f>VLOOKUP($B180,'Reference Data'!$A180:$L465,8,FALSE)</f>
        <v>OTHER</v>
      </c>
      <c r="K180" s="5"/>
      <c r="L180" s="5"/>
      <c r="M180" t="str">
        <f>VLOOKUP($B180,'Reference Data'!$A180:$L465,12,FALSE)</f>
        <v>TWENTY_FOUR_H</v>
      </c>
      <c r="N180">
        <v>4443</v>
      </c>
      <c r="O180">
        <v>1846520</v>
      </c>
      <c r="P180">
        <v>526</v>
      </c>
      <c r="Q180">
        <v>158</v>
      </c>
      <c r="R180">
        <v>3079</v>
      </c>
      <c r="S180">
        <v>1534790</v>
      </c>
      <c r="T180">
        <v>1364</v>
      </c>
      <c r="U180">
        <v>311730</v>
      </c>
    </row>
    <row r="181" spans="1:21" x14ac:dyDescent="0.35">
      <c r="A181" s="1">
        <v>43982</v>
      </c>
      <c r="B181">
        <v>1847</v>
      </c>
      <c r="C181" t="s">
        <v>233</v>
      </c>
      <c r="D181" t="s">
        <v>232</v>
      </c>
      <c r="E181">
        <v>8046</v>
      </c>
      <c r="F181" t="s">
        <v>0</v>
      </c>
      <c r="G181" t="str">
        <f>VLOOKUP(B181,'Reference Data'!A181:B466,2,FALSE)</f>
        <v>ZKB Oerlikon</v>
      </c>
      <c r="H181" t="str">
        <f>VLOOKUP($B181,'Reference Data'!$A181:$L466,3,FALSE)</f>
        <v>Zuercher Kantonalbank</v>
      </c>
      <c r="I181" t="str">
        <f>VLOOKUP($B181,'Reference Data'!$A181:$L466,8,FALSE)</f>
        <v>OTHER</v>
      </c>
      <c r="K181" s="5"/>
      <c r="L181" s="5"/>
      <c r="M181" t="str">
        <f>VLOOKUP($B181,'Reference Data'!$A181:$L466,12,FALSE)</f>
        <v>TWENTY_FOUR_H</v>
      </c>
      <c r="N181">
        <v>1656</v>
      </c>
      <c r="O181">
        <v>846600</v>
      </c>
      <c r="P181">
        <v>143</v>
      </c>
      <c r="Q181">
        <v>58</v>
      </c>
      <c r="R181">
        <v>1138</v>
      </c>
      <c r="S181">
        <v>699340</v>
      </c>
      <c r="T181">
        <v>518</v>
      </c>
      <c r="U181">
        <v>147260</v>
      </c>
    </row>
    <row r="182" spans="1:21" x14ac:dyDescent="0.35">
      <c r="A182" s="1">
        <v>43982</v>
      </c>
      <c r="B182">
        <v>1852</v>
      </c>
      <c r="C182" t="s">
        <v>234</v>
      </c>
      <c r="D182" t="s">
        <v>235</v>
      </c>
      <c r="E182">
        <v>8048</v>
      </c>
      <c r="F182" t="s">
        <v>0</v>
      </c>
      <c r="G182" t="str">
        <f>VLOOKUP(B182,'Reference Data'!A182:B467,2,FALSE)</f>
        <v>ZKB ZH Altstetten</v>
      </c>
      <c r="H182" t="str">
        <f>VLOOKUP($B182,'Reference Data'!$A182:$L467,3,FALSE)</f>
        <v>Zuercher Kantonalbank</v>
      </c>
      <c r="I182" t="str">
        <f>VLOOKUP($B182,'Reference Data'!$A182:$L467,8,FALSE)</f>
        <v>FINANCIAL_INSTITUTION</v>
      </c>
      <c r="K182" s="5"/>
      <c r="L182" s="5"/>
      <c r="M182" t="str">
        <f>VLOOKUP($B182,'Reference Data'!$A182:$L467,12,FALSE)</f>
        <v>TWENTY_FOUR_H</v>
      </c>
      <c r="N182">
        <v>5511</v>
      </c>
      <c r="O182">
        <v>2184630</v>
      </c>
      <c r="P182">
        <v>806</v>
      </c>
      <c r="Q182">
        <v>90</v>
      </c>
      <c r="R182">
        <v>4116</v>
      </c>
      <c r="S182">
        <v>1855000</v>
      </c>
      <c r="T182">
        <v>1395</v>
      </c>
      <c r="U182">
        <v>329630</v>
      </c>
    </row>
    <row r="183" spans="1:21" x14ac:dyDescent="0.35">
      <c r="A183" s="1">
        <v>43982</v>
      </c>
      <c r="B183">
        <v>1865</v>
      </c>
      <c r="C183" t="s">
        <v>234</v>
      </c>
      <c r="D183" t="s">
        <v>235</v>
      </c>
      <c r="E183">
        <v>8048</v>
      </c>
      <c r="F183" t="s">
        <v>0</v>
      </c>
      <c r="G183" t="str">
        <f>VLOOKUP(B183,'Reference Data'!A183:B468,2,FALSE)</f>
        <v>ZKB ZH Altstetten</v>
      </c>
      <c r="H183" t="str">
        <f>VLOOKUP($B183,'Reference Data'!$A183:$L468,3,FALSE)</f>
        <v>Zuercher Kantonalbank</v>
      </c>
      <c r="I183" t="str">
        <f>VLOOKUP($B183,'Reference Data'!$A183:$L468,8,FALSE)</f>
        <v>FINANCIAL_INSTITUTION</v>
      </c>
      <c r="K183" s="5"/>
      <c r="L183" s="5"/>
      <c r="M183" t="str">
        <f>VLOOKUP($B183,'Reference Data'!$A183:$L468,12,FALSE)</f>
        <v>TWENTY_FOUR_H</v>
      </c>
      <c r="N183">
        <v>2480</v>
      </c>
      <c r="O183">
        <v>2007710</v>
      </c>
      <c r="P183">
        <v>1202</v>
      </c>
      <c r="Q183">
        <v>116</v>
      </c>
      <c r="R183">
        <v>2277</v>
      </c>
      <c r="S183">
        <v>1914100</v>
      </c>
      <c r="T183">
        <v>203</v>
      </c>
      <c r="U183">
        <v>93610</v>
      </c>
    </row>
    <row r="184" spans="1:21" x14ac:dyDescent="0.35">
      <c r="A184" s="1">
        <v>43982</v>
      </c>
      <c r="B184">
        <v>1876</v>
      </c>
      <c r="C184" t="s">
        <v>236</v>
      </c>
      <c r="D184" t="s">
        <v>237</v>
      </c>
      <c r="E184">
        <v>8064</v>
      </c>
      <c r="F184" t="s">
        <v>0</v>
      </c>
      <c r="G184" t="str">
        <f>VLOOKUP(B184,'Reference Data'!A184:B469,2,FALSE)</f>
        <v>ZKB ZH Altstetten</v>
      </c>
      <c r="H184" t="str">
        <f>VLOOKUP($B184,'Reference Data'!$A184:$L469,3,FALSE)</f>
        <v>Zuercher Kantonalbank</v>
      </c>
      <c r="I184" t="str">
        <f>VLOOKUP($B184,'Reference Data'!$A184:$L469,8,FALSE)</f>
        <v>OTHER</v>
      </c>
      <c r="K184" s="5"/>
      <c r="L184" s="5"/>
      <c r="M184" t="str">
        <f>VLOOKUP($B184,'Reference Data'!$A184:$L469,12,FALSE)</f>
        <v>TWENTY_FOUR_H</v>
      </c>
      <c r="N184">
        <v>920</v>
      </c>
      <c r="O184">
        <v>316540</v>
      </c>
      <c r="P184">
        <v>223</v>
      </c>
      <c r="Q184">
        <v>232</v>
      </c>
      <c r="R184">
        <v>408</v>
      </c>
      <c r="S184">
        <v>179580</v>
      </c>
      <c r="T184">
        <v>512</v>
      </c>
      <c r="U184">
        <v>136960</v>
      </c>
    </row>
    <row r="185" spans="1:21" x14ac:dyDescent="0.35">
      <c r="A185" s="1">
        <v>43982</v>
      </c>
      <c r="B185">
        <v>1881</v>
      </c>
      <c r="C185" t="s">
        <v>238</v>
      </c>
      <c r="D185" t="s">
        <v>235</v>
      </c>
      <c r="E185">
        <v>8048</v>
      </c>
      <c r="F185" t="s">
        <v>0</v>
      </c>
      <c r="G185" t="str">
        <f>VLOOKUP(B185,'Reference Data'!A185:B470,2,FALSE)</f>
        <v>ZKB ZH Altstetten</v>
      </c>
      <c r="H185" t="str">
        <f>VLOOKUP($B185,'Reference Data'!$A185:$L470,3,FALSE)</f>
        <v>Zuercher Kantonalbank</v>
      </c>
      <c r="I185" t="str">
        <f>VLOOKUP($B185,'Reference Data'!$A185:$L470,8,FALSE)</f>
        <v>FINANCIAL_INSTITUTION</v>
      </c>
      <c r="K185" s="5"/>
      <c r="L185" s="5"/>
      <c r="M185" t="str">
        <f>VLOOKUP($B185,'Reference Data'!$A185:$L470,12,FALSE)</f>
        <v>TWENTY_FOUR_H</v>
      </c>
      <c r="N185">
        <v>598</v>
      </c>
      <c r="O185">
        <v>428880</v>
      </c>
      <c r="P185">
        <v>221</v>
      </c>
      <c r="Q185">
        <v>119</v>
      </c>
      <c r="R185">
        <v>504</v>
      </c>
      <c r="S185">
        <v>393870</v>
      </c>
      <c r="T185">
        <v>94</v>
      </c>
      <c r="U185">
        <v>35010</v>
      </c>
    </row>
    <row r="186" spans="1:21" x14ac:dyDescent="0.35">
      <c r="A186" s="1">
        <v>43982</v>
      </c>
      <c r="B186">
        <v>1890</v>
      </c>
      <c r="C186" t="s">
        <v>239</v>
      </c>
      <c r="D186" t="s">
        <v>240</v>
      </c>
      <c r="E186">
        <v>8032</v>
      </c>
      <c r="F186" t="s">
        <v>0</v>
      </c>
      <c r="G186" t="str">
        <f>VLOOKUP(B186,'Reference Data'!A186:B471,2,FALSE)</f>
        <v>ZKB ZH Neumuenster</v>
      </c>
      <c r="H186" t="str">
        <f>VLOOKUP($B186,'Reference Data'!$A186:$L471,3,FALSE)</f>
        <v>Zuercher Kantonalbank</v>
      </c>
      <c r="I186" t="str">
        <f>VLOOKUP($B186,'Reference Data'!$A186:$L471,8,FALSE)</f>
        <v>FINANCIAL_INSTITUTION</v>
      </c>
      <c r="K186" s="5"/>
      <c r="L186" s="5"/>
      <c r="M186" t="str">
        <f>VLOOKUP($B186,'Reference Data'!$A186:$L471,12,FALSE)</f>
        <v>TWENTY_FOUR_H</v>
      </c>
      <c r="N186">
        <v>1846</v>
      </c>
      <c r="O186">
        <v>761040</v>
      </c>
      <c r="P186">
        <v>316</v>
      </c>
      <c r="Q186">
        <v>63</v>
      </c>
      <c r="R186">
        <v>1160</v>
      </c>
      <c r="S186">
        <v>560730</v>
      </c>
      <c r="T186">
        <v>686</v>
      </c>
      <c r="U186">
        <v>200310</v>
      </c>
    </row>
    <row r="187" spans="1:21" x14ac:dyDescent="0.35">
      <c r="A187" s="1">
        <v>43982</v>
      </c>
      <c r="B187">
        <v>1900</v>
      </c>
      <c r="C187" t="s">
        <v>239</v>
      </c>
      <c r="D187" t="s">
        <v>240</v>
      </c>
      <c r="E187">
        <v>8032</v>
      </c>
      <c r="F187" t="s">
        <v>0</v>
      </c>
      <c r="G187" t="str">
        <f>VLOOKUP(B187,'Reference Data'!A187:B472,2,FALSE)</f>
        <v>ZKB ZH Neumuenster</v>
      </c>
      <c r="H187" t="str">
        <f>VLOOKUP($B187,'Reference Data'!$A187:$L472,3,FALSE)</f>
        <v>Zuercher Kantonalbank</v>
      </c>
      <c r="I187" t="str">
        <f>VLOOKUP($B187,'Reference Data'!$A187:$L472,8,FALSE)</f>
        <v>FINANCIAL_INSTITUTION</v>
      </c>
      <c r="K187" s="5"/>
      <c r="L187" s="5"/>
      <c r="M187" t="str">
        <f>VLOOKUP($B187,'Reference Data'!$A187:$L472,12,FALSE)</f>
        <v>TWENTY_FOUR_H</v>
      </c>
      <c r="N187">
        <v>1682</v>
      </c>
      <c r="O187">
        <v>910880</v>
      </c>
      <c r="P187">
        <v>197</v>
      </c>
      <c r="Q187">
        <v>53</v>
      </c>
      <c r="R187">
        <v>1295</v>
      </c>
      <c r="S187">
        <v>770960</v>
      </c>
      <c r="T187">
        <v>387</v>
      </c>
      <c r="U187">
        <v>139920</v>
      </c>
    </row>
    <row r="188" spans="1:21" x14ac:dyDescent="0.35">
      <c r="A188" s="1">
        <v>43982</v>
      </c>
      <c r="B188">
        <v>1917</v>
      </c>
      <c r="C188" t="s">
        <v>241</v>
      </c>
      <c r="D188" t="s">
        <v>242</v>
      </c>
      <c r="E188">
        <v>8008</v>
      </c>
      <c r="F188" t="s">
        <v>0</v>
      </c>
      <c r="G188" t="str">
        <f>VLOOKUP(B188,'Reference Data'!A188:B473,2,FALSE)</f>
        <v>ZKB ZH Neumuenster</v>
      </c>
      <c r="H188" t="str">
        <f>VLOOKUP($B188,'Reference Data'!$A188:$L473,3,FALSE)</f>
        <v>Zuercher Kantonalbank</v>
      </c>
      <c r="I188" t="str">
        <f>VLOOKUP($B188,'Reference Data'!$A188:$L473,8,FALSE)</f>
        <v>HOSPITAL</v>
      </c>
      <c r="K188" s="5"/>
      <c r="L188" s="5"/>
      <c r="M188" t="str">
        <f>VLOOKUP($B188,'Reference Data'!$A188:$L473,12,FALSE)</f>
        <v>TWENTY_FOUR_H</v>
      </c>
      <c r="N188">
        <v>2116</v>
      </c>
      <c r="O188">
        <v>683840</v>
      </c>
      <c r="P188">
        <v>178</v>
      </c>
      <c r="Q188">
        <v>93</v>
      </c>
      <c r="R188">
        <v>1088</v>
      </c>
      <c r="S188">
        <v>419140</v>
      </c>
      <c r="T188">
        <v>1028</v>
      </c>
      <c r="U188">
        <v>264700</v>
      </c>
    </row>
    <row r="189" spans="1:21" x14ac:dyDescent="0.35">
      <c r="A189" s="1">
        <v>43982</v>
      </c>
      <c r="B189">
        <v>1921</v>
      </c>
      <c r="C189" t="s">
        <v>239</v>
      </c>
      <c r="D189" t="s">
        <v>243</v>
      </c>
      <c r="E189">
        <v>8032</v>
      </c>
      <c r="F189" t="s">
        <v>0</v>
      </c>
      <c r="G189" t="str">
        <f>VLOOKUP(B189,'Reference Data'!A189:B474,2,FALSE)</f>
        <v>ZKB ZH Neumuenster</v>
      </c>
      <c r="H189" t="str">
        <f>VLOOKUP($B189,'Reference Data'!$A189:$L474,3,FALSE)</f>
        <v>Zuercher Kantonalbank</v>
      </c>
      <c r="I189" t="str">
        <f>VLOOKUP($B189,'Reference Data'!$A189:$L474,8,FALSE)</f>
        <v>FINANCIAL_INSTITUTION</v>
      </c>
      <c r="K189" s="5"/>
      <c r="L189" s="5"/>
      <c r="M189" t="str">
        <f>VLOOKUP($B189,'Reference Data'!$A189:$L474,12,FALSE)</f>
        <v>TWENTY_FOUR_H</v>
      </c>
      <c r="N189">
        <v>698</v>
      </c>
      <c r="O189">
        <v>396190</v>
      </c>
      <c r="P189">
        <v>175</v>
      </c>
      <c r="Q189">
        <v>22</v>
      </c>
      <c r="R189">
        <v>463</v>
      </c>
      <c r="S189">
        <v>299320</v>
      </c>
      <c r="T189">
        <v>235</v>
      </c>
      <c r="U189">
        <v>96870</v>
      </c>
    </row>
    <row r="190" spans="1:21" x14ac:dyDescent="0.35">
      <c r="A190" s="1">
        <v>43982</v>
      </c>
      <c r="B190">
        <v>1931</v>
      </c>
      <c r="C190" t="s">
        <v>244</v>
      </c>
      <c r="D190" t="s">
        <v>245</v>
      </c>
      <c r="E190">
        <v>8003</v>
      </c>
      <c r="F190" t="s">
        <v>0</v>
      </c>
      <c r="G190" t="str">
        <f>VLOOKUP(B190,'Reference Data'!A190:B475,2,FALSE)</f>
        <v>ZKB ZH Wiedikon</v>
      </c>
      <c r="H190" t="str">
        <f>VLOOKUP($B190,'Reference Data'!$A190:$L475,3,FALSE)</f>
        <v>Zuercher Kantonalbank</v>
      </c>
      <c r="I190" t="str">
        <f>VLOOKUP($B190,'Reference Data'!$A190:$L475,8,FALSE)</f>
        <v>FINANCIAL_INSTITUTION</v>
      </c>
      <c r="K190" s="5"/>
      <c r="L190" s="5"/>
      <c r="M190" t="str">
        <f>VLOOKUP($B190,'Reference Data'!$A190:$L475,12,FALSE)</f>
        <v>TWENTY_FOUR_H</v>
      </c>
      <c r="N190">
        <v>4718</v>
      </c>
      <c r="O190">
        <v>1489510</v>
      </c>
      <c r="P190">
        <v>210</v>
      </c>
      <c r="Q190">
        <v>130</v>
      </c>
      <c r="R190">
        <v>2713</v>
      </c>
      <c r="S190">
        <v>1028900</v>
      </c>
      <c r="T190">
        <v>2005</v>
      </c>
      <c r="U190">
        <v>460610</v>
      </c>
    </row>
    <row r="191" spans="1:21" x14ac:dyDescent="0.35">
      <c r="A191" s="1">
        <v>43982</v>
      </c>
      <c r="B191">
        <v>1947</v>
      </c>
      <c r="C191" t="s">
        <v>246</v>
      </c>
      <c r="D191" t="s">
        <v>245</v>
      </c>
      <c r="E191">
        <v>8003</v>
      </c>
      <c r="F191" t="s">
        <v>0</v>
      </c>
      <c r="G191" t="str">
        <f>VLOOKUP(B191,'Reference Data'!A191:B476,2,FALSE)</f>
        <v>ZKB ZH Wiedikon</v>
      </c>
      <c r="H191" t="str">
        <f>VLOOKUP($B191,'Reference Data'!$A191:$L476,3,FALSE)</f>
        <v>Zuercher Kantonalbank</v>
      </c>
      <c r="I191" t="str">
        <f>VLOOKUP($B191,'Reference Data'!$A191:$L476,8,FALSE)</f>
        <v>FINANCIAL_INSTITUTION</v>
      </c>
      <c r="K191" s="5"/>
      <c r="L191" s="5"/>
      <c r="M191" t="str">
        <f>VLOOKUP($B191,'Reference Data'!$A191:$L476,12,FALSE)</f>
        <v>TWENTY_FOUR_H</v>
      </c>
      <c r="N191">
        <v>2045</v>
      </c>
      <c r="O191">
        <v>1131550</v>
      </c>
      <c r="P191">
        <v>733</v>
      </c>
      <c r="Q191">
        <v>72</v>
      </c>
      <c r="R191">
        <v>1600</v>
      </c>
      <c r="S191">
        <v>973950</v>
      </c>
      <c r="T191">
        <v>445</v>
      </c>
      <c r="U191">
        <v>157600</v>
      </c>
    </row>
    <row r="192" spans="1:21" x14ac:dyDescent="0.35">
      <c r="A192" s="1">
        <v>43982</v>
      </c>
      <c r="B192">
        <v>1959</v>
      </c>
      <c r="C192" t="s">
        <v>247</v>
      </c>
      <c r="D192" t="s">
        <v>248</v>
      </c>
      <c r="E192">
        <v>8047</v>
      </c>
      <c r="F192" t="s">
        <v>0</v>
      </c>
      <c r="G192" t="str">
        <f>VLOOKUP(B192,'Reference Data'!A192:B477,2,FALSE)</f>
        <v>ZKB ZH Wiedikon</v>
      </c>
      <c r="H192" t="str">
        <f>VLOOKUP($B192,'Reference Data'!$A192:$L477,3,FALSE)</f>
        <v>Zuercher Kantonalbank</v>
      </c>
      <c r="I192" t="str">
        <f>VLOOKUP($B192,'Reference Data'!$A192:$L477,8,FALSE)</f>
        <v>OTHER</v>
      </c>
      <c r="K192" s="5"/>
      <c r="L192" s="5"/>
      <c r="M192" t="str">
        <f>VLOOKUP($B192,'Reference Data'!$A192:$L477,12,FALSE)</f>
        <v>TWENTY_FOUR_H</v>
      </c>
      <c r="N192">
        <v>5649</v>
      </c>
      <c r="O192">
        <v>2313930</v>
      </c>
      <c r="P192">
        <v>654</v>
      </c>
      <c r="Q192">
        <v>90</v>
      </c>
      <c r="R192">
        <v>4188</v>
      </c>
      <c r="S192">
        <v>1941870</v>
      </c>
      <c r="T192">
        <v>1461</v>
      </c>
      <c r="U192">
        <v>372060</v>
      </c>
    </row>
    <row r="193" spans="1:21" x14ac:dyDescent="0.35">
      <c r="A193" s="1">
        <v>43982</v>
      </c>
      <c r="B193">
        <v>1968</v>
      </c>
      <c r="C193" t="s">
        <v>249</v>
      </c>
      <c r="D193" t="s">
        <v>250</v>
      </c>
      <c r="E193">
        <v>8036</v>
      </c>
      <c r="F193" t="s">
        <v>0</v>
      </c>
      <c r="G193" t="str">
        <f>VLOOKUP(B193,'Reference Data'!A193:B478,2,FALSE)</f>
        <v>ZKB ZH Wiedikon</v>
      </c>
      <c r="H193" t="str">
        <f>VLOOKUP($B193,'Reference Data'!$A193:$L478,3,FALSE)</f>
        <v>Zuercher Kantonalbank</v>
      </c>
      <c r="I193" t="str">
        <f>VLOOKUP($B193,'Reference Data'!$A193:$L478,8,FALSE)</f>
        <v>OTHER</v>
      </c>
      <c r="K193" s="5"/>
      <c r="L193" s="5"/>
      <c r="M193" t="str">
        <f>VLOOKUP($B193,'Reference Data'!$A193:$L478,12,FALSE)</f>
        <v>TWENTY_FOUR_H</v>
      </c>
      <c r="N193">
        <v>3334</v>
      </c>
      <c r="O193">
        <v>918220</v>
      </c>
      <c r="P193">
        <v>131</v>
      </c>
      <c r="Q193">
        <v>475</v>
      </c>
      <c r="R193">
        <v>1582</v>
      </c>
      <c r="S193">
        <v>542890</v>
      </c>
      <c r="T193">
        <v>1752</v>
      </c>
      <c r="U193">
        <v>375330</v>
      </c>
    </row>
    <row r="194" spans="1:21" x14ac:dyDescent="0.35">
      <c r="A194" s="1">
        <v>43982</v>
      </c>
      <c r="B194">
        <v>1977</v>
      </c>
      <c r="C194" t="s">
        <v>251</v>
      </c>
      <c r="D194" t="s">
        <v>252</v>
      </c>
      <c r="E194">
        <v>8003</v>
      </c>
      <c r="F194" t="s">
        <v>0</v>
      </c>
      <c r="G194" t="str">
        <f>VLOOKUP(B194,'Reference Data'!A194:B479,2,FALSE)</f>
        <v>ZKB ZH Wiedikon</v>
      </c>
      <c r="H194" t="str">
        <f>VLOOKUP($B194,'Reference Data'!$A194:$L479,3,FALSE)</f>
        <v>Zuercher Kantonalbank</v>
      </c>
      <c r="I194" t="str">
        <f>VLOOKUP($B194,'Reference Data'!$A194:$L479,8,FALSE)</f>
        <v>TRAIN_OR_BUS_STATION</v>
      </c>
      <c r="K194" s="5"/>
      <c r="L194" s="5"/>
      <c r="M194" t="str">
        <f>VLOOKUP($B194,'Reference Data'!$A194:$L479,12,FALSE)</f>
        <v>TWENTY_FOUR_H</v>
      </c>
      <c r="N194">
        <v>4115</v>
      </c>
      <c r="O194">
        <v>965950</v>
      </c>
      <c r="P194">
        <v>464</v>
      </c>
      <c r="Q194">
        <v>184</v>
      </c>
      <c r="R194">
        <v>1876</v>
      </c>
      <c r="S194">
        <v>565860</v>
      </c>
      <c r="T194">
        <v>2239</v>
      </c>
      <c r="U194">
        <v>400090</v>
      </c>
    </row>
    <row r="195" spans="1:21" x14ac:dyDescent="0.35">
      <c r="A195" s="1">
        <v>43982</v>
      </c>
      <c r="B195">
        <v>1980</v>
      </c>
      <c r="C195" t="s">
        <v>253</v>
      </c>
      <c r="D195" t="s">
        <v>254</v>
      </c>
      <c r="E195">
        <v>8004</v>
      </c>
      <c r="F195" t="s">
        <v>0</v>
      </c>
      <c r="G195" t="str">
        <f>VLOOKUP(B195,'Reference Data'!A195:B480,2,FALSE)</f>
        <v>ZKB ZH Wiedikon</v>
      </c>
      <c r="H195" t="str">
        <f>VLOOKUP($B195,'Reference Data'!$A195:$L480,3,FALSE)</f>
        <v>Zuercher Kantonalbank</v>
      </c>
      <c r="I195" t="str">
        <f>VLOOKUP($B195,'Reference Data'!$A195:$L480,8,FALSE)</f>
        <v>OTHER</v>
      </c>
      <c r="K195" s="5"/>
      <c r="L195" s="5"/>
      <c r="M195" t="str">
        <f>VLOOKUP($B195,'Reference Data'!$A195:$L480,12,FALSE)</f>
        <v>TWENTY_FOUR_H</v>
      </c>
      <c r="N195">
        <v>3861</v>
      </c>
      <c r="O195">
        <v>883970</v>
      </c>
      <c r="P195">
        <v>184</v>
      </c>
      <c r="Q195">
        <v>105</v>
      </c>
      <c r="R195">
        <v>1939</v>
      </c>
      <c r="S195">
        <v>548300</v>
      </c>
      <c r="T195">
        <v>1922</v>
      </c>
      <c r="U195">
        <v>335670</v>
      </c>
    </row>
    <row r="196" spans="1:21" x14ac:dyDescent="0.35">
      <c r="A196" s="1">
        <v>43982</v>
      </c>
      <c r="B196">
        <v>1990</v>
      </c>
      <c r="C196" t="s">
        <v>253</v>
      </c>
      <c r="D196" t="s">
        <v>254</v>
      </c>
      <c r="E196">
        <v>8004</v>
      </c>
      <c r="F196" t="s">
        <v>0</v>
      </c>
      <c r="G196" t="str">
        <f>VLOOKUP(B196,'Reference Data'!A196:B481,2,FALSE)</f>
        <v>ZKB ZH Wiedikon</v>
      </c>
      <c r="H196" t="str">
        <f>VLOOKUP($B196,'Reference Data'!$A196:$L481,3,FALSE)</f>
        <v>Zuercher Kantonalbank</v>
      </c>
      <c r="I196" t="str">
        <f>VLOOKUP($B196,'Reference Data'!$A196:$L481,8,FALSE)</f>
        <v>OTHER</v>
      </c>
      <c r="K196" s="5"/>
      <c r="L196" s="5"/>
      <c r="M196" t="str">
        <f>VLOOKUP($B196,'Reference Data'!$A196:$L481,12,FALSE)</f>
        <v>TWENTY_FOUR_H</v>
      </c>
      <c r="N196">
        <v>2396</v>
      </c>
      <c r="O196">
        <v>659170</v>
      </c>
      <c r="P196">
        <v>139</v>
      </c>
      <c r="Q196">
        <v>120</v>
      </c>
      <c r="R196">
        <v>1198</v>
      </c>
      <c r="S196">
        <v>404610</v>
      </c>
      <c r="T196">
        <v>1198</v>
      </c>
      <c r="U196">
        <v>254560</v>
      </c>
    </row>
    <row r="197" spans="1:21" x14ac:dyDescent="0.35">
      <c r="A197" s="1">
        <v>43982</v>
      </c>
      <c r="B197">
        <v>2004</v>
      </c>
      <c r="C197" t="s">
        <v>253</v>
      </c>
      <c r="D197" t="s">
        <v>254</v>
      </c>
      <c r="E197">
        <v>8004</v>
      </c>
      <c r="F197" t="s">
        <v>0</v>
      </c>
      <c r="G197" t="str">
        <f>VLOOKUP(B197,'Reference Data'!A197:B482,2,FALSE)</f>
        <v>ZKB ZH Wiedikon</v>
      </c>
      <c r="H197" t="str">
        <f>VLOOKUP($B197,'Reference Data'!$A197:$L482,3,FALSE)</f>
        <v>Zuercher Kantonalbank</v>
      </c>
      <c r="I197" t="str">
        <f>VLOOKUP($B197,'Reference Data'!$A197:$L482,8,FALSE)</f>
        <v>OTHER</v>
      </c>
      <c r="K197" s="5"/>
      <c r="L197" s="5"/>
      <c r="M197" t="str">
        <f>VLOOKUP($B197,'Reference Data'!$A197:$L482,12,FALSE)</f>
        <v>TWENTY_FOUR_H</v>
      </c>
      <c r="N197">
        <v>1284</v>
      </c>
      <c r="O197">
        <v>606260</v>
      </c>
      <c r="P197">
        <v>224</v>
      </c>
      <c r="Q197">
        <v>83</v>
      </c>
      <c r="R197">
        <v>875</v>
      </c>
      <c r="S197">
        <v>487600</v>
      </c>
      <c r="T197">
        <v>409</v>
      </c>
      <c r="U197">
        <v>118660</v>
      </c>
    </row>
    <row r="198" spans="1:21" x14ac:dyDescent="0.35">
      <c r="A198" s="1">
        <v>43982</v>
      </c>
      <c r="B198">
        <v>2011</v>
      </c>
      <c r="C198" t="s">
        <v>255</v>
      </c>
      <c r="D198" t="s">
        <v>245</v>
      </c>
      <c r="E198">
        <v>8036</v>
      </c>
      <c r="F198" t="s">
        <v>0</v>
      </c>
      <c r="G198" t="str">
        <f>VLOOKUP(B198,'Reference Data'!A198:B483,2,FALSE)</f>
        <v>ZKB ZH Wiedikon</v>
      </c>
      <c r="H198" t="str">
        <f>VLOOKUP($B198,'Reference Data'!$A198:$L483,3,FALSE)</f>
        <v>Zuercher Kantonalbank</v>
      </c>
      <c r="I198" t="str">
        <f>VLOOKUP($B198,'Reference Data'!$A198:$L483,8,FALSE)</f>
        <v>FINANCIAL_INSTITUTION</v>
      </c>
      <c r="K198" s="5"/>
      <c r="L198" s="5"/>
      <c r="M198" t="str">
        <f>VLOOKUP($B198,'Reference Data'!$A198:$L483,12,FALSE)</f>
        <v>TWENTY_FOUR_H</v>
      </c>
      <c r="N198">
        <v>945</v>
      </c>
      <c r="O198">
        <v>538290</v>
      </c>
      <c r="P198">
        <v>160</v>
      </c>
      <c r="Q198">
        <v>64</v>
      </c>
      <c r="R198">
        <v>707</v>
      </c>
      <c r="S198">
        <v>439150</v>
      </c>
      <c r="T198">
        <v>238</v>
      </c>
      <c r="U198">
        <v>99140</v>
      </c>
    </row>
    <row r="199" spans="1:21" x14ac:dyDescent="0.35">
      <c r="A199" s="1">
        <v>43982</v>
      </c>
      <c r="B199">
        <v>2026</v>
      </c>
      <c r="C199" t="s">
        <v>256</v>
      </c>
      <c r="D199" t="s">
        <v>254</v>
      </c>
      <c r="E199">
        <v>8004</v>
      </c>
      <c r="F199" t="s">
        <v>0</v>
      </c>
      <c r="G199" t="str">
        <f>VLOOKUP(B199,'Reference Data'!A199:B484,2,FALSE)</f>
        <v>ZKB ZH Wiedikon</v>
      </c>
      <c r="H199" t="str">
        <f>VLOOKUP($B199,'Reference Data'!$A199:$L484,3,FALSE)</f>
        <v>Zuercher Kantonalbank</v>
      </c>
      <c r="I199" t="str">
        <f>VLOOKUP($B199,'Reference Data'!$A199:$L484,8,FALSE)</f>
        <v>OTHER</v>
      </c>
      <c r="K199" s="5"/>
      <c r="L199" s="5"/>
      <c r="M199" t="str">
        <f>VLOOKUP($B199,'Reference Data'!$A199:$L484,12,FALSE)</f>
        <v>TWENTY_FOUR_H</v>
      </c>
      <c r="N199">
        <v>480</v>
      </c>
      <c r="O199">
        <v>176330</v>
      </c>
      <c r="P199">
        <v>83</v>
      </c>
      <c r="Q199">
        <v>185</v>
      </c>
      <c r="R199">
        <v>264</v>
      </c>
      <c r="S199">
        <v>125290</v>
      </c>
      <c r="T199">
        <v>216</v>
      </c>
      <c r="U199">
        <v>51040</v>
      </c>
    </row>
    <row r="200" spans="1:21" x14ac:dyDescent="0.35">
      <c r="A200" s="1">
        <v>43982</v>
      </c>
      <c r="B200">
        <v>2030</v>
      </c>
      <c r="C200" t="s">
        <v>257</v>
      </c>
      <c r="D200" t="s">
        <v>258</v>
      </c>
      <c r="E200">
        <v>8005</v>
      </c>
      <c r="F200" t="s">
        <v>0</v>
      </c>
      <c r="G200" t="str">
        <f>VLOOKUP(B200,'Reference Data'!A200:B485,2,FALSE)</f>
        <v>ZKB ZH Prime Tower</v>
      </c>
      <c r="H200" t="str">
        <f>VLOOKUP($B200,'Reference Data'!$A200:$L485,3,FALSE)</f>
        <v>Zuercher Kantonalbank</v>
      </c>
      <c r="I200" t="str">
        <f>VLOOKUP($B200,'Reference Data'!$A200:$L485,8,FALSE)</f>
        <v>FINANCIAL_INSTITUTION</v>
      </c>
      <c r="K200" s="5"/>
      <c r="L200" s="5"/>
      <c r="M200" t="str">
        <f>VLOOKUP($B200,'Reference Data'!$A200:$L485,12,FALSE)</f>
        <v>TWENTY_FOUR_H</v>
      </c>
      <c r="N200">
        <v>3403</v>
      </c>
      <c r="O200">
        <v>760280</v>
      </c>
      <c r="P200">
        <v>79</v>
      </c>
      <c r="Q200">
        <v>341</v>
      </c>
      <c r="R200">
        <v>1375</v>
      </c>
      <c r="S200">
        <v>403160</v>
      </c>
      <c r="T200">
        <v>2028</v>
      </c>
      <c r="U200">
        <v>357120</v>
      </c>
    </row>
    <row r="201" spans="1:21" x14ac:dyDescent="0.35">
      <c r="A201" s="1">
        <v>43982</v>
      </c>
      <c r="B201">
        <v>2046</v>
      </c>
      <c r="C201" t="s">
        <v>257</v>
      </c>
      <c r="D201" t="s">
        <v>258</v>
      </c>
      <c r="E201">
        <v>8005</v>
      </c>
      <c r="F201" t="s">
        <v>0</v>
      </c>
      <c r="G201" t="str">
        <f>VLOOKUP(B201,'Reference Data'!A201:B486,2,FALSE)</f>
        <v>ZKB ZH Prime Tower</v>
      </c>
      <c r="H201" t="str">
        <f>VLOOKUP($B201,'Reference Data'!$A201:$L486,3,FALSE)</f>
        <v>Zuercher Kantonalbank</v>
      </c>
      <c r="I201" t="str">
        <f>VLOOKUP($B201,'Reference Data'!$A201:$L486,8,FALSE)</f>
        <v>FINANCIAL_INSTITUTION</v>
      </c>
      <c r="K201" s="5"/>
      <c r="L201" s="5"/>
      <c r="M201" t="str">
        <f>VLOOKUP($B201,'Reference Data'!$A201:$L486,12,FALSE)</f>
        <v>TWENTY_FOUR_H</v>
      </c>
      <c r="N201">
        <v>805</v>
      </c>
      <c r="O201">
        <v>266560</v>
      </c>
      <c r="P201">
        <v>69</v>
      </c>
      <c r="Q201">
        <v>128</v>
      </c>
      <c r="R201">
        <v>447</v>
      </c>
      <c r="S201">
        <v>178820</v>
      </c>
      <c r="T201">
        <v>358</v>
      </c>
      <c r="U201">
        <v>87740</v>
      </c>
    </row>
    <row r="202" spans="1:21" x14ac:dyDescent="0.35">
      <c r="A202" s="1">
        <v>43982</v>
      </c>
      <c r="B202">
        <v>2056</v>
      </c>
      <c r="C202" t="s">
        <v>259</v>
      </c>
      <c r="D202" t="s">
        <v>260</v>
      </c>
      <c r="E202">
        <v>8005</v>
      </c>
      <c r="F202" t="s">
        <v>0</v>
      </c>
      <c r="G202" t="str">
        <f>VLOOKUP(B202,'Reference Data'!A202:B487,2,FALSE)</f>
        <v>ZKB ZH PrimeTower</v>
      </c>
      <c r="H202" t="str">
        <f>VLOOKUP($B202,'Reference Data'!$A202:$L487,3,FALSE)</f>
        <v>Zuercher Kantonalbank</v>
      </c>
      <c r="I202" t="str">
        <f>VLOOKUP($B202,'Reference Data'!$A202:$L487,8,FALSE)</f>
        <v>OFFICE_BUILDING</v>
      </c>
      <c r="K202" s="5"/>
      <c r="L202" s="5"/>
      <c r="M202" t="str">
        <f>VLOOKUP($B202,'Reference Data'!$A202:$L487,12,FALSE)</f>
        <v>REDUCED</v>
      </c>
      <c r="N202">
        <v>310</v>
      </c>
      <c r="O202">
        <v>87850</v>
      </c>
      <c r="P202">
        <v>10</v>
      </c>
      <c r="Q202">
        <v>3</v>
      </c>
      <c r="R202">
        <v>146</v>
      </c>
      <c r="S202">
        <v>45560</v>
      </c>
      <c r="T202">
        <v>164</v>
      </c>
      <c r="U202">
        <v>42290</v>
      </c>
    </row>
    <row r="203" spans="1:21" x14ac:dyDescent="0.35">
      <c r="A203" s="1">
        <v>43982</v>
      </c>
      <c r="B203">
        <v>2067</v>
      </c>
      <c r="C203" t="s">
        <v>261</v>
      </c>
      <c r="D203" t="s">
        <v>262</v>
      </c>
      <c r="E203">
        <v>8005</v>
      </c>
      <c r="F203" t="s">
        <v>0</v>
      </c>
      <c r="G203" t="str">
        <f>VLOOKUP(B203,'Reference Data'!A203:B488,2,FALSE)</f>
        <v>ZKB ZH PrimeTower</v>
      </c>
      <c r="H203" t="str">
        <f>VLOOKUP($B203,'Reference Data'!$A203:$L488,3,FALSE)</f>
        <v>Zuercher Kantonalbank</v>
      </c>
      <c r="I203" t="str">
        <f>VLOOKUP($B203,'Reference Data'!$A203:$L488,8,FALSE)</f>
        <v>OFFICE_BUILDING</v>
      </c>
      <c r="K203" s="5"/>
      <c r="L203" s="5"/>
      <c r="M203" t="str">
        <f>VLOOKUP($B203,'Reference Data'!$A203:$L488,12,FALSE)</f>
        <v>TWENTY_FOUR_H</v>
      </c>
      <c r="N203">
        <v>470</v>
      </c>
      <c r="O203">
        <v>118700</v>
      </c>
      <c r="P203">
        <v>24</v>
      </c>
      <c r="Q203">
        <v>41</v>
      </c>
      <c r="R203">
        <v>221</v>
      </c>
      <c r="S203">
        <v>68220</v>
      </c>
      <c r="T203">
        <v>249</v>
      </c>
      <c r="U203">
        <v>50480</v>
      </c>
    </row>
    <row r="204" spans="1:21" x14ac:dyDescent="0.35">
      <c r="A204" s="1">
        <v>43982</v>
      </c>
      <c r="B204">
        <v>2075</v>
      </c>
      <c r="C204" t="s">
        <v>263</v>
      </c>
      <c r="D204" t="s">
        <v>264</v>
      </c>
      <c r="E204">
        <v>8005</v>
      </c>
      <c r="F204" t="s">
        <v>0</v>
      </c>
      <c r="G204" t="str">
        <f>VLOOKUP(B204,'Reference Data'!A204:B489,2,FALSE)</f>
        <v>ZKB ZH Primetower</v>
      </c>
      <c r="H204" t="str">
        <f>VLOOKUP($B204,'Reference Data'!$A204:$L489,3,FALSE)</f>
        <v>Zuercher Kantonalbank</v>
      </c>
      <c r="I204" t="str">
        <f>VLOOKUP($B204,'Reference Data'!$A204:$L489,8,FALSE)</f>
        <v>OFFICE_BUILDING</v>
      </c>
      <c r="K204" s="5"/>
      <c r="L204" s="5"/>
      <c r="M204" t="str">
        <f>VLOOKUP($B204,'Reference Data'!$A204:$L489,12,FALSE)</f>
        <v>TWENTY_FOUR_H</v>
      </c>
      <c r="N204">
        <v>964</v>
      </c>
      <c r="O204">
        <v>237990</v>
      </c>
      <c r="P204">
        <v>93</v>
      </c>
      <c r="Q204">
        <v>24</v>
      </c>
      <c r="R204">
        <v>481</v>
      </c>
      <c r="S204">
        <v>130330</v>
      </c>
      <c r="T204">
        <v>483</v>
      </c>
      <c r="U204">
        <v>107660</v>
      </c>
    </row>
    <row r="205" spans="1:21" x14ac:dyDescent="0.35">
      <c r="A205" s="1">
        <v>43982</v>
      </c>
      <c r="B205">
        <v>2084</v>
      </c>
      <c r="C205" t="s">
        <v>265</v>
      </c>
      <c r="D205" t="s">
        <v>264</v>
      </c>
      <c r="E205">
        <v>8005</v>
      </c>
      <c r="F205" t="s">
        <v>0</v>
      </c>
      <c r="G205" t="str">
        <f>VLOOKUP(B205,'Reference Data'!A205:B490,2,FALSE)</f>
        <v>ZKB ZH PrimeTower</v>
      </c>
      <c r="H205" t="str">
        <f>VLOOKUP($B205,'Reference Data'!$A205:$L490,3,FALSE)</f>
        <v>Zuercher Kantonalbank</v>
      </c>
      <c r="I205" t="str">
        <f>VLOOKUP($B205,'Reference Data'!$A205:$L490,8,FALSE)</f>
        <v>OFFICE_BUILDING</v>
      </c>
      <c r="K205" s="5"/>
      <c r="L205" s="5"/>
      <c r="M205" t="str">
        <f>VLOOKUP($B205,'Reference Data'!$A205:$L490,12,FALSE)</f>
        <v>TWENTY_FOUR_H</v>
      </c>
      <c r="N205">
        <v>1284</v>
      </c>
      <c r="O205">
        <v>357040</v>
      </c>
      <c r="P205">
        <v>82</v>
      </c>
      <c r="Q205">
        <v>94</v>
      </c>
      <c r="R205">
        <v>642</v>
      </c>
      <c r="S205">
        <v>208740</v>
      </c>
      <c r="T205">
        <v>642</v>
      </c>
      <c r="U205">
        <v>148300</v>
      </c>
    </row>
    <row r="206" spans="1:21" x14ac:dyDescent="0.35">
      <c r="A206" s="1">
        <v>43982</v>
      </c>
      <c r="B206">
        <v>2090</v>
      </c>
      <c r="C206" t="s">
        <v>266</v>
      </c>
      <c r="D206" t="s">
        <v>267</v>
      </c>
      <c r="E206">
        <v>8005</v>
      </c>
      <c r="F206" t="s">
        <v>0</v>
      </c>
      <c r="G206" t="str">
        <f>VLOOKUP(B206,'Reference Data'!A206:B491,2,FALSE)</f>
        <v>ZKB ZH Primetower</v>
      </c>
      <c r="H206" t="str">
        <f>VLOOKUP($B206,'Reference Data'!$A206:$L491,3,FALSE)</f>
        <v>Zuercher Kantonalbank</v>
      </c>
      <c r="I206" t="str">
        <f>VLOOKUP($B206,'Reference Data'!$A206:$L491,8,FALSE)</f>
        <v>TRAIN_OR_BUS_STATION</v>
      </c>
      <c r="K206" s="5"/>
      <c r="L206" s="5"/>
      <c r="M206" t="str">
        <f>VLOOKUP($B206,'Reference Data'!$A206:$L491,12,FALSE)</f>
        <v>TWENTY_FOUR_H</v>
      </c>
      <c r="N206">
        <v>4393</v>
      </c>
      <c r="O206">
        <v>1118350</v>
      </c>
      <c r="P206">
        <v>479</v>
      </c>
      <c r="Q206">
        <v>221</v>
      </c>
      <c r="R206">
        <v>2275</v>
      </c>
      <c r="S206">
        <v>650150</v>
      </c>
      <c r="T206">
        <v>2118</v>
      </c>
      <c r="U206">
        <v>468200</v>
      </c>
    </row>
    <row r="207" spans="1:21" x14ac:dyDescent="0.35">
      <c r="A207" s="1">
        <v>43982</v>
      </c>
      <c r="B207">
        <v>2109</v>
      </c>
      <c r="C207" t="s">
        <v>268</v>
      </c>
      <c r="D207" t="s">
        <v>269</v>
      </c>
      <c r="E207">
        <v>8037</v>
      </c>
      <c r="F207" t="s">
        <v>0</v>
      </c>
      <c r="G207" t="str">
        <f>VLOOKUP(B207,'Reference Data'!A207:B492,2,FALSE)</f>
        <v>ZKB ZH PrimeTower</v>
      </c>
      <c r="H207" t="str">
        <f>VLOOKUP($B207,'Reference Data'!$A207:$L492,3,FALSE)</f>
        <v>Zuercher Kantonalbank</v>
      </c>
      <c r="I207" t="str">
        <f>VLOOKUP($B207,'Reference Data'!$A207:$L492,8,FALSE)</f>
        <v>OFFICE_BUILDING</v>
      </c>
      <c r="K207" s="5"/>
      <c r="L207" s="5"/>
      <c r="M207" t="str">
        <f>VLOOKUP($B207,'Reference Data'!$A207:$L492,12,FALSE)</f>
        <v>TWENTY_FOUR_H</v>
      </c>
      <c r="N207">
        <v>1312</v>
      </c>
      <c r="O207">
        <v>463440</v>
      </c>
      <c r="P207">
        <v>56</v>
      </c>
      <c r="Q207">
        <v>36</v>
      </c>
      <c r="R207">
        <v>759</v>
      </c>
      <c r="S207">
        <v>315470</v>
      </c>
      <c r="T207">
        <v>553</v>
      </c>
      <c r="U207">
        <v>147970</v>
      </c>
    </row>
    <row r="208" spans="1:21" x14ac:dyDescent="0.35">
      <c r="A208" s="1">
        <v>43982</v>
      </c>
      <c r="B208">
        <v>2112</v>
      </c>
      <c r="C208" t="s">
        <v>270</v>
      </c>
      <c r="D208" t="s">
        <v>271</v>
      </c>
      <c r="E208">
        <v>8037</v>
      </c>
      <c r="F208" t="s">
        <v>0</v>
      </c>
      <c r="G208" t="str">
        <f>VLOOKUP(B208,'Reference Data'!A208:B493,2,FALSE)</f>
        <v>ZKB ZH PrimeTower</v>
      </c>
      <c r="H208" t="str">
        <f>VLOOKUP($B208,'Reference Data'!$A208:$L493,3,FALSE)</f>
        <v>Zuercher Kantonalbank</v>
      </c>
      <c r="I208" t="str">
        <f>VLOOKUP($B208,'Reference Data'!$A208:$L493,8,FALSE)</f>
        <v>MONEY_EXCHANGE</v>
      </c>
      <c r="K208" s="5"/>
      <c r="L208" s="5"/>
      <c r="M208" t="str">
        <f>VLOOKUP($B208,'Reference Data'!$A208:$L493,12,FALSE)</f>
        <v>TWENTY_FOUR_H</v>
      </c>
      <c r="N208">
        <v>3785</v>
      </c>
      <c r="O208">
        <v>1044740</v>
      </c>
      <c r="P208">
        <v>193</v>
      </c>
      <c r="Q208">
        <v>417</v>
      </c>
      <c r="R208">
        <v>1584</v>
      </c>
      <c r="S208">
        <v>521790</v>
      </c>
      <c r="T208">
        <v>2201</v>
      </c>
      <c r="U208">
        <v>522950</v>
      </c>
    </row>
    <row r="209" spans="1:21" x14ac:dyDescent="0.35">
      <c r="A209" s="1">
        <v>43982</v>
      </c>
      <c r="B209">
        <v>2129</v>
      </c>
      <c r="C209" t="s">
        <v>272</v>
      </c>
      <c r="D209" t="s">
        <v>273</v>
      </c>
      <c r="E209">
        <v>8005</v>
      </c>
      <c r="F209" t="s">
        <v>0</v>
      </c>
      <c r="G209" t="str">
        <f>VLOOKUP(B209,'Reference Data'!A209:B494,2,FALSE)</f>
        <v>ZKB ZH PrimeTower</v>
      </c>
      <c r="H209" t="str">
        <f>VLOOKUP($B209,'Reference Data'!$A209:$L494,3,FALSE)</f>
        <v>Zuercher Kantonalbank</v>
      </c>
      <c r="I209" t="str">
        <f>VLOOKUP($B209,'Reference Data'!$A209:$L494,8,FALSE)</f>
        <v>UNIVERSITY</v>
      </c>
      <c r="K209" s="5"/>
      <c r="L209" s="5"/>
      <c r="M209" t="str">
        <f>VLOOKUP($B209,'Reference Data'!$A209:$L494,12,FALSE)</f>
        <v>TWENTY_FOUR_H</v>
      </c>
      <c r="N209">
        <v>542</v>
      </c>
      <c r="O209">
        <v>138650</v>
      </c>
      <c r="P209">
        <v>38</v>
      </c>
      <c r="Q209">
        <v>41</v>
      </c>
      <c r="R209">
        <v>176</v>
      </c>
      <c r="S209">
        <v>62820</v>
      </c>
      <c r="T209">
        <v>366</v>
      </c>
      <c r="U209">
        <v>75830</v>
      </c>
    </row>
    <row r="210" spans="1:21" x14ac:dyDescent="0.35">
      <c r="A210" s="1">
        <v>43982</v>
      </c>
      <c r="B210">
        <v>2136</v>
      </c>
      <c r="C210" t="s">
        <v>257</v>
      </c>
      <c r="D210" t="s">
        <v>258</v>
      </c>
      <c r="E210">
        <v>8005</v>
      </c>
      <c r="F210" t="s">
        <v>0</v>
      </c>
      <c r="G210" t="str">
        <f>VLOOKUP(B210,'Reference Data'!A210:B495,2,FALSE)</f>
        <v>ZKB ZH Prime Tower</v>
      </c>
      <c r="H210" t="str">
        <f>VLOOKUP($B210,'Reference Data'!$A210:$L495,3,FALSE)</f>
        <v>Zuercher Kantonalbank</v>
      </c>
      <c r="I210" t="str">
        <f>VLOOKUP($B210,'Reference Data'!$A210:$L495,8,FALSE)</f>
        <v>FINANCIAL_INSTITUTION</v>
      </c>
      <c r="K210" s="5"/>
      <c r="L210" s="5"/>
      <c r="M210" t="str">
        <f>VLOOKUP($B210,'Reference Data'!$A210:$L495,12,FALSE)</f>
        <v>TWENTY_FOUR_H</v>
      </c>
      <c r="N210">
        <v>271</v>
      </c>
      <c r="O210">
        <v>106460</v>
      </c>
      <c r="P210">
        <v>24</v>
      </c>
      <c r="Q210">
        <v>15</v>
      </c>
      <c r="R210">
        <v>153</v>
      </c>
      <c r="S210">
        <v>86460</v>
      </c>
      <c r="T210">
        <v>118</v>
      </c>
      <c r="U210">
        <v>20000</v>
      </c>
    </row>
    <row r="211" spans="1:21" x14ac:dyDescent="0.35">
      <c r="A211" s="1">
        <v>43982</v>
      </c>
      <c r="B211">
        <v>2143</v>
      </c>
      <c r="C211" t="s">
        <v>274</v>
      </c>
      <c r="D211" t="s">
        <v>275</v>
      </c>
      <c r="E211">
        <v>8038</v>
      </c>
      <c r="F211" t="s">
        <v>0</v>
      </c>
      <c r="G211" t="str">
        <f>VLOOKUP(B211,'Reference Data'!A211:B496,2,FALSE)</f>
        <v>ZKB ZH Wollishofen</v>
      </c>
      <c r="H211" t="str">
        <f>VLOOKUP($B211,'Reference Data'!$A211:$L496,3,FALSE)</f>
        <v>Zuercher Kantonalbank</v>
      </c>
      <c r="I211" t="str">
        <f>VLOOKUP($B211,'Reference Data'!$A211:$L496,8,FALSE)</f>
        <v>FINANCIAL_INSTITUTION</v>
      </c>
      <c r="K211" s="5"/>
      <c r="L211" s="5"/>
      <c r="M211" t="str">
        <f>VLOOKUP($B211,'Reference Data'!$A211:$L496,12,FALSE)</f>
        <v>TWENTY_FOUR_H</v>
      </c>
      <c r="N211">
        <v>2529</v>
      </c>
      <c r="O211">
        <v>1027310</v>
      </c>
      <c r="P211">
        <v>594</v>
      </c>
      <c r="Q211">
        <v>174</v>
      </c>
      <c r="R211">
        <v>1829</v>
      </c>
      <c r="S211">
        <v>819580</v>
      </c>
      <c r="T211">
        <v>700</v>
      </c>
      <c r="U211">
        <v>207730</v>
      </c>
    </row>
    <row r="212" spans="1:21" x14ac:dyDescent="0.35">
      <c r="A212" s="1">
        <v>43982</v>
      </c>
      <c r="B212">
        <v>2157</v>
      </c>
      <c r="C212" t="s">
        <v>274</v>
      </c>
      <c r="D212" t="s">
        <v>275</v>
      </c>
      <c r="E212">
        <v>8038</v>
      </c>
      <c r="F212" t="s">
        <v>0</v>
      </c>
      <c r="G212" t="str">
        <f>VLOOKUP(B212,'Reference Data'!A212:B497,2,FALSE)</f>
        <v>ZKB ZH Wollishofen</v>
      </c>
      <c r="H212" t="str">
        <f>VLOOKUP($B212,'Reference Data'!$A212:$L497,3,FALSE)</f>
        <v>Zuercher Kantonalbank</v>
      </c>
      <c r="I212" t="str">
        <f>VLOOKUP($B212,'Reference Data'!$A212:$L497,8,FALSE)</f>
        <v>FINANCIAL_INSTITUTION</v>
      </c>
      <c r="K212" s="5"/>
      <c r="L212" s="5"/>
      <c r="M212" t="str">
        <f>VLOOKUP($B212,'Reference Data'!$A212:$L497,12,FALSE)</f>
        <v>TWENTY_FOUR_H</v>
      </c>
      <c r="N212">
        <v>1869</v>
      </c>
      <c r="O212">
        <v>1334100</v>
      </c>
      <c r="P212">
        <v>194</v>
      </c>
      <c r="Q212">
        <v>55</v>
      </c>
      <c r="R212">
        <v>1518</v>
      </c>
      <c r="S212">
        <v>1139910</v>
      </c>
      <c r="T212">
        <v>351</v>
      </c>
      <c r="U212">
        <v>194190</v>
      </c>
    </row>
    <row r="213" spans="1:21" x14ac:dyDescent="0.35">
      <c r="A213" s="1">
        <v>43982</v>
      </c>
      <c r="B213">
        <v>2161</v>
      </c>
      <c r="C213" t="s">
        <v>274</v>
      </c>
      <c r="D213" t="s">
        <v>275</v>
      </c>
      <c r="E213">
        <v>8038</v>
      </c>
      <c r="F213" t="s">
        <v>0</v>
      </c>
      <c r="G213" t="str">
        <f>VLOOKUP(B213,'Reference Data'!A213:B498,2,FALSE)</f>
        <v>ZKB ZH Wollishofen</v>
      </c>
      <c r="H213" t="str">
        <f>VLOOKUP($B213,'Reference Data'!$A213:$L498,3,FALSE)</f>
        <v>Zuercher Kantonalbank</v>
      </c>
      <c r="I213" t="str">
        <f>VLOOKUP($B213,'Reference Data'!$A213:$L498,8,FALSE)</f>
        <v>FINANCIAL_INSTITUTION</v>
      </c>
      <c r="K213" s="5"/>
      <c r="L213" s="5"/>
      <c r="M213">
        <f>VLOOKUP($B213,'Reference Data'!$A213:$L498,12,FALSE)</f>
        <v>0</v>
      </c>
      <c r="N213">
        <v>274</v>
      </c>
      <c r="O213">
        <v>187260</v>
      </c>
      <c r="P213">
        <v>40</v>
      </c>
      <c r="Q213">
        <v>16</v>
      </c>
      <c r="R213">
        <v>187</v>
      </c>
      <c r="S213">
        <v>145960</v>
      </c>
      <c r="T213">
        <v>87</v>
      </c>
      <c r="U213">
        <v>41300</v>
      </c>
    </row>
    <row r="214" spans="1:21" x14ac:dyDescent="0.35">
      <c r="A214" s="1">
        <v>43982</v>
      </c>
      <c r="B214">
        <v>2172</v>
      </c>
      <c r="C214" t="s">
        <v>276</v>
      </c>
      <c r="D214" t="s">
        <v>277</v>
      </c>
      <c r="E214">
        <v>8051</v>
      </c>
      <c r="F214" t="s">
        <v>0</v>
      </c>
      <c r="G214" t="str">
        <f>VLOOKUP(B214,'Reference Data'!A214:B499,2,FALSE)</f>
        <v>ZKB ZH Schwamendingen</v>
      </c>
      <c r="H214" t="str">
        <f>VLOOKUP($B214,'Reference Data'!$A214:$L499,3,FALSE)</f>
        <v>Zuercher Kantonalbank</v>
      </c>
      <c r="I214" t="str">
        <f>VLOOKUP($B214,'Reference Data'!$A214:$L499,8,FALSE)</f>
        <v>FINANCIAL_INSTITUTION</v>
      </c>
      <c r="K214" s="5"/>
      <c r="L214" s="5"/>
      <c r="M214" t="str">
        <f>VLOOKUP($B214,'Reference Data'!$A214:$L499,12,FALSE)</f>
        <v>TWENTY_FOUR_H</v>
      </c>
      <c r="N214">
        <v>4892</v>
      </c>
      <c r="O214">
        <v>2553770</v>
      </c>
      <c r="P214">
        <v>1114</v>
      </c>
      <c r="Q214">
        <v>183</v>
      </c>
      <c r="R214">
        <v>3917</v>
      </c>
      <c r="S214">
        <v>2233410</v>
      </c>
      <c r="T214">
        <v>975</v>
      </c>
      <c r="U214">
        <v>320360</v>
      </c>
    </row>
    <row r="215" spans="1:21" x14ac:dyDescent="0.35">
      <c r="A215" s="1">
        <v>43982</v>
      </c>
      <c r="B215">
        <v>2188</v>
      </c>
      <c r="C215" t="s">
        <v>278</v>
      </c>
      <c r="D215" t="s">
        <v>277</v>
      </c>
      <c r="E215">
        <v>8051</v>
      </c>
      <c r="F215" t="s">
        <v>0</v>
      </c>
      <c r="G215" t="str">
        <f>VLOOKUP(B215,'Reference Data'!A215:B500,2,FALSE)</f>
        <v>ZKB ZH Schwamendingen</v>
      </c>
      <c r="H215" t="str">
        <f>VLOOKUP($B215,'Reference Data'!$A215:$L500,3,FALSE)</f>
        <v>Zuercher Kantonalbank</v>
      </c>
      <c r="I215" t="str">
        <f>VLOOKUP($B215,'Reference Data'!$A215:$L500,8,FALSE)</f>
        <v>FINANCIAL_INSTITUTION</v>
      </c>
      <c r="K215" s="5"/>
      <c r="L215" s="5"/>
      <c r="M215" t="str">
        <f>VLOOKUP($B215,'Reference Data'!$A215:$L500,12,FALSE)</f>
        <v>TWENTY_FOUR_H</v>
      </c>
      <c r="N215">
        <v>1310</v>
      </c>
      <c r="O215">
        <v>918310</v>
      </c>
      <c r="P215">
        <v>333</v>
      </c>
      <c r="Q215">
        <v>209</v>
      </c>
      <c r="R215">
        <v>1102</v>
      </c>
      <c r="S215">
        <v>833530</v>
      </c>
      <c r="T215">
        <v>208</v>
      </c>
      <c r="U215">
        <v>84780</v>
      </c>
    </row>
    <row r="216" spans="1:21" x14ac:dyDescent="0.35">
      <c r="A216" s="1">
        <v>43982</v>
      </c>
      <c r="B216">
        <v>2192</v>
      </c>
      <c r="C216" t="s">
        <v>279</v>
      </c>
      <c r="D216" t="s">
        <v>280</v>
      </c>
      <c r="E216">
        <v>8052</v>
      </c>
      <c r="F216" t="s">
        <v>0</v>
      </c>
      <c r="G216" t="str">
        <f>VLOOKUP(B216,'Reference Data'!A216:B501,2,FALSE)</f>
        <v>ZKB ZH Seebach</v>
      </c>
      <c r="H216" t="str">
        <f>VLOOKUP($B216,'Reference Data'!$A216:$L501,3,FALSE)</f>
        <v>Zuercher Kantonalbank</v>
      </c>
      <c r="I216" t="str">
        <f>VLOOKUP($B216,'Reference Data'!$A216:$L501,8,FALSE)</f>
        <v>FINANCIAL_INSTITUTION</v>
      </c>
      <c r="K216" s="5"/>
      <c r="L216" s="5"/>
      <c r="M216" t="str">
        <f>VLOOKUP($B216,'Reference Data'!$A216:$L501,12,FALSE)</f>
        <v>TWENTY_FOUR_H</v>
      </c>
      <c r="N216">
        <v>6310</v>
      </c>
      <c r="O216">
        <v>2488510</v>
      </c>
      <c r="P216">
        <v>651</v>
      </c>
      <c r="Q216">
        <v>717</v>
      </c>
      <c r="R216">
        <v>3850</v>
      </c>
      <c r="S216">
        <v>1826390</v>
      </c>
      <c r="T216">
        <v>2460</v>
      </c>
      <c r="U216">
        <v>662120</v>
      </c>
    </row>
    <row r="217" spans="1:21" x14ac:dyDescent="0.35">
      <c r="A217" s="1">
        <v>43982</v>
      </c>
      <c r="B217">
        <v>2209</v>
      </c>
      <c r="C217" t="s">
        <v>281</v>
      </c>
      <c r="D217" t="s">
        <v>280</v>
      </c>
      <c r="E217">
        <v>8052</v>
      </c>
      <c r="F217" t="s">
        <v>0</v>
      </c>
      <c r="G217" t="str">
        <f>VLOOKUP(B217,'Reference Data'!A217:B502,2,FALSE)</f>
        <v>ZKB ZH Seebach</v>
      </c>
      <c r="H217" t="str">
        <f>VLOOKUP($B217,'Reference Data'!$A217:$L502,3,FALSE)</f>
        <v>Zuercher Kantonalbank</v>
      </c>
      <c r="I217" t="str">
        <f>VLOOKUP($B217,'Reference Data'!$A217:$L502,8,FALSE)</f>
        <v>FINANCIAL_INSTITUTION</v>
      </c>
      <c r="K217" s="5"/>
      <c r="L217" s="5"/>
      <c r="M217" t="str">
        <f>VLOOKUP($B217,'Reference Data'!$A217:$L502,12,FALSE)</f>
        <v>TWENTY_FOUR_H</v>
      </c>
      <c r="N217">
        <v>1765</v>
      </c>
      <c r="O217">
        <v>1081700</v>
      </c>
      <c r="P217">
        <v>529</v>
      </c>
      <c r="Q217">
        <v>448</v>
      </c>
      <c r="R217">
        <v>1356</v>
      </c>
      <c r="S217">
        <v>930050</v>
      </c>
      <c r="T217">
        <v>409</v>
      </c>
      <c r="U217">
        <v>151650</v>
      </c>
    </row>
    <row r="218" spans="1:21" x14ac:dyDescent="0.35">
      <c r="A218" s="1">
        <v>43982</v>
      </c>
      <c r="B218">
        <v>2210</v>
      </c>
      <c r="C218" t="s">
        <v>282</v>
      </c>
      <c r="D218" t="s">
        <v>283</v>
      </c>
      <c r="E218">
        <v>8047</v>
      </c>
      <c r="F218" t="s">
        <v>0</v>
      </c>
      <c r="G218" t="str">
        <f>VLOOKUP(B218,'Reference Data'!A218:B503,2,FALSE)</f>
        <v>ZKB ZH Wiedikon</v>
      </c>
      <c r="H218" t="str">
        <f>VLOOKUP($B218,'Reference Data'!$A218:$L503,3,FALSE)</f>
        <v>Zuercher Kantonalbank</v>
      </c>
      <c r="I218" t="str">
        <f>VLOOKUP($B218,'Reference Data'!$A218:$L503,8,FALSE)</f>
        <v>FINANCIAL_INSTITUTION</v>
      </c>
      <c r="K218" s="5"/>
      <c r="L218" s="5"/>
      <c r="M218" t="str">
        <f>VLOOKUP($B218,'Reference Data'!$A218:$L503,12,FALSE)</f>
        <v>TWENTY_FOUR_H</v>
      </c>
      <c r="N218">
        <v>3882</v>
      </c>
      <c r="O218">
        <v>1935380</v>
      </c>
      <c r="P218">
        <v>791</v>
      </c>
      <c r="Q218">
        <v>163</v>
      </c>
      <c r="R218">
        <v>2936</v>
      </c>
      <c r="S218">
        <v>1615480</v>
      </c>
      <c r="T218">
        <v>946</v>
      </c>
      <c r="U218">
        <v>319900</v>
      </c>
    </row>
    <row r="219" spans="1:21" x14ac:dyDescent="0.35">
      <c r="A219" s="1">
        <v>43982</v>
      </c>
      <c r="B219">
        <v>2222</v>
      </c>
      <c r="C219" t="s">
        <v>282</v>
      </c>
      <c r="D219" t="s">
        <v>283</v>
      </c>
      <c r="E219">
        <v>8047</v>
      </c>
      <c r="F219" t="s">
        <v>0</v>
      </c>
      <c r="G219" t="str">
        <f>VLOOKUP(B219,'Reference Data'!A219:B504,2,FALSE)</f>
        <v>ZKB ZH Wiedikon</v>
      </c>
      <c r="H219" t="str">
        <f>VLOOKUP($B219,'Reference Data'!$A219:$L504,3,FALSE)</f>
        <v>Zuercher Kantonalbank</v>
      </c>
      <c r="I219" t="str">
        <f>VLOOKUP($B219,'Reference Data'!$A219:$L504,8,FALSE)</f>
        <v>FINANCIAL_INSTITUTION</v>
      </c>
      <c r="K219" s="5"/>
      <c r="L219" s="5"/>
      <c r="M219" t="str">
        <f>VLOOKUP($B219,'Reference Data'!$A219:$L504,12,FALSE)</f>
        <v>TWENTY_FOUR_H</v>
      </c>
      <c r="N219">
        <v>1790</v>
      </c>
      <c r="O219">
        <v>1101480</v>
      </c>
      <c r="P219">
        <v>684</v>
      </c>
      <c r="Q219">
        <v>58</v>
      </c>
      <c r="R219">
        <v>1572</v>
      </c>
      <c r="S219">
        <v>1018180</v>
      </c>
      <c r="T219">
        <v>218</v>
      </c>
      <c r="U219">
        <v>83300</v>
      </c>
    </row>
    <row r="220" spans="1:21" x14ac:dyDescent="0.35">
      <c r="A220" s="1">
        <v>43982</v>
      </c>
      <c r="B220">
        <v>2230</v>
      </c>
      <c r="C220" t="s">
        <v>284</v>
      </c>
      <c r="D220" t="s">
        <v>285</v>
      </c>
      <c r="E220">
        <v>8050</v>
      </c>
      <c r="F220" t="s">
        <v>0</v>
      </c>
      <c r="G220" t="str">
        <f>VLOOKUP(B220,'Reference Data'!A220:B505,2,FALSE)</f>
        <v>ZKB ZH Oerlikon</v>
      </c>
      <c r="H220" t="str">
        <f>VLOOKUP($B220,'Reference Data'!$A220:$L505,3,FALSE)</f>
        <v>Zuercher Kantonalbank</v>
      </c>
      <c r="I220" t="str">
        <f>VLOOKUP($B220,'Reference Data'!$A220:$L505,8,FALSE)</f>
        <v>FINANCIAL_INSTITUTION</v>
      </c>
      <c r="K220" s="5"/>
      <c r="L220" s="5"/>
      <c r="M220" t="str">
        <f>VLOOKUP($B220,'Reference Data'!$A220:$L505,12,FALSE)</f>
        <v>TWENTY_FOUR_H</v>
      </c>
      <c r="N220">
        <v>4150</v>
      </c>
      <c r="O220">
        <v>18381690</v>
      </c>
      <c r="P220">
        <v>267</v>
      </c>
      <c r="Q220">
        <v>51</v>
      </c>
      <c r="R220">
        <v>3308</v>
      </c>
      <c r="S220">
        <v>15891080</v>
      </c>
      <c r="T220">
        <v>842</v>
      </c>
      <c r="U220">
        <v>2490610</v>
      </c>
    </row>
    <row r="221" spans="1:21" x14ac:dyDescent="0.35">
      <c r="A221" s="1">
        <v>43982</v>
      </c>
      <c r="B221">
        <v>2241</v>
      </c>
      <c r="C221" t="s">
        <v>286</v>
      </c>
      <c r="D221" t="s">
        <v>285</v>
      </c>
      <c r="E221">
        <v>8050</v>
      </c>
      <c r="F221" t="s">
        <v>0</v>
      </c>
      <c r="G221" t="str">
        <f>VLOOKUP(B221,'Reference Data'!A221:B506,2,FALSE)</f>
        <v>ZKB ZH Oerlikon</v>
      </c>
      <c r="H221" t="str">
        <f>VLOOKUP($B221,'Reference Data'!$A221:$L506,3,FALSE)</f>
        <v>Zuercher Kantonalbank</v>
      </c>
      <c r="I221" t="str">
        <f>VLOOKUP($B221,'Reference Data'!$A221:$L506,8,FALSE)</f>
        <v>FINANCIAL_INSTITUTION</v>
      </c>
      <c r="K221" s="5"/>
      <c r="L221" s="5"/>
      <c r="M221" t="str">
        <f>VLOOKUP($B221,'Reference Data'!$A221:$L506,12,FALSE)</f>
        <v>TWENTY_FOUR_H</v>
      </c>
      <c r="N221">
        <v>2681</v>
      </c>
      <c r="O221">
        <v>17560550</v>
      </c>
      <c r="P221">
        <v>663</v>
      </c>
      <c r="Q221">
        <v>32</v>
      </c>
      <c r="R221">
        <v>2382</v>
      </c>
      <c r="S221">
        <v>16361290</v>
      </c>
      <c r="T221">
        <v>299</v>
      </c>
      <c r="U221">
        <v>1199260</v>
      </c>
    </row>
    <row r="222" spans="1:21" x14ac:dyDescent="0.35">
      <c r="A222" s="1">
        <v>43982</v>
      </c>
      <c r="B222">
        <v>2259</v>
      </c>
      <c r="C222" t="s">
        <v>287</v>
      </c>
      <c r="D222" t="s">
        <v>288</v>
      </c>
      <c r="E222">
        <v>8050</v>
      </c>
      <c r="F222" t="s">
        <v>0</v>
      </c>
      <c r="G222" t="str">
        <f>VLOOKUP(B222,'Reference Data'!A222:B507,2,FALSE)</f>
        <v>ZKB ZH Oerlikon</v>
      </c>
      <c r="H222" t="str">
        <f>VLOOKUP($B222,'Reference Data'!$A222:$L507,3,FALSE)</f>
        <v>Zuercher Kantonalbank</v>
      </c>
      <c r="I222" t="str">
        <f>VLOOKUP($B222,'Reference Data'!$A222:$L507,8,FALSE)</f>
        <v>OTHER</v>
      </c>
      <c r="K222" s="5"/>
      <c r="L222" s="5"/>
      <c r="M222" t="str">
        <f>VLOOKUP($B222,'Reference Data'!$A222:$L507,12,FALSE)</f>
        <v>TWENTY_FOUR_H</v>
      </c>
      <c r="N222">
        <v>826</v>
      </c>
      <c r="O222">
        <v>2659370</v>
      </c>
      <c r="P222">
        <v>129</v>
      </c>
      <c r="Q222">
        <v>52</v>
      </c>
      <c r="R222">
        <v>536</v>
      </c>
      <c r="S222">
        <v>1990530</v>
      </c>
      <c r="T222">
        <v>290</v>
      </c>
      <c r="U222">
        <v>668840</v>
      </c>
    </row>
    <row r="223" spans="1:21" x14ac:dyDescent="0.35">
      <c r="A223" s="1">
        <v>43982</v>
      </c>
      <c r="B223">
        <v>2263</v>
      </c>
      <c r="C223" t="s">
        <v>289</v>
      </c>
      <c r="D223" t="s">
        <v>290</v>
      </c>
      <c r="E223">
        <v>8057</v>
      </c>
      <c r="F223" t="s">
        <v>0</v>
      </c>
      <c r="G223" t="str">
        <f>VLOOKUP(B223,'Reference Data'!A223:B508,2,FALSE)</f>
        <v>ZKB ZH Oerlikon</v>
      </c>
      <c r="H223" t="str">
        <f>VLOOKUP($B223,'Reference Data'!$A223:$L508,3,FALSE)</f>
        <v>Zuercher Kantonalbank</v>
      </c>
      <c r="I223" t="str">
        <f>VLOOKUP($B223,'Reference Data'!$A223:$L508,8,FALSE)</f>
        <v>UNIVERSITY</v>
      </c>
      <c r="K223" s="5"/>
      <c r="L223" s="5"/>
      <c r="M223" t="str">
        <f>VLOOKUP($B223,'Reference Data'!$A223:$L508,12,FALSE)</f>
        <v>REDUCED</v>
      </c>
      <c r="N223">
        <v>385</v>
      </c>
      <c r="O223">
        <v>84980</v>
      </c>
      <c r="P223">
        <v>11</v>
      </c>
      <c r="Q223">
        <v>22</v>
      </c>
      <c r="R223">
        <v>117</v>
      </c>
      <c r="S223">
        <v>35120</v>
      </c>
      <c r="T223">
        <v>268</v>
      </c>
      <c r="U223">
        <v>49860</v>
      </c>
    </row>
    <row r="224" spans="1:21" x14ac:dyDescent="0.35">
      <c r="A224" s="1">
        <v>43982</v>
      </c>
      <c r="B224">
        <v>2274</v>
      </c>
      <c r="C224" t="s">
        <v>291</v>
      </c>
      <c r="D224" t="s">
        <v>292</v>
      </c>
      <c r="E224">
        <v>8050</v>
      </c>
      <c r="F224" t="s">
        <v>0</v>
      </c>
      <c r="G224" t="str">
        <f>VLOOKUP(B224,'Reference Data'!A224:B509,2,FALSE)</f>
        <v>ZKB ZH Oerlikon</v>
      </c>
      <c r="H224" t="str">
        <f>VLOOKUP($B224,'Reference Data'!$A224:$L509,3,FALSE)</f>
        <v>Zuercher Kantonalbank</v>
      </c>
      <c r="I224" t="str">
        <f>VLOOKUP($B224,'Reference Data'!$A224:$L509,8,FALSE)</f>
        <v>SPORTS_COMPLEX</v>
      </c>
      <c r="K224" s="5"/>
      <c r="L224" s="5"/>
      <c r="M224" t="str">
        <f>VLOOKUP($B224,'Reference Data'!$A224:$L509,12,FALSE)</f>
        <v>REDUCED</v>
      </c>
      <c r="N224">
        <v>6</v>
      </c>
      <c r="O224">
        <v>29280</v>
      </c>
      <c r="P224">
        <v>1</v>
      </c>
      <c r="Q224">
        <v>1</v>
      </c>
      <c r="R224">
        <v>4</v>
      </c>
      <c r="S224">
        <v>26000</v>
      </c>
      <c r="T224">
        <v>2</v>
      </c>
      <c r="U224">
        <v>3280</v>
      </c>
    </row>
    <row r="225" spans="1:21" x14ac:dyDescent="0.35">
      <c r="A225" s="1">
        <v>43982</v>
      </c>
      <c r="B225">
        <v>2284</v>
      </c>
      <c r="C225" t="s">
        <v>293</v>
      </c>
      <c r="D225" t="s">
        <v>294</v>
      </c>
      <c r="E225">
        <v>8050</v>
      </c>
      <c r="F225" t="s">
        <v>0</v>
      </c>
      <c r="G225" t="str">
        <f>VLOOKUP(B225,'Reference Data'!A225:B510,2,FALSE)</f>
        <v>ZKB ZH Oerlikon</v>
      </c>
      <c r="H225" t="str">
        <f>VLOOKUP($B225,'Reference Data'!$A225:$L510,3,FALSE)</f>
        <v>Zuercher Kantonalbank</v>
      </c>
      <c r="I225" t="str">
        <f>VLOOKUP($B225,'Reference Data'!$A225:$L510,8,FALSE)</f>
        <v>HOTEL</v>
      </c>
      <c r="K225" s="5"/>
      <c r="L225" s="5"/>
      <c r="M225" t="str">
        <f>VLOOKUP($B225,'Reference Data'!$A225:$L510,12,FALSE)</f>
        <v>TWENTY_FOUR_H</v>
      </c>
      <c r="N225">
        <v>7797</v>
      </c>
      <c r="O225">
        <v>24912110</v>
      </c>
      <c r="P225">
        <v>611</v>
      </c>
      <c r="Q225">
        <v>194</v>
      </c>
      <c r="R225">
        <v>6784</v>
      </c>
      <c r="S225">
        <v>22514740</v>
      </c>
      <c r="T225">
        <v>1013</v>
      </c>
      <c r="U225">
        <v>2397370</v>
      </c>
    </row>
    <row r="226" spans="1:21" x14ac:dyDescent="0.35">
      <c r="A226" s="1">
        <v>43982</v>
      </c>
      <c r="B226">
        <v>2294</v>
      </c>
      <c r="C226" t="s">
        <v>295</v>
      </c>
      <c r="D226" t="s">
        <v>296</v>
      </c>
      <c r="E226">
        <v>8057</v>
      </c>
      <c r="F226" t="s">
        <v>0</v>
      </c>
      <c r="G226" t="str">
        <f>VLOOKUP(B226,'Reference Data'!A226:B511,2,FALSE)</f>
        <v>ZKB ZH Oerlikon</v>
      </c>
      <c r="H226" t="str">
        <f>VLOOKUP($B226,'Reference Data'!$A226:$L511,3,FALSE)</f>
        <v>Zuercher Kantonalbank</v>
      </c>
      <c r="I226" t="str">
        <f>VLOOKUP($B226,'Reference Data'!$A226:$L511,8,FALSE)</f>
        <v>TRAIN_OR_BUS_STATION</v>
      </c>
      <c r="K226" s="5"/>
      <c r="L226" s="5"/>
      <c r="M226" t="str">
        <f>VLOOKUP($B226,'Reference Data'!$A226:$L511,12,FALSE)</f>
        <v>TWENTY_FOUR_H</v>
      </c>
      <c r="N226">
        <v>2487</v>
      </c>
      <c r="O226">
        <v>592680</v>
      </c>
      <c r="P226">
        <v>253</v>
      </c>
      <c r="Q226">
        <v>292</v>
      </c>
      <c r="R226">
        <v>1395</v>
      </c>
      <c r="S226">
        <v>389950</v>
      </c>
      <c r="T226">
        <v>1092</v>
      </c>
      <c r="U226">
        <v>202730</v>
      </c>
    </row>
    <row r="227" spans="1:21" x14ac:dyDescent="0.35">
      <c r="A227" s="1">
        <v>43982</v>
      </c>
      <c r="B227">
        <v>2303</v>
      </c>
      <c r="C227" t="s">
        <v>297</v>
      </c>
      <c r="D227" t="s">
        <v>298</v>
      </c>
      <c r="E227">
        <v>8050</v>
      </c>
      <c r="F227" t="s">
        <v>0</v>
      </c>
      <c r="G227" t="str">
        <f>VLOOKUP(B227,'Reference Data'!A227:B512,2,FALSE)</f>
        <v>ZKB ZH Oerlikon</v>
      </c>
      <c r="H227" t="str">
        <f>VLOOKUP($B227,'Reference Data'!$A227:$L512,3,FALSE)</f>
        <v>Zuercher Kantonalbank</v>
      </c>
      <c r="I227" t="str">
        <f>VLOOKUP($B227,'Reference Data'!$A227:$L512,8,FALSE)</f>
        <v>FINANCIAL_INSTITUTION</v>
      </c>
      <c r="K227" s="5"/>
      <c r="L227" s="5"/>
      <c r="M227" t="str">
        <f>VLOOKUP($B227,'Reference Data'!$A227:$L512,12,FALSE)</f>
        <v>TWENTY_FOUR_H</v>
      </c>
      <c r="N227">
        <v>256</v>
      </c>
      <c r="O227">
        <v>1723270</v>
      </c>
      <c r="P227">
        <v>141</v>
      </c>
      <c r="Q227">
        <v>60</v>
      </c>
      <c r="R227">
        <v>207</v>
      </c>
      <c r="S227">
        <v>1480780</v>
      </c>
      <c r="T227">
        <v>49</v>
      </c>
      <c r="U227">
        <v>242490</v>
      </c>
    </row>
    <row r="228" spans="1:21" x14ac:dyDescent="0.35">
      <c r="A228" s="1">
        <v>43982</v>
      </c>
      <c r="B228">
        <v>2323</v>
      </c>
      <c r="C228" t="s">
        <v>299</v>
      </c>
      <c r="D228" t="s">
        <v>300</v>
      </c>
      <c r="E228">
        <v>8053</v>
      </c>
      <c r="F228" t="s">
        <v>0</v>
      </c>
      <c r="G228" t="str">
        <f>VLOOKUP(B228,'Reference Data'!A228:B513,2,FALSE)</f>
        <v>ZKB ZH Witikon</v>
      </c>
      <c r="H228" t="str">
        <f>VLOOKUP($B228,'Reference Data'!$A228:$L513,3,FALSE)</f>
        <v>Zuercher Kantonalbank</v>
      </c>
      <c r="I228" t="str">
        <f>VLOOKUP($B228,'Reference Data'!$A228:$L513,8,FALSE)</f>
        <v>FINANCIAL_INSTITUTION</v>
      </c>
      <c r="K228" s="5"/>
      <c r="L228" s="5"/>
      <c r="M228" t="str">
        <f>VLOOKUP($B228,'Reference Data'!$A228:$L513,12,FALSE)</f>
        <v>TWENTY_FOUR_H</v>
      </c>
      <c r="N228">
        <v>1956</v>
      </c>
      <c r="O228">
        <v>1031250</v>
      </c>
      <c r="P228">
        <v>517</v>
      </c>
      <c r="Q228">
        <v>65</v>
      </c>
      <c r="R228">
        <v>1449</v>
      </c>
      <c r="S228">
        <v>833540</v>
      </c>
      <c r="T228">
        <v>507</v>
      </c>
      <c r="U228">
        <v>197710</v>
      </c>
    </row>
    <row r="229" spans="1:21" x14ac:dyDescent="0.35">
      <c r="A229" s="1">
        <v>43982</v>
      </c>
      <c r="B229">
        <v>2330</v>
      </c>
      <c r="C229" t="s">
        <v>301</v>
      </c>
      <c r="D229" t="s">
        <v>302</v>
      </c>
      <c r="E229">
        <v>8049</v>
      </c>
      <c r="F229" t="s">
        <v>0</v>
      </c>
      <c r="G229" t="str">
        <f>VLOOKUP(B229,'Reference Data'!A229:B514,2,FALSE)</f>
        <v>ZKB Hoengg</v>
      </c>
      <c r="H229" t="str">
        <f>VLOOKUP($B229,'Reference Data'!$A229:$L514,3,FALSE)</f>
        <v>Zuercher Kantonalbank</v>
      </c>
      <c r="I229" t="str">
        <f>VLOOKUP($B229,'Reference Data'!$A229:$L514,8,FALSE)</f>
        <v>FINANCIAL_INSTITUTION</v>
      </c>
      <c r="K229" s="5"/>
      <c r="L229" s="5"/>
      <c r="M229" t="str">
        <f>VLOOKUP($B229,'Reference Data'!$A229:$L514,12,FALSE)</f>
        <v>TWENTY_FOUR_H</v>
      </c>
      <c r="N229">
        <v>2507</v>
      </c>
      <c r="O229">
        <v>1330230</v>
      </c>
      <c r="P229">
        <v>431</v>
      </c>
      <c r="Q229">
        <v>58</v>
      </c>
      <c r="R229">
        <v>2035</v>
      </c>
      <c r="S229">
        <v>1184780</v>
      </c>
      <c r="T229">
        <v>472</v>
      </c>
      <c r="U229">
        <v>145450</v>
      </c>
    </row>
    <row r="230" spans="1:21" x14ac:dyDescent="0.35">
      <c r="A230" s="1">
        <v>43982</v>
      </c>
      <c r="B230">
        <v>2348</v>
      </c>
      <c r="C230" t="s">
        <v>303</v>
      </c>
      <c r="D230" t="s">
        <v>304</v>
      </c>
      <c r="E230">
        <v>8049</v>
      </c>
      <c r="F230" t="s">
        <v>0</v>
      </c>
      <c r="G230" t="str">
        <f>VLOOKUP(B230,'Reference Data'!A230:B515,2,FALSE)</f>
        <v>ZKB ZH Hoengg</v>
      </c>
      <c r="H230" t="str">
        <f>VLOOKUP($B230,'Reference Data'!$A230:$L515,3,FALSE)</f>
        <v>Zuercher Kantonalbank</v>
      </c>
      <c r="I230" t="str">
        <f>VLOOKUP($B230,'Reference Data'!$A230:$L515,8,FALSE)</f>
        <v>UNIVERSITY</v>
      </c>
      <c r="K230" s="5"/>
      <c r="L230" s="5"/>
      <c r="M230" t="str">
        <f>VLOOKUP($B230,'Reference Data'!$A230:$L515,12,FALSE)</f>
        <v>TWENTY_FOUR_H</v>
      </c>
      <c r="N230">
        <v>300</v>
      </c>
      <c r="O230">
        <v>79940</v>
      </c>
      <c r="P230">
        <v>20</v>
      </c>
      <c r="Q230">
        <v>57</v>
      </c>
      <c r="R230">
        <v>125</v>
      </c>
      <c r="S230">
        <v>47740</v>
      </c>
      <c r="T230">
        <v>175</v>
      </c>
      <c r="U230">
        <v>32200</v>
      </c>
    </row>
    <row r="231" spans="1:21" x14ac:dyDescent="0.35">
      <c r="A231" s="1">
        <v>43982</v>
      </c>
      <c r="B231">
        <v>2356</v>
      </c>
      <c r="C231" t="s">
        <v>305</v>
      </c>
      <c r="D231" t="s">
        <v>302</v>
      </c>
      <c r="E231">
        <v>8049</v>
      </c>
      <c r="F231" t="s">
        <v>0</v>
      </c>
      <c r="G231" t="str">
        <f>VLOOKUP(B231,'Reference Data'!A231:B516,2,FALSE)</f>
        <v>ZKB ZH Hoengg</v>
      </c>
      <c r="H231" t="str">
        <f>VLOOKUP($B231,'Reference Data'!$A231:$L516,3,FALSE)</f>
        <v>Zuercher Kantonalbank</v>
      </c>
      <c r="I231" t="str">
        <f>VLOOKUP($B231,'Reference Data'!$A231:$L516,8,FALSE)</f>
        <v>FINANCIAL_INSTITUTION</v>
      </c>
      <c r="K231" s="5"/>
      <c r="L231" s="5"/>
      <c r="M231" t="str">
        <f>VLOOKUP($B231,'Reference Data'!$A231:$L516,12,FALSE)</f>
        <v>TWENTY_FOUR_H</v>
      </c>
      <c r="N231">
        <v>959</v>
      </c>
      <c r="O231">
        <v>522100</v>
      </c>
      <c r="P231">
        <v>249</v>
      </c>
      <c r="Q231">
        <v>65</v>
      </c>
      <c r="R231">
        <v>754</v>
      </c>
      <c r="S231">
        <v>454770</v>
      </c>
      <c r="T231">
        <v>205</v>
      </c>
      <c r="U231">
        <v>67330</v>
      </c>
    </row>
    <row r="232" spans="1:21" x14ac:dyDescent="0.35">
      <c r="A232" s="1">
        <v>43982</v>
      </c>
      <c r="B232">
        <v>2361</v>
      </c>
      <c r="C232" t="s">
        <v>306</v>
      </c>
      <c r="D232" t="s">
        <v>307</v>
      </c>
      <c r="E232">
        <v>8032</v>
      </c>
      <c r="F232" t="s">
        <v>0</v>
      </c>
      <c r="G232" t="str">
        <f>VLOOKUP(B232,'Reference Data'!A232:B517,2,FALSE)</f>
        <v>ZKB ZH Klusplatz</v>
      </c>
      <c r="H232" t="str">
        <f>VLOOKUP($B232,'Reference Data'!$A232:$L517,3,FALSE)</f>
        <v>Zuercher Kantonalbank</v>
      </c>
      <c r="I232" t="str">
        <f>VLOOKUP($B232,'Reference Data'!$A232:$L517,8,FALSE)</f>
        <v>FINANCIAL_INSTITUTION</v>
      </c>
      <c r="K232" s="5"/>
      <c r="L232" s="5"/>
      <c r="M232" t="str">
        <f>VLOOKUP($B232,'Reference Data'!$A232:$L517,12,FALSE)</f>
        <v>TWENTY_FOUR_H</v>
      </c>
      <c r="N232">
        <v>3362</v>
      </c>
      <c r="O232">
        <v>894130</v>
      </c>
      <c r="P232">
        <v>168</v>
      </c>
      <c r="Q232">
        <v>292</v>
      </c>
      <c r="R232">
        <v>1613</v>
      </c>
      <c r="S232">
        <v>532050</v>
      </c>
      <c r="T232">
        <v>1749</v>
      </c>
      <c r="U232">
        <v>362080</v>
      </c>
    </row>
    <row r="233" spans="1:21" x14ac:dyDescent="0.35">
      <c r="A233" s="1">
        <v>43982</v>
      </c>
      <c r="B233">
        <v>2371</v>
      </c>
      <c r="C233" t="s">
        <v>308</v>
      </c>
      <c r="D233" t="s">
        <v>309</v>
      </c>
      <c r="E233">
        <v>8044</v>
      </c>
      <c r="F233" t="s">
        <v>0</v>
      </c>
      <c r="G233" t="str">
        <f>VLOOKUP(B233,'Reference Data'!A233:B518,2,FALSE)</f>
        <v>ZKB ZH Klusplatz</v>
      </c>
      <c r="H233" t="str">
        <f>VLOOKUP($B233,'Reference Data'!$A233:$L518,3,FALSE)</f>
        <v>Zuercher Kantonalbank</v>
      </c>
      <c r="I233" t="str">
        <f>VLOOKUP($B233,'Reference Data'!$A233:$L518,8,FALSE)</f>
        <v>OTHER</v>
      </c>
      <c r="K233" s="5"/>
      <c r="L233" s="5"/>
      <c r="M233" t="str">
        <f>VLOOKUP($B233,'Reference Data'!$A233:$L518,12,FALSE)</f>
        <v>TWENTY_FOUR_H</v>
      </c>
      <c r="N233">
        <v>283</v>
      </c>
      <c r="O233">
        <v>141190</v>
      </c>
      <c r="P233">
        <v>73</v>
      </c>
      <c r="Q233">
        <v>30</v>
      </c>
      <c r="R233">
        <v>120</v>
      </c>
      <c r="S233">
        <v>71810</v>
      </c>
      <c r="T233">
        <v>163</v>
      </c>
      <c r="U233">
        <v>69380</v>
      </c>
    </row>
    <row r="234" spans="1:21" x14ac:dyDescent="0.35">
      <c r="A234" s="1">
        <v>43982</v>
      </c>
      <c r="B234">
        <v>2381</v>
      </c>
      <c r="C234" t="s">
        <v>310</v>
      </c>
      <c r="D234" t="s">
        <v>311</v>
      </c>
      <c r="E234">
        <v>8006</v>
      </c>
      <c r="F234" t="s">
        <v>0</v>
      </c>
      <c r="G234" t="str">
        <f>VLOOKUP(B234,'Reference Data'!A234:B519,2,FALSE)</f>
        <v>ZKB ZH Klusplatz</v>
      </c>
      <c r="H234" t="str">
        <f>VLOOKUP($B234,'Reference Data'!$A234:$L519,3,FALSE)</f>
        <v>Zuercher Kantonalbank</v>
      </c>
      <c r="I234" t="str">
        <f>VLOOKUP($B234,'Reference Data'!$A234:$L519,8,FALSE)</f>
        <v>OTHER</v>
      </c>
      <c r="K234" s="5"/>
      <c r="L234" s="5"/>
      <c r="M234" t="str">
        <f>VLOOKUP($B234,'Reference Data'!$A234:$L519,12,FALSE)</f>
        <v>TWENTY_FOUR_H</v>
      </c>
      <c r="N234">
        <v>2495</v>
      </c>
      <c r="O234">
        <v>819500</v>
      </c>
      <c r="P234">
        <v>163</v>
      </c>
      <c r="Q234">
        <v>41</v>
      </c>
      <c r="R234">
        <v>1297</v>
      </c>
      <c r="S234">
        <v>562080</v>
      </c>
      <c r="T234">
        <v>1198</v>
      </c>
      <c r="U234">
        <v>257420</v>
      </c>
    </row>
    <row r="235" spans="1:21" x14ac:dyDescent="0.35">
      <c r="A235" s="1">
        <v>43982</v>
      </c>
      <c r="B235">
        <v>2390</v>
      </c>
      <c r="C235" t="s">
        <v>312</v>
      </c>
      <c r="D235" t="s">
        <v>307</v>
      </c>
      <c r="E235">
        <v>8032</v>
      </c>
      <c r="F235" t="s">
        <v>0</v>
      </c>
      <c r="G235" t="str">
        <f>VLOOKUP(B235,'Reference Data'!A235:B520,2,FALSE)</f>
        <v>ZKB ZH Klusplatz</v>
      </c>
      <c r="H235" t="str">
        <f>VLOOKUP($B235,'Reference Data'!$A235:$L520,3,FALSE)</f>
        <v>Zuercher Kantonalbank</v>
      </c>
      <c r="I235" t="str">
        <f>VLOOKUP($B235,'Reference Data'!$A235:$L520,8,FALSE)</f>
        <v>FINANCIAL_INSTITUTION</v>
      </c>
      <c r="K235" s="5"/>
      <c r="L235" s="5"/>
      <c r="M235" t="str">
        <f>VLOOKUP($B235,'Reference Data'!$A235:$L520,12,FALSE)</f>
        <v>TWENTY_FOUR_H</v>
      </c>
      <c r="N235">
        <v>752</v>
      </c>
      <c r="O235">
        <v>378130</v>
      </c>
      <c r="P235">
        <v>297</v>
      </c>
      <c r="Q235">
        <v>63</v>
      </c>
      <c r="R235">
        <v>557</v>
      </c>
      <c r="S235">
        <v>307190</v>
      </c>
      <c r="T235">
        <v>195</v>
      </c>
      <c r="U235">
        <v>70940</v>
      </c>
    </row>
    <row r="236" spans="1:21" x14ac:dyDescent="0.35">
      <c r="A236" s="1">
        <v>43982</v>
      </c>
      <c r="B236">
        <v>2408</v>
      </c>
      <c r="C236" t="s">
        <v>313</v>
      </c>
      <c r="D236" t="s">
        <v>314</v>
      </c>
      <c r="E236">
        <v>8058</v>
      </c>
      <c r="F236" t="s">
        <v>0</v>
      </c>
      <c r="G236" t="str">
        <f>VLOOKUP(B236,'Reference Data'!A236:B521,2,FALSE)</f>
        <v>ZKB Kloten</v>
      </c>
      <c r="H236" t="str">
        <f>VLOOKUP($B236,'Reference Data'!$A236:$L521,3,FALSE)</f>
        <v>Zuercher Kantonalbank</v>
      </c>
      <c r="I236" t="str">
        <f>VLOOKUP($B236,'Reference Data'!$A236:$L521,8,FALSE)</f>
        <v>AIRPORT</v>
      </c>
      <c r="K236" s="5"/>
      <c r="L236" s="5"/>
      <c r="M236" t="str">
        <f>VLOOKUP($B236,'Reference Data'!$A236:$L521,12,FALSE)</f>
        <v>TWENTY_FOUR_H</v>
      </c>
      <c r="N236">
        <v>2807</v>
      </c>
      <c r="O236">
        <v>964140</v>
      </c>
      <c r="P236">
        <v>373</v>
      </c>
      <c r="Q236">
        <v>138</v>
      </c>
      <c r="R236">
        <v>2249</v>
      </c>
      <c r="S236">
        <v>820080</v>
      </c>
      <c r="T236">
        <v>558</v>
      </c>
      <c r="U236">
        <v>144060</v>
      </c>
    </row>
    <row r="237" spans="1:21" x14ac:dyDescent="0.35">
      <c r="A237" s="1">
        <v>43982</v>
      </c>
      <c r="B237">
        <v>2414</v>
      </c>
      <c r="C237" t="s">
        <v>316</v>
      </c>
      <c r="D237" t="s">
        <v>314</v>
      </c>
      <c r="E237">
        <v>8058</v>
      </c>
      <c r="F237" t="s">
        <v>0</v>
      </c>
      <c r="G237" t="str">
        <f>VLOOKUP(B237,'Reference Data'!A237:B522,2,FALSE)</f>
        <v>ZKB Kloten</v>
      </c>
      <c r="H237" t="str">
        <f>VLOOKUP($B237,'Reference Data'!$A237:$L522,3,FALSE)</f>
        <v>Zuercher Kantonalbank</v>
      </c>
      <c r="I237" t="str">
        <f>VLOOKUP($B237,'Reference Data'!$A237:$L522,8,FALSE)</f>
        <v>AIRPORT</v>
      </c>
      <c r="K237" s="5"/>
      <c r="L237" s="5"/>
      <c r="M237" t="str">
        <f>VLOOKUP($B237,'Reference Data'!$A237:$L522,12,FALSE)</f>
        <v>TWENTY_FOUR_H</v>
      </c>
      <c r="N237">
        <v>922</v>
      </c>
      <c r="O237">
        <v>369740</v>
      </c>
      <c r="P237">
        <v>147</v>
      </c>
      <c r="Q237">
        <v>127</v>
      </c>
      <c r="R237">
        <v>686</v>
      </c>
      <c r="S237">
        <v>300870</v>
      </c>
      <c r="T237">
        <v>236</v>
      </c>
      <c r="U237">
        <v>68870</v>
      </c>
    </row>
    <row r="238" spans="1:21" x14ac:dyDescent="0.35">
      <c r="A238" s="1">
        <v>43982</v>
      </c>
      <c r="B238">
        <v>2424</v>
      </c>
      <c r="C238" t="s">
        <v>318</v>
      </c>
      <c r="D238" t="s">
        <v>319</v>
      </c>
      <c r="E238">
        <v>8001</v>
      </c>
      <c r="F238" t="s">
        <v>0</v>
      </c>
      <c r="G238" t="str">
        <f>VLOOKUP(B238,'Reference Data'!A238:B523,2,FALSE)</f>
        <v>Zürich</v>
      </c>
      <c r="H238" t="str">
        <f>VLOOKUP($B238,'Reference Data'!$A238:$L523,3,FALSE)</f>
        <v>Raiffeisen Schweiz</v>
      </c>
      <c r="I238" t="str">
        <f>VLOOKUP($B238,'Reference Data'!$A238:$L523,8,FALSE)</f>
        <v>FINANCIAL_INSTITUTION</v>
      </c>
      <c r="J238" t="s">
        <v>641</v>
      </c>
      <c r="K238" s="5">
        <v>47.378214</v>
      </c>
      <c r="L238" s="5">
        <v>8.5396710000000002</v>
      </c>
      <c r="M238" t="str">
        <f>VLOOKUP($B238,'Reference Data'!$A238:$L523,12,FALSE)</f>
        <v>TWENTY_FOUR_H</v>
      </c>
      <c r="N238">
        <v>1494</v>
      </c>
      <c r="O238">
        <v>392390</v>
      </c>
      <c r="P238">
        <v>568</v>
      </c>
      <c r="Q238">
        <v>48</v>
      </c>
      <c r="R238">
        <v>904</v>
      </c>
      <c r="S238">
        <v>250450</v>
      </c>
      <c r="T238">
        <v>590</v>
      </c>
      <c r="U238">
        <v>141940</v>
      </c>
    </row>
    <row r="239" spans="1:21" x14ac:dyDescent="0.35">
      <c r="A239" s="1">
        <v>43982</v>
      </c>
      <c r="B239">
        <v>2439</v>
      </c>
      <c r="C239" t="s">
        <v>320</v>
      </c>
      <c r="D239" t="s">
        <v>321</v>
      </c>
      <c r="E239">
        <v>8048</v>
      </c>
      <c r="F239" t="s">
        <v>0</v>
      </c>
      <c r="G239" t="str">
        <f>VLOOKUP(B239,'Reference Data'!A239:B524,2,FALSE)</f>
        <v>Bahnhof ZH-Altstetten</v>
      </c>
      <c r="H239" t="str">
        <f>VLOOKUP($B239,'Reference Data'!$A239:$L524,3,FALSE)</f>
        <v>Raiffeisen Schweiz</v>
      </c>
      <c r="I239" t="str">
        <f>VLOOKUP($B239,'Reference Data'!$A239:$L524,8,FALSE)</f>
        <v>FINANCIAL_INSTITUTION</v>
      </c>
      <c r="K239" s="5"/>
      <c r="L239" s="5"/>
      <c r="M239">
        <f>VLOOKUP($B239,'Reference Data'!$A239:$L524,12,FALSE)</f>
        <v>0</v>
      </c>
      <c r="N239">
        <v>2072</v>
      </c>
      <c r="O239">
        <v>599280</v>
      </c>
      <c r="P239">
        <v>450</v>
      </c>
      <c r="Q239">
        <v>253</v>
      </c>
      <c r="R239">
        <v>637</v>
      </c>
      <c r="S239">
        <v>253940</v>
      </c>
      <c r="T239">
        <v>1435</v>
      </c>
      <c r="U239">
        <v>345340</v>
      </c>
    </row>
    <row r="240" spans="1:21" x14ac:dyDescent="0.35">
      <c r="A240" s="1">
        <v>43982</v>
      </c>
      <c r="B240">
        <v>2441</v>
      </c>
      <c r="C240" t="s">
        <v>322</v>
      </c>
      <c r="D240" t="s">
        <v>323</v>
      </c>
      <c r="E240">
        <v>8132</v>
      </c>
      <c r="F240" t="s">
        <v>0</v>
      </c>
      <c r="G240" t="str">
        <f>VLOOKUP(B240,'Reference Data'!A240:B525,2,FALSE)</f>
        <v>Rapperswil-Jona</v>
      </c>
      <c r="H240" t="str">
        <f>VLOOKUP($B240,'Reference Data'!$A240:$L525,3,FALSE)</f>
        <v>Raiffeisen Schweiz</v>
      </c>
      <c r="I240" t="str">
        <f>VLOOKUP($B240,'Reference Data'!$A240:$L525,8,FALSE)</f>
        <v>FINANCIAL_INSTITUTION</v>
      </c>
      <c r="J240" t="s">
        <v>642</v>
      </c>
      <c r="K240" s="5">
        <v>47.30133</v>
      </c>
      <c r="L240" s="5">
        <v>8.6893840000000004</v>
      </c>
      <c r="M240" t="str">
        <f>VLOOKUP($B240,'Reference Data'!$A240:$L525,12,FALSE)</f>
        <v>TWENTY_FOUR_H</v>
      </c>
      <c r="N240">
        <v>1900</v>
      </c>
      <c r="O240">
        <v>986350</v>
      </c>
      <c r="P240">
        <v>431</v>
      </c>
      <c r="Q240">
        <v>29</v>
      </c>
      <c r="R240">
        <v>1263</v>
      </c>
      <c r="S240">
        <v>769870</v>
      </c>
      <c r="T240">
        <v>637</v>
      </c>
      <c r="U240">
        <v>216480</v>
      </c>
    </row>
    <row r="241" spans="1:21" x14ac:dyDescent="0.35">
      <c r="A241" s="1">
        <v>43982</v>
      </c>
      <c r="B241">
        <v>2453</v>
      </c>
      <c r="C241" t="s">
        <v>324</v>
      </c>
      <c r="D241" t="s">
        <v>325</v>
      </c>
      <c r="E241">
        <v>8060</v>
      </c>
      <c r="F241" t="s">
        <v>0</v>
      </c>
      <c r="G241" t="str">
        <f>VLOOKUP(B241,'Reference Data'!A241:B526,2,FALSE)</f>
        <v>Zürich</v>
      </c>
      <c r="H241" t="str">
        <f>VLOOKUP($B241,'Reference Data'!$A241:$L526,3,FALSE)</f>
        <v>Raiffeisen Schweiz</v>
      </c>
      <c r="I241" t="str">
        <f>VLOOKUP($B241,'Reference Data'!$A241:$L526,8,FALSE)</f>
        <v>FINANCIAL_INSTITUTION</v>
      </c>
      <c r="J241" t="s">
        <v>643</v>
      </c>
      <c r="K241" s="5">
        <v>47.450350999999998</v>
      </c>
      <c r="L241" s="5">
        <v>8.5628989999999998</v>
      </c>
      <c r="M241" t="str">
        <f>VLOOKUP($B241,'Reference Data'!$A241:$L526,12,FALSE)</f>
        <v>TWENTY_FOUR_H</v>
      </c>
      <c r="N241">
        <v>1410</v>
      </c>
      <c r="O241">
        <v>442430</v>
      </c>
      <c r="P241">
        <v>465</v>
      </c>
      <c r="Q241">
        <v>145</v>
      </c>
      <c r="R241">
        <v>1024</v>
      </c>
      <c r="S241">
        <v>351600</v>
      </c>
      <c r="T241">
        <v>386</v>
      </c>
      <c r="U241">
        <v>90830</v>
      </c>
    </row>
    <row r="242" spans="1:21" x14ac:dyDescent="0.35">
      <c r="A242" s="1">
        <v>43982</v>
      </c>
      <c r="B242">
        <v>2464</v>
      </c>
      <c r="C242" t="s">
        <v>326</v>
      </c>
      <c r="D242" t="s">
        <v>327</v>
      </c>
      <c r="E242">
        <v>8001</v>
      </c>
      <c r="F242" t="s">
        <v>0</v>
      </c>
      <c r="G242" t="str">
        <f>VLOOKUP(B242,'Reference Data'!A242:B527,2,FALSE)</f>
        <v>Zürich-Wollishofen</v>
      </c>
      <c r="H242" t="str">
        <f>VLOOKUP($B242,'Reference Data'!$A242:$L527,3,FALSE)</f>
        <v>Raiffeisen Schweiz</v>
      </c>
      <c r="I242" t="str">
        <f>VLOOKUP($B242,'Reference Data'!$A242:$L527,8,FALSE)</f>
        <v>FINANCIAL_INSTITUTION</v>
      </c>
      <c r="J242" t="s">
        <v>644</v>
      </c>
      <c r="K242" s="5">
        <v>47.344132000000002</v>
      </c>
      <c r="L242" s="5">
        <v>8.5301650000000002</v>
      </c>
      <c r="M242" t="str">
        <f>VLOOKUP($B242,'Reference Data'!$A242:$L527,12,FALSE)</f>
        <v>TWENTY_FOUR_H</v>
      </c>
      <c r="N242">
        <v>200</v>
      </c>
      <c r="O242">
        <v>92670</v>
      </c>
      <c r="P242">
        <v>163</v>
      </c>
      <c r="Q242">
        <v>35</v>
      </c>
      <c r="R242">
        <v>150</v>
      </c>
      <c r="S242">
        <v>79440</v>
      </c>
      <c r="T242">
        <v>50</v>
      </c>
      <c r="U242">
        <v>13230</v>
      </c>
    </row>
    <row r="243" spans="1:21" x14ac:dyDescent="0.35">
      <c r="A243" s="1">
        <v>43982</v>
      </c>
      <c r="B243">
        <v>2478</v>
      </c>
      <c r="C243" t="s">
        <v>328</v>
      </c>
      <c r="D243" t="s">
        <v>327</v>
      </c>
      <c r="E243">
        <v>8001</v>
      </c>
      <c r="F243" t="s">
        <v>0</v>
      </c>
      <c r="G243" t="str">
        <f>VLOOKUP(B243,'Reference Data'!A243:B528,2,FALSE)</f>
        <v>Zürich-Wollishofen</v>
      </c>
      <c r="H243" t="str">
        <f>VLOOKUP($B243,'Reference Data'!$A243:$L528,3,FALSE)</f>
        <v>Raiffeisen Schweiz</v>
      </c>
      <c r="I243" t="str">
        <f>VLOOKUP($B243,'Reference Data'!$A243:$L528,8,FALSE)</f>
        <v>FINANCIAL_INSTITUTION</v>
      </c>
      <c r="J243" t="s">
        <v>645</v>
      </c>
      <c r="K243" s="5">
        <v>47.344132000000002</v>
      </c>
      <c r="L243" s="5">
        <v>8.5301600000000004</v>
      </c>
      <c r="M243" t="str">
        <f>VLOOKUP($B243,'Reference Data'!$A243:$L528,12,FALSE)</f>
        <v>TWENTY_FOUR_H</v>
      </c>
      <c r="N243">
        <v>1372</v>
      </c>
      <c r="O243">
        <v>383040</v>
      </c>
      <c r="P243">
        <v>169</v>
      </c>
      <c r="Q243">
        <v>200</v>
      </c>
      <c r="R243">
        <v>409</v>
      </c>
      <c r="S243">
        <v>148820</v>
      </c>
      <c r="T243">
        <v>963</v>
      </c>
      <c r="U243">
        <v>234220</v>
      </c>
    </row>
    <row r="244" spans="1:21" x14ac:dyDescent="0.35">
      <c r="A244" s="1">
        <v>43982</v>
      </c>
      <c r="B244">
        <v>2483</v>
      </c>
      <c r="C244" t="s">
        <v>329</v>
      </c>
      <c r="D244" t="s">
        <v>330</v>
      </c>
      <c r="E244">
        <v>8038</v>
      </c>
      <c r="F244" t="s">
        <v>0</v>
      </c>
      <c r="G244" t="str">
        <f>VLOOKUP(B244,'Reference Data'!A244:B529,2,FALSE)</f>
        <v>Zürich-Wiedikon</v>
      </c>
      <c r="H244" t="str">
        <f>VLOOKUP($B244,'Reference Data'!$A244:$L529,3,FALSE)</f>
        <v>Raiffeisen Schweiz</v>
      </c>
      <c r="I244" t="str">
        <f>VLOOKUP($B244,'Reference Data'!$A244:$L529,8,FALSE)</f>
        <v>FINANCIAL_INSTITUTION</v>
      </c>
      <c r="J244" t="s">
        <v>646</v>
      </c>
      <c r="K244" s="5">
        <v>47.352708</v>
      </c>
      <c r="L244" s="5">
        <v>8.5315919999999998</v>
      </c>
      <c r="M244" t="str">
        <f>VLOOKUP($B244,'Reference Data'!$A244:$L529,12,FALSE)</f>
        <v>REDUCED</v>
      </c>
      <c r="N244">
        <v>344</v>
      </c>
      <c r="O244">
        <v>49780</v>
      </c>
      <c r="P244">
        <v>8</v>
      </c>
      <c r="Q244">
        <v>5</v>
      </c>
      <c r="R244">
        <v>76</v>
      </c>
      <c r="S244">
        <v>14280</v>
      </c>
      <c r="T244">
        <v>268</v>
      </c>
      <c r="U244">
        <v>35500</v>
      </c>
    </row>
    <row r="245" spans="1:21" x14ac:dyDescent="0.35">
      <c r="A245" s="1">
        <v>43982</v>
      </c>
      <c r="B245">
        <v>2497</v>
      </c>
      <c r="C245" t="s">
        <v>331</v>
      </c>
      <c r="D245" t="s">
        <v>327</v>
      </c>
      <c r="E245">
        <v>8001</v>
      </c>
      <c r="F245" t="s">
        <v>0</v>
      </c>
      <c r="G245" t="str">
        <f>VLOOKUP(B245,'Reference Data'!A245:B530,2,FALSE)</f>
        <v>Zürich</v>
      </c>
      <c r="H245" t="str">
        <f>VLOOKUP($B245,'Reference Data'!$A245:$L530,3,FALSE)</f>
        <v>Raiffeisen Schweiz</v>
      </c>
      <c r="I245" t="str">
        <f>VLOOKUP($B245,'Reference Data'!$A245:$L530,8,FALSE)</f>
        <v>FINANCIAL_INSTITUTION</v>
      </c>
      <c r="J245" t="s">
        <v>647</v>
      </c>
      <c r="K245" s="5">
        <v>47.372610000000002</v>
      </c>
      <c r="L245" s="5">
        <v>8.5429099999999991</v>
      </c>
      <c r="M245" t="str">
        <f>VLOOKUP($B245,'Reference Data'!$A245:$L530,12,FALSE)</f>
        <v>TWENTY_FOUR_H</v>
      </c>
      <c r="N245">
        <v>874</v>
      </c>
      <c r="O245">
        <v>225200</v>
      </c>
      <c r="P245">
        <v>318</v>
      </c>
      <c r="Q245">
        <v>58</v>
      </c>
      <c r="R245">
        <v>402</v>
      </c>
      <c r="S245">
        <v>138550</v>
      </c>
      <c r="T245">
        <v>472</v>
      </c>
      <c r="U245">
        <v>86650</v>
      </c>
    </row>
    <row r="246" spans="1:21" x14ac:dyDescent="0.35">
      <c r="A246" s="1">
        <v>43982</v>
      </c>
      <c r="B246">
        <v>2500</v>
      </c>
      <c r="C246" t="s">
        <v>332</v>
      </c>
      <c r="D246" t="s">
        <v>327</v>
      </c>
      <c r="E246">
        <v>8001</v>
      </c>
      <c r="F246" t="s">
        <v>0</v>
      </c>
      <c r="G246" t="str">
        <f>VLOOKUP(B246,'Reference Data'!A246:B531,2,FALSE)</f>
        <v>Zürich</v>
      </c>
      <c r="H246" t="str">
        <f>VLOOKUP($B246,'Reference Data'!$A246:$L531,3,FALSE)</f>
        <v>Raiffeisen Schweiz</v>
      </c>
      <c r="I246" t="str">
        <f>VLOOKUP($B246,'Reference Data'!$A246:$L531,8,FALSE)</f>
        <v>FINANCIAL_INSTITUTION</v>
      </c>
      <c r="J246" t="s">
        <v>647</v>
      </c>
      <c r="K246" s="5">
        <v>47.372610000000002</v>
      </c>
      <c r="L246" s="5">
        <v>8.5429099999999991</v>
      </c>
      <c r="M246" t="str">
        <f>VLOOKUP($B246,'Reference Data'!$A246:$L531,12,FALSE)</f>
        <v>TWENTY_FOUR_H</v>
      </c>
      <c r="N246">
        <v>2415</v>
      </c>
      <c r="O246">
        <v>598490</v>
      </c>
      <c r="P246">
        <v>293</v>
      </c>
      <c r="Q246">
        <v>93</v>
      </c>
      <c r="R246">
        <v>1146</v>
      </c>
      <c r="S246">
        <v>367290</v>
      </c>
      <c r="T246">
        <v>1269</v>
      </c>
      <c r="U246">
        <v>231200</v>
      </c>
    </row>
    <row r="247" spans="1:21" x14ac:dyDescent="0.35">
      <c r="A247" s="1">
        <v>43982</v>
      </c>
      <c r="B247">
        <v>2518</v>
      </c>
      <c r="C247" t="s">
        <v>333</v>
      </c>
      <c r="D247" t="s">
        <v>327</v>
      </c>
      <c r="E247">
        <v>8001</v>
      </c>
      <c r="F247" t="s">
        <v>0</v>
      </c>
      <c r="G247" t="str">
        <f>VLOOKUP(B247,'Reference Data'!A247:B532,2,FALSE)</f>
        <v>Zürich</v>
      </c>
      <c r="H247" t="str">
        <f>VLOOKUP($B247,'Reference Data'!$A247:$L532,3,FALSE)</f>
        <v>Raiffeisen Schweiz</v>
      </c>
      <c r="I247" t="str">
        <f>VLOOKUP($B247,'Reference Data'!$A247:$L532,8,FALSE)</f>
        <v>FINANCIAL_INSTITUTION</v>
      </c>
      <c r="J247" t="s">
        <v>647</v>
      </c>
      <c r="K247" s="5">
        <v>47.372610000000002</v>
      </c>
      <c r="L247" s="5">
        <v>8.5429099999999991</v>
      </c>
      <c r="M247" t="str">
        <f>VLOOKUP($B247,'Reference Data'!$A247:$L532,12,FALSE)</f>
        <v>TWENTY_FOUR_H</v>
      </c>
      <c r="N247">
        <v>207</v>
      </c>
      <c r="O247">
        <v>122070</v>
      </c>
      <c r="P247">
        <v>263</v>
      </c>
      <c r="Q247">
        <v>7</v>
      </c>
      <c r="R247">
        <v>169</v>
      </c>
      <c r="S247">
        <v>110930</v>
      </c>
      <c r="T247">
        <v>38</v>
      </c>
      <c r="U247">
        <v>11140</v>
      </c>
    </row>
    <row r="248" spans="1:21" x14ac:dyDescent="0.35">
      <c r="A248" s="1">
        <v>43982</v>
      </c>
      <c r="B248">
        <v>2526</v>
      </c>
      <c r="C248" t="s">
        <v>334</v>
      </c>
      <c r="D248" t="s">
        <v>335</v>
      </c>
      <c r="E248">
        <v>8003</v>
      </c>
      <c r="F248" t="s">
        <v>0</v>
      </c>
      <c r="G248" t="str">
        <f>VLOOKUP(B248,'Reference Data'!A248:B533,2,FALSE)</f>
        <v>Zürich-Wiedikon</v>
      </c>
      <c r="H248" t="str">
        <f>VLOOKUP($B248,'Reference Data'!$A248:$L533,3,FALSE)</f>
        <v>Raiffeisen Schweiz</v>
      </c>
      <c r="I248" t="str">
        <f>VLOOKUP($B248,'Reference Data'!$A248:$L533,8,FALSE)</f>
        <v>FINANCIAL_INSTITUTION</v>
      </c>
      <c r="J248" t="s">
        <v>648</v>
      </c>
      <c r="K248" s="5">
        <v>47.370465000000003</v>
      </c>
      <c r="L248" s="5">
        <v>8.5184169999999995</v>
      </c>
      <c r="M248" t="str">
        <f>VLOOKUP($B248,'Reference Data'!$A248:$L533,12,FALSE)</f>
        <v>TWENTY_FOUR_H</v>
      </c>
      <c r="N248">
        <v>2503</v>
      </c>
      <c r="O248">
        <v>1124590</v>
      </c>
      <c r="P248">
        <v>847</v>
      </c>
      <c r="Q248">
        <v>42</v>
      </c>
      <c r="R248">
        <v>1946</v>
      </c>
      <c r="S248">
        <v>985640</v>
      </c>
      <c r="T248">
        <v>557</v>
      </c>
      <c r="U248">
        <v>138950</v>
      </c>
    </row>
    <row r="249" spans="1:21" x14ac:dyDescent="0.35">
      <c r="A249" s="1">
        <v>43982</v>
      </c>
      <c r="B249">
        <v>2537</v>
      </c>
      <c r="C249" t="s">
        <v>336</v>
      </c>
      <c r="D249" t="s">
        <v>337</v>
      </c>
      <c r="E249">
        <v>8032</v>
      </c>
      <c r="F249" t="s">
        <v>0</v>
      </c>
      <c r="G249" t="str">
        <f>VLOOKUP(B249,'Reference Data'!A249:B534,2,FALSE)</f>
        <v>Zürich-Kreuzplatz</v>
      </c>
      <c r="H249" t="str">
        <f>VLOOKUP($B249,'Reference Data'!$A249:$L534,3,FALSE)</f>
        <v>Raiffeisen Schweiz</v>
      </c>
      <c r="I249" t="str">
        <f>VLOOKUP($B249,'Reference Data'!$A249:$L534,8,FALSE)</f>
        <v>FINANCIAL_INSTITUTION</v>
      </c>
      <c r="J249" t="s">
        <v>649</v>
      </c>
      <c r="K249" s="5">
        <v>47.365419000000003</v>
      </c>
      <c r="L249" s="5">
        <v>8.5542940000000005</v>
      </c>
      <c r="M249" t="str">
        <f>VLOOKUP($B249,'Reference Data'!$A249:$L534,12,FALSE)</f>
        <v>TWENTY_FOUR_H</v>
      </c>
      <c r="N249">
        <v>706</v>
      </c>
      <c r="O249">
        <v>250970</v>
      </c>
      <c r="P249">
        <v>614</v>
      </c>
      <c r="Q249">
        <v>63</v>
      </c>
      <c r="R249">
        <v>445</v>
      </c>
      <c r="S249">
        <v>185480</v>
      </c>
      <c r="T249">
        <v>261</v>
      </c>
      <c r="U249">
        <v>65490</v>
      </c>
    </row>
    <row r="250" spans="1:21" x14ac:dyDescent="0.35">
      <c r="A250" s="1">
        <v>43982</v>
      </c>
      <c r="B250">
        <v>2548</v>
      </c>
      <c r="C250" t="s">
        <v>338</v>
      </c>
      <c r="D250" t="s">
        <v>337</v>
      </c>
      <c r="E250">
        <v>8032</v>
      </c>
      <c r="F250" t="s">
        <v>0</v>
      </c>
      <c r="G250" t="str">
        <f>VLOOKUP(B250,'Reference Data'!A250:B535,2,FALSE)</f>
        <v>Zürich</v>
      </c>
      <c r="H250" t="str">
        <f>VLOOKUP($B250,'Reference Data'!$A250:$L535,3,FALSE)</f>
        <v>Raiffeisen Schweiz</v>
      </c>
      <c r="I250" t="str">
        <f>VLOOKUP($B250,'Reference Data'!$A250:$L535,8,FALSE)</f>
        <v>FINANCIAL_INSTITUTION</v>
      </c>
      <c r="J250" t="s">
        <v>650</v>
      </c>
      <c r="K250" s="5">
        <v>47.351292000000001</v>
      </c>
      <c r="L250" s="5">
        <v>8.5762079999999994</v>
      </c>
      <c r="M250" t="str">
        <f>VLOOKUP($B250,'Reference Data'!$A250:$L535,12,FALSE)</f>
        <v>REDUCED</v>
      </c>
      <c r="N250">
        <v>1200</v>
      </c>
      <c r="O250">
        <v>228590</v>
      </c>
      <c r="P250">
        <v>18</v>
      </c>
      <c r="Q250">
        <v>29</v>
      </c>
      <c r="R250">
        <v>196</v>
      </c>
      <c r="S250">
        <v>54120</v>
      </c>
      <c r="T250">
        <v>1004</v>
      </c>
      <c r="U250">
        <v>174470</v>
      </c>
    </row>
    <row r="251" spans="1:21" x14ac:dyDescent="0.35">
      <c r="A251" s="1">
        <v>43982</v>
      </c>
      <c r="B251">
        <v>2553</v>
      </c>
      <c r="C251" t="s">
        <v>339</v>
      </c>
      <c r="D251" t="s">
        <v>327</v>
      </c>
      <c r="E251">
        <v>8001</v>
      </c>
      <c r="F251" t="s">
        <v>0</v>
      </c>
      <c r="G251" t="str">
        <f>VLOOKUP(B251,'Reference Data'!A251:B536,2,FALSE)</f>
        <v>Zürich-Höngg</v>
      </c>
      <c r="H251" t="str">
        <f>VLOOKUP($B251,'Reference Data'!$A251:$L536,3,FALSE)</f>
        <v>Raiffeisen Schweiz</v>
      </c>
      <c r="I251" t="str">
        <f>VLOOKUP($B251,'Reference Data'!$A251:$L536,8,FALSE)</f>
        <v>FINANCIAL_INSTITUTION</v>
      </c>
      <c r="J251" t="s">
        <v>651</v>
      </c>
      <c r="K251" s="5">
        <v>47.401969999999999</v>
      </c>
      <c r="L251" s="5">
        <v>8.49892</v>
      </c>
      <c r="M251" t="str">
        <f>VLOOKUP($B251,'Reference Data'!$A251:$L536,12,FALSE)</f>
        <v>TWENTY_FOUR_H</v>
      </c>
      <c r="N251">
        <v>775</v>
      </c>
      <c r="O251">
        <v>359260</v>
      </c>
      <c r="P251">
        <v>183</v>
      </c>
      <c r="Q251">
        <v>45</v>
      </c>
      <c r="R251">
        <v>471</v>
      </c>
      <c r="S251">
        <v>286240</v>
      </c>
      <c r="T251">
        <v>304</v>
      </c>
      <c r="U251">
        <v>73020</v>
      </c>
    </row>
    <row r="252" spans="1:21" x14ac:dyDescent="0.35">
      <c r="A252" s="1">
        <v>43982</v>
      </c>
      <c r="B252">
        <v>2562</v>
      </c>
      <c r="C252" t="s">
        <v>340</v>
      </c>
      <c r="D252" t="s">
        <v>327</v>
      </c>
      <c r="E252">
        <v>8001</v>
      </c>
      <c r="F252" t="s">
        <v>0</v>
      </c>
      <c r="G252" t="str">
        <f>VLOOKUP(B252,'Reference Data'!A252:B537,2,FALSE)</f>
        <v>Zürich</v>
      </c>
      <c r="H252" t="str">
        <f>VLOOKUP($B252,'Reference Data'!$A252:$L537,3,FALSE)</f>
        <v>Raiffeisen Schweiz</v>
      </c>
      <c r="I252" t="str">
        <f>VLOOKUP($B252,'Reference Data'!$A252:$L537,8,FALSE)</f>
        <v>FINANCIAL_INSTITUTION</v>
      </c>
      <c r="J252" t="s">
        <v>652</v>
      </c>
      <c r="K252" s="5">
        <v>47.335599999999999</v>
      </c>
      <c r="L252" s="5">
        <v>8.5188000000000006</v>
      </c>
      <c r="M252" t="str">
        <f>VLOOKUP($B252,'Reference Data'!$A252:$L537,12,FALSE)</f>
        <v>TWENTY_FOUR_H</v>
      </c>
      <c r="N252">
        <v>801</v>
      </c>
      <c r="O252">
        <v>263270</v>
      </c>
      <c r="P252">
        <v>170</v>
      </c>
      <c r="Q252">
        <v>151</v>
      </c>
      <c r="R252">
        <v>129</v>
      </c>
      <c r="S252">
        <v>56810</v>
      </c>
      <c r="T252">
        <v>672</v>
      </c>
      <c r="U252">
        <v>206460</v>
      </c>
    </row>
    <row r="253" spans="1:21" x14ac:dyDescent="0.35">
      <c r="A253" s="1">
        <v>43982</v>
      </c>
      <c r="B253">
        <v>2570</v>
      </c>
      <c r="C253" t="s">
        <v>341</v>
      </c>
      <c r="D253" t="s">
        <v>327</v>
      </c>
      <c r="E253">
        <v>8001</v>
      </c>
      <c r="F253" t="s">
        <v>0</v>
      </c>
      <c r="G253" t="str">
        <f>VLOOKUP(B253,'Reference Data'!A253:B538,2,FALSE)</f>
        <v>Zürich</v>
      </c>
      <c r="H253" t="str">
        <f>VLOOKUP($B253,'Reference Data'!$A253:$L538,3,FALSE)</f>
        <v>Raiffeisen Schweiz</v>
      </c>
      <c r="I253" t="str">
        <f>VLOOKUP($B253,'Reference Data'!$A253:$L538,8,FALSE)</f>
        <v>FINANCIAL_INSTITUTION</v>
      </c>
      <c r="J253" t="s">
        <v>653</v>
      </c>
      <c r="K253" s="5">
        <v>47.371659999999999</v>
      </c>
      <c r="L253" s="5">
        <v>8.5579800000000006</v>
      </c>
      <c r="M253" t="str">
        <f>VLOOKUP($B253,'Reference Data'!$A253:$L538,12,FALSE)</f>
        <v>TWENTY_FOUR_H</v>
      </c>
      <c r="N253">
        <v>582</v>
      </c>
      <c r="O253">
        <v>135020</v>
      </c>
      <c r="P253">
        <v>23</v>
      </c>
      <c r="Q253">
        <v>34</v>
      </c>
      <c r="R253">
        <v>144</v>
      </c>
      <c r="S253">
        <v>42950</v>
      </c>
      <c r="T253">
        <v>438</v>
      </c>
      <c r="U253">
        <v>92070</v>
      </c>
    </row>
    <row r="254" spans="1:21" x14ac:dyDescent="0.35">
      <c r="A254" s="1">
        <v>43982</v>
      </c>
      <c r="B254">
        <v>2583</v>
      </c>
      <c r="C254" t="s">
        <v>342</v>
      </c>
      <c r="D254" t="s">
        <v>343</v>
      </c>
      <c r="E254">
        <v>8001</v>
      </c>
      <c r="F254" t="s">
        <v>0</v>
      </c>
      <c r="G254" t="str">
        <f>VLOOKUP(B254,'Reference Data'!A254:B539,2,FALSE)</f>
        <v>ZH Baendliweg</v>
      </c>
      <c r="H254" t="str">
        <f>VLOOKUP($B254,'Reference Data'!$A254:$L539,3,FALSE)</f>
        <v>Raiffeisen Schweiz</v>
      </c>
      <c r="I254" t="str">
        <f>VLOOKUP($B254,'Reference Data'!$A254:$L539,8,FALSE)</f>
        <v>FINANCIAL_INSTITUTION</v>
      </c>
      <c r="K254" s="5"/>
      <c r="L254" s="5"/>
      <c r="M254">
        <f>VLOOKUP($B254,'Reference Data'!$A254:$L539,12,FALSE)</f>
        <v>0</v>
      </c>
      <c r="N254">
        <v>216</v>
      </c>
      <c r="O254">
        <v>63580</v>
      </c>
      <c r="P254">
        <v>0</v>
      </c>
      <c r="Q254">
        <v>2</v>
      </c>
      <c r="R254">
        <v>13</v>
      </c>
      <c r="S254">
        <v>2380</v>
      </c>
      <c r="T254">
        <v>203</v>
      </c>
      <c r="U254">
        <v>61200</v>
      </c>
    </row>
    <row r="255" spans="1:21" x14ac:dyDescent="0.35">
      <c r="A255" s="1">
        <v>43982</v>
      </c>
      <c r="B255">
        <v>2597</v>
      </c>
      <c r="C255" t="s">
        <v>344</v>
      </c>
      <c r="D255" t="s">
        <v>345</v>
      </c>
      <c r="E255">
        <v>8002</v>
      </c>
      <c r="F255" t="s">
        <v>0</v>
      </c>
      <c r="G255" t="str">
        <f>VLOOKUP(B255,'Reference Data'!A255:B540,2,FALSE)</f>
        <v>MIGROS BANK ZUERICH STOCKERSTRASSE</v>
      </c>
      <c r="H255" t="str">
        <f>VLOOKUP($B255,'Reference Data'!$A255:$L540,3,FALSE)</f>
        <v>Migros Bank</v>
      </c>
      <c r="I255" t="str">
        <f>VLOOKUP($B255,'Reference Data'!$A255:$L540,8,FALSE)</f>
        <v>FINANCIAL_INSTITUTION</v>
      </c>
      <c r="K255" s="5"/>
      <c r="L255" s="5"/>
      <c r="M255" t="str">
        <f>VLOOKUP($B255,'Reference Data'!$A255:$L540,12,FALSE)</f>
        <v>REDUCED</v>
      </c>
      <c r="N255">
        <v>1208</v>
      </c>
      <c r="O255">
        <v>860150</v>
      </c>
      <c r="P255">
        <v>0</v>
      </c>
      <c r="Q255">
        <v>0</v>
      </c>
      <c r="R255">
        <v>887</v>
      </c>
      <c r="S255">
        <v>763920</v>
      </c>
      <c r="T255">
        <v>321</v>
      </c>
      <c r="U255">
        <v>96230</v>
      </c>
    </row>
    <row r="256" spans="1:21" x14ac:dyDescent="0.35">
      <c r="A256" s="1">
        <v>43982</v>
      </c>
      <c r="B256">
        <v>2604</v>
      </c>
      <c r="C256" t="s">
        <v>344</v>
      </c>
      <c r="D256" t="s">
        <v>345</v>
      </c>
      <c r="E256">
        <v>8002</v>
      </c>
      <c r="F256" t="s">
        <v>0</v>
      </c>
      <c r="G256" t="str">
        <f>VLOOKUP(B256,'Reference Data'!A256:B541,2,FALSE)</f>
        <v>MIGROS BANK ZUERICH STOCKERSTRASSE</v>
      </c>
      <c r="H256" t="str">
        <f>VLOOKUP($B256,'Reference Data'!$A256:$L541,3,FALSE)</f>
        <v>Migros Bank</v>
      </c>
      <c r="I256" t="str">
        <f>VLOOKUP($B256,'Reference Data'!$A256:$L541,8,FALSE)</f>
        <v>FINANCIAL_INSTITUTION</v>
      </c>
      <c r="K256" s="5"/>
      <c r="L256" s="5"/>
      <c r="M256" t="str">
        <f>VLOOKUP($B256,'Reference Data'!$A256:$L541,12,FALSE)</f>
        <v>TWENTY_FOUR_H</v>
      </c>
      <c r="N256">
        <v>378</v>
      </c>
      <c r="O256">
        <v>466130</v>
      </c>
      <c r="P256">
        <v>0</v>
      </c>
      <c r="Q256">
        <v>0</v>
      </c>
      <c r="R256">
        <v>257</v>
      </c>
      <c r="S256">
        <v>398660</v>
      </c>
      <c r="T256">
        <v>121</v>
      </c>
      <c r="U256">
        <v>67470</v>
      </c>
    </row>
    <row r="257" spans="1:21" x14ac:dyDescent="0.35">
      <c r="A257" s="1">
        <v>43982</v>
      </c>
      <c r="B257">
        <v>2616</v>
      </c>
      <c r="C257" t="s">
        <v>346</v>
      </c>
      <c r="D257" t="s">
        <v>347</v>
      </c>
      <c r="E257">
        <v>8048</v>
      </c>
      <c r="F257" t="s">
        <v>0</v>
      </c>
      <c r="G257" t="str">
        <f>VLOOKUP(B257,'Reference Data'!A257:B542,2,FALSE)</f>
        <v>MIGROS BANK ZUERICH ALTSTETTEN</v>
      </c>
      <c r="H257" t="str">
        <f>VLOOKUP($B257,'Reference Data'!$A257:$L542,3,FALSE)</f>
        <v>Migros Bank</v>
      </c>
      <c r="I257" t="str">
        <f>VLOOKUP($B257,'Reference Data'!$A257:$L542,8,FALSE)</f>
        <v>FINANCIAL_INSTITUTION</v>
      </c>
      <c r="K257" s="5"/>
      <c r="L257" s="5"/>
      <c r="M257" t="str">
        <f>VLOOKUP($B257,'Reference Data'!$A257:$L542,12,FALSE)</f>
        <v>TWENTY_FOUR_H</v>
      </c>
      <c r="N257">
        <v>1990</v>
      </c>
      <c r="O257">
        <v>1731530</v>
      </c>
      <c r="P257">
        <v>0</v>
      </c>
      <c r="Q257">
        <v>0</v>
      </c>
      <c r="R257">
        <v>1738</v>
      </c>
      <c r="S257">
        <v>1649360</v>
      </c>
      <c r="T257">
        <v>252</v>
      </c>
      <c r="U257">
        <v>82170</v>
      </c>
    </row>
    <row r="258" spans="1:21" x14ac:dyDescent="0.35">
      <c r="A258" s="1">
        <v>43982</v>
      </c>
      <c r="B258">
        <v>2627</v>
      </c>
      <c r="C258" t="s">
        <v>348</v>
      </c>
      <c r="D258" t="s">
        <v>349</v>
      </c>
      <c r="E258">
        <v>8005</v>
      </c>
      <c r="F258" t="s">
        <v>0</v>
      </c>
      <c r="G258" t="str">
        <f>VLOOKUP(B258,'Reference Data'!A258:B543,2,FALSE)</f>
        <v>MIGROS BANK ZUERICH LIMMATPLATZ</v>
      </c>
      <c r="H258" t="str">
        <f>VLOOKUP($B258,'Reference Data'!$A258:$L543,3,FALSE)</f>
        <v>Migros Bank</v>
      </c>
      <c r="I258" t="str">
        <f>VLOOKUP($B258,'Reference Data'!$A258:$L543,8,FALSE)</f>
        <v>FINANCIAL_INSTITUTION</v>
      </c>
      <c r="K258" s="5"/>
      <c r="L258" s="5"/>
      <c r="M258" t="str">
        <f>VLOOKUP($B258,'Reference Data'!$A258:$L543,12,FALSE)</f>
        <v>REDUCED</v>
      </c>
      <c r="N258">
        <v>1026</v>
      </c>
      <c r="O258">
        <v>806650</v>
      </c>
      <c r="P258">
        <v>0</v>
      </c>
      <c r="Q258">
        <v>0</v>
      </c>
      <c r="R258">
        <v>808</v>
      </c>
      <c r="S258">
        <v>728840</v>
      </c>
      <c r="T258">
        <v>218</v>
      </c>
      <c r="U258">
        <v>77810</v>
      </c>
    </row>
    <row r="259" spans="1:21" x14ac:dyDescent="0.35">
      <c r="A259" s="1">
        <v>43982</v>
      </c>
      <c r="B259">
        <v>2632</v>
      </c>
      <c r="C259" t="s">
        <v>348</v>
      </c>
      <c r="D259" t="s">
        <v>349</v>
      </c>
      <c r="E259">
        <v>8005</v>
      </c>
      <c r="F259" t="s">
        <v>0</v>
      </c>
      <c r="G259" t="str">
        <f>VLOOKUP(B259,'Reference Data'!A259:B544,2,FALSE)</f>
        <v>MIGROS BANK ZUERICH LIMMATPLATZ</v>
      </c>
      <c r="H259" t="str">
        <f>VLOOKUP($B259,'Reference Data'!$A259:$L544,3,FALSE)</f>
        <v>Migros Bank</v>
      </c>
      <c r="I259" t="str">
        <f>VLOOKUP($B259,'Reference Data'!$A259:$L544,8,FALSE)</f>
        <v>FINANCIAL_INSTITUTION</v>
      </c>
      <c r="K259" s="5"/>
      <c r="L259" s="5"/>
      <c r="M259" t="str">
        <f>VLOOKUP($B259,'Reference Data'!$A259:$L544,12,FALSE)</f>
        <v>REDUCED</v>
      </c>
      <c r="N259">
        <v>2367</v>
      </c>
      <c r="O259">
        <v>2295490</v>
      </c>
      <c r="P259">
        <v>0</v>
      </c>
      <c r="Q259">
        <v>0</v>
      </c>
      <c r="R259">
        <v>1795</v>
      </c>
      <c r="S259">
        <v>2117980</v>
      </c>
      <c r="T259">
        <v>572</v>
      </c>
      <c r="U259">
        <v>177510</v>
      </c>
    </row>
    <row r="260" spans="1:21" x14ac:dyDescent="0.35">
      <c r="A260" s="1">
        <v>43982</v>
      </c>
      <c r="B260">
        <v>2642</v>
      </c>
      <c r="C260" t="s">
        <v>1</v>
      </c>
      <c r="D260" t="s">
        <v>2</v>
      </c>
      <c r="E260">
        <v>8023</v>
      </c>
      <c r="F260" t="s">
        <v>0</v>
      </c>
      <c r="G260" t="str">
        <f>VLOOKUP(B260,'Reference Data'!A260:B545,2,FALSE)</f>
        <v>MIGROS BANK ZUERICH SEIDENGASSE</v>
      </c>
      <c r="H260" t="str">
        <f>VLOOKUP($B260,'Reference Data'!$A260:$L545,3,FALSE)</f>
        <v>Migros Bank</v>
      </c>
      <c r="I260" t="str">
        <f>VLOOKUP($B260,'Reference Data'!$A260:$L545,8,FALSE)</f>
        <v>FINANCIAL_INSTITUTION</v>
      </c>
      <c r="K260" s="5"/>
      <c r="L260" s="5"/>
      <c r="M260" t="str">
        <f>VLOOKUP($B260,'Reference Data'!$A260:$L545,12,FALSE)</f>
        <v>REDUCED</v>
      </c>
      <c r="N260">
        <v>1263</v>
      </c>
      <c r="O260">
        <v>1006430</v>
      </c>
      <c r="P260">
        <v>0</v>
      </c>
      <c r="Q260">
        <v>0</v>
      </c>
      <c r="R260">
        <v>1121</v>
      </c>
      <c r="S260">
        <v>954650</v>
      </c>
      <c r="T260">
        <v>142</v>
      </c>
      <c r="U260">
        <v>51780</v>
      </c>
    </row>
    <row r="261" spans="1:21" x14ac:dyDescent="0.35">
      <c r="A261" s="1">
        <v>43982</v>
      </c>
      <c r="B261">
        <v>2659</v>
      </c>
      <c r="C261" t="s">
        <v>1</v>
      </c>
      <c r="D261" t="s">
        <v>2</v>
      </c>
      <c r="E261">
        <v>8023</v>
      </c>
      <c r="F261" t="s">
        <v>0</v>
      </c>
      <c r="G261" t="str">
        <f>VLOOKUP(B261,'Reference Data'!A261:B546,2,FALSE)</f>
        <v>MIGROS BANK ZUERICH SEIDENGASSE</v>
      </c>
      <c r="H261" t="str">
        <f>VLOOKUP($B261,'Reference Data'!$A261:$L546,3,FALSE)</f>
        <v>Migros Bank</v>
      </c>
      <c r="I261" t="str">
        <f>VLOOKUP($B261,'Reference Data'!$A261:$L546,8,FALSE)</f>
        <v>FINANCIAL_INSTITUTION</v>
      </c>
      <c r="K261" s="5"/>
      <c r="L261" s="5"/>
      <c r="M261" t="str">
        <f>VLOOKUP($B261,'Reference Data'!$A261:$L546,12,FALSE)</f>
        <v>REDUCED</v>
      </c>
      <c r="N261">
        <v>1147</v>
      </c>
      <c r="O261">
        <v>769600</v>
      </c>
      <c r="P261">
        <v>0</v>
      </c>
      <c r="Q261">
        <v>0</v>
      </c>
      <c r="R261">
        <v>1038</v>
      </c>
      <c r="S261">
        <v>736590</v>
      </c>
      <c r="T261">
        <v>109</v>
      </c>
      <c r="U261">
        <v>33010</v>
      </c>
    </row>
    <row r="262" spans="1:21" x14ac:dyDescent="0.35">
      <c r="A262" s="1">
        <v>43982</v>
      </c>
      <c r="B262">
        <v>2662</v>
      </c>
      <c r="C262" t="s">
        <v>350</v>
      </c>
      <c r="D262" t="s">
        <v>349</v>
      </c>
      <c r="E262">
        <v>8005</v>
      </c>
      <c r="F262" t="s">
        <v>0</v>
      </c>
      <c r="G262" t="str">
        <f>VLOOKUP(B262,'Reference Data'!A262:B547,2,FALSE)</f>
        <v>MIGROS BANK ZUERICH LIMMATPLATZ</v>
      </c>
      <c r="H262" t="str">
        <f>VLOOKUP($B262,'Reference Data'!$A262:$L547,3,FALSE)</f>
        <v>Migros Bank</v>
      </c>
      <c r="I262" t="str">
        <f>VLOOKUP($B262,'Reference Data'!$A262:$L547,8,FALSE)</f>
        <v>FINANCIAL_INSTITUTION</v>
      </c>
      <c r="K262" s="5"/>
      <c r="L262" s="5"/>
      <c r="M262" t="str">
        <f>VLOOKUP($B262,'Reference Data'!$A262:$L547,12,FALSE)</f>
        <v>REDUCED</v>
      </c>
      <c r="N262">
        <v>222</v>
      </c>
      <c r="O262">
        <v>483730</v>
      </c>
      <c r="P262">
        <v>0</v>
      </c>
      <c r="Q262">
        <v>0</v>
      </c>
      <c r="R262">
        <v>216</v>
      </c>
      <c r="S262">
        <v>479570</v>
      </c>
      <c r="T262">
        <v>6</v>
      </c>
      <c r="U262">
        <v>4160</v>
      </c>
    </row>
    <row r="263" spans="1:21" x14ac:dyDescent="0.35">
      <c r="A263" s="1">
        <v>43982</v>
      </c>
      <c r="B263">
        <v>2672</v>
      </c>
      <c r="C263" t="s">
        <v>3</v>
      </c>
      <c r="D263" t="s">
        <v>351</v>
      </c>
      <c r="E263">
        <v>8050</v>
      </c>
      <c r="F263" t="s">
        <v>0</v>
      </c>
      <c r="G263" t="str">
        <f>VLOOKUP(B263,'Reference Data'!A263:B548,2,FALSE)</f>
        <v>MIGROS BANK ZUERICH OERLIKON</v>
      </c>
      <c r="H263" t="str">
        <f>VLOOKUP($B263,'Reference Data'!$A263:$L548,3,FALSE)</f>
        <v>Migros Bank</v>
      </c>
      <c r="I263" t="str">
        <f>VLOOKUP($B263,'Reference Data'!$A263:$L548,8,FALSE)</f>
        <v>FINANCIAL_INSTITUTION</v>
      </c>
      <c r="K263" s="5"/>
      <c r="L263" s="5"/>
      <c r="M263" t="str">
        <f>VLOOKUP($B263,'Reference Data'!$A263:$L548,12,FALSE)</f>
        <v>TWENTY_FOUR_H</v>
      </c>
      <c r="N263">
        <v>1933</v>
      </c>
      <c r="O263">
        <v>8977530</v>
      </c>
      <c r="P263">
        <v>0</v>
      </c>
      <c r="Q263">
        <v>0</v>
      </c>
      <c r="R263">
        <v>1362</v>
      </c>
      <c r="S263">
        <v>7787030</v>
      </c>
      <c r="T263">
        <v>571</v>
      </c>
      <c r="U263">
        <v>1190500</v>
      </c>
    </row>
    <row r="264" spans="1:21" x14ac:dyDescent="0.35">
      <c r="A264" s="1">
        <v>43982</v>
      </c>
      <c r="B264">
        <v>2689</v>
      </c>
      <c r="C264" t="s">
        <v>3</v>
      </c>
      <c r="D264" t="s">
        <v>351</v>
      </c>
      <c r="E264">
        <v>8050</v>
      </c>
      <c r="F264" t="s">
        <v>0</v>
      </c>
      <c r="G264" t="str">
        <f>VLOOKUP(B264,'Reference Data'!A264:B549,2,FALSE)</f>
        <v>MIGROS BANK ZUERICH OERLIKON</v>
      </c>
      <c r="H264" t="str">
        <f>VLOOKUP($B264,'Reference Data'!$A264:$L549,3,FALSE)</f>
        <v>Migros Bank</v>
      </c>
      <c r="I264" t="str">
        <f>VLOOKUP($B264,'Reference Data'!$A264:$L549,8,FALSE)</f>
        <v>FINANCIAL_INSTITUTION</v>
      </c>
      <c r="K264" s="5"/>
      <c r="L264" s="5"/>
      <c r="M264" t="str">
        <f>VLOOKUP($B264,'Reference Data'!$A264:$L549,12,FALSE)</f>
        <v>REDUCED</v>
      </c>
      <c r="N264">
        <v>1223</v>
      </c>
      <c r="O264">
        <v>9891230</v>
      </c>
      <c r="P264">
        <v>0</v>
      </c>
      <c r="Q264">
        <v>0</v>
      </c>
      <c r="R264">
        <v>1140</v>
      </c>
      <c r="S264">
        <v>9648360</v>
      </c>
      <c r="T264">
        <v>83</v>
      </c>
      <c r="U264">
        <v>242870</v>
      </c>
    </row>
    <row r="265" spans="1:21" x14ac:dyDescent="0.35">
      <c r="A265" s="1">
        <v>43982</v>
      </c>
      <c r="B265">
        <v>2695</v>
      </c>
      <c r="C265" t="s">
        <v>3</v>
      </c>
      <c r="D265" t="s">
        <v>351</v>
      </c>
      <c r="E265">
        <v>8050</v>
      </c>
      <c r="F265" t="s">
        <v>0</v>
      </c>
      <c r="G265" t="str">
        <f>VLOOKUP(B265,'Reference Data'!A265:B550,2,FALSE)</f>
        <v>MIGROS BANK ZUERICH OERLIKON</v>
      </c>
      <c r="H265" t="str">
        <f>VLOOKUP($B265,'Reference Data'!$A265:$L550,3,FALSE)</f>
        <v>Migros Bank</v>
      </c>
      <c r="I265" t="str">
        <f>VLOOKUP($B265,'Reference Data'!$A265:$L550,8,FALSE)</f>
        <v>FINANCIAL_INSTITUTION</v>
      </c>
      <c r="K265" s="5"/>
      <c r="L265" s="5"/>
      <c r="M265" t="str">
        <f>VLOOKUP($B265,'Reference Data'!$A265:$L550,12,FALSE)</f>
        <v>TWENTY_FOUR_H</v>
      </c>
      <c r="N265">
        <v>1655</v>
      </c>
      <c r="O265">
        <v>17834240</v>
      </c>
      <c r="P265">
        <v>0</v>
      </c>
      <c r="Q265">
        <v>0</v>
      </c>
      <c r="R265">
        <v>1551</v>
      </c>
      <c r="S265">
        <v>17365970</v>
      </c>
      <c r="T265">
        <v>104</v>
      </c>
      <c r="U265">
        <v>468270</v>
      </c>
    </row>
    <row r="266" spans="1:21" x14ac:dyDescent="0.35">
      <c r="A266" s="1">
        <v>43982</v>
      </c>
      <c r="B266">
        <v>2708</v>
      </c>
      <c r="C266" t="s">
        <v>352</v>
      </c>
      <c r="D266" t="s">
        <v>353</v>
      </c>
      <c r="E266">
        <v>8045</v>
      </c>
      <c r="F266" t="s">
        <v>0</v>
      </c>
      <c r="G266" t="str">
        <f>VLOOKUP(B266,'Reference Data'!A266:B551,2,FALSE)</f>
        <v>MIGROS BANK EKZ ZUERICH BRUNAUPARK</v>
      </c>
      <c r="H266" t="str">
        <f>VLOOKUP($B266,'Reference Data'!$A266:$L551,3,FALSE)</f>
        <v>Migros Bank</v>
      </c>
      <c r="I266" t="str">
        <f>VLOOKUP($B266,'Reference Data'!$A266:$L551,8,FALSE)</f>
        <v>SHOPPING_CENTER</v>
      </c>
      <c r="K266" s="5"/>
      <c r="L266" s="5"/>
      <c r="M266" t="str">
        <f>VLOOKUP($B266,'Reference Data'!$A266:$L551,12,FALSE)</f>
        <v>REDUCED</v>
      </c>
      <c r="N266">
        <v>1382</v>
      </c>
      <c r="O266">
        <v>491850</v>
      </c>
      <c r="P266">
        <v>0</v>
      </c>
      <c r="Q266">
        <v>0</v>
      </c>
      <c r="R266">
        <v>594</v>
      </c>
      <c r="S266">
        <v>298020</v>
      </c>
      <c r="T266">
        <v>788</v>
      </c>
      <c r="U266">
        <v>193830</v>
      </c>
    </row>
    <row r="267" spans="1:21" x14ac:dyDescent="0.35">
      <c r="A267" s="1">
        <v>43982</v>
      </c>
      <c r="B267">
        <v>2715</v>
      </c>
      <c r="C267" t="s">
        <v>1</v>
      </c>
      <c r="D267" t="s">
        <v>2</v>
      </c>
      <c r="E267">
        <v>8023</v>
      </c>
      <c r="F267" t="s">
        <v>0</v>
      </c>
      <c r="G267" t="str">
        <f>VLOOKUP(B267,'Reference Data'!A267:B552,2,FALSE)</f>
        <v>MIGROS BANK ZUERICH SEIDENGASSE</v>
      </c>
      <c r="H267" t="str">
        <f>VLOOKUP($B267,'Reference Data'!$A267:$L552,3,FALSE)</f>
        <v>Migros Bank</v>
      </c>
      <c r="I267" t="str">
        <f>VLOOKUP($B267,'Reference Data'!$A267:$L552,8,FALSE)</f>
        <v>FINANCIAL_INSTITUTION</v>
      </c>
      <c r="K267" s="5"/>
      <c r="L267" s="5"/>
      <c r="M267" t="str">
        <f>VLOOKUP($B267,'Reference Data'!$A267:$L552,12,FALSE)</f>
        <v>TWENTY_FOUR_H</v>
      </c>
      <c r="N267">
        <v>950</v>
      </c>
      <c r="O267">
        <v>874920</v>
      </c>
      <c r="P267">
        <v>0</v>
      </c>
      <c r="Q267">
        <v>0</v>
      </c>
      <c r="R267">
        <v>876</v>
      </c>
      <c r="S267">
        <v>845770</v>
      </c>
      <c r="T267">
        <v>74</v>
      </c>
      <c r="U267">
        <v>29150</v>
      </c>
    </row>
    <row r="268" spans="1:21" x14ac:dyDescent="0.35">
      <c r="A268" s="1">
        <v>43982</v>
      </c>
      <c r="B268">
        <v>2721</v>
      </c>
      <c r="C268" t="s">
        <v>354</v>
      </c>
      <c r="D268" t="s">
        <v>355</v>
      </c>
      <c r="E268">
        <v>8051</v>
      </c>
      <c r="F268" t="s">
        <v>0</v>
      </c>
      <c r="G268" t="str">
        <f>VLOOKUP(B268,'Reference Data'!A268:B553,2,FALSE)</f>
        <v>MIGROS BANK EKZ ZUERICH SCHWAMMENDINGEN MIGROS</v>
      </c>
      <c r="H268" t="str">
        <f>VLOOKUP($B268,'Reference Data'!$A268:$L553,3,FALSE)</f>
        <v>Migros Bank</v>
      </c>
      <c r="I268" t="str">
        <f>VLOOKUP($B268,'Reference Data'!$A268:$L553,8,FALSE)</f>
        <v>SHOPPING_CENTER</v>
      </c>
      <c r="K268" s="5"/>
      <c r="L268" s="5"/>
      <c r="M268" t="str">
        <f>VLOOKUP($B268,'Reference Data'!$A268:$L553,12,FALSE)</f>
        <v>REDUCED</v>
      </c>
      <c r="N268">
        <v>2023</v>
      </c>
      <c r="O268">
        <v>1087630</v>
      </c>
      <c r="P268">
        <v>0</v>
      </c>
      <c r="Q268">
        <v>0</v>
      </c>
      <c r="R268">
        <v>1668</v>
      </c>
      <c r="S268">
        <v>970720</v>
      </c>
      <c r="T268">
        <v>355</v>
      </c>
      <c r="U268">
        <v>116910</v>
      </c>
    </row>
    <row r="269" spans="1:21" x14ac:dyDescent="0.35">
      <c r="A269" s="1">
        <v>43982</v>
      </c>
      <c r="B269">
        <v>2730</v>
      </c>
      <c r="C269" t="s">
        <v>356</v>
      </c>
      <c r="D269" t="s">
        <v>357</v>
      </c>
      <c r="E269">
        <v>8045</v>
      </c>
      <c r="F269" t="s">
        <v>0</v>
      </c>
      <c r="G269" t="str">
        <f>VLOOKUP(B269,'Reference Data'!A269:B554,2,FALSE)</f>
        <v>MIGROS BANK EKZ ZUERICH ALTSTETTEN NEUMARKT</v>
      </c>
      <c r="H269" t="str">
        <f>VLOOKUP($B269,'Reference Data'!$A269:$L554,3,FALSE)</f>
        <v>Migros Bank</v>
      </c>
      <c r="I269" t="str">
        <f>VLOOKUP($B269,'Reference Data'!$A269:$L554,8,FALSE)</f>
        <v>SHOPPING_CENTER</v>
      </c>
      <c r="K269" s="5"/>
      <c r="L269" s="5"/>
      <c r="M269" t="str">
        <f>VLOOKUP($B269,'Reference Data'!$A269:$L554,12,FALSE)</f>
        <v>REDUCED</v>
      </c>
      <c r="N269">
        <v>2009</v>
      </c>
      <c r="O269">
        <v>844650</v>
      </c>
      <c r="P269">
        <v>0</v>
      </c>
      <c r="Q269">
        <v>0</v>
      </c>
      <c r="R269">
        <v>1274</v>
      </c>
      <c r="S269">
        <v>659560</v>
      </c>
      <c r="T269">
        <v>735</v>
      </c>
      <c r="U269">
        <v>185090</v>
      </c>
    </row>
    <row r="270" spans="1:21" x14ac:dyDescent="0.35">
      <c r="A270" s="1">
        <v>43982</v>
      </c>
      <c r="B270">
        <v>2749</v>
      </c>
      <c r="C270" t="s">
        <v>346</v>
      </c>
      <c r="D270" t="s">
        <v>347</v>
      </c>
      <c r="E270">
        <v>8048</v>
      </c>
      <c r="F270" t="s">
        <v>0</v>
      </c>
      <c r="G270" t="str">
        <f>VLOOKUP(B270,'Reference Data'!A270:B555,2,FALSE)</f>
        <v>MIGROS BANK ZUERICH ALTSTETTEN</v>
      </c>
      <c r="H270" t="str">
        <f>VLOOKUP($B270,'Reference Data'!$A270:$L555,3,FALSE)</f>
        <v>Migros Bank</v>
      </c>
      <c r="I270" t="str">
        <f>VLOOKUP($B270,'Reference Data'!$A270:$L555,8,FALSE)</f>
        <v>FINANCIAL_INSTITUTION</v>
      </c>
      <c r="K270" s="5"/>
      <c r="L270" s="5"/>
      <c r="M270" t="str">
        <f>VLOOKUP($B270,'Reference Data'!$A270:$L555,12,FALSE)</f>
        <v>TWENTY_FOUR_H</v>
      </c>
      <c r="N270">
        <v>3704</v>
      </c>
      <c r="O270">
        <v>3859380</v>
      </c>
      <c r="P270">
        <v>0</v>
      </c>
      <c r="Q270">
        <v>0</v>
      </c>
      <c r="R270">
        <v>3214</v>
      </c>
      <c r="S270">
        <v>3656870</v>
      </c>
      <c r="T270">
        <v>490</v>
      </c>
      <c r="U270">
        <v>202510</v>
      </c>
    </row>
    <row r="271" spans="1:21" x14ac:dyDescent="0.35">
      <c r="A271" s="1">
        <v>43982</v>
      </c>
      <c r="B271">
        <v>2757</v>
      </c>
      <c r="C271" t="s">
        <v>358</v>
      </c>
      <c r="D271" t="s">
        <v>359</v>
      </c>
      <c r="E271">
        <v>8055</v>
      </c>
      <c r="F271" t="s">
        <v>360</v>
      </c>
      <c r="G271" t="str">
        <f>VLOOKUP(B271,'Reference Data'!A271:B556,2,FALSE)</f>
        <v>MIGROS BANK EKZ ZUERICH WIEDIKON MIGROS</v>
      </c>
      <c r="H271" t="str">
        <f>VLOOKUP($B271,'Reference Data'!$A271:$L556,3,FALSE)</f>
        <v>Migros Bank</v>
      </c>
      <c r="I271" t="str">
        <f>VLOOKUP($B271,'Reference Data'!$A271:$L556,8,FALSE)</f>
        <v>SHOPPING_CENTER</v>
      </c>
      <c r="K271" s="5"/>
      <c r="L271" s="5"/>
      <c r="M271" t="str">
        <f>VLOOKUP($B271,'Reference Data'!$A271:$L556,12,FALSE)</f>
        <v>REDUCED</v>
      </c>
      <c r="N271">
        <v>2257</v>
      </c>
      <c r="O271">
        <v>861220</v>
      </c>
      <c r="P271">
        <v>0</v>
      </c>
      <c r="Q271">
        <v>0</v>
      </c>
      <c r="R271">
        <v>963</v>
      </c>
      <c r="S271">
        <v>558430</v>
      </c>
      <c r="T271">
        <v>1294</v>
      </c>
      <c r="U271">
        <v>302790</v>
      </c>
    </row>
    <row r="272" spans="1:21" x14ac:dyDescent="0.35">
      <c r="A272" s="1">
        <v>43982</v>
      </c>
      <c r="B272">
        <v>2769</v>
      </c>
      <c r="C272" t="s">
        <v>4</v>
      </c>
      <c r="D272" t="s">
        <v>5</v>
      </c>
      <c r="E272">
        <v>8005</v>
      </c>
      <c r="F272" t="s">
        <v>0</v>
      </c>
      <c r="G272" t="str">
        <f>VLOOKUP(B272,'Reference Data'!A272:B557,2,FALSE)</f>
        <v>MIGROS BANK GMZ ZUERICH HERDERN</v>
      </c>
      <c r="H272" t="str">
        <f>VLOOKUP($B272,'Reference Data'!$A272:$L557,3,FALSE)</f>
        <v>Migros Bank</v>
      </c>
      <c r="I272" t="str">
        <f>VLOOKUP($B272,'Reference Data'!$A272:$L557,8,FALSE)</f>
        <v>OFFICE_BUILDING</v>
      </c>
      <c r="K272" s="5"/>
      <c r="L272" s="5"/>
      <c r="M272" t="str">
        <f>VLOOKUP($B272,'Reference Data'!$A272:$L557,12,FALSE)</f>
        <v>REDUCED</v>
      </c>
      <c r="N272">
        <v>0</v>
      </c>
      <c r="O272">
        <v>45220</v>
      </c>
      <c r="P272">
        <v>0</v>
      </c>
      <c r="Q272">
        <v>0</v>
      </c>
      <c r="R272">
        <v>67</v>
      </c>
      <c r="S272">
        <v>35660</v>
      </c>
      <c r="T272">
        <v>28</v>
      </c>
      <c r="U272">
        <v>9560</v>
      </c>
    </row>
    <row r="273" spans="1:21" x14ac:dyDescent="0.35">
      <c r="A273" s="1">
        <v>43982</v>
      </c>
      <c r="B273">
        <v>2778</v>
      </c>
      <c r="C273" t="s">
        <v>6</v>
      </c>
      <c r="D273" t="s">
        <v>7</v>
      </c>
      <c r="E273">
        <v>8001</v>
      </c>
      <c r="F273" t="s">
        <v>0</v>
      </c>
      <c r="G273" t="str">
        <f>VLOOKUP(B273,'Reference Data'!A273:B558,2,FALSE)</f>
        <v>MIGROS BANK EKZ ZUERICH CITY LOEWENSTRASSE</v>
      </c>
      <c r="H273" t="str">
        <f>VLOOKUP($B273,'Reference Data'!$A273:$L558,3,FALSE)</f>
        <v>Migros Bank</v>
      </c>
      <c r="I273" t="str">
        <f>VLOOKUP($B273,'Reference Data'!$A273:$L558,8,FALSE)</f>
        <v>SHOPPING_CENTER</v>
      </c>
      <c r="K273" s="5"/>
      <c r="L273" s="5"/>
      <c r="M273" t="str">
        <f>VLOOKUP($B273,'Reference Data'!$A273:$L558,12,FALSE)</f>
        <v>REDUCED</v>
      </c>
      <c r="N273">
        <v>0</v>
      </c>
      <c r="O273">
        <v>22950</v>
      </c>
      <c r="P273">
        <v>0</v>
      </c>
      <c r="Q273">
        <v>0</v>
      </c>
      <c r="R273">
        <v>34</v>
      </c>
      <c r="S273">
        <v>13490</v>
      </c>
      <c r="T273">
        <v>30</v>
      </c>
      <c r="U273">
        <v>9460</v>
      </c>
    </row>
    <row r="274" spans="1:21" x14ac:dyDescent="0.35">
      <c r="A274" s="1">
        <v>43982</v>
      </c>
      <c r="B274">
        <v>2786</v>
      </c>
      <c r="C274" t="s">
        <v>361</v>
      </c>
      <c r="D274" t="s">
        <v>362</v>
      </c>
      <c r="E274">
        <v>8001</v>
      </c>
      <c r="F274" t="s">
        <v>0</v>
      </c>
      <c r="G274" t="str">
        <f>VLOOKUP(B274,'Reference Data'!A274:B559,2,FALSE)</f>
        <v>Coop Center Zuerich Bahnhof</v>
      </c>
      <c r="H274" t="str">
        <f>VLOOKUP($B274,'Reference Data'!$A274:$L559,3,FALSE)</f>
        <v>Bank Cler AG</v>
      </c>
      <c r="I274" t="str">
        <f>VLOOKUP($B274,'Reference Data'!$A274:$L559,8,FALSE)</f>
        <v>FINANCIAL_INSTITUTION</v>
      </c>
      <c r="K274" s="5"/>
      <c r="L274" s="5"/>
      <c r="M274" t="str">
        <f>VLOOKUP($B274,'Reference Data'!$A274:$L559,12,FALSE)</f>
        <v>TWENTY_FOUR_H</v>
      </c>
      <c r="N274">
        <v>525</v>
      </c>
      <c r="O274">
        <v>142750</v>
      </c>
      <c r="P274">
        <v>30</v>
      </c>
      <c r="Q274">
        <v>160</v>
      </c>
      <c r="R274">
        <v>215</v>
      </c>
      <c r="S274">
        <v>92150</v>
      </c>
      <c r="T274">
        <v>310</v>
      </c>
      <c r="U274">
        <v>50600</v>
      </c>
    </row>
    <row r="275" spans="1:21" x14ac:dyDescent="0.35">
      <c r="A275" s="1">
        <v>43982</v>
      </c>
      <c r="B275">
        <v>2793</v>
      </c>
      <c r="C275" t="s">
        <v>363</v>
      </c>
      <c r="D275" t="s">
        <v>364</v>
      </c>
      <c r="E275">
        <v>8038</v>
      </c>
      <c r="F275" t="s">
        <v>0</v>
      </c>
      <c r="G275" t="str">
        <f>VLOOKUP(B275,'Reference Data'!A275:B560,2,FALSE)</f>
        <v>Coop Center Wollishofen</v>
      </c>
      <c r="H275" t="str">
        <f>VLOOKUP($B275,'Reference Data'!$A275:$L560,3,FALSE)</f>
        <v>Bank Cler AG</v>
      </c>
      <c r="I275" t="str">
        <f>VLOOKUP($B275,'Reference Data'!$A275:$L560,8,FALSE)</f>
        <v>FINANCIAL_INSTITUTION</v>
      </c>
      <c r="K275" s="5"/>
      <c r="L275" s="5"/>
      <c r="M275" t="str">
        <f>VLOOKUP($B275,'Reference Data'!$A275:$L560,12,FALSE)</f>
        <v>REDUCED</v>
      </c>
      <c r="N275">
        <v>1072</v>
      </c>
      <c r="O275">
        <v>329220</v>
      </c>
      <c r="P275">
        <v>40</v>
      </c>
      <c r="Q275">
        <v>251</v>
      </c>
      <c r="R275">
        <v>113</v>
      </c>
      <c r="S275">
        <v>64660</v>
      </c>
      <c r="T275">
        <v>959</v>
      </c>
      <c r="U275">
        <v>264560</v>
      </c>
    </row>
    <row r="276" spans="1:21" x14ac:dyDescent="0.35">
      <c r="A276" s="1">
        <v>43982</v>
      </c>
      <c r="B276">
        <v>2802</v>
      </c>
      <c r="C276" t="s">
        <v>365</v>
      </c>
      <c r="D276" t="s">
        <v>366</v>
      </c>
      <c r="E276">
        <v>8004</v>
      </c>
      <c r="F276" t="s">
        <v>0</v>
      </c>
      <c r="G276" t="str">
        <f>VLOOKUP(B276,'Reference Data'!A276:B561,2,FALSE)</f>
        <v>Zuerich-Lochergut</v>
      </c>
      <c r="H276" t="str">
        <f>VLOOKUP($B276,'Reference Data'!$A276:$L561,3,FALSE)</f>
        <v>Bank Cler AG</v>
      </c>
      <c r="I276" t="str">
        <f>VLOOKUP($B276,'Reference Data'!$A276:$L561,8,FALSE)</f>
        <v>FINANCIAL_INSTITUTION</v>
      </c>
      <c r="K276" s="5"/>
      <c r="L276" s="5"/>
      <c r="M276" t="str">
        <f>VLOOKUP($B276,'Reference Data'!$A276:$L561,12,FALSE)</f>
        <v>TWENTY_FOUR_H</v>
      </c>
      <c r="N276">
        <v>4786</v>
      </c>
      <c r="O276">
        <v>938800</v>
      </c>
      <c r="P276">
        <v>102</v>
      </c>
      <c r="Q276">
        <v>1632</v>
      </c>
      <c r="R276">
        <v>324</v>
      </c>
      <c r="S276">
        <v>160240</v>
      </c>
      <c r="T276">
        <v>4462</v>
      </c>
      <c r="U276">
        <v>778560</v>
      </c>
    </row>
    <row r="277" spans="1:21" x14ac:dyDescent="0.35">
      <c r="A277" s="1">
        <v>43982</v>
      </c>
      <c r="B277">
        <v>2818</v>
      </c>
      <c r="C277" t="s">
        <v>367</v>
      </c>
      <c r="D277" t="s">
        <v>368</v>
      </c>
      <c r="E277">
        <v>8004</v>
      </c>
      <c r="F277" t="s">
        <v>0</v>
      </c>
      <c r="G277" t="str">
        <f>VLOOKUP(B277,'Reference Data'!A277:B562,2,FALSE)</f>
        <v>Coop Center Wiedikon</v>
      </c>
      <c r="H277" t="str">
        <f>VLOOKUP($B277,'Reference Data'!$A277:$L562,3,FALSE)</f>
        <v>Bank Cler AG</v>
      </c>
      <c r="I277" t="str">
        <f>VLOOKUP($B277,'Reference Data'!$A277:$L562,8,FALSE)</f>
        <v>FINANCIAL_INSTITUTION</v>
      </c>
      <c r="K277" s="5"/>
      <c r="L277" s="5"/>
      <c r="M277" t="str">
        <f>VLOOKUP($B277,'Reference Data'!$A277:$L562,12,FALSE)</f>
        <v>REDUCED</v>
      </c>
      <c r="N277">
        <v>597</v>
      </c>
      <c r="O277">
        <v>266620</v>
      </c>
      <c r="P277">
        <v>111</v>
      </c>
      <c r="Q277">
        <v>100</v>
      </c>
      <c r="R277">
        <v>274</v>
      </c>
      <c r="S277">
        <v>186790</v>
      </c>
      <c r="T277">
        <v>323</v>
      </c>
      <c r="U277">
        <v>79830</v>
      </c>
    </row>
    <row r="278" spans="1:21" x14ac:dyDescent="0.35">
      <c r="A278" s="1">
        <v>43982</v>
      </c>
      <c r="B278">
        <v>2847</v>
      </c>
      <c r="C278" t="s">
        <v>369</v>
      </c>
      <c r="D278" t="s">
        <v>370</v>
      </c>
      <c r="E278">
        <v>8050</v>
      </c>
      <c r="F278" t="s">
        <v>0</v>
      </c>
      <c r="G278" t="str">
        <f>VLOOKUP(B278,'Reference Data'!A278:B563,2,FALSE)</f>
        <v>Coop Center Zuerich-Nord</v>
      </c>
      <c r="H278" t="str">
        <f>VLOOKUP($B278,'Reference Data'!$A278:$L563,3,FALSE)</f>
        <v>Bank Cler AG</v>
      </c>
      <c r="I278" t="str">
        <f>VLOOKUP($B278,'Reference Data'!$A278:$L563,8,FALSE)</f>
        <v>FINANCIAL_INSTITUTION</v>
      </c>
      <c r="K278" s="5"/>
      <c r="L278" s="5"/>
      <c r="M278" t="str">
        <f>VLOOKUP($B278,'Reference Data'!$A278:$L563,12,FALSE)</f>
        <v>REDUCED</v>
      </c>
      <c r="N278">
        <v>1094</v>
      </c>
      <c r="O278">
        <v>2847080</v>
      </c>
      <c r="P278">
        <v>28</v>
      </c>
      <c r="Q278">
        <v>299</v>
      </c>
      <c r="R278">
        <v>99</v>
      </c>
      <c r="S278">
        <v>433180</v>
      </c>
      <c r="T278">
        <v>995</v>
      </c>
      <c r="U278">
        <v>2413900</v>
      </c>
    </row>
    <row r="279" spans="1:21" x14ac:dyDescent="0.35">
      <c r="A279" s="1">
        <v>43982</v>
      </c>
      <c r="B279">
        <v>2855</v>
      </c>
      <c r="C279" t="s">
        <v>371</v>
      </c>
      <c r="D279" t="s">
        <v>372</v>
      </c>
      <c r="E279">
        <v>8048</v>
      </c>
      <c r="F279" t="s">
        <v>373</v>
      </c>
      <c r="G279" t="str">
        <f>VLOOKUP(B279,'Reference Data'!A279:B564,2,FALSE)</f>
        <v>Bank Julius Baer &amp; Co. AG</v>
      </c>
      <c r="H279" t="str">
        <f>VLOOKUP($B279,'Reference Data'!$A279:$L564,3,FALSE)</f>
        <v>Bank Julius Baer &amp; Co. AG</v>
      </c>
      <c r="I279" t="str">
        <f>VLOOKUP($B279,'Reference Data'!$A279:$L564,8,FALSE)</f>
        <v>FINANCIAL_INSTITUTION</v>
      </c>
      <c r="K279" s="5"/>
      <c r="L279" s="5"/>
      <c r="M279">
        <f>VLOOKUP($B279,'Reference Data'!$A279:$L564,10,FALSE)</f>
        <v>0</v>
      </c>
      <c r="N279">
        <v>287</v>
      </c>
      <c r="O279">
        <v>99290</v>
      </c>
      <c r="P279">
        <v>0</v>
      </c>
      <c r="Q279">
        <v>4</v>
      </c>
      <c r="R279">
        <v>146</v>
      </c>
      <c r="S279">
        <v>53790</v>
      </c>
      <c r="T279">
        <v>141</v>
      </c>
      <c r="U279">
        <v>45500</v>
      </c>
    </row>
  </sheetData>
  <autoFilter ref="A1:U279" xr:uid="{12AA8D84-40F1-42BE-8238-7ACB0EF1E9E4}">
    <sortState xmlns:xlrd2="http://schemas.microsoft.com/office/spreadsheetml/2017/richdata2" ref="A2:U279">
      <sortCondition ref="B1:B279"/>
    </sortState>
  </autoFilter>
  <pageMargins left="0.7" right="0.7" top="0.75" bottom="0.75" header="0.3" footer="0.3"/>
  <pageSetup paperSize="9" orientation="portrait" r:id="rId1"/>
  <headerFooter>
    <oddFooter>&amp;L&amp;1#&amp;"Calibri"&amp;10&amp;K000000Sensitivity: C2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7"/>
  <sheetViews>
    <sheetView workbookViewId="0">
      <selection activeCell="L2" sqref="A2:L2"/>
    </sheetView>
  </sheetViews>
  <sheetFormatPr defaultRowHeight="12.75" x14ac:dyDescent="0.35"/>
  <cols>
    <col min="1" max="1" width="12.59765625" customWidth="1"/>
    <col min="2" max="2" width="56.59765625" bestFit="1" customWidth="1"/>
    <col min="3" max="3" width="34.86328125" bestFit="1" customWidth="1"/>
    <col min="4" max="4" width="32.86328125" bestFit="1" customWidth="1"/>
    <col min="5" max="5" width="13.3984375" bestFit="1" customWidth="1"/>
    <col min="6" max="6" width="17" bestFit="1" customWidth="1"/>
    <col min="7" max="7" width="56.59765625" bestFit="1" customWidth="1"/>
    <col min="8" max="8" width="24" bestFit="1" customWidth="1"/>
    <col min="9" max="9" width="18.59765625" bestFit="1" customWidth="1"/>
    <col min="10" max="11" width="18.59765625" customWidth="1"/>
    <col min="12" max="12" width="17.3984375" bestFit="1" customWidth="1"/>
  </cols>
  <sheetData>
    <row r="1" spans="1:12" x14ac:dyDescent="0.35">
      <c r="A1" t="s">
        <v>655</v>
      </c>
      <c r="B1" s="4" t="s">
        <v>374</v>
      </c>
      <c r="C1" t="s">
        <v>659</v>
      </c>
      <c r="D1" t="s">
        <v>657</v>
      </c>
      <c r="E1" t="s">
        <v>658</v>
      </c>
      <c r="F1" t="s">
        <v>375</v>
      </c>
      <c r="G1" t="s">
        <v>668</v>
      </c>
      <c r="H1" t="s">
        <v>660</v>
      </c>
      <c r="I1" t="s">
        <v>376</v>
      </c>
      <c r="J1" t="s">
        <v>615</v>
      </c>
      <c r="K1" t="s">
        <v>616</v>
      </c>
      <c r="L1" t="s">
        <v>377</v>
      </c>
    </row>
    <row r="2" spans="1:12" x14ac:dyDescent="0.35">
      <c r="A2">
        <v>23</v>
      </c>
      <c r="B2" t="s">
        <v>381</v>
      </c>
      <c r="C2" t="s">
        <v>378</v>
      </c>
      <c r="D2" t="s">
        <v>10</v>
      </c>
      <c r="E2">
        <v>8001</v>
      </c>
      <c r="F2" t="s">
        <v>0</v>
      </c>
      <c r="G2" t="s">
        <v>381</v>
      </c>
      <c r="H2" t="s">
        <v>379</v>
      </c>
      <c r="I2" t="s">
        <v>617</v>
      </c>
      <c r="J2">
        <v>47.369500000000002</v>
      </c>
      <c r="K2">
        <v>8.5381999999999998</v>
      </c>
      <c r="L2" t="s">
        <v>380</v>
      </c>
    </row>
    <row r="3" spans="1:12" x14ac:dyDescent="0.35">
      <c r="A3">
        <v>38</v>
      </c>
      <c r="B3" t="s">
        <v>381</v>
      </c>
      <c r="C3" t="s">
        <v>378</v>
      </c>
      <c r="D3" t="s">
        <v>10</v>
      </c>
      <c r="E3">
        <v>8001</v>
      </c>
      <c r="F3" t="s">
        <v>0</v>
      </c>
      <c r="G3" t="s">
        <v>381</v>
      </c>
      <c r="H3" t="s">
        <v>379</v>
      </c>
      <c r="I3" t="s">
        <v>617</v>
      </c>
      <c r="J3">
        <v>47.369500000000002</v>
      </c>
      <c r="K3">
        <v>8.5381999999999998</v>
      </c>
      <c r="L3" t="s">
        <v>380</v>
      </c>
    </row>
    <row r="4" spans="1:12" x14ac:dyDescent="0.35">
      <c r="A4">
        <v>48</v>
      </c>
      <c r="B4" t="s">
        <v>381</v>
      </c>
      <c r="C4" t="s">
        <v>378</v>
      </c>
      <c r="D4" t="s">
        <v>10</v>
      </c>
      <c r="E4">
        <v>8001</v>
      </c>
      <c r="F4" t="s">
        <v>0</v>
      </c>
      <c r="G4" t="s">
        <v>381</v>
      </c>
      <c r="H4" t="s">
        <v>379</v>
      </c>
      <c r="I4" t="s">
        <v>617</v>
      </c>
      <c r="J4">
        <v>47.369500000000002</v>
      </c>
      <c r="K4">
        <v>8.5381999999999998</v>
      </c>
      <c r="L4" t="s">
        <v>380</v>
      </c>
    </row>
    <row r="5" spans="1:12" x14ac:dyDescent="0.35">
      <c r="A5">
        <v>52</v>
      </c>
      <c r="B5" t="s">
        <v>381</v>
      </c>
      <c r="C5" t="s">
        <v>378</v>
      </c>
      <c r="D5" t="s">
        <v>10</v>
      </c>
      <c r="E5">
        <v>8001</v>
      </c>
      <c r="F5" t="s">
        <v>0</v>
      </c>
      <c r="G5" t="s">
        <v>381</v>
      </c>
      <c r="H5" t="s">
        <v>379</v>
      </c>
      <c r="I5" t="s">
        <v>617</v>
      </c>
      <c r="J5">
        <v>47.369500000000002</v>
      </c>
      <c r="K5">
        <v>8.5381999999999998</v>
      </c>
      <c r="L5" t="s">
        <v>380</v>
      </c>
    </row>
    <row r="6" spans="1:12" x14ac:dyDescent="0.35">
      <c r="A6">
        <v>65</v>
      </c>
      <c r="B6" t="s">
        <v>382</v>
      </c>
      <c r="C6" t="s">
        <v>378</v>
      </c>
      <c r="D6" t="s">
        <v>12</v>
      </c>
      <c r="E6">
        <v>8001</v>
      </c>
      <c r="F6" t="s">
        <v>0</v>
      </c>
      <c r="G6" t="s">
        <v>382</v>
      </c>
      <c r="H6" t="s">
        <v>379</v>
      </c>
      <c r="I6" t="s">
        <v>618</v>
      </c>
      <c r="J6">
        <v>47.375399999999999</v>
      </c>
      <c r="K6">
        <v>8.5370000000000008</v>
      </c>
      <c r="L6" t="s">
        <v>380</v>
      </c>
    </row>
    <row r="7" spans="1:12" x14ac:dyDescent="0.35">
      <c r="A7">
        <v>73</v>
      </c>
      <c r="B7" t="s">
        <v>382</v>
      </c>
      <c r="C7" t="s">
        <v>378</v>
      </c>
      <c r="D7" t="s">
        <v>12</v>
      </c>
      <c r="E7">
        <v>8001</v>
      </c>
      <c r="F7" t="s">
        <v>0</v>
      </c>
      <c r="G7" t="s">
        <v>382</v>
      </c>
      <c r="H7" t="s">
        <v>379</v>
      </c>
      <c r="I7" t="s">
        <v>618</v>
      </c>
      <c r="J7">
        <v>47.375399999999999</v>
      </c>
      <c r="K7">
        <v>8.5370000000000008</v>
      </c>
      <c r="L7" t="s">
        <v>380</v>
      </c>
    </row>
    <row r="8" spans="1:12" x14ac:dyDescent="0.35">
      <c r="A8">
        <v>81</v>
      </c>
      <c r="B8" t="s">
        <v>382</v>
      </c>
      <c r="C8" t="s">
        <v>378</v>
      </c>
      <c r="D8" t="s">
        <v>12</v>
      </c>
      <c r="E8">
        <v>8001</v>
      </c>
      <c r="F8" t="s">
        <v>0</v>
      </c>
      <c r="G8" t="s">
        <v>382</v>
      </c>
      <c r="H8" t="s">
        <v>379</v>
      </c>
      <c r="I8" t="s">
        <v>618</v>
      </c>
      <c r="J8">
        <v>47.375399999999999</v>
      </c>
      <c r="K8">
        <v>8.5370000000000008</v>
      </c>
      <c r="L8" t="s">
        <v>380</v>
      </c>
    </row>
    <row r="9" spans="1:12" x14ac:dyDescent="0.35">
      <c r="A9">
        <v>93</v>
      </c>
      <c r="B9" t="s">
        <v>383</v>
      </c>
      <c r="C9" t="s">
        <v>378</v>
      </c>
      <c r="D9" t="s">
        <v>14</v>
      </c>
      <c r="E9">
        <v>8004</v>
      </c>
      <c r="F9" t="s">
        <v>0</v>
      </c>
      <c r="G9" t="s">
        <v>383</v>
      </c>
      <c r="H9" t="s">
        <v>379</v>
      </c>
      <c r="I9" t="s">
        <v>619</v>
      </c>
      <c r="J9">
        <v>47.37829</v>
      </c>
      <c r="K9">
        <v>8.5330600000000008</v>
      </c>
      <c r="L9" t="s">
        <v>380</v>
      </c>
    </row>
    <row r="10" spans="1:12" x14ac:dyDescent="0.35">
      <c r="A10">
        <v>102</v>
      </c>
      <c r="B10" t="s">
        <v>383</v>
      </c>
      <c r="C10" t="s">
        <v>378</v>
      </c>
      <c r="D10" t="s">
        <v>14</v>
      </c>
      <c r="E10">
        <v>8004</v>
      </c>
      <c r="F10" t="s">
        <v>0</v>
      </c>
      <c r="G10" t="s">
        <v>383</v>
      </c>
      <c r="H10" t="s">
        <v>379</v>
      </c>
      <c r="I10" t="s">
        <v>619</v>
      </c>
      <c r="J10">
        <v>47.37829</v>
      </c>
      <c r="K10">
        <v>8.5330600000000008</v>
      </c>
      <c r="L10" t="s">
        <v>380</v>
      </c>
    </row>
    <row r="11" spans="1:12" x14ac:dyDescent="0.35">
      <c r="A11">
        <v>113</v>
      </c>
      <c r="B11" t="s">
        <v>385</v>
      </c>
      <c r="C11" t="s">
        <v>378</v>
      </c>
      <c r="D11" t="s">
        <v>16</v>
      </c>
      <c r="E11">
        <v>8001</v>
      </c>
      <c r="F11" t="s">
        <v>0</v>
      </c>
      <c r="G11" t="s">
        <v>385</v>
      </c>
      <c r="H11" t="s">
        <v>379</v>
      </c>
      <c r="I11" t="s">
        <v>620</v>
      </c>
      <c r="J11">
        <v>47.367199999999997</v>
      </c>
      <c r="K11">
        <v>8.5457999999999998</v>
      </c>
      <c r="L11" t="s">
        <v>380</v>
      </c>
    </row>
    <row r="12" spans="1:12" x14ac:dyDescent="0.35">
      <c r="A12">
        <v>123</v>
      </c>
      <c r="B12" t="s">
        <v>385</v>
      </c>
      <c r="C12" t="s">
        <v>378</v>
      </c>
      <c r="D12" t="s">
        <v>16</v>
      </c>
      <c r="E12">
        <v>8001</v>
      </c>
      <c r="F12" t="s">
        <v>0</v>
      </c>
      <c r="G12" t="s">
        <v>385</v>
      </c>
      <c r="H12" t="s">
        <v>379</v>
      </c>
      <c r="I12" t="s">
        <v>620</v>
      </c>
      <c r="J12">
        <v>47.367199999999997</v>
      </c>
      <c r="K12">
        <v>8.5457999999999998</v>
      </c>
      <c r="L12" t="s">
        <v>380</v>
      </c>
    </row>
    <row r="13" spans="1:12" x14ac:dyDescent="0.35">
      <c r="A13">
        <v>139</v>
      </c>
      <c r="B13" t="s">
        <v>385</v>
      </c>
      <c r="C13" t="s">
        <v>378</v>
      </c>
      <c r="D13" t="s">
        <v>16</v>
      </c>
      <c r="E13">
        <v>8001</v>
      </c>
      <c r="F13" t="s">
        <v>0</v>
      </c>
      <c r="G13" t="s">
        <v>385</v>
      </c>
      <c r="H13" t="s">
        <v>379</v>
      </c>
      <c r="I13" t="s">
        <v>620</v>
      </c>
      <c r="J13">
        <v>47.367199999999997</v>
      </c>
      <c r="K13">
        <v>8.5457999999999998</v>
      </c>
      <c r="L13" t="s">
        <v>380</v>
      </c>
    </row>
    <row r="14" spans="1:12" x14ac:dyDescent="0.35">
      <c r="A14">
        <v>146</v>
      </c>
      <c r="B14" t="s">
        <v>385</v>
      </c>
      <c r="C14" t="s">
        <v>378</v>
      </c>
      <c r="D14" t="s">
        <v>16</v>
      </c>
      <c r="E14">
        <v>8001</v>
      </c>
      <c r="F14" t="s">
        <v>0</v>
      </c>
      <c r="G14" t="s">
        <v>385</v>
      </c>
      <c r="H14" t="s">
        <v>379</v>
      </c>
      <c r="I14" t="s">
        <v>620</v>
      </c>
      <c r="J14">
        <v>47.367199999999997</v>
      </c>
      <c r="K14">
        <v>8.5457999999999998</v>
      </c>
      <c r="L14" t="s">
        <v>380</v>
      </c>
    </row>
    <row r="15" spans="1:12" x14ac:dyDescent="0.35">
      <c r="A15">
        <v>155</v>
      </c>
      <c r="B15" t="s">
        <v>385</v>
      </c>
      <c r="C15" t="s">
        <v>378</v>
      </c>
      <c r="D15" t="s">
        <v>16</v>
      </c>
      <c r="E15">
        <v>8001</v>
      </c>
      <c r="F15" t="s">
        <v>0</v>
      </c>
      <c r="G15" t="s">
        <v>385</v>
      </c>
      <c r="H15" t="s">
        <v>379</v>
      </c>
      <c r="I15" t="s">
        <v>620</v>
      </c>
      <c r="J15">
        <v>47.367199999999997</v>
      </c>
      <c r="K15">
        <v>8.5457999999999998</v>
      </c>
      <c r="L15" t="s">
        <v>380</v>
      </c>
    </row>
    <row r="16" spans="1:12" x14ac:dyDescent="0.35">
      <c r="A16">
        <v>169</v>
      </c>
      <c r="B16" t="s">
        <v>385</v>
      </c>
      <c r="C16" t="s">
        <v>378</v>
      </c>
      <c r="D16" t="s">
        <v>16</v>
      </c>
      <c r="E16">
        <v>8001</v>
      </c>
      <c r="F16" t="s">
        <v>0</v>
      </c>
      <c r="G16" t="s">
        <v>385</v>
      </c>
      <c r="H16" t="s">
        <v>379</v>
      </c>
      <c r="I16" t="s">
        <v>620</v>
      </c>
      <c r="J16">
        <v>47.367199999999997</v>
      </c>
      <c r="K16">
        <v>8.5457999999999998</v>
      </c>
      <c r="L16" t="s">
        <v>380</v>
      </c>
    </row>
    <row r="17" spans="1:12" x14ac:dyDescent="0.35">
      <c r="A17">
        <v>172</v>
      </c>
      <c r="B17" t="s">
        <v>385</v>
      </c>
      <c r="C17" t="s">
        <v>378</v>
      </c>
      <c r="D17" t="s">
        <v>16</v>
      </c>
      <c r="E17">
        <v>8001</v>
      </c>
      <c r="F17" t="s">
        <v>0</v>
      </c>
      <c r="G17" t="s">
        <v>385</v>
      </c>
      <c r="H17" t="s">
        <v>379</v>
      </c>
      <c r="I17" t="s">
        <v>620</v>
      </c>
      <c r="J17">
        <v>47.367199999999997</v>
      </c>
      <c r="K17">
        <v>8.5457999999999998</v>
      </c>
      <c r="L17" t="s">
        <v>380</v>
      </c>
    </row>
    <row r="18" spans="1:12" x14ac:dyDescent="0.35">
      <c r="A18">
        <v>188</v>
      </c>
      <c r="B18" t="s">
        <v>386</v>
      </c>
      <c r="C18" t="s">
        <v>378</v>
      </c>
      <c r="D18" t="s">
        <v>18</v>
      </c>
      <c r="E18">
        <v>8003</v>
      </c>
      <c r="F18" t="s">
        <v>0</v>
      </c>
      <c r="G18" t="s">
        <v>386</v>
      </c>
      <c r="H18" t="s">
        <v>379</v>
      </c>
      <c r="I18" t="s">
        <v>621</v>
      </c>
      <c r="J18">
        <v>47.371499999999997</v>
      </c>
      <c r="K18">
        <v>8.5236000000000001</v>
      </c>
    </row>
    <row r="19" spans="1:12" x14ac:dyDescent="0.35">
      <c r="A19">
        <v>190</v>
      </c>
      <c r="B19" t="s">
        <v>387</v>
      </c>
      <c r="C19" t="s">
        <v>378</v>
      </c>
      <c r="D19" t="s">
        <v>20</v>
      </c>
      <c r="E19">
        <v>8004</v>
      </c>
      <c r="F19" t="s">
        <v>0</v>
      </c>
      <c r="G19" t="s">
        <v>387</v>
      </c>
      <c r="H19" t="s">
        <v>379</v>
      </c>
      <c r="I19" t="s">
        <v>622</v>
      </c>
      <c r="J19">
        <v>47.373399999999997</v>
      </c>
      <c r="K19">
        <v>8.5306999999999995</v>
      </c>
      <c r="L19" t="s">
        <v>380</v>
      </c>
    </row>
    <row r="20" spans="1:12" x14ac:dyDescent="0.35">
      <c r="A20">
        <v>209</v>
      </c>
      <c r="B20" t="s">
        <v>388</v>
      </c>
      <c r="C20" t="s">
        <v>378</v>
      </c>
      <c r="D20" t="s">
        <v>22</v>
      </c>
      <c r="E20">
        <v>8048</v>
      </c>
      <c r="F20" t="s">
        <v>0</v>
      </c>
      <c r="G20" t="s">
        <v>388</v>
      </c>
      <c r="H20" t="s">
        <v>379</v>
      </c>
      <c r="I20" t="s">
        <v>623</v>
      </c>
      <c r="J20">
        <v>47.392600000000002</v>
      </c>
      <c r="K20">
        <v>8.4888999999999992</v>
      </c>
      <c r="L20" t="s">
        <v>380</v>
      </c>
    </row>
    <row r="21" spans="1:12" x14ac:dyDescent="0.35">
      <c r="A21">
        <v>213</v>
      </c>
      <c r="B21" t="s">
        <v>387</v>
      </c>
      <c r="C21" t="s">
        <v>378</v>
      </c>
      <c r="D21" t="s">
        <v>20</v>
      </c>
      <c r="E21">
        <v>8004</v>
      </c>
      <c r="F21" t="s">
        <v>0</v>
      </c>
      <c r="G21" t="s">
        <v>387</v>
      </c>
      <c r="H21" t="s">
        <v>379</v>
      </c>
      <c r="I21" t="s">
        <v>622</v>
      </c>
      <c r="J21">
        <v>47.373399999999997</v>
      </c>
      <c r="K21">
        <v>8.5306999999999995</v>
      </c>
      <c r="L21" t="s">
        <v>380</v>
      </c>
    </row>
    <row r="22" spans="1:12" x14ac:dyDescent="0.35">
      <c r="A22">
        <v>221</v>
      </c>
      <c r="B22" t="s">
        <v>389</v>
      </c>
      <c r="C22" t="s">
        <v>378</v>
      </c>
      <c r="D22" t="s">
        <v>24</v>
      </c>
      <c r="E22">
        <v>8002</v>
      </c>
      <c r="F22" t="s">
        <v>0</v>
      </c>
      <c r="G22" t="s">
        <v>389</v>
      </c>
      <c r="H22" t="s">
        <v>379</v>
      </c>
      <c r="I22" t="s">
        <v>624</v>
      </c>
      <c r="J22">
        <v>47.369500000000002</v>
      </c>
      <c r="K22">
        <v>8.5341000000000005</v>
      </c>
      <c r="L22" t="s">
        <v>380</v>
      </c>
    </row>
    <row r="23" spans="1:12" x14ac:dyDescent="0.35">
      <c r="A23">
        <v>232</v>
      </c>
      <c r="B23" t="s">
        <v>390</v>
      </c>
      <c r="C23" t="s">
        <v>378</v>
      </c>
      <c r="D23" t="s">
        <v>26</v>
      </c>
      <c r="E23">
        <v>8048</v>
      </c>
      <c r="F23" t="s">
        <v>0</v>
      </c>
      <c r="G23" t="s">
        <v>390</v>
      </c>
      <c r="H23" t="s">
        <v>379</v>
      </c>
      <c r="I23" t="s">
        <v>625</v>
      </c>
      <c r="J23">
        <v>47.386400000000002</v>
      </c>
      <c r="K23">
        <v>8.4987999999999992</v>
      </c>
      <c r="L23" t="s">
        <v>380</v>
      </c>
    </row>
    <row r="24" spans="1:12" x14ac:dyDescent="0.35">
      <c r="A24">
        <v>248</v>
      </c>
      <c r="B24" t="s">
        <v>390</v>
      </c>
      <c r="C24" t="s">
        <v>378</v>
      </c>
      <c r="D24" t="s">
        <v>26</v>
      </c>
      <c r="E24">
        <v>8048</v>
      </c>
      <c r="F24" t="s">
        <v>0</v>
      </c>
      <c r="G24" t="s">
        <v>390</v>
      </c>
      <c r="H24" t="s">
        <v>379</v>
      </c>
      <c r="I24" t="s">
        <v>625</v>
      </c>
      <c r="J24">
        <v>47.386400000000002</v>
      </c>
      <c r="K24">
        <v>8.4987999999999992</v>
      </c>
      <c r="L24" t="s">
        <v>380</v>
      </c>
    </row>
    <row r="25" spans="1:12" x14ac:dyDescent="0.35">
      <c r="A25">
        <v>259</v>
      </c>
      <c r="B25" t="s">
        <v>390</v>
      </c>
      <c r="C25" t="s">
        <v>378</v>
      </c>
      <c r="D25" t="s">
        <v>26</v>
      </c>
      <c r="E25">
        <v>8048</v>
      </c>
      <c r="F25" t="s">
        <v>0</v>
      </c>
      <c r="G25" t="s">
        <v>390</v>
      </c>
      <c r="H25" t="s">
        <v>379</v>
      </c>
      <c r="I25" t="s">
        <v>625</v>
      </c>
      <c r="J25">
        <v>47.386400000000002</v>
      </c>
      <c r="K25">
        <v>8.4987999999999992</v>
      </c>
      <c r="L25" t="s">
        <v>380</v>
      </c>
    </row>
    <row r="26" spans="1:12" x14ac:dyDescent="0.35">
      <c r="A26">
        <v>268</v>
      </c>
      <c r="B26" t="s">
        <v>391</v>
      </c>
      <c r="C26" t="s">
        <v>378</v>
      </c>
      <c r="D26" t="s">
        <v>28</v>
      </c>
      <c r="E26">
        <v>8001</v>
      </c>
      <c r="F26" t="s">
        <v>0</v>
      </c>
      <c r="G26" t="s">
        <v>391</v>
      </c>
      <c r="H26" t="s">
        <v>379</v>
      </c>
      <c r="I26" t="s">
        <v>626</v>
      </c>
      <c r="J26">
        <v>47.377099999999999</v>
      </c>
      <c r="K26">
        <v>8.5436999999999994</v>
      </c>
      <c r="L26" t="s">
        <v>380</v>
      </c>
    </row>
    <row r="27" spans="1:12" x14ac:dyDescent="0.35">
      <c r="A27">
        <v>277</v>
      </c>
      <c r="B27" t="s">
        <v>391</v>
      </c>
      <c r="C27" t="s">
        <v>378</v>
      </c>
      <c r="D27" t="s">
        <v>28</v>
      </c>
      <c r="E27">
        <v>8001</v>
      </c>
      <c r="F27" t="s">
        <v>0</v>
      </c>
      <c r="G27" t="s">
        <v>391</v>
      </c>
      <c r="H27" t="s">
        <v>379</v>
      </c>
      <c r="I27" t="s">
        <v>626</v>
      </c>
      <c r="J27">
        <v>47.377099999999999</v>
      </c>
      <c r="K27">
        <v>8.5436999999999994</v>
      </c>
      <c r="L27" t="s">
        <v>380</v>
      </c>
    </row>
    <row r="28" spans="1:12" x14ac:dyDescent="0.35">
      <c r="A28">
        <v>287</v>
      </c>
      <c r="B28" t="s">
        <v>392</v>
      </c>
      <c r="C28" t="s">
        <v>378</v>
      </c>
      <c r="D28" t="s">
        <v>30</v>
      </c>
      <c r="E28">
        <v>8001</v>
      </c>
      <c r="F28" t="s">
        <v>0</v>
      </c>
      <c r="G28" t="s">
        <v>393</v>
      </c>
      <c r="H28" t="s">
        <v>379</v>
      </c>
      <c r="I28" t="s">
        <v>627</v>
      </c>
      <c r="J28">
        <v>47.371899999999997</v>
      </c>
      <c r="K28">
        <v>8.5381</v>
      </c>
      <c r="L28" t="s">
        <v>380</v>
      </c>
    </row>
    <row r="29" spans="1:12" x14ac:dyDescent="0.35">
      <c r="A29">
        <v>294</v>
      </c>
      <c r="B29" t="s">
        <v>392</v>
      </c>
      <c r="C29" t="s">
        <v>378</v>
      </c>
      <c r="D29" t="s">
        <v>30</v>
      </c>
      <c r="E29">
        <v>8001</v>
      </c>
      <c r="F29" t="s">
        <v>0</v>
      </c>
      <c r="G29" t="s">
        <v>393</v>
      </c>
      <c r="H29" t="s">
        <v>379</v>
      </c>
      <c r="I29" t="s">
        <v>627</v>
      </c>
      <c r="J29">
        <v>47.371899999999997</v>
      </c>
      <c r="K29">
        <v>8.5381</v>
      </c>
      <c r="L29" t="s">
        <v>380</v>
      </c>
    </row>
    <row r="30" spans="1:12" x14ac:dyDescent="0.35">
      <c r="A30">
        <v>304</v>
      </c>
      <c r="B30" t="s">
        <v>392</v>
      </c>
      <c r="C30" t="s">
        <v>378</v>
      </c>
      <c r="D30" t="s">
        <v>30</v>
      </c>
      <c r="E30">
        <v>8001</v>
      </c>
      <c r="F30" t="s">
        <v>0</v>
      </c>
      <c r="G30" t="s">
        <v>393</v>
      </c>
      <c r="H30" t="s">
        <v>379</v>
      </c>
      <c r="I30" t="s">
        <v>627</v>
      </c>
      <c r="J30">
        <v>47.371899999999997</v>
      </c>
      <c r="K30">
        <v>8.5381</v>
      </c>
      <c r="L30" t="s">
        <v>380</v>
      </c>
    </row>
    <row r="31" spans="1:12" x14ac:dyDescent="0.35">
      <c r="A31">
        <v>318</v>
      </c>
      <c r="B31" t="s">
        <v>394</v>
      </c>
      <c r="C31" t="s">
        <v>378</v>
      </c>
      <c r="D31" t="s">
        <v>32</v>
      </c>
      <c r="E31">
        <v>8001</v>
      </c>
      <c r="F31" t="s">
        <v>0</v>
      </c>
      <c r="G31" t="s">
        <v>394</v>
      </c>
      <c r="H31" t="s">
        <v>379</v>
      </c>
      <c r="I31" t="s">
        <v>628</v>
      </c>
      <c r="J31">
        <v>47.377800000000001</v>
      </c>
      <c r="K31">
        <v>8.5388999999999999</v>
      </c>
      <c r="L31" t="s">
        <v>380</v>
      </c>
    </row>
    <row r="32" spans="1:12" x14ac:dyDescent="0.35">
      <c r="A32">
        <v>328</v>
      </c>
      <c r="B32" t="s">
        <v>394</v>
      </c>
      <c r="C32" t="s">
        <v>378</v>
      </c>
      <c r="D32" t="s">
        <v>32</v>
      </c>
      <c r="E32">
        <v>8001</v>
      </c>
      <c r="F32" t="s">
        <v>0</v>
      </c>
      <c r="G32" t="s">
        <v>394</v>
      </c>
      <c r="H32" t="s">
        <v>379</v>
      </c>
      <c r="I32" t="s">
        <v>628</v>
      </c>
      <c r="J32">
        <v>47.377800000000001</v>
      </c>
      <c r="K32">
        <v>8.5388999999999999</v>
      </c>
      <c r="L32" t="s">
        <v>380</v>
      </c>
    </row>
    <row r="33" spans="1:12" x14ac:dyDescent="0.35">
      <c r="A33">
        <v>332</v>
      </c>
      <c r="B33" t="s">
        <v>394</v>
      </c>
      <c r="C33" t="s">
        <v>378</v>
      </c>
      <c r="D33" t="s">
        <v>32</v>
      </c>
      <c r="E33">
        <v>8001</v>
      </c>
      <c r="F33" t="s">
        <v>0</v>
      </c>
      <c r="G33" t="s">
        <v>394</v>
      </c>
      <c r="H33" t="s">
        <v>379</v>
      </c>
      <c r="I33" t="s">
        <v>628</v>
      </c>
      <c r="J33">
        <v>47.377800000000001</v>
      </c>
      <c r="K33">
        <v>8.5388999999999999</v>
      </c>
      <c r="L33" t="s">
        <v>380</v>
      </c>
    </row>
    <row r="34" spans="1:12" x14ac:dyDescent="0.35">
      <c r="A34">
        <v>343</v>
      </c>
      <c r="B34" t="s">
        <v>394</v>
      </c>
      <c r="C34" t="s">
        <v>378</v>
      </c>
      <c r="D34" t="s">
        <v>32</v>
      </c>
      <c r="E34">
        <v>8001</v>
      </c>
      <c r="F34" t="s">
        <v>0</v>
      </c>
      <c r="G34" t="s">
        <v>394</v>
      </c>
      <c r="H34" t="s">
        <v>379</v>
      </c>
      <c r="I34" t="s">
        <v>628</v>
      </c>
      <c r="J34">
        <v>47.377800000000001</v>
      </c>
      <c r="K34">
        <v>8.5388999999999999</v>
      </c>
      <c r="L34" t="s">
        <v>380</v>
      </c>
    </row>
    <row r="35" spans="1:12" x14ac:dyDescent="0.35">
      <c r="A35">
        <v>357</v>
      </c>
      <c r="B35" t="s">
        <v>394</v>
      </c>
      <c r="C35" t="s">
        <v>378</v>
      </c>
      <c r="D35" t="s">
        <v>32</v>
      </c>
      <c r="E35">
        <v>8001</v>
      </c>
      <c r="F35" t="s">
        <v>0</v>
      </c>
      <c r="G35" t="s">
        <v>394</v>
      </c>
      <c r="H35" t="s">
        <v>379</v>
      </c>
      <c r="I35" t="s">
        <v>628</v>
      </c>
      <c r="J35">
        <v>47.377800000000001</v>
      </c>
      <c r="K35">
        <v>8.5388999999999999</v>
      </c>
      <c r="L35" t="s">
        <v>380</v>
      </c>
    </row>
    <row r="36" spans="1:12" x14ac:dyDescent="0.35">
      <c r="A36">
        <v>364</v>
      </c>
      <c r="B36" t="s">
        <v>394</v>
      </c>
      <c r="C36" t="s">
        <v>378</v>
      </c>
      <c r="D36" t="s">
        <v>32</v>
      </c>
      <c r="E36">
        <v>8001</v>
      </c>
      <c r="F36" t="s">
        <v>0</v>
      </c>
      <c r="G36" t="s">
        <v>394</v>
      </c>
      <c r="H36" t="s">
        <v>379</v>
      </c>
      <c r="I36" t="s">
        <v>628</v>
      </c>
      <c r="J36">
        <v>47.377800000000001</v>
      </c>
      <c r="K36">
        <v>8.5388999999999999</v>
      </c>
      <c r="L36" t="s">
        <v>380</v>
      </c>
    </row>
    <row r="37" spans="1:12" x14ac:dyDescent="0.35">
      <c r="A37">
        <v>373</v>
      </c>
      <c r="B37" t="s">
        <v>397</v>
      </c>
      <c r="C37" t="s">
        <v>378</v>
      </c>
      <c r="D37" t="s">
        <v>33</v>
      </c>
      <c r="E37">
        <v>8001</v>
      </c>
      <c r="F37" t="s">
        <v>0</v>
      </c>
      <c r="G37" t="s">
        <v>397</v>
      </c>
      <c r="H37" t="s">
        <v>379</v>
      </c>
      <c r="I37" t="s">
        <v>629</v>
      </c>
      <c r="J37">
        <v>47.374400000000001</v>
      </c>
      <c r="K37">
        <v>8.5388999999999999</v>
      </c>
      <c r="L37" t="s">
        <v>380</v>
      </c>
    </row>
    <row r="38" spans="1:12" x14ac:dyDescent="0.35">
      <c r="A38">
        <v>380</v>
      </c>
      <c r="B38" t="s">
        <v>397</v>
      </c>
      <c r="C38" t="s">
        <v>378</v>
      </c>
      <c r="D38" t="s">
        <v>33</v>
      </c>
      <c r="E38">
        <v>8001</v>
      </c>
      <c r="F38" t="s">
        <v>0</v>
      </c>
      <c r="G38" t="s">
        <v>397</v>
      </c>
      <c r="H38" t="s">
        <v>379</v>
      </c>
      <c r="I38" t="s">
        <v>629</v>
      </c>
      <c r="J38">
        <v>47.374400000000001</v>
      </c>
      <c r="K38">
        <v>8.5388999999999999</v>
      </c>
      <c r="L38" t="s">
        <v>380</v>
      </c>
    </row>
    <row r="39" spans="1:12" x14ac:dyDescent="0.35">
      <c r="A39">
        <v>399</v>
      </c>
      <c r="B39" t="s">
        <v>397</v>
      </c>
      <c r="C39" t="s">
        <v>378</v>
      </c>
      <c r="D39" t="s">
        <v>33</v>
      </c>
      <c r="E39">
        <v>8001</v>
      </c>
      <c r="F39" t="s">
        <v>0</v>
      </c>
      <c r="G39" t="s">
        <v>397</v>
      </c>
      <c r="H39" t="s">
        <v>379</v>
      </c>
      <c r="I39" t="s">
        <v>629</v>
      </c>
      <c r="J39">
        <v>47.374400000000001</v>
      </c>
      <c r="K39">
        <v>8.5388999999999999</v>
      </c>
      <c r="L39" t="s">
        <v>380</v>
      </c>
    </row>
    <row r="40" spans="1:12" x14ac:dyDescent="0.35">
      <c r="A40">
        <v>401</v>
      </c>
      <c r="B40" t="s">
        <v>399</v>
      </c>
      <c r="C40" t="s">
        <v>378</v>
      </c>
      <c r="D40" t="s">
        <v>35</v>
      </c>
      <c r="E40">
        <v>8053</v>
      </c>
      <c r="F40" t="s">
        <v>0</v>
      </c>
      <c r="G40" t="s">
        <v>399</v>
      </c>
      <c r="H40" t="s">
        <v>379</v>
      </c>
      <c r="I40" t="s">
        <v>630</v>
      </c>
      <c r="J40">
        <v>47.358499999999999</v>
      </c>
      <c r="K40">
        <v>8.5858000000000008</v>
      </c>
      <c r="L40" t="s">
        <v>380</v>
      </c>
    </row>
    <row r="41" spans="1:12" x14ac:dyDescent="0.35">
      <c r="A41">
        <v>413</v>
      </c>
      <c r="B41" t="s">
        <v>399</v>
      </c>
      <c r="C41" t="s">
        <v>378</v>
      </c>
      <c r="D41" t="s">
        <v>35</v>
      </c>
      <c r="E41">
        <v>8053</v>
      </c>
      <c r="F41" t="s">
        <v>0</v>
      </c>
      <c r="G41" t="s">
        <v>399</v>
      </c>
      <c r="H41" t="s">
        <v>379</v>
      </c>
      <c r="I41" t="s">
        <v>630</v>
      </c>
      <c r="J41">
        <v>47.358499999999999</v>
      </c>
      <c r="K41">
        <v>8.5858000000000008</v>
      </c>
      <c r="L41" t="s">
        <v>380</v>
      </c>
    </row>
    <row r="42" spans="1:12" x14ac:dyDescent="0.35">
      <c r="A42">
        <v>429</v>
      </c>
      <c r="B42" t="s">
        <v>400</v>
      </c>
      <c r="C42" t="s">
        <v>378</v>
      </c>
      <c r="D42" t="s">
        <v>37</v>
      </c>
      <c r="E42">
        <v>8032</v>
      </c>
      <c r="F42" t="s">
        <v>0</v>
      </c>
      <c r="G42" t="s">
        <v>400</v>
      </c>
      <c r="H42" t="s">
        <v>379</v>
      </c>
      <c r="I42" t="s">
        <v>631</v>
      </c>
      <c r="J42">
        <v>47.368299999999998</v>
      </c>
      <c r="K42">
        <v>8.5607000000000006</v>
      </c>
      <c r="L42" t="s">
        <v>380</v>
      </c>
    </row>
    <row r="43" spans="1:12" x14ac:dyDescent="0.35">
      <c r="A43">
        <v>432</v>
      </c>
      <c r="B43" t="s">
        <v>400</v>
      </c>
      <c r="C43" t="s">
        <v>378</v>
      </c>
      <c r="D43" t="s">
        <v>37</v>
      </c>
      <c r="E43">
        <v>8032</v>
      </c>
      <c r="F43" t="s">
        <v>0</v>
      </c>
      <c r="G43" t="s">
        <v>400</v>
      </c>
      <c r="H43" t="s">
        <v>379</v>
      </c>
      <c r="I43" t="s">
        <v>631</v>
      </c>
      <c r="J43">
        <v>47.368299999999998</v>
      </c>
      <c r="K43">
        <v>8.5607000000000006</v>
      </c>
      <c r="L43" t="s">
        <v>380</v>
      </c>
    </row>
    <row r="44" spans="1:12" x14ac:dyDescent="0.35">
      <c r="A44">
        <v>442</v>
      </c>
      <c r="B44" t="s">
        <v>401</v>
      </c>
      <c r="C44" t="s">
        <v>378</v>
      </c>
      <c r="D44" t="s">
        <v>39</v>
      </c>
      <c r="E44">
        <v>8047</v>
      </c>
      <c r="F44" t="s">
        <v>0</v>
      </c>
      <c r="G44" t="s">
        <v>401</v>
      </c>
      <c r="H44" t="s">
        <v>379</v>
      </c>
      <c r="I44" t="s">
        <v>632</v>
      </c>
      <c r="J44">
        <v>47.375300000000003</v>
      </c>
      <c r="K44">
        <v>8.4860000000000007</v>
      </c>
      <c r="L44" t="s">
        <v>380</v>
      </c>
    </row>
    <row r="45" spans="1:12" x14ac:dyDescent="0.35">
      <c r="A45">
        <v>451</v>
      </c>
      <c r="B45" t="s">
        <v>401</v>
      </c>
      <c r="C45" t="s">
        <v>378</v>
      </c>
      <c r="D45" t="s">
        <v>39</v>
      </c>
      <c r="E45">
        <v>8047</v>
      </c>
      <c r="F45" t="s">
        <v>0</v>
      </c>
      <c r="G45" t="s">
        <v>401</v>
      </c>
      <c r="H45" t="s">
        <v>379</v>
      </c>
      <c r="I45" t="s">
        <v>632</v>
      </c>
      <c r="J45">
        <v>47.375300000000003</v>
      </c>
      <c r="K45">
        <v>8.4860000000000007</v>
      </c>
      <c r="L45" t="s">
        <v>380</v>
      </c>
    </row>
    <row r="46" spans="1:12" x14ac:dyDescent="0.35">
      <c r="A46">
        <v>468</v>
      </c>
      <c r="B46" t="s">
        <v>402</v>
      </c>
      <c r="C46" t="s">
        <v>378</v>
      </c>
      <c r="D46" t="s">
        <v>41</v>
      </c>
      <c r="E46">
        <v>8004</v>
      </c>
      <c r="F46" t="s">
        <v>0</v>
      </c>
      <c r="G46" t="s">
        <v>402</v>
      </c>
      <c r="H46" t="s">
        <v>379</v>
      </c>
      <c r="I46" t="s">
        <v>633</v>
      </c>
      <c r="J46">
        <v>47.378599999999999</v>
      </c>
      <c r="K46">
        <v>8.5104000000000006</v>
      </c>
      <c r="L46" t="s">
        <v>380</v>
      </c>
    </row>
    <row r="47" spans="1:12" x14ac:dyDescent="0.35">
      <c r="A47">
        <v>478</v>
      </c>
      <c r="B47" t="s">
        <v>402</v>
      </c>
      <c r="C47" t="s">
        <v>378</v>
      </c>
      <c r="D47" t="s">
        <v>41</v>
      </c>
      <c r="E47">
        <v>8004</v>
      </c>
      <c r="F47" t="s">
        <v>0</v>
      </c>
      <c r="G47" t="s">
        <v>402</v>
      </c>
      <c r="H47" t="s">
        <v>379</v>
      </c>
      <c r="I47" t="s">
        <v>633</v>
      </c>
      <c r="J47">
        <v>47.378599999999999</v>
      </c>
      <c r="K47">
        <v>8.5104000000000006</v>
      </c>
      <c r="L47" t="s">
        <v>380</v>
      </c>
    </row>
    <row r="48" spans="1:12" x14ac:dyDescent="0.35">
      <c r="A48">
        <v>486</v>
      </c>
      <c r="B48" t="s">
        <v>402</v>
      </c>
      <c r="C48" t="s">
        <v>378</v>
      </c>
      <c r="D48" t="s">
        <v>41</v>
      </c>
      <c r="E48">
        <v>8004</v>
      </c>
      <c r="F48" t="s">
        <v>0</v>
      </c>
      <c r="G48" t="s">
        <v>402</v>
      </c>
      <c r="H48" t="s">
        <v>379</v>
      </c>
      <c r="I48" t="s">
        <v>633</v>
      </c>
      <c r="J48">
        <v>47.378599999999999</v>
      </c>
      <c r="K48">
        <v>8.5104000000000006</v>
      </c>
      <c r="L48" t="s">
        <v>380</v>
      </c>
    </row>
    <row r="49" spans="1:12" x14ac:dyDescent="0.35">
      <c r="A49">
        <v>490</v>
      </c>
      <c r="B49" t="s">
        <v>403</v>
      </c>
      <c r="C49" t="s">
        <v>378</v>
      </c>
      <c r="D49" t="s">
        <v>43</v>
      </c>
      <c r="E49">
        <v>8005</v>
      </c>
      <c r="F49" t="s">
        <v>0</v>
      </c>
      <c r="G49" t="s">
        <v>403</v>
      </c>
      <c r="H49" t="s">
        <v>379</v>
      </c>
      <c r="I49" t="s">
        <v>634</v>
      </c>
      <c r="J49">
        <v>47.390300000000003</v>
      </c>
      <c r="K49">
        <v>8.5172000000000008</v>
      </c>
      <c r="L49" t="s">
        <v>380</v>
      </c>
    </row>
    <row r="50" spans="1:12" x14ac:dyDescent="0.35">
      <c r="A50">
        <v>501</v>
      </c>
      <c r="B50" t="s">
        <v>404</v>
      </c>
      <c r="C50" t="s">
        <v>378</v>
      </c>
      <c r="D50" t="s">
        <v>45</v>
      </c>
      <c r="E50">
        <v>8050</v>
      </c>
      <c r="F50" t="s">
        <v>0</v>
      </c>
      <c r="G50" t="s">
        <v>404</v>
      </c>
      <c r="H50" t="s">
        <v>379</v>
      </c>
      <c r="I50" t="s">
        <v>635</v>
      </c>
      <c r="J50">
        <v>47.408900000000003</v>
      </c>
      <c r="K50">
        <v>8.5463000000000005</v>
      </c>
      <c r="L50" t="s">
        <v>380</v>
      </c>
    </row>
    <row r="51" spans="1:12" x14ac:dyDescent="0.35">
      <c r="A51">
        <v>501</v>
      </c>
      <c r="B51" t="s">
        <v>404</v>
      </c>
      <c r="C51" t="s">
        <v>378</v>
      </c>
      <c r="D51" t="s">
        <v>45</v>
      </c>
      <c r="E51">
        <v>8050</v>
      </c>
      <c r="F51" t="s">
        <v>0</v>
      </c>
      <c r="G51" t="s">
        <v>404</v>
      </c>
      <c r="H51" t="s">
        <v>379</v>
      </c>
      <c r="I51" t="s">
        <v>635</v>
      </c>
      <c r="J51">
        <v>47.408900000000003</v>
      </c>
      <c r="K51">
        <v>8.5463000000000005</v>
      </c>
      <c r="L51" t="s">
        <v>380</v>
      </c>
    </row>
    <row r="52" spans="1:12" x14ac:dyDescent="0.35">
      <c r="A52">
        <v>519</v>
      </c>
      <c r="B52" t="s">
        <v>404</v>
      </c>
      <c r="C52" t="s">
        <v>378</v>
      </c>
      <c r="D52" t="s">
        <v>46</v>
      </c>
      <c r="E52">
        <v>8050</v>
      </c>
      <c r="F52" t="s">
        <v>0</v>
      </c>
      <c r="G52" t="s">
        <v>404</v>
      </c>
      <c r="H52" t="s">
        <v>379</v>
      </c>
      <c r="I52" t="s">
        <v>635</v>
      </c>
      <c r="J52">
        <v>47.408900000000003</v>
      </c>
      <c r="K52">
        <v>8.5463000000000005</v>
      </c>
      <c r="L52" t="s">
        <v>380</v>
      </c>
    </row>
    <row r="53" spans="1:12" x14ac:dyDescent="0.35">
      <c r="A53">
        <v>522</v>
      </c>
      <c r="B53" t="s">
        <v>404</v>
      </c>
      <c r="C53" t="s">
        <v>378</v>
      </c>
      <c r="D53" t="s">
        <v>46</v>
      </c>
      <c r="E53">
        <v>8050</v>
      </c>
      <c r="F53" t="s">
        <v>0</v>
      </c>
      <c r="G53" t="s">
        <v>404</v>
      </c>
      <c r="H53" t="s">
        <v>379</v>
      </c>
      <c r="I53" t="s">
        <v>635</v>
      </c>
      <c r="J53">
        <v>47.408900000000003</v>
      </c>
      <c r="K53">
        <v>8.5463000000000005</v>
      </c>
      <c r="L53" t="s">
        <v>380</v>
      </c>
    </row>
    <row r="54" spans="1:12" x14ac:dyDescent="0.35">
      <c r="A54">
        <v>538</v>
      </c>
      <c r="B54" t="s">
        <v>405</v>
      </c>
      <c r="C54" t="s">
        <v>378</v>
      </c>
      <c r="D54" t="s">
        <v>48</v>
      </c>
      <c r="E54">
        <v>8003</v>
      </c>
      <c r="F54" t="s">
        <v>0</v>
      </c>
      <c r="G54" t="s">
        <v>405</v>
      </c>
      <c r="H54" t="s">
        <v>379</v>
      </c>
      <c r="I54" t="s">
        <v>636</v>
      </c>
      <c r="J54">
        <v>47.370100000000001</v>
      </c>
      <c r="K54">
        <v>8.5213999999999999</v>
      </c>
      <c r="L54" t="s">
        <v>380</v>
      </c>
    </row>
    <row r="55" spans="1:12" x14ac:dyDescent="0.35">
      <c r="A55">
        <v>546</v>
      </c>
      <c r="B55" t="s">
        <v>405</v>
      </c>
      <c r="C55" t="s">
        <v>378</v>
      </c>
      <c r="D55" t="s">
        <v>48</v>
      </c>
      <c r="E55">
        <v>8003</v>
      </c>
      <c r="F55" t="s">
        <v>0</v>
      </c>
      <c r="G55" t="s">
        <v>405</v>
      </c>
      <c r="H55" t="s">
        <v>379</v>
      </c>
      <c r="I55" t="s">
        <v>636</v>
      </c>
      <c r="J55">
        <v>47.370100000000001</v>
      </c>
      <c r="K55">
        <v>8.5213999999999999</v>
      </c>
      <c r="L55" t="s">
        <v>380</v>
      </c>
    </row>
    <row r="56" spans="1:12" x14ac:dyDescent="0.35">
      <c r="A56">
        <v>550</v>
      </c>
      <c r="B56" t="s">
        <v>49</v>
      </c>
      <c r="C56" t="s">
        <v>378</v>
      </c>
      <c r="D56" t="s">
        <v>50</v>
      </c>
      <c r="E56">
        <v>8049</v>
      </c>
      <c r="F56" t="s">
        <v>0</v>
      </c>
      <c r="G56" t="s">
        <v>49</v>
      </c>
      <c r="H56" t="s">
        <v>379</v>
      </c>
      <c r="I56" t="s">
        <v>637</v>
      </c>
      <c r="J56">
        <v>47.402200000000001</v>
      </c>
      <c r="K56">
        <v>8.4991000000000003</v>
      </c>
      <c r="L56" t="s">
        <v>380</v>
      </c>
    </row>
    <row r="57" spans="1:12" x14ac:dyDescent="0.35">
      <c r="A57">
        <v>565</v>
      </c>
      <c r="B57" t="s">
        <v>49</v>
      </c>
      <c r="C57" t="s">
        <v>378</v>
      </c>
      <c r="D57" t="s">
        <v>50</v>
      </c>
      <c r="E57">
        <v>8049</v>
      </c>
      <c r="F57" t="s">
        <v>0</v>
      </c>
      <c r="G57" t="s">
        <v>49</v>
      </c>
      <c r="H57" t="s">
        <v>379</v>
      </c>
      <c r="I57" t="s">
        <v>637</v>
      </c>
      <c r="J57">
        <v>47.402200000000001</v>
      </c>
      <c r="K57">
        <v>8.4991000000000003</v>
      </c>
      <c r="L57" t="s">
        <v>380</v>
      </c>
    </row>
    <row r="58" spans="1:12" x14ac:dyDescent="0.35">
      <c r="A58">
        <v>574</v>
      </c>
      <c r="B58" t="s">
        <v>406</v>
      </c>
      <c r="C58" t="s">
        <v>378</v>
      </c>
      <c r="D58" t="s">
        <v>52</v>
      </c>
      <c r="E58">
        <v>8060</v>
      </c>
      <c r="F58" t="s">
        <v>53</v>
      </c>
      <c r="G58" t="s">
        <v>407</v>
      </c>
      <c r="H58" t="s">
        <v>379</v>
      </c>
      <c r="I58" t="s">
        <v>638</v>
      </c>
      <c r="J58">
        <v>47.453099999999999</v>
      </c>
      <c r="K58">
        <v>8.5626999999999995</v>
      </c>
      <c r="L58" t="s">
        <v>380</v>
      </c>
    </row>
    <row r="59" spans="1:12" x14ac:dyDescent="0.35">
      <c r="A59">
        <v>582</v>
      </c>
      <c r="B59" t="s">
        <v>406</v>
      </c>
      <c r="C59" t="s">
        <v>378</v>
      </c>
      <c r="D59" t="s">
        <v>52</v>
      </c>
      <c r="E59">
        <v>8060</v>
      </c>
      <c r="F59" t="s">
        <v>53</v>
      </c>
      <c r="G59" t="s">
        <v>407</v>
      </c>
      <c r="H59" t="s">
        <v>379</v>
      </c>
      <c r="I59" t="s">
        <v>638</v>
      </c>
      <c r="J59">
        <v>47.453099999999999</v>
      </c>
      <c r="K59">
        <v>8.5626999999999995</v>
      </c>
      <c r="L59" t="s">
        <v>380</v>
      </c>
    </row>
    <row r="60" spans="1:12" x14ac:dyDescent="0.35">
      <c r="A60">
        <v>599</v>
      </c>
      <c r="B60" t="s">
        <v>406</v>
      </c>
      <c r="C60" t="s">
        <v>378</v>
      </c>
      <c r="D60" t="s">
        <v>52</v>
      </c>
      <c r="E60">
        <v>8060</v>
      </c>
      <c r="F60" t="s">
        <v>53</v>
      </c>
      <c r="G60" t="s">
        <v>407</v>
      </c>
      <c r="H60" t="s">
        <v>379</v>
      </c>
      <c r="I60" t="s">
        <v>638</v>
      </c>
      <c r="J60">
        <v>47.453099999999999</v>
      </c>
      <c r="K60">
        <v>8.5626999999999995</v>
      </c>
      <c r="L60" t="s">
        <v>380</v>
      </c>
    </row>
    <row r="61" spans="1:12" x14ac:dyDescent="0.35">
      <c r="A61">
        <v>601</v>
      </c>
      <c r="B61" t="s">
        <v>406</v>
      </c>
      <c r="C61" t="s">
        <v>378</v>
      </c>
      <c r="D61" t="s">
        <v>52</v>
      </c>
      <c r="E61">
        <v>8060</v>
      </c>
      <c r="F61" t="s">
        <v>53</v>
      </c>
      <c r="G61" t="s">
        <v>407</v>
      </c>
      <c r="H61" t="s">
        <v>379</v>
      </c>
      <c r="I61" t="s">
        <v>638</v>
      </c>
      <c r="J61">
        <v>47.453099999999999</v>
      </c>
      <c r="K61">
        <v>8.5626999999999995</v>
      </c>
      <c r="L61" t="s">
        <v>380</v>
      </c>
    </row>
    <row r="62" spans="1:12" x14ac:dyDescent="0.35">
      <c r="A62">
        <v>612</v>
      </c>
      <c r="B62" t="s">
        <v>406</v>
      </c>
      <c r="C62" t="s">
        <v>378</v>
      </c>
      <c r="D62" t="s">
        <v>52</v>
      </c>
      <c r="E62">
        <v>8060</v>
      </c>
      <c r="F62" t="s">
        <v>53</v>
      </c>
      <c r="G62" t="s">
        <v>407</v>
      </c>
      <c r="H62" t="s">
        <v>379</v>
      </c>
      <c r="I62" t="s">
        <v>638</v>
      </c>
      <c r="J62">
        <v>47.453099999999999</v>
      </c>
      <c r="K62">
        <v>8.5626999999999995</v>
      </c>
      <c r="L62" t="s">
        <v>380</v>
      </c>
    </row>
    <row r="63" spans="1:12" x14ac:dyDescent="0.35">
      <c r="A63">
        <v>626</v>
      </c>
      <c r="B63" t="s">
        <v>406</v>
      </c>
      <c r="C63" t="s">
        <v>378</v>
      </c>
      <c r="D63" t="s">
        <v>52</v>
      </c>
      <c r="E63">
        <v>8060</v>
      </c>
      <c r="F63" t="s">
        <v>53</v>
      </c>
      <c r="G63" t="s">
        <v>407</v>
      </c>
      <c r="H63" t="s">
        <v>379</v>
      </c>
      <c r="I63" t="s">
        <v>638</v>
      </c>
      <c r="J63">
        <v>47.453099999999999</v>
      </c>
      <c r="K63">
        <v>8.5626999999999995</v>
      </c>
      <c r="L63" t="s">
        <v>380</v>
      </c>
    </row>
    <row r="64" spans="1:12" x14ac:dyDescent="0.35">
      <c r="A64">
        <v>639</v>
      </c>
      <c r="B64" t="s">
        <v>406</v>
      </c>
      <c r="C64" t="s">
        <v>378</v>
      </c>
      <c r="D64" t="s">
        <v>52</v>
      </c>
      <c r="E64">
        <v>8060</v>
      </c>
      <c r="F64" t="s">
        <v>53</v>
      </c>
      <c r="G64" t="s">
        <v>407</v>
      </c>
      <c r="H64" t="s">
        <v>379</v>
      </c>
      <c r="I64" t="s">
        <v>638</v>
      </c>
      <c r="J64">
        <v>47.453099999999999</v>
      </c>
      <c r="K64">
        <v>8.5626999999999995</v>
      </c>
      <c r="L64" t="s">
        <v>380</v>
      </c>
    </row>
    <row r="65" spans="1:12" x14ac:dyDescent="0.35">
      <c r="A65">
        <v>649</v>
      </c>
      <c r="B65" t="s">
        <v>406</v>
      </c>
      <c r="C65" t="s">
        <v>378</v>
      </c>
      <c r="D65" t="s">
        <v>52</v>
      </c>
      <c r="E65">
        <v>8060</v>
      </c>
      <c r="F65" t="s">
        <v>53</v>
      </c>
      <c r="G65" t="s">
        <v>407</v>
      </c>
      <c r="H65" t="s">
        <v>379</v>
      </c>
      <c r="I65" t="s">
        <v>638</v>
      </c>
      <c r="J65">
        <v>47.453099999999999</v>
      </c>
      <c r="K65">
        <v>8.5626999999999995</v>
      </c>
      <c r="L65" t="s">
        <v>380</v>
      </c>
    </row>
    <row r="66" spans="1:12" x14ac:dyDescent="0.35">
      <c r="A66">
        <v>659</v>
      </c>
      <c r="B66" t="s">
        <v>408</v>
      </c>
      <c r="C66" t="s">
        <v>378</v>
      </c>
      <c r="D66" t="s">
        <v>55</v>
      </c>
      <c r="E66">
        <v>8052</v>
      </c>
      <c r="F66" t="s">
        <v>0</v>
      </c>
      <c r="G66" t="s">
        <v>408</v>
      </c>
      <c r="H66" t="s">
        <v>379</v>
      </c>
      <c r="I66" t="s">
        <v>639</v>
      </c>
      <c r="J66">
        <v>47.417099999999998</v>
      </c>
      <c r="K66">
        <v>8.5599000000000007</v>
      </c>
    </row>
    <row r="67" spans="1:12" x14ac:dyDescent="0.35">
      <c r="A67">
        <v>662</v>
      </c>
      <c r="B67" t="s">
        <v>409</v>
      </c>
      <c r="C67" t="s">
        <v>378</v>
      </c>
      <c r="D67" t="s">
        <v>57</v>
      </c>
      <c r="E67">
        <v>8048</v>
      </c>
      <c r="F67" t="s">
        <v>0</v>
      </c>
      <c r="G67" t="s">
        <v>409</v>
      </c>
      <c r="H67" t="s">
        <v>379</v>
      </c>
      <c r="I67" t="s">
        <v>640</v>
      </c>
      <c r="J67">
        <v>47.388100000000001</v>
      </c>
      <c r="K67">
        <v>8.4857999999999993</v>
      </c>
      <c r="L67" t="s">
        <v>380</v>
      </c>
    </row>
    <row r="68" spans="1:12" x14ac:dyDescent="0.35">
      <c r="A68">
        <v>679</v>
      </c>
      <c r="B68" t="s">
        <v>409</v>
      </c>
      <c r="C68" t="s">
        <v>378</v>
      </c>
      <c r="D68" t="s">
        <v>57</v>
      </c>
      <c r="E68">
        <v>8048</v>
      </c>
      <c r="F68" t="s">
        <v>0</v>
      </c>
      <c r="G68" t="s">
        <v>409</v>
      </c>
      <c r="H68" t="s">
        <v>379</v>
      </c>
      <c r="I68" t="s">
        <v>640</v>
      </c>
      <c r="J68">
        <v>47.388100000000001</v>
      </c>
      <c r="K68">
        <v>8.4857999999999993</v>
      </c>
      <c r="L68" t="s">
        <v>380</v>
      </c>
    </row>
    <row r="69" spans="1:12" x14ac:dyDescent="0.35">
      <c r="A69">
        <v>685</v>
      </c>
      <c r="B69" t="s">
        <v>409</v>
      </c>
      <c r="C69" t="s">
        <v>378</v>
      </c>
      <c r="D69" t="s">
        <v>57</v>
      </c>
      <c r="E69">
        <v>8048</v>
      </c>
      <c r="F69" t="s">
        <v>0</v>
      </c>
      <c r="G69" t="s">
        <v>409</v>
      </c>
      <c r="H69" t="s">
        <v>379</v>
      </c>
      <c r="I69" t="s">
        <v>640</v>
      </c>
      <c r="J69">
        <v>47.388100000000001</v>
      </c>
      <c r="K69">
        <v>8.4857999999999993</v>
      </c>
      <c r="L69" t="s">
        <v>380</v>
      </c>
    </row>
    <row r="70" spans="1:12" x14ac:dyDescent="0.35">
      <c r="A70">
        <v>697</v>
      </c>
      <c r="B70" t="s">
        <v>411</v>
      </c>
      <c r="C70" t="s">
        <v>506</v>
      </c>
      <c r="D70" t="s">
        <v>60</v>
      </c>
      <c r="E70">
        <v>8026</v>
      </c>
      <c r="F70" t="s">
        <v>61</v>
      </c>
      <c r="G70" t="s">
        <v>412</v>
      </c>
      <c r="H70" t="s">
        <v>379</v>
      </c>
      <c r="L70" t="s">
        <v>380</v>
      </c>
    </row>
    <row r="71" spans="1:12" x14ac:dyDescent="0.35">
      <c r="A71">
        <v>703</v>
      </c>
      <c r="B71" t="s">
        <v>413</v>
      </c>
      <c r="C71" t="s">
        <v>506</v>
      </c>
      <c r="D71" t="s">
        <v>65</v>
      </c>
      <c r="E71">
        <v>8022</v>
      </c>
      <c r="F71" t="s">
        <v>0</v>
      </c>
      <c r="G71" t="s">
        <v>414</v>
      </c>
      <c r="H71" t="s">
        <v>379</v>
      </c>
      <c r="L71" t="s">
        <v>380</v>
      </c>
    </row>
    <row r="72" spans="1:12" x14ac:dyDescent="0.35">
      <c r="A72">
        <v>716</v>
      </c>
      <c r="B72" t="s">
        <v>416</v>
      </c>
      <c r="C72" t="s">
        <v>506</v>
      </c>
      <c r="D72" t="s">
        <v>63</v>
      </c>
      <c r="E72">
        <v>8001</v>
      </c>
      <c r="F72" t="s">
        <v>0</v>
      </c>
      <c r="G72" t="s">
        <v>417</v>
      </c>
      <c r="H72" t="s">
        <v>379</v>
      </c>
      <c r="L72" t="s">
        <v>380</v>
      </c>
    </row>
    <row r="73" spans="1:12" x14ac:dyDescent="0.35">
      <c r="A73">
        <v>724</v>
      </c>
      <c r="B73" t="s">
        <v>100</v>
      </c>
      <c r="C73" t="s">
        <v>506</v>
      </c>
      <c r="D73" t="s">
        <v>65</v>
      </c>
      <c r="E73">
        <v>8008</v>
      </c>
      <c r="F73" t="s">
        <v>61</v>
      </c>
      <c r="G73" t="s">
        <v>418</v>
      </c>
      <c r="H73" t="s">
        <v>379</v>
      </c>
    </row>
    <row r="74" spans="1:12" x14ac:dyDescent="0.35">
      <c r="A74">
        <v>733</v>
      </c>
      <c r="B74" t="s">
        <v>419</v>
      </c>
      <c r="C74" t="s">
        <v>506</v>
      </c>
      <c r="D74" t="s">
        <v>67</v>
      </c>
      <c r="E74">
        <v>8046</v>
      </c>
      <c r="F74" t="s">
        <v>61</v>
      </c>
      <c r="G74" t="s">
        <v>420</v>
      </c>
      <c r="H74" t="s">
        <v>421</v>
      </c>
      <c r="L74" t="s">
        <v>380</v>
      </c>
    </row>
    <row r="75" spans="1:12" x14ac:dyDescent="0.35">
      <c r="A75">
        <v>747</v>
      </c>
      <c r="B75" t="s">
        <v>422</v>
      </c>
      <c r="C75" t="s">
        <v>506</v>
      </c>
      <c r="D75" t="s">
        <v>69</v>
      </c>
      <c r="E75">
        <v>8050</v>
      </c>
      <c r="F75" t="s">
        <v>0</v>
      </c>
      <c r="G75" t="s">
        <v>423</v>
      </c>
      <c r="H75" t="s">
        <v>379</v>
      </c>
      <c r="L75" t="s">
        <v>380</v>
      </c>
    </row>
    <row r="76" spans="1:12" x14ac:dyDescent="0.35">
      <c r="A76">
        <v>758</v>
      </c>
      <c r="B76" t="s">
        <v>424</v>
      </c>
      <c r="C76" t="s">
        <v>506</v>
      </c>
      <c r="D76" t="s">
        <v>71</v>
      </c>
      <c r="E76">
        <v>8042</v>
      </c>
      <c r="F76" t="s">
        <v>61</v>
      </c>
      <c r="G76" t="s">
        <v>425</v>
      </c>
      <c r="H76" t="s">
        <v>379</v>
      </c>
      <c r="L76" t="s">
        <v>380</v>
      </c>
    </row>
    <row r="77" spans="1:12" x14ac:dyDescent="0.35">
      <c r="A77">
        <v>762</v>
      </c>
      <c r="B77" t="s">
        <v>426</v>
      </c>
      <c r="C77" t="s">
        <v>506</v>
      </c>
      <c r="D77" t="s">
        <v>73</v>
      </c>
      <c r="E77">
        <v>8001</v>
      </c>
      <c r="F77" t="s">
        <v>61</v>
      </c>
      <c r="G77" t="s">
        <v>427</v>
      </c>
      <c r="H77" t="s">
        <v>428</v>
      </c>
      <c r="L77" t="s">
        <v>380</v>
      </c>
    </row>
    <row r="78" spans="1:12" x14ac:dyDescent="0.35">
      <c r="A78">
        <v>776</v>
      </c>
      <c r="B78" t="s">
        <v>426</v>
      </c>
      <c r="C78" t="s">
        <v>506</v>
      </c>
      <c r="D78" t="s">
        <v>73</v>
      </c>
      <c r="E78">
        <v>8001</v>
      </c>
      <c r="F78" t="s">
        <v>61</v>
      </c>
      <c r="G78" t="s">
        <v>429</v>
      </c>
      <c r="H78" t="s">
        <v>379</v>
      </c>
      <c r="L78" t="s">
        <v>380</v>
      </c>
    </row>
    <row r="79" spans="1:12" x14ac:dyDescent="0.35">
      <c r="A79">
        <v>782</v>
      </c>
      <c r="B79" t="s">
        <v>430</v>
      </c>
      <c r="C79" t="s">
        <v>506</v>
      </c>
      <c r="D79" t="s">
        <v>76</v>
      </c>
      <c r="E79">
        <v>8910</v>
      </c>
      <c r="F79" t="s">
        <v>61</v>
      </c>
      <c r="G79" t="s">
        <v>431</v>
      </c>
      <c r="H79" t="s">
        <v>379</v>
      </c>
      <c r="L79" t="s">
        <v>380</v>
      </c>
    </row>
    <row r="80" spans="1:12" x14ac:dyDescent="0.35">
      <c r="A80">
        <v>799</v>
      </c>
      <c r="B80" t="s">
        <v>422</v>
      </c>
      <c r="C80" t="s">
        <v>506</v>
      </c>
      <c r="D80" t="s">
        <v>69</v>
      </c>
      <c r="E80">
        <v>8050</v>
      </c>
      <c r="F80" t="s">
        <v>61</v>
      </c>
      <c r="G80" t="s">
        <v>432</v>
      </c>
      <c r="H80" t="s">
        <v>379</v>
      </c>
      <c r="L80" t="s">
        <v>380</v>
      </c>
    </row>
    <row r="81" spans="1:12" x14ac:dyDescent="0.35">
      <c r="A81">
        <v>803</v>
      </c>
      <c r="B81" t="s">
        <v>433</v>
      </c>
      <c r="C81" t="s">
        <v>506</v>
      </c>
      <c r="D81" t="s">
        <v>58</v>
      </c>
      <c r="E81">
        <v>8152</v>
      </c>
      <c r="F81" t="s">
        <v>0</v>
      </c>
      <c r="G81" t="s">
        <v>434</v>
      </c>
      <c r="H81" t="s">
        <v>379</v>
      </c>
      <c r="L81" t="s">
        <v>380</v>
      </c>
    </row>
    <row r="82" spans="1:12" x14ac:dyDescent="0.35">
      <c r="A82">
        <v>813</v>
      </c>
      <c r="B82" t="s">
        <v>435</v>
      </c>
      <c r="C82" t="s">
        <v>506</v>
      </c>
      <c r="D82" t="s">
        <v>80</v>
      </c>
      <c r="E82">
        <v>8058</v>
      </c>
      <c r="F82" t="s">
        <v>61</v>
      </c>
      <c r="G82" t="s">
        <v>436</v>
      </c>
      <c r="H82" t="s">
        <v>437</v>
      </c>
      <c r="L82" t="s">
        <v>396</v>
      </c>
    </row>
    <row r="83" spans="1:12" x14ac:dyDescent="0.35">
      <c r="A83">
        <v>829</v>
      </c>
      <c r="B83" t="s">
        <v>438</v>
      </c>
      <c r="C83" t="s">
        <v>506</v>
      </c>
      <c r="D83" t="s">
        <v>83</v>
      </c>
      <c r="E83">
        <v>8070</v>
      </c>
      <c r="F83" t="s">
        <v>61</v>
      </c>
      <c r="G83" t="s">
        <v>439</v>
      </c>
      <c r="H83" t="s">
        <v>379</v>
      </c>
      <c r="L83" t="s">
        <v>396</v>
      </c>
    </row>
    <row r="84" spans="1:12" x14ac:dyDescent="0.35">
      <c r="A84">
        <v>831</v>
      </c>
      <c r="B84" t="s">
        <v>440</v>
      </c>
      <c r="C84" t="s">
        <v>506</v>
      </c>
      <c r="D84" t="s">
        <v>85</v>
      </c>
      <c r="E84">
        <v>8006</v>
      </c>
      <c r="F84" t="s">
        <v>86</v>
      </c>
      <c r="G84" t="s">
        <v>441</v>
      </c>
      <c r="H84" t="s">
        <v>379</v>
      </c>
      <c r="L84" t="s">
        <v>380</v>
      </c>
    </row>
    <row r="85" spans="1:12" x14ac:dyDescent="0.35">
      <c r="A85">
        <v>848</v>
      </c>
      <c r="B85" t="s">
        <v>442</v>
      </c>
      <c r="C85" t="s">
        <v>506</v>
      </c>
      <c r="D85" t="s">
        <v>88</v>
      </c>
      <c r="E85">
        <v>8001</v>
      </c>
      <c r="F85" t="s">
        <v>61</v>
      </c>
      <c r="G85" t="s">
        <v>443</v>
      </c>
      <c r="H85" t="s">
        <v>379</v>
      </c>
      <c r="L85" t="s">
        <v>380</v>
      </c>
    </row>
    <row r="86" spans="1:12" x14ac:dyDescent="0.35">
      <c r="A86">
        <v>852</v>
      </c>
      <c r="B86" t="s">
        <v>444</v>
      </c>
      <c r="C86" t="s">
        <v>506</v>
      </c>
      <c r="D86" t="s">
        <v>90</v>
      </c>
      <c r="E86">
        <v>8910</v>
      </c>
      <c r="F86" t="s">
        <v>61</v>
      </c>
      <c r="G86" t="s">
        <v>445</v>
      </c>
      <c r="H86" t="s">
        <v>379</v>
      </c>
      <c r="L86" t="s">
        <v>380</v>
      </c>
    </row>
    <row r="87" spans="1:12" x14ac:dyDescent="0.35">
      <c r="A87">
        <v>863</v>
      </c>
      <c r="B87" t="s">
        <v>447</v>
      </c>
      <c r="C87" t="s">
        <v>506</v>
      </c>
      <c r="D87" t="s">
        <v>58</v>
      </c>
      <c r="E87">
        <v>8152</v>
      </c>
      <c r="F87" t="s">
        <v>0</v>
      </c>
      <c r="G87" t="s">
        <v>448</v>
      </c>
      <c r="H87" t="s">
        <v>379</v>
      </c>
      <c r="L87" t="s">
        <v>380</v>
      </c>
    </row>
    <row r="88" spans="1:12" x14ac:dyDescent="0.35">
      <c r="A88">
        <v>875</v>
      </c>
      <c r="B88" t="s">
        <v>449</v>
      </c>
      <c r="C88" t="s">
        <v>506</v>
      </c>
      <c r="D88" t="s">
        <v>58</v>
      </c>
      <c r="E88">
        <v>8152</v>
      </c>
      <c r="F88" t="s">
        <v>0</v>
      </c>
      <c r="G88" t="s">
        <v>450</v>
      </c>
      <c r="H88" t="s">
        <v>379</v>
      </c>
      <c r="L88" t="s">
        <v>380</v>
      </c>
    </row>
    <row r="89" spans="1:12" x14ac:dyDescent="0.35">
      <c r="A89">
        <v>884</v>
      </c>
      <c r="B89" t="s">
        <v>98</v>
      </c>
      <c r="C89" t="s">
        <v>506</v>
      </c>
      <c r="D89" t="s">
        <v>94</v>
      </c>
      <c r="E89">
        <v>8002</v>
      </c>
      <c r="F89" t="s">
        <v>86</v>
      </c>
      <c r="G89" t="s">
        <v>451</v>
      </c>
      <c r="H89" t="s">
        <v>379</v>
      </c>
      <c r="L89" t="s">
        <v>380</v>
      </c>
    </row>
    <row r="90" spans="1:12" x14ac:dyDescent="0.35">
      <c r="A90">
        <v>899</v>
      </c>
      <c r="B90" t="s">
        <v>452</v>
      </c>
      <c r="C90" t="s">
        <v>506</v>
      </c>
      <c r="D90" t="s">
        <v>96</v>
      </c>
      <c r="E90">
        <v>8045</v>
      </c>
      <c r="F90" t="s">
        <v>61</v>
      </c>
      <c r="G90" t="s">
        <v>453</v>
      </c>
      <c r="H90" t="s">
        <v>379</v>
      </c>
      <c r="L90" t="s">
        <v>380</v>
      </c>
    </row>
    <row r="91" spans="1:12" x14ac:dyDescent="0.35">
      <c r="A91">
        <v>909</v>
      </c>
      <c r="B91" t="s">
        <v>98</v>
      </c>
      <c r="C91" t="s">
        <v>506</v>
      </c>
      <c r="D91" t="s">
        <v>94</v>
      </c>
      <c r="E91">
        <v>8002</v>
      </c>
      <c r="F91" t="s">
        <v>98</v>
      </c>
      <c r="G91" t="s">
        <v>454</v>
      </c>
      <c r="H91" t="s">
        <v>379</v>
      </c>
      <c r="L91" t="s">
        <v>380</v>
      </c>
    </row>
    <row r="92" spans="1:12" x14ac:dyDescent="0.35">
      <c r="A92">
        <v>917</v>
      </c>
      <c r="B92" t="s">
        <v>100</v>
      </c>
      <c r="C92" t="s">
        <v>506</v>
      </c>
      <c r="D92" t="s">
        <v>65</v>
      </c>
      <c r="E92">
        <v>8008</v>
      </c>
      <c r="F92" t="s">
        <v>100</v>
      </c>
      <c r="G92" t="s">
        <v>455</v>
      </c>
      <c r="H92" t="s">
        <v>379</v>
      </c>
      <c r="L92" t="s">
        <v>380</v>
      </c>
    </row>
    <row r="93" spans="1:12" x14ac:dyDescent="0.35">
      <c r="A93">
        <v>922</v>
      </c>
      <c r="B93" t="s">
        <v>456</v>
      </c>
      <c r="C93" t="s">
        <v>506</v>
      </c>
      <c r="D93" t="s">
        <v>81</v>
      </c>
      <c r="E93">
        <v>8001</v>
      </c>
      <c r="F93" t="s">
        <v>0</v>
      </c>
      <c r="G93" t="s">
        <v>457</v>
      </c>
      <c r="H93" t="s">
        <v>379</v>
      </c>
      <c r="L93" t="s">
        <v>380</v>
      </c>
    </row>
    <row r="94" spans="1:12" x14ac:dyDescent="0.35">
      <c r="A94">
        <v>938</v>
      </c>
      <c r="B94" t="s">
        <v>458</v>
      </c>
      <c r="C94" t="s">
        <v>506</v>
      </c>
      <c r="D94" t="s">
        <v>65</v>
      </c>
      <c r="E94">
        <v>8008</v>
      </c>
      <c r="F94" t="s">
        <v>61</v>
      </c>
      <c r="G94" t="s">
        <v>459</v>
      </c>
      <c r="H94" t="s">
        <v>379</v>
      </c>
      <c r="L94" t="s">
        <v>380</v>
      </c>
    </row>
    <row r="95" spans="1:12" x14ac:dyDescent="0.35">
      <c r="A95">
        <v>949</v>
      </c>
      <c r="B95" t="s">
        <v>460</v>
      </c>
      <c r="C95" t="s">
        <v>506</v>
      </c>
      <c r="D95" t="s">
        <v>104</v>
      </c>
      <c r="E95">
        <v>8045</v>
      </c>
      <c r="F95" t="s">
        <v>61</v>
      </c>
      <c r="G95" t="s">
        <v>461</v>
      </c>
      <c r="H95" t="s">
        <v>379</v>
      </c>
      <c r="L95" t="s">
        <v>380</v>
      </c>
    </row>
    <row r="96" spans="1:12" x14ac:dyDescent="0.35">
      <c r="A96">
        <v>957</v>
      </c>
      <c r="B96" t="s">
        <v>462</v>
      </c>
      <c r="C96" t="s">
        <v>506</v>
      </c>
      <c r="D96" t="s">
        <v>106</v>
      </c>
      <c r="E96">
        <v>8055</v>
      </c>
      <c r="F96" t="s">
        <v>61</v>
      </c>
      <c r="G96" t="s">
        <v>462</v>
      </c>
      <c r="H96" t="s">
        <v>463</v>
      </c>
      <c r="L96" t="s">
        <v>396</v>
      </c>
    </row>
    <row r="97" spans="1:12" x14ac:dyDescent="0.35">
      <c r="A97">
        <v>960</v>
      </c>
      <c r="B97" t="s">
        <v>464</v>
      </c>
      <c r="C97" t="s">
        <v>506</v>
      </c>
      <c r="D97" t="s">
        <v>108</v>
      </c>
      <c r="E97">
        <v>8049</v>
      </c>
      <c r="F97" t="s">
        <v>0</v>
      </c>
      <c r="G97" t="s">
        <v>465</v>
      </c>
      <c r="H97" t="s">
        <v>379</v>
      </c>
      <c r="L97" t="s">
        <v>380</v>
      </c>
    </row>
    <row r="98" spans="1:12" x14ac:dyDescent="0.35">
      <c r="A98">
        <v>972</v>
      </c>
      <c r="B98" t="s">
        <v>466</v>
      </c>
      <c r="C98" t="s">
        <v>506</v>
      </c>
      <c r="D98" t="s">
        <v>110</v>
      </c>
      <c r="E98">
        <v>8058</v>
      </c>
      <c r="F98" t="s">
        <v>61</v>
      </c>
      <c r="G98" t="s">
        <v>466</v>
      </c>
      <c r="H98" t="s">
        <v>379</v>
      </c>
      <c r="L98" t="s">
        <v>380</v>
      </c>
    </row>
    <row r="99" spans="1:12" x14ac:dyDescent="0.35">
      <c r="A99">
        <v>983</v>
      </c>
      <c r="B99" t="s">
        <v>467</v>
      </c>
      <c r="C99" t="s">
        <v>506</v>
      </c>
      <c r="D99" t="s">
        <v>58</v>
      </c>
      <c r="E99">
        <v>8070</v>
      </c>
      <c r="F99" t="s">
        <v>0</v>
      </c>
      <c r="G99" t="s">
        <v>468</v>
      </c>
      <c r="H99" t="s">
        <v>379</v>
      </c>
      <c r="L99" t="s">
        <v>380</v>
      </c>
    </row>
    <row r="100" spans="1:12" x14ac:dyDescent="0.35">
      <c r="A100">
        <v>994</v>
      </c>
      <c r="B100" t="s">
        <v>8</v>
      </c>
      <c r="C100" t="s">
        <v>506</v>
      </c>
      <c r="D100" t="s">
        <v>69</v>
      </c>
      <c r="E100">
        <v>8050</v>
      </c>
      <c r="F100" t="s">
        <v>0</v>
      </c>
      <c r="G100" t="s">
        <v>469</v>
      </c>
      <c r="H100" t="s">
        <v>421</v>
      </c>
      <c r="L100" t="s">
        <v>380</v>
      </c>
    </row>
    <row r="101" spans="1:12" x14ac:dyDescent="0.35">
      <c r="A101">
        <v>1008</v>
      </c>
      <c r="B101" t="s">
        <v>470</v>
      </c>
      <c r="C101" t="s">
        <v>506</v>
      </c>
      <c r="D101" t="s">
        <v>114</v>
      </c>
      <c r="E101">
        <v>8033</v>
      </c>
      <c r="F101" t="s">
        <v>0</v>
      </c>
      <c r="G101" t="s">
        <v>471</v>
      </c>
      <c r="H101" t="s">
        <v>379</v>
      </c>
      <c r="L101" t="s">
        <v>380</v>
      </c>
    </row>
    <row r="102" spans="1:12" x14ac:dyDescent="0.35">
      <c r="A102">
        <v>1010</v>
      </c>
      <c r="B102" t="s">
        <v>472</v>
      </c>
      <c r="C102" t="s">
        <v>506</v>
      </c>
      <c r="D102" t="s">
        <v>104</v>
      </c>
      <c r="E102">
        <v>8045</v>
      </c>
      <c r="F102" t="s">
        <v>61</v>
      </c>
      <c r="G102" t="s">
        <v>473</v>
      </c>
      <c r="H102" t="s">
        <v>379</v>
      </c>
      <c r="L102" t="s">
        <v>380</v>
      </c>
    </row>
    <row r="103" spans="1:12" x14ac:dyDescent="0.35">
      <c r="A103">
        <v>1022</v>
      </c>
      <c r="B103" t="s">
        <v>474</v>
      </c>
      <c r="C103" t="s">
        <v>506</v>
      </c>
      <c r="D103" t="s">
        <v>104</v>
      </c>
      <c r="E103">
        <v>8045</v>
      </c>
      <c r="F103" t="s">
        <v>0</v>
      </c>
      <c r="G103" t="s">
        <v>475</v>
      </c>
      <c r="H103" t="s">
        <v>379</v>
      </c>
      <c r="L103" t="s">
        <v>380</v>
      </c>
    </row>
    <row r="104" spans="1:12" x14ac:dyDescent="0.35">
      <c r="A104">
        <v>1030</v>
      </c>
      <c r="B104" t="s">
        <v>477</v>
      </c>
      <c r="C104" t="s">
        <v>506</v>
      </c>
      <c r="D104" t="s">
        <v>118</v>
      </c>
      <c r="E104">
        <v>8004</v>
      </c>
      <c r="F104" t="s">
        <v>61</v>
      </c>
      <c r="G104" t="s">
        <v>478</v>
      </c>
      <c r="H104" t="s">
        <v>415</v>
      </c>
      <c r="L104" t="s">
        <v>380</v>
      </c>
    </row>
    <row r="105" spans="1:12" x14ac:dyDescent="0.35">
      <c r="A105">
        <v>1043</v>
      </c>
      <c r="B105" t="s">
        <v>477</v>
      </c>
      <c r="C105" t="s">
        <v>506</v>
      </c>
      <c r="D105" t="s">
        <v>120</v>
      </c>
      <c r="E105">
        <v>8004</v>
      </c>
      <c r="F105" t="s">
        <v>61</v>
      </c>
      <c r="G105" t="s">
        <v>479</v>
      </c>
      <c r="H105" t="s">
        <v>415</v>
      </c>
    </row>
    <row r="106" spans="1:12" x14ac:dyDescent="0.35">
      <c r="A106">
        <v>1054</v>
      </c>
      <c r="B106" t="s">
        <v>477</v>
      </c>
      <c r="C106" t="s">
        <v>506</v>
      </c>
      <c r="D106" t="s">
        <v>122</v>
      </c>
      <c r="E106">
        <v>8070</v>
      </c>
      <c r="F106" t="s">
        <v>0</v>
      </c>
      <c r="G106" t="s">
        <v>480</v>
      </c>
      <c r="H106" t="s">
        <v>379</v>
      </c>
      <c r="L106" t="s">
        <v>380</v>
      </c>
    </row>
    <row r="107" spans="1:12" x14ac:dyDescent="0.35">
      <c r="A107">
        <v>1067</v>
      </c>
      <c r="B107" t="s">
        <v>481</v>
      </c>
      <c r="C107" t="s">
        <v>506</v>
      </c>
      <c r="D107" t="s">
        <v>58</v>
      </c>
      <c r="E107">
        <v>8152</v>
      </c>
      <c r="F107" t="s">
        <v>86</v>
      </c>
      <c r="G107" t="s">
        <v>482</v>
      </c>
      <c r="H107" t="s">
        <v>379</v>
      </c>
      <c r="L107" t="s">
        <v>380</v>
      </c>
    </row>
    <row r="108" spans="1:12" x14ac:dyDescent="0.35">
      <c r="A108">
        <v>1074</v>
      </c>
      <c r="B108" t="s">
        <v>483</v>
      </c>
      <c r="C108" t="s">
        <v>506</v>
      </c>
      <c r="D108" t="s">
        <v>125</v>
      </c>
      <c r="E108">
        <v>8001</v>
      </c>
      <c r="F108" t="s">
        <v>61</v>
      </c>
      <c r="G108" t="s">
        <v>484</v>
      </c>
      <c r="H108" t="s">
        <v>379</v>
      </c>
      <c r="L108" t="s">
        <v>380</v>
      </c>
    </row>
    <row r="109" spans="1:12" x14ac:dyDescent="0.35">
      <c r="A109">
        <v>1083</v>
      </c>
      <c r="B109" t="s">
        <v>483</v>
      </c>
      <c r="C109" t="s">
        <v>506</v>
      </c>
      <c r="D109" t="s">
        <v>127</v>
      </c>
      <c r="E109">
        <v>8001</v>
      </c>
      <c r="F109" t="s">
        <v>61</v>
      </c>
      <c r="G109" t="s">
        <v>485</v>
      </c>
      <c r="H109" t="s">
        <v>379</v>
      </c>
      <c r="L109" t="s">
        <v>380</v>
      </c>
    </row>
    <row r="110" spans="1:12" x14ac:dyDescent="0.35">
      <c r="A110">
        <v>1098</v>
      </c>
      <c r="B110" t="s">
        <v>483</v>
      </c>
      <c r="C110" t="s">
        <v>506</v>
      </c>
      <c r="D110" t="s">
        <v>125</v>
      </c>
      <c r="E110">
        <v>8001</v>
      </c>
      <c r="F110" t="s">
        <v>61</v>
      </c>
      <c r="G110" t="s">
        <v>486</v>
      </c>
      <c r="H110" t="s">
        <v>379</v>
      </c>
      <c r="L110" t="s">
        <v>380</v>
      </c>
    </row>
    <row r="111" spans="1:12" x14ac:dyDescent="0.35">
      <c r="A111">
        <v>1104</v>
      </c>
      <c r="B111" t="s">
        <v>487</v>
      </c>
      <c r="C111" t="s">
        <v>506</v>
      </c>
      <c r="D111" t="s">
        <v>130</v>
      </c>
      <c r="E111">
        <v>8406</v>
      </c>
      <c r="F111" t="s">
        <v>61</v>
      </c>
      <c r="G111" t="s">
        <v>129</v>
      </c>
      <c r="H111" t="s">
        <v>379</v>
      </c>
      <c r="L111" t="s">
        <v>380</v>
      </c>
    </row>
    <row r="112" spans="1:12" x14ac:dyDescent="0.35">
      <c r="A112">
        <v>1113</v>
      </c>
      <c r="B112" t="s">
        <v>488</v>
      </c>
      <c r="C112" t="s">
        <v>506</v>
      </c>
      <c r="D112" t="s">
        <v>132</v>
      </c>
      <c r="E112">
        <v>8004</v>
      </c>
      <c r="F112" t="s">
        <v>61</v>
      </c>
      <c r="G112" t="s">
        <v>131</v>
      </c>
      <c r="H112" t="s">
        <v>379</v>
      </c>
      <c r="L112" t="s">
        <v>380</v>
      </c>
    </row>
    <row r="113" spans="1:12" x14ac:dyDescent="0.35">
      <c r="A113">
        <v>1125</v>
      </c>
      <c r="B113" t="s">
        <v>446</v>
      </c>
      <c r="C113" t="s">
        <v>506</v>
      </c>
      <c r="D113" t="s">
        <v>134</v>
      </c>
      <c r="E113">
        <v>8050</v>
      </c>
      <c r="F113" t="s">
        <v>61</v>
      </c>
      <c r="G113" t="s">
        <v>133</v>
      </c>
      <c r="H113" t="s">
        <v>421</v>
      </c>
      <c r="L113" t="s">
        <v>380</v>
      </c>
    </row>
    <row r="114" spans="1:12" x14ac:dyDescent="0.35">
      <c r="A114">
        <v>1136</v>
      </c>
      <c r="B114" t="s">
        <v>446</v>
      </c>
      <c r="C114" t="s">
        <v>506</v>
      </c>
      <c r="D114" t="s">
        <v>134</v>
      </c>
      <c r="E114">
        <v>8050</v>
      </c>
      <c r="F114" t="s">
        <v>61</v>
      </c>
      <c r="G114" t="s">
        <v>135</v>
      </c>
      <c r="H114" t="s">
        <v>421</v>
      </c>
      <c r="L114" t="s">
        <v>380</v>
      </c>
    </row>
    <row r="115" spans="1:12" x14ac:dyDescent="0.35">
      <c r="A115">
        <v>1148</v>
      </c>
      <c r="B115" t="s">
        <v>438</v>
      </c>
      <c r="C115" t="s">
        <v>506</v>
      </c>
      <c r="D115" t="s">
        <v>137</v>
      </c>
      <c r="E115">
        <v>8070</v>
      </c>
      <c r="F115" t="s">
        <v>61</v>
      </c>
      <c r="G115" t="s">
        <v>136</v>
      </c>
      <c r="H115" t="s">
        <v>379</v>
      </c>
      <c r="L115" t="s">
        <v>380</v>
      </c>
    </row>
    <row r="116" spans="1:12" x14ac:dyDescent="0.35">
      <c r="A116">
        <v>1150</v>
      </c>
      <c r="B116" t="s">
        <v>490</v>
      </c>
      <c r="C116" t="s">
        <v>506</v>
      </c>
      <c r="D116" t="s">
        <v>139</v>
      </c>
      <c r="E116">
        <v>8001</v>
      </c>
      <c r="F116" t="s">
        <v>86</v>
      </c>
      <c r="G116" t="s">
        <v>491</v>
      </c>
      <c r="H116" t="s">
        <v>428</v>
      </c>
      <c r="L116" t="s">
        <v>380</v>
      </c>
    </row>
    <row r="117" spans="1:12" x14ac:dyDescent="0.35">
      <c r="A117">
        <v>1168</v>
      </c>
      <c r="B117" t="s">
        <v>492</v>
      </c>
      <c r="C117" t="s">
        <v>506</v>
      </c>
      <c r="D117" t="s">
        <v>132</v>
      </c>
      <c r="E117">
        <v>8004</v>
      </c>
      <c r="F117" t="s">
        <v>61</v>
      </c>
      <c r="G117" t="s">
        <v>493</v>
      </c>
      <c r="H117" t="s">
        <v>379</v>
      </c>
      <c r="L117" t="s">
        <v>380</v>
      </c>
    </row>
    <row r="118" spans="1:12" x14ac:dyDescent="0.35">
      <c r="A118">
        <v>1176</v>
      </c>
      <c r="B118" t="s">
        <v>440</v>
      </c>
      <c r="C118" t="s">
        <v>506</v>
      </c>
      <c r="D118" t="s">
        <v>142</v>
      </c>
      <c r="E118">
        <v>8006</v>
      </c>
      <c r="F118" t="s">
        <v>61</v>
      </c>
      <c r="G118" t="s">
        <v>141</v>
      </c>
      <c r="H118" t="s">
        <v>494</v>
      </c>
      <c r="L118" t="s">
        <v>380</v>
      </c>
    </row>
    <row r="119" spans="1:12" x14ac:dyDescent="0.35">
      <c r="A119">
        <v>1181</v>
      </c>
      <c r="B119" t="s">
        <v>495</v>
      </c>
      <c r="C119" t="s">
        <v>506</v>
      </c>
      <c r="D119" t="s">
        <v>80</v>
      </c>
      <c r="E119">
        <v>8058</v>
      </c>
      <c r="F119" t="s">
        <v>61</v>
      </c>
      <c r="G119" t="s">
        <v>143</v>
      </c>
      <c r="H119" t="s">
        <v>437</v>
      </c>
      <c r="L119" t="s">
        <v>380</v>
      </c>
    </row>
    <row r="120" spans="1:12" x14ac:dyDescent="0.35">
      <c r="A120">
        <v>1191</v>
      </c>
      <c r="B120" t="s">
        <v>438</v>
      </c>
      <c r="C120" t="s">
        <v>506</v>
      </c>
      <c r="D120" t="s">
        <v>145</v>
      </c>
      <c r="E120">
        <v>8070</v>
      </c>
      <c r="F120" t="s">
        <v>61</v>
      </c>
      <c r="G120" t="s">
        <v>144</v>
      </c>
      <c r="H120" t="s">
        <v>379</v>
      </c>
      <c r="L120" t="s">
        <v>396</v>
      </c>
    </row>
    <row r="121" spans="1:12" x14ac:dyDescent="0.35">
      <c r="A121">
        <v>1200</v>
      </c>
      <c r="B121" t="s">
        <v>422</v>
      </c>
      <c r="C121" t="s">
        <v>506</v>
      </c>
      <c r="D121" t="s">
        <v>69</v>
      </c>
      <c r="E121">
        <v>8050</v>
      </c>
      <c r="F121" t="s">
        <v>61</v>
      </c>
      <c r="G121" t="s">
        <v>146</v>
      </c>
      <c r="H121" t="s">
        <v>379</v>
      </c>
      <c r="L121" t="s">
        <v>380</v>
      </c>
    </row>
    <row r="122" spans="1:12" x14ac:dyDescent="0.35">
      <c r="A122">
        <v>1217</v>
      </c>
      <c r="B122" t="s">
        <v>148</v>
      </c>
      <c r="C122" t="s">
        <v>506</v>
      </c>
      <c r="D122" t="s">
        <v>65</v>
      </c>
      <c r="E122">
        <v>8008</v>
      </c>
      <c r="F122" t="s">
        <v>148</v>
      </c>
      <c r="G122" t="s">
        <v>147</v>
      </c>
      <c r="H122" t="s">
        <v>379</v>
      </c>
      <c r="L122" t="s">
        <v>380</v>
      </c>
    </row>
    <row r="123" spans="1:12" x14ac:dyDescent="0.35">
      <c r="A123">
        <v>1222</v>
      </c>
      <c r="B123" t="s">
        <v>496</v>
      </c>
      <c r="C123" t="s">
        <v>506</v>
      </c>
      <c r="D123" t="s">
        <v>476</v>
      </c>
      <c r="E123">
        <v>8050</v>
      </c>
      <c r="F123" t="s">
        <v>0</v>
      </c>
      <c r="G123" t="s">
        <v>497</v>
      </c>
      <c r="H123" t="s">
        <v>379</v>
      </c>
      <c r="L123" t="s">
        <v>380</v>
      </c>
    </row>
    <row r="124" spans="1:12" x14ac:dyDescent="0.35">
      <c r="A124">
        <v>1239</v>
      </c>
      <c r="B124" t="s">
        <v>496</v>
      </c>
      <c r="C124" t="s">
        <v>506</v>
      </c>
      <c r="D124" t="s">
        <v>498</v>
      </c>
      <c r="E124">
        <v>8050</v>
      </c>
      <c r="F124" t="s">
        <v>61</v>
      </c>
      <c r="G124" t="s">
        <v>499</v>
      </c>
      <c r="H124" t="s">
        <v>500</v>
      </c>
    </row>
    <row r="125" spans="1:12" x14ac:dyDescent="0.35">
      <c r="A125">
        <v>1245</v>
      </c>
      <c r="B125" t="s">
        <v>501</v>
      </c>
      <c r="C125" t="s">
        <v>506</v>
      </c>
      <c r="D125" t="s">
        <v>63</v>
      </c>
      <c r="E125">
        <v>8001</v>
      </c>
      <c r="F125" t="s">
        <v>61</v>
      </c>
      <c r="G125" t="s">
        <v>149</v>
      </c>
      <c r="H125" t="s">
        <v>379</v>
      </c>
    </row>
    <row r="126" spans="1:12" x14ac:dyDescent="0.35">
      <c r="A126">
        <v>1253</v>
      </c>
      <c r="B126" t="s">
        <v>8</v>
      </c>
      <c r="C126" t="s">
        <v>506</v>
      </c>
      <c r="D126" t="s">
        <v>69</v>
      </c>
      <c r="E126">
        <v>8050</v>
      </c>
      <c r="F126" t="s">
        <v>0</v>
      </c>
      <c r="G126" t="s">
        <v>150</v>
      </c>
      <c r="H126" t="s">
        <v>379</v>
      </c>
      <c r="L126" t="s">
        <v>380</v>
      </c>
    </row>
    <row r="127" spans="1:12" x14ac:dyDescent="0.35">
      <c r="A127">
        <v>1262</v>
      </c>
      <c r="B127" t="s">
        <v>502</v>
      </c>
      <c r="C127" t="s">
        <v>506</v>
      </c>
      <c r="D127" t="s">
        <v>152</v>
      </c>
      <c r="E127">
        <v>8048</v>
      </c>
      <c r="F127" t="s">
        <v>61</v>
      </c>
      <c r="G127" t="s">
        <v>151</v>
      </c>
      <c r="H127" t="s">
        <v>421</v>
      </c>
      <c r="L127" t="s">
        <v>380</v>
      </c>
    </row>
    <row r="128" spans="1:12" x14ac:dyDescent="0.35">
      <c r="A128">
        <v>1277</v>
      </c>
      <c r="B128" t="s">
        <v>501</v>
      </c>
      <c r="C128" t="s">
        <v>506</v>
      </c>
      <c r="D128" t="s">
        <v>63</v>
      </c>
      <c r="E128">
        <v>8001</v>
      </c>
      <c r="F128" t="s">
        <v>61</v>
      </c>
      <c r="G128" t="s">
        <v>153</v>
      </c>
      <c r="H128" t="s">
        <v>379</v>
      </c>
      <c r="L128" t="s">
        <v>380</v>
      </c>
    </row>
    <row r="129" spans="1:12" x14ac:dyDescent="0.35">
      <c r="A129">
        <v>1280</v>
      </c>
      <c r="B129" t="s">
        <v>503</v>
      </c>
      <c r="C129" t="s">
        <v>506</v>
      </c>
      <c r="D129" t="s">
        <v>63</v>
      </c>
      <c r="E129">
        <v>8001</v>
      </c>
      <c r="F129" t="s">
        <v>61</v>
      </c>
      <c r="G129" t="s">
        <v>154</v>
      </c>
      <c r="H129" t="s">
        <v>379</v>
      </c>
      <c r="L129" t="s">
        <v>380</v>
      </c>
    </row>
    <row r="130" spans="1:12" x14ac:dyDescent="0.35">
      <c r="A130">
        <v>1292</v>
      </c>
      <c r="B130" t="s">
        <v>504</v>
      </c>
      <c r="C130" t="s">
        <v>506</v>
      </c>
      <c r="D130" t="s">
        <v>156</v>
      </c>
      <c r="E130">
        <v>8002</v>
      </c>
      <c r="F130" t="s">
        <v>0</v>
      </c>
      <c r="G130" t="s">
        <v>155</v>
      </c>
      <c r="H130" t="s">
        <v>379</v>
      </c>
      <c r="L130" t="s">
        <v>380</v>
      </c>
    </row>
    <row r="131" spans="1:12" x14ac:dyDescent="0.35">
      <c r="A131">
        <v>1304</v>
      </c>
      <c r="B131" t="s">
        <v>504</v>
      </c>
      <c r="C131" t="s">
        <v>506</v>
      </c>
      <c r="D131" t="s">
        <v>156</v>
      </c>
      <c r="E131">
        <v>8002</v>
      </c>
      <c r="F131" t="s">
        <v>0</v>
      </c>
      <c r="G131" t="s">
        <v>157</v>
      </c>
      <c r="H131" t="s">
        <v>379</v>
      </c>
      <c r="L131" t="s">
        <v>380</v>
      </c>
    </row>
    <row r="132" spans="1:12" x14ac:dyDescent="0.35">
      <c r="A132">
        <v>1318</v>
      </c>
      <c r="B132" t="s">
        <v>504</v>
      </c>
      <c r="C132" t="s">
        <v>506</v>
      </c>
      <c r="D132" t="s">
        <v>159</v>
      </c>
      <c r="E132">
        <v>8002</v>
      </c>
      <c r="F132" t="s">
        <v>61</v>
      </c>
      <c r="G132" t="s">
        <v>158</v>
      </c>
      <c r="H132" t="s">
        <v>415</v>
      </c>
    </row>
    <row r="133" spans="1:12" x14ac:dyDescent="0.35">
      <c r="A133">
        <v>1325</v>
      </c>
      <c r="B133" t="s">
        <v>502</v>
      </c>
      <c r="C133" t="s">
        <v>506</v>
      </c>
      <c r="D133" t="s">
        <v>152</v>
      </c>
      <c r="E133">
        <v>8048</v>
      </c>
      <c r="F133" t="s">
        <v>61</v>
      </c>
      <c r="G133" t="s">
        <v>160</v>
      </c>
      <c r="H133" t="s">
        <v>421</v>
      </c>
      <c r="L133" t="s">
        <v>380</v>
      </c>
    </row>
    <row r="134" spans="1:12" x14ac:dyDescent="0.35">
      <c r="A134">
        <v>1338</v>
      </c>
      <c r="B134" t="s">
        <v>505</v>
      </c>
      <c r="C134" t="s">
        <v>506</v>
      </c>
      <c r="D134" t="s">
        <v>162</v>
      </c>
      <c r="E134">
        <v>8070</v>
      </c>
      <c r="F134" t="s">
        <v>0</v>
      </c>
      <c r="G134" t="s">
        <v>161</v>
      </c>
      <c r="H134" t="s">
        <v>379</v>
      </c>
      <c r="L134" t="s">
        <v>380</v>
      </c>
    </row>
    <row r="135" spans="1:12" x14ac:dyDescent="0.35">
      <c r="A135">
        <v>1340</v>
      </c>
      <c r="B135" t="s">
        <v>505</v>
      </c>
      <c r="C135" t="s">
        <v>506</v>
      </c>
      <c r="D135" t="s">
        <v>162</v>
      </c>
      <c r="E135">
        <v>8070</v>
      </c>
      <c r="F135" t="s">
        <v>0</v>
      </c>
      <c r="G135" t="s">
        <v>163</v>
      </c>
      <c r="H135" t="s">
        <v>379</v>
      </c>
      <c r="L135" t="s">
        <v>380</v>
      </c>
    </row>
    <row r="136" spans="1:12" x14ac:dyDescent="0.35">
      <c r="A136">
        <v>1354</v>
      </c>
      <c r="B136" t="s">
        <v>507</v>
      </c>
      <c r="C136" t="s">
        <v>506</v>
      </c>
      <c r="D136" t="s">
        <v>162</v>
      </c>
      <c r="E136">
        <v>8070</v>
      </c>
      <c r="F136" t="s">
        <v>0</v>
      </c>
      <c r="G136" t="s">
        <v>164</v>
      </c>
      <c r="H136" t="s">
        <v>379</v>
      </c>
      <c r="L136" t="s">
        <v>380</v>
      </c>
    </row>
    <row r="137" spans="1:12" x14ac:dyDescent="0.35">
      <c r="A137">
        <v>1368</v>
      </c>
      <c r="B137" t="s">
        <v>508</v>
      </c>
      <c r="C137" t="s">
        <v>506</v>
      </c>
      <c r="D137" t="s">
        <v>166</v>
      </c>
      <c r="E137">
        <v>8070</v>
      </c>
      <c r="F137" t="s">
        <v>61</v>
      </c>
      <c r="G137" t="s">
        <v>165</v>
      </c>
      <c r="H137" t="s">
        <v>379</v>
      </c>
      <c r="L137" t="s">
        <v>380</v>
      </c>
    </row>
    <row r="138" spans="1:12" x14ac:dyDescent="0.35">
      <c r="A138">
        <v>1377</v>
      </c>
      <c r="B138" t="s">
        <v>509</v>
      </c>
      <c r="C138" t="s">
        <v>506</v>
      </c>
      <c r="D138" t="s">
        <v>168</v>
      </c>
      <c r="E138">
        <v>8058</v>
      </c>
      <c r="F138" t="s">
        <v>53</v>
      </c>
      <c r="G138" t="s">
        <v>510</v>
      </c>
      <c r="H138" t="s">
        <v>379</v>
      </c>
      <c r="L138" t="s">
        <v>380</v>
      </c>
    </row>
    <row r="139" spans="1:12" x14ac:dyDescent="0.35">
      <c r="A139">
        <v>1388</v>
      </c>
      <c r="B139" t="s">
        <v>511</v>
      </c>
      <c r="C139" t="s">
        <v>506</v>
      </c>
      <c r="D139" t="s">
        <v>58</v>
      </c>
      <c r="E139">
        <v>8152</v>
      </c>
      <c r="F139" t="s">
        <v>0</v>
      </c>
      <c r="G139" t="s">
        <v>169</v>
      </c>
      <c r="H139" t="s">
        <v>379</v>
      </c>
      <c r="L139" t="s">
        <v>380</v>
      </c>
    </row>
    <row r="140" spans="1:12" x14ac:dyDescent="0.35">
      <c r="A140">
        <v>1391</v>
      </c>
      <c r="B140" t="s">
        <v>513</v>
      </c>
      <c r="C140" t="s">
        <v>512</v>
      </c>
      <c r="D140" t="s">
        <v>171</v>
      </c>
      <c r="E140">
        <v>8004</v>
      </c>
      <c r="F140" t="s">
        <v>61</v>
      </c>
      <c r="G140" t="s">
        <v>513</v>
      </c>
      <c r="H140" t="s">
        <v>514</v>
      </c>
      <c r="L140" t="s">
        <v>396</v>
      </c>
    </row>
    <row r="141" spans="1:12" x14ac:dyDescent="0.35">
      <c r="A141">
        <v>1407</v>
      </c>
      <c r="B141" t="s">
        <v>61</v>
      </c>
      <c r="C141" t="s">
        <v>517</v>
      </c>
      <c r="D141" t="s">
        <v>172</v>
      </c>
      <c r="E141">
        <v>8001</v>
      </c>
      <c r="F141" t="s">
        <v>61</v>
      </c>
      <c r="G141" t="s">
        <v>0</v>
      </c>
      <c r="H141" t="s">
        <v>379</v>
      </c>
      <c r="L141" t="s">
        <v>380</v>
      </c>
    </row>
    <row r="142" spans="1:12" x14ac:dyDescent="0.35">
      <c r="A142">
        <v>1418</v>
      </c>
      <c r="B142" t="s">
        <v>61</v>
      </c>
      <c r="C142" t="s">
        <v>517</v>
      </c>
      <c r="D142" t="s">
        <v>172</v>
      </c>
      <c r="E142">
        <v>8001</v>
      </c>
      <c r="F142" t="s">
        <v>61</v>
      </c>
      <c r="G142" t="s">
        <v>61</v>
      </c>
      <c r="H142" t="s">
        <v>379</v>
      </c>
      <c r="L142" t="s">
        <v>380</v>
      </c>
    </row>
    <row r="143" spans="1:12" x14ac:dyDescent="0.35">
      <c r="A143">
        <v>1427</v>
      </c>
      <c r="B143" t="s">
        <v>519</v>
      </c>
      <c r="C143" t="s">
        <v>518</v>
      </c>
      <c r="D143" t="s">
        <v>175</v>
      </c>
      <c r="E143">
        <v>8001</v>
      </c>
      <c r="F143" t="s">
        <v>61</v>
      </c>
      <c r="G143" t="s">
        <v>519</v>
      </c>
      <c r="H143" t="s">
        <v>379</v>
      </c>
      <c r="L143" t="s">
        <v>380</v>
      </c>
    </row>
    <row r="144" spans="1:12" x14ac:dyDescent="0.35">
      <c r="A144">
        <v>1433</v>
      </c>
      <c r="B144" t="s">
        <v>519</v>
      </c>
      <c r="C144" t="s">
        <v>518</v>
      </c>
      <c r="D144" t="s">
        <v>177</v>
      </c>
      <c r="E144">
        <v>8001</v>
      </c>
      <c r="F144" t="s">
        <v>178</v>
      </c>
      <c r="G144" t="s">
        <v>520</v>
      </c>
      <c r="H144" t="s">
        <v>379</v>
      </c>
      <c r="L144" t="s">
        <v>380</v>
      </c>
    </row>
    <row r="145" spans="1:12" x14ac:dyDescent="0.35">
      <c r="A145">
        <v>1448</v>
      </c>
      <c r="B145" t="s">
        <v>521</v>
      </c>
      <c r="C145" t="s">
        <v>522</v>
      </c>
      <c r="D145" t="s">
        <v>180</v>
      </c>
      <c r="E145">
        <v>8001</v>
      </c>
      <c r="F145" t="s">
        <v>0</v>
      </c>
      <c r="G145" t="s">
        <v>179</v>
      </c>
      <c r="H145" t="s">
        <v>379</v>
      </c>
      <c r="L145" t="s">
        <v>380</v>
      </c>
    </row>
    <row r="146" spans="1:12" x14ac:dyDescent="0.35">
      <c r="A146">
        <v>1450</v>
      </c>
      <c r="B146" t="s">
        <v>521</v>
      </c>
      <c r="C146" t="s">
        <v>522</v>
      </c>
      <c r="D146" t="s">
        <v>180</v>
      </c>
      <c r="E146">
        <v>8001</v>
      </c>
      <c r="F146" t="s">
        <v>0</v>
      </c>
      <c r="G146" t="s">
        <v>181</v>
      </c>
      <c r="H146" t="s">
        <v>379</v>
      </c>
      <c r="L146" t="s">
        <v>380</v>
      </c>
    </row>
    <row r="147" spans="1:12" x14ac:dyDescent="0.35">
      <c r="A147">
        <v>1463</v>
      </c>
      <c r="B147" t="s">
        <v>521</v>
      </c>
      <c r="C147" t="s">
        <v>522</v>
      </c>
      <c r="D147" t="s">
        <v>180</v>
      </c>
      <c r="E147">
        <v>8001</v>
      </c>
      <c r="F147" t="s">
        <v>0</v>
      </c>
      <c r="G147" t="s">
        <v>182</v>
      </c>
      <c r="H147" t="s">
        <v>379</v>
      </c>
      <c r="L147" t="s">
        <v>380</v>
      </c>
    </row>
    <row r="148" spans="1:12" x14ac:dyDescent="0.35">
      <c r="A148">
        <v>1479</v>
      </c>
      <c r="B148" t="s">
        <v>521</v>
      </c>
      <c r="C148" t="s">
        <v>522</v>
      </c>
      <c r="D148" t="s">
        <v>180</v>
      </c>
      <c r="E148">
        <v>8001</v>
      </c>
      <c r="F148" t="s">
        <v>0</v>
      </c>
      <c r="G148" t="s">
        <v>183</v>
      </c>
      <c r="H148" t="s">
        <v>379</v>
      </c>
      <c r="L148" t="s">
        <v>380</v>
      </c>
    </row>
    <row r="149" spans="1:12" x14ac:dyDescent="0.35">
      <c r="A149">
        <v>1480</v>
      </c>
      <c r="B149" t="s">
        <v>521</v>
      </c>
      <c r="C149" t="s">
        <v>522</v>
      </c>
      <c r="D149" t="s">
        <v>180</v>
      </c>
      <c r="E149">
        <v>8000</v>
      </c>
      <c r="F149" t="s">
        <v>0</v>
      </c>
      <c r="G149" t="s">
        <v>184</v>
      </c>
      <c r="H149" t="s">
        <v>379</v>
      </c>
      <c r="L149" t="s">
        <v>396</v>
      </c>
    </row>
    <row r="150" spans="1:12" x14ac:dyDescent="0.35">
      <c r="A150">
        <v>1495</v>
      </c>
      <c r="B150" t="s">
        <v>521</v>
      </c>
      <c r="C150" t="s">
        <v>522</v>
      </c>
      <c r="D150" t="s">
        <v>186</v>
      </c>
      <c r="E150">
        <v>8000</v>
      </c>
      <c r="F150" t="s">
        <v>0</v>
      </c>
      <c r="G150" t="s">
        <v>523</v>
      </c>
      <c r="H150" t="s">
        <v>379</v>
      </c>
      <c r="L150" t="s">
        <v>396</v>
      </c>
    </row>
    <row r="151" spans="1:12" x14ac:dyDescent="0.35">
      <c r="A151">
        <v>1500</v>
      </c>
      <c r="B151" t="s">
        <v>521</v>
      </c>
      <c r="C151" t="s">
        <v>522</v>
      </c>
      <c r="D151" t="s">
        <v>188</v>
      </c>
      <c r="E151">
        <v>8091</v>
      </c>
      <c r="F151" t="s">
        <v>0</v>
      </c>
      <c r="G151" t="s">
        <v>187</v>
      </c>
      <c r="H151" t="s">
        <v>379</v>
      </c>
      <c r="L151" t="s">
        <v>380</v>
      </c>
    </row>
    <row r="152" spans="1:12" x14ac:dyDescent="0.35">
      <c r="A152">
        <v>1511</v>
      </c>
      <c r="B152" t="s">
        <v>521</v>
      </c>
      <c r="C152" t="s">
        <v>522</v>
      </c>
      <c r="D152" t="s">
        <v>190</v>
      </c>
      <c r="E152">
        <v>8006</v>
      </c>
      <c r="F152" t="s">
        <v>0</v>
      </c>
      <c r="G152" t="s">
        <v>524</v>
      </c>
      <c r="H152" t="s">
        <v>494</v>
      </c>
      <c r="L152" t="s">
        <v>396</v>
      </c>
    </row>
    <row r="153" spans="1:12" x14ac:dyDescent="0.35">
      <c r="A153">
        <v>1521</v>
      </c>
      <c r="B153" t="s">
        <v>521</v>
      </c>
      <c r="C153" t="s">
        <v>522</v>
      </c>
      <c r="D153" t="s">
        <v>81</v>
      </c>
      <c r="E153">
        <v>8010</v>
      </c>
      <c r="F153" t="s">
        <v>0</v>
      </c>
      <c r="G153" t="s">
        <v>525</v>
      </c>
      <c r="H153" t="s">
        <v>516</v>
      </c>
      <c r="L153" t="s">
        <v>380</v>
      </c>
    </row>
    <row r="154" spans="1:12" x14ac:dyDescent="0.35">
      <c r="A154">
        <v>1530</v>
      </c>
      <c r="B154" t="s">
        <v>521</v>
      </c>
      <c r="C154" t="s">
        <v>522</v>
      </c>
      <c r="D154" t="s">
        <v>81</v>
      </c>
      <c r="E154">
        <v>8010</v>
      </c>
      <c r="F154" t="s">
        <v>0</v>
      </c>
      <c r="G154" t="s">
        <v>526</v>
      </c>
      <c r="H154" t="s">
        <v>516</v>
      </c>
      <c r="L154" t="s">
        <v>380</v>
      </c>
    </row>
    <row r="155" spans="1:12" x14ac:dyDescent="0.35">
      <c r="A155">
        <v>1544</v>
      </c>
      <c r="B155" t="s">
        <v>521</v>
      </c>
      <c r="C155" t="s">
        <v>522</v>
      </c>
      <c r="D155" t="s">
        <v>81</v>
      </c>
      <c r="E155">
        <v>8010</v>
      </c>
      <c r="F155" t="s">
        <v>0</v>
      </c>
      <c r="G155" t="s">
        <v>527</v>
      </c>
      <c r="H155" t="s">
        <v>516</v>
      </c>
      <c r="L155" t="s">
        <v>380</v>
      </c>
    </row>
    <row r="156" spans="1:12" x14ac:dyDescent="0.35">
      <c r="A156">
        <v>1555</v>
      </c>
      <c r="B156" t="s">
        <v>521</v>
      </c>
      <c r="C156" t="s">
        <v>522</v>
      </c>
      <c r="D156" t="s">
        <v>195</v>
      </c>
      <c r="E156">
        <v>8001</v>
      </c>
      <c r="F156" t="s">
        <v>0</v>
      </c>
      <c r="G156" t="s">
        <v>528</v>
      </c>
      <c r="H156" t="s">
        <v>398</v>
      </c>
      <c r="L156" t="s">
        <v>380</v>
      </c>
    </row>
    <row r="157" spans="1:12" x14ac:dyDescent="0.35">
      <c r="A157">
        <v>1568</v>
      </c>
      <c r="B157" t="s">
        <v>521</v>
      </c>
      <c r="C157" t="s">
        <v>522</v>
      </c>
      <c r="D157" t="s">
        <v>195</v>
      </c>
      <c r="E157">
        <v>8001</v>
      </c>
      <c r="F157" t="s">
        <v>0</v>
      </c>
      <c r="G157" t="s">
        <v>529</v>
      </c>
      <c r="H157" t="s">
        <v>398</v>
      </c>
      <c r="L157" t="s">
        <v>396</v>
      </c>
    </row>
    <row r="158" spans="1:12" x14ac:dyDescent="0.35">
      <c r="A158">
        <v>1574</v>
      </c>
      <c r="B158" t="s">
        <v>521</v>
      </c>
      <c r="C158" t="s">
        <v>522</v>
      </c>
      <c r="D158" t="s">
        <v>81</v>
      </c>
      <c r="E158">
        <v>8010</v>
      </c>
      <c r="F158" t="s">
        <v>0</v>
      </c>
      <c r="G158" t="s">
        <v>530</v>
      </c>
      <c r="H158" t="s">
        <v>516</v>
      </c>
      <c r="L158" t="s">
        <v>380</v>
      </c>
    </row>
    <row r="159" spans="1:12" x14ac:dyDescent="0.35">
      <c r="A159">
        <v>1589</v>
      </c>
      <c r="B159" t="s">
        <v>521</v>
      </c>
      <c r="C159" t="s">
        <v>522</v>
      </c>
      <c r="D159" t="s">
        <v>180</v>
      </c>
      <c r="E159">
        <v>8000</v>
      </c>
      <c r="F159" t="s">
        <v>0</v>
      </c>
      <c r="G159" t="s">
        <v>197</v>
      </c>
      <c r="H159" t="s">
        <v>379</v>
      </c>
      <c r="L159" t="s">
        <v>380</v>
      </c>
    </row>
    <row r="160" spans="1:12" x14ac:dyDescent="0.35">
      <c r="A160">
        <v>1594</v>
      </c>
      <c r="B160" t="s">
        <v>521</v>
      </c>
      <c r="C160" t="s">
        <v>522</v>
      </c>
      <c r="D160" t="s">
        <v>180</v>
      </c>
      <c r="E160">
        <v>8001</v>
      </c>
      <c r="F160" t="s">
        <v>0</v>
      </c>
      <c r="G160" t="s">
        <v>198</v>
      </c>
      <c r="H160" t="s">
        <v>379</v>
      </c>
      <c r="L160" t="s">
        <v>380</v>
      </c>
    </row>
    <row r="161" spans="1:12" x14ac:dyDescent="0.35">
      <c r="A161">
        <v>1609</v>
      </c>
      <c r="B161" t="s">
        <v>521</v>
      </c>
      <c r="C161" t="s">
        <v>522</v>
      </c>
      <c r="D161" t="s">
        <v>200</v>
      </c>
      <c r="E161">
        <v>8001</v>
      </c>
      <c r="F161" t="s">
        <v>0</v>
      </c>
      <c r="G161" t="s">
        <v>199</v>
      </c>
      <c r="H161" t="s">
        <v>398</v>
      </c>
      <c r="L161" t="s">
        <v>396</v>
      </c>
    </row>
    <row r="162" spans="1:12" x14ac:dyDescent="0.35">
      <c r="A162">
        <v>1618</v>
      </c>
      <c r="B162" t="s">
        <v>521</v>
      </c>
      <c r="C162" t="s">
        <v>522</v>
      </c>
      <c r="D162" t="s">
        <v>202</v>
      </c>
      <c r="E162">
        <v>8050</v>
      </c>
      <c r="F162" t="s">
        <v>0</v>
      </c>
      <c r="G162" t="s">
        <v>531</v>
      </c>
      <c r="H162" t="s">
        <v>489</v>
      </c>
      <c r="L162" t="s">
        <v>396</v>
      </c>
    </row>
    <row r="163" spans="1:12" x14ac:dyDescent="0.35">
      <c r="A163">
        <v>1629</v>
      </c>
      <c r="B163" t="s">
        <v>521</v>
      </c>
      <c r="C163" t="s">
        <v>522</v>
      </c>
      <c r="D163" t="s">
        <v>204</v>
      </c>
      <c r="E163">
        <v>8037</v>
      </c>
      <c r="F163" t="s">
        <v>0</v>
      </c>
      <c r="G163" t="s">
        <v>203</v>
      </c>
      <c r="H163" t="s">
        <v>515</v>
      </c>
      <c r="L163" t="s">
        <v>380</v>
      </c>
    </row>
    <row r="164" spans="1:12" x14ac:dyDescent="0.35">
      <c r="A164">
        <v>1633</v>
      </c>
      <c r="B164" t="s">
        <v>521</v>
      </c>
      <c r="C164" t="s">
        <v>522</v>
      </c>
      <c r="D164" t="s">
        <v>180</v>
      </c>
      <c r="E164">
        <v>8001</v>
      </c>
      <c r="F164" t="s">
        <v>0</v>
      </c>
      <c r="G164" t="s">
        <v>532</v>
      </c>
      <c r="H164" t="s">
        <v>379</v>
      </c>
      <c r="L164" t="s">
        <v>380</v>
      </c>
    </row>
    <row r="165" spans="1:12" x14ac:dyDescent="0.35">
      <c r="A165">
        <v>1641</v>
      </c>
      <c r="B165" t="s">
        <v>521</v>
      </c>
      <c r="C165" t="s">
        <v>522</v>
      </c>
      <c r="D165" t="s">
        <v>206</v>
      </c>
      <c r="E165">
        <v>8001</v>
      </c>
      <c r="F165" t="s">
        <v>0</v>
      </c>
      <c r="G165" t="s">
        <v>533</v>
      </c>
      <c r="H165" t="s">
        <v>395</v>
      </c>
      <c r="L165" t="s">
        <v>380</v>
      </c>
    </row>
    <row r="166" spans="1:12" x14ac:dyDescent="0.35">
      <c r="A166">
        <v>1650</v>
      </c>
      <c r="B166" t="s">
        <v>521</v>
      </c>
      <c r="C166" t="s">
        <v>522</v>
      </c>
      <c r="D166" t="s">
        <v>206</v>
      </c>
      <c r="E166">
        <v>8001</v>
      </c>
      <c r="F166" t="s">
        <v>0</v>
      </c>
      <c r="G166" t="s">
        <v>534</v>
      </c>
      <c r="H166" t="s">
        <v>395</v>
      </c>
      <c r="L166" t="s">
        <v>380</v>
      </c>
    </row>
    <row r="167" spans="1:12" x14ac:dyDescent="0.35">
      <c r="A167">
        <v>1661</v>
      </c>
      <c r="B167" t="s">
        <v>521</v>
      </c>
      <c r="C167" t="s">
        <v>522</v>
      </c>
      <c r="D167" t="s">
        <v>208</v>
      </c>
      <c r="E167">
        <v>8001</v>
      </c>
      <c r="F167" t="s">
        <v>0</v>
      </c>
      <c r="G167" t="s">
        <v>207</v>
      </c>
      <c r="H167" t="s">
        <v>395</v>
      </c>
      <c r="L167" t="s">
        <v>380</v>
      </c>
    </row>
    <row r="168" spans="1:12" x14ac:dyDescent="0.35">
      <c r="A168">
        <v>1672</v>
      </c>
      <c r="B168" t="s">
        <v>521</v>
      </c>
      <c r="C168" t="s">
        <v>522</v>
      </c>
      <c r="D168" t="s">
        <v>210</v>
      </c>
      <c r="E168">
        <v>8001</v>
      </c>
      <c r="F168" t="s">
        <v>0</v>
      </c>
      <c r="G168" t="s">
        <v>209</v>
      </c>
      <c r="H168" t="s">
        <v>395</v>
      </c>
      <c r="L168" t="s">
        <v>380</v>
      </c>
    </row>
    <row r="169" spans="1:12" x14ac:dyDescent="0.35">
      <c r="A169">
        <v>1686</v>
      </c>
      <c r="B169" t="s">
        <v>521</v>
      </c>
      <c r="C169" t="s">
        <v>522</v>
      </c>
      <c r="D169" t="s">
        <v>208</v>
      </c>
      <c r="E169">
        <v>8001</v>
      </c>
      <c r="F169" t="s">
        <v>0</v>
      </c>
      <c r="G169" t="s">
        <v>211</v>
      </c>
      <c r="H169" t="s">
        <v>395</v>
      </c>
      <c r="L169" t="s">
        <v>380</v>
      </c>
    </row>
    <row r="170" spans="1:12" x14ac:dyDescent="0.35">
      <c r="A170">
        <v>1690</v>
      </c>
      <c r="B170" t="s">
        <v>521</v>
      </c>
      <c r="C170" t="s">
        <v>522</v>
      </c>
      <c r="D170" t="s">
        <v>213</v>
      </c>
      <c r="E170">
        <v>8001</v>
      </c>
      <c r="F170" t="s">
        <v>0</v>
      </c>
      <c r="G170" t="s">
        <v>535</v>
      </c>
      <c r="H170" t="s">
        <v>395</v>
      </c>
      <c r="L170" t="s">
        <v>380</v>
      </c>
    </row>
    <row r="171" spans="1:12" x14ac:dyDescent="0.35">
      <c r="A171">
        <v>1705</v>
      </c>
      <c r="B171" t="s">
        <v>521</v>
      </c>
      <c r="C171" t="s">
        <v>522</v>
      </c>
      <c r="D171" t="s">
        <v>214</v>
      </c>
      <c r="E171">
        <v>8001</v>
      </c>
      <c r="F171" t="s">
        <v>0</v>
      </c>
      <c r="G171" t="s">
        <v>536</v>
      </c>
      <c r="H171" t="s">
        <v>395</v>
      </c>
      <c r="L171" t="s">
        <v>380</v>
      </c>
    </row>
    <row r="172" spans="1:12" x14ac:dyDescent="0.35">
      <c r="A172">
        <v>1717</v>
      </c>
      <c r="B172" t="s">
        <v>521</v>
      </c>
      <c r="C172" t="s">
        <v>522</v>
      </c>
      <c r="D172" t="s">
        <v>216</v>
      </c>
      <c r="E172">
        <v>8001</v>
      </c>
      <c r="F172" t="s">
        <v>0</v>
      </c>
      <c r="G172" t="s">
        <v>537</v>
      </c>
      <c r="H172" t="s">
        <v>395</v>
      </c>
      <c r="L172" t="s">
        <v>380</v>
      </c>
    </row>
    <row r="173" spans="1:12" x14ac:dyDescent="0.35">
      <c r="A173">
        <v>1720</v>
      </c>
      <c r="B173" t="s">
        <v>521</v>
      </c>
      <c r="C173" t="s">
        <v>522</v>
      </c>
      <c r="D173" t="s">
        <v>216</v>
      </c>
      <c r="E173">
        <v>8001</v>
      </c>
      <c r="F173" t="s">
        <v>0</v>
      </c>
      <c r="G173" t="s">
        <v>538</v>
      </c>
      <c r="H173" t="s">
        <v>395</v>
      </c>
      <c r="L173" t="s">
        <v>380</v>
      </c>
    </row>
    <row r="174" spans="1:12" x14ac:dyDescent="0.35">
      <c r="A174">
        <v>1731</v>
      </c>
      <c r="B174" t="s">
        <v>521</v>
      </c>
      <c r="C174" t="s">
        <v>522</v>
      </c>
      <c r="D174" t="s">
        <v>218</v>
      </c>
      <c r="E174">
        <v>8001</v>
      </c>
      <c r="F174" t="s">
        <v>0</v>
      </c>
      <c r="G174" t="s">
        <v>539</v>
      </c>
      <c r="H174" t="s">
        <v>395</v>
      </c>
      <c r="L174" t="s">
        <v>380</v>
      </c>
    </row>
    <row r="175" spans="1:12" x14ac:dyDescent="0.35">
      <c r="A175">
        <v>1744</v>
      </c>
      <c r="B175" t="s">
        <v>521</v>
      </c>
      <c r="C175" t="s">
        <v>522</v>
      </c>
      <c r="D175" t="s">
        <v>218</v>
      </c>
      <c r="E175">
        <v>8001</v>
      </c>
      <c r="F175" t="s">
        <v>0</v>
      </c>
      <c r="G175" t="s">
        <v>540</v>
      </c>
      <c r="H175" t="s">
        <v>395</v>
      </c>
      <c r="L175" t="s">
        <v>380</v>
      </c>
    </row>
    <row r="176" spans="1:12" x14ac:dyDescent="0.35">
      <c r="A176">
        <v>1754</v>
      </c>
      <c r="B176" t="s">
        <v>521</v>
      </c>
      <c r="C176" t="s">
        <v>522</v>
      </c>
      <c r="D176" t="s">
        <v>218</v>
      </c>
      <c r="E176">
        <v>8001</v>
      </c>
      <c r="F176" t="s">
        <v>0</v>
      </c>
      <c r="G176" t="s">
        <v>541</v>
      </c>
      <c r="H176" t="s">
        <v>395</v>
      </c>
      <c r="L176" t="s">
        <v>380</v>
      </c>
    </row>
    <row r="177" spans="1:12" x14ac:dyDescent="0.35">
      <c r="A177">
        <v>1768</v>
      </c>
      <c r="B177" t="s">
        <v>521</v>
      </c>
      <c r="C177" t="s">
        <v>522</v>
      </c>
      <c r="D177" t="s">
        <v>220</v>
      </c>
      <c r="E177">
        <v>8002</v>
      </c>
      <c r="F177" t="s">
        <v>0</v>
      </c>
      <c r="G177" t="s">
        <v>219</v>
      </c>
      <c r="H177" t="s">
        <v>395</v>
      </c>
      <c r="L177" t="s">
        <v>380</v>
      </c>
    </row>
    <row r="178" spans="1:12" x14ac:dyDescent="0.35">
      <c r="A178">
        <v>1778</v>
      </c>
      <c r="B178" t="s">
        <v>521</v>
      </c>
      <c r="C178" t="s">
        <v>522</v>
      </c>
      <c r="D178" t="s">
        <v>222</v>
      </c>
      <c r="E178">
        <v>8001</v>
      </c>
      <c r="F178" t="s">
        <v>0</v>
      </c>
      <c r="G178" t="s">
        <v>542</v>
      </c>
      <c r="H178" t="s">
        <v>395</v>
      </c>
      <c r="L178" t="s">
        <v>380</v>
      </c>
    </row>
    <row r="179" spans="1:12" x14ac:dyDescent="0.35">
      <c r="A179">
        <v>1788</v>
      </c>
      <c r="B179" t="s">
        <v>521</v>
      </c>
      <c r="C179" t="s">
        <v>522</v>
      </c>
      <c r="D179" t="s">
        <v>224</v>
      </c>
      <c r="E179">
        <v>8001</v>
      </c>
      <c r="F179" t="s">
        <v>0</v>
      </c>
      <c r="G179" t="s">
        <v>543</v>
      </c>
      <c r="H179" t="s">
        <v>395</v>
      </c>
      <c r="L179" t="s">
        <v>380</v>
      </c>
    </row>
    <row r="180" spans="1:12" x14ac:dyDescent="0.35">
      <c r="A180">
        <v>1799</v>
      </c>
      <c r="B180" t="s">
        <v>521</v>
      </c>
      <c r="C180" t="s">
        <v>522</v>
      </c>
      <c r="D180" t="s">
        <v>226</v>
      </c>
      <c r="E180">
        <v>8001</v>
      </c>
      <c r="F180" t="s">
        <v>0</v>
      </c>
      <c r="G180" t="s">
        <v>225</v>
      </c>
      <c r="H180" t="s">
        <v>395</v>
      </c>
      <c r="L180" t="s">
        <v>380</v>
      </c>
    </row>
    <row r="181" spans="1:12" x14ac:dyDescent="0.35">
      <c r="A181">
        <v>1803</v>
      </c>
      <c r="B181" t="s">
        <v>521</v>
      </c>
      <c r="C181" t="s">
        <v>522</v>
      </c>
      <c r="D181" t="s">
        <v>218</v>
      </c>
      <c r="E181">
        <v>8001</v>
      </c>
      <c r="F181" t="s">
        <v>0</v>
      </c>
      <c r="G181" t="s">
        <v>217</v>
      </c>
      <c r="H181" t="s">
        <v>395</v>
      </c>
      <c r="L181" t="s">
        <v>380</v>
      </c>
    </row>
    <row r="182" spans="1:12" x14ac:dyDescent="0.35">
      <c r="A182">
        <v>1817</v>
      </c>
      <c r="B182" t="s">
        <v>521</v>
      </c>
      <c r="C182" t="s">
        <v>522</v>
      </c>
      <c r="D182" t="s">
        <v>228</v>
      </c>
      <c r="E182">
        <v>8004</v>
      </c>
      <c r="F182" t="s">
        <v>0</v>
      </c>
      <c r="G182" t="s">
        <v>227</v>
      </c>
      <c r="H182" t="s">
        <v>489</v>
      </c>
      <c r="L182" t="s">
        <v>380</v>
      </c>
    </row>
    <row r="183" spans="1:12" x14ac:dyDescent="0.35">
      <c r="A183">
        <v>1817</v>
      </c>
      <c r="B183" t="s">
        <v>521</v>
      </c>
      <c r="C183" t="s">
        <v>522</v>
      </c>
      <c r="D183" t="s">
        <v>228</v>
      </c>
      <c r="E183">
        <v>8004</v>
      </c>
      <c r="F183" t="s">
        <v>0</v>
      </c>
      <c r="G183" t="s">
        <v>227</v>
      </c>
      <c r="H183" t="s">
        <v>489</v>
      </c>
      <c r="L183" t="s">
        <v>380</v>
      </c>
    </row>
    <row r="184" spans="1:12" x14ac:dyDescent="0.35">
      <c r="A184">
        <v>1825</v>
      </c>
      <c r="B184" t="s">
        <v>521</v>
      </c>
      <c r="C184" t="s">
        <v>522</v>
      </c>
      <c r="D184" t="s">
        <v>230</v>
      </c>
      <c r="E184">
        <v>8048</v>
      </c>
      <c r="F184" t="s">
        <v>0</v>
      </c>
      <c r="G184" t="s">
        <v>544</v>
      </c>
      <c r="H184" t="s">
        <v>489</v>
      </c>
      <c r="L184" t="s">
        <v>380</v>
      </c>
    </row>
    <row r="185" spans="1:12" x14ac:dyDescent="0.35">
      <c r="A185">
        <v>1835</v>
      </c>
      <c r="B185" t="s">
        <v>545</v>
      </c>
      <c r="C185" t="s">
        <v>522</v>
      </c>
      <c r="D185" t="s">
        <v>232</v>
      </c>
      <c r="E185">
        <v>8046</v>
      </c>
      <c r="F185" t="s">
        <v>0</v>
      </c>
      <c r="G185" t="s">
        <v>231</v>
      </c>
      <c r="H185" t="s">
        <v>398</v>
      </c>
      <c r="L185" t="s">
        <v>380</v>
      </c>
    </row>
    <row r="186" spans="1:12" x14ac:dyDescent="0.35">
      <c r="A186">
        <v>1847</v>
      </c>
      <c r="B186" t="s">
        <v>545</v>
      </c>
      <c r="C186" t="s">
        <v>522</v>
      </c>
      <c r="D186" t="s">
        <v>232</v>
      </c>
      <c r="E186">
        <v>8046</v>
      </c>
      <c r="F186" t="s">
        <v>0</v>
      </c>
      <c r="G186" t="s">
        <v>233</v>
      </c>
      <c r="H186" t="s">
        <v>398</v>
      </c>
      <c r="L186" t="s">
        <v>380</v>
      </c>
    </row>
    <row r="187" spans="1:12" x14ac:dyDescent="0.35">
      <c r="A187">
        <v>1852</v>
      </c>
      <c r="B187" t="s">
        <v>238</v>
      </c>
      <c r="C187" t="s">
        <v>522</v>
      </c>
      <c r="D187" t="s">
        <v>235</v>
      </c>
      <c r="E187">
        <v>8048</v>
      </c>
      <c r="F187" t="s">
        <v>0</v>
      </c>
      <c r="G187" t="s">
        <v>546</v>
      </c>
      <c r="H187" t="s">
        <v>379</v>
      </c>
      <c r="L187" t="s">
        <v>380</v>
      </c>
    </row>
    <row r="188" spans="1:12" x14ac:dyDescent="0.35">
      <c r="A188">
        <v>1865</v>
      </c>
      <c r="B188" t="s">
        <v>238</v>
      </c>
      <c r="C188" t="s">
        <v>522</v>
      </c>
      <c r="D188" t="s">
        <v>235</v>
      </c>
      <c r="E188">
        <v>8048</v>
      </c>
      <c r="F188" t="s">
        <v>0</v>
      </c>
      <c r="G188" t="s">
        <v>547</v>
      </c>
      <c r="H188" t="s">
        <v>379</v>
      </c>
      <c r="L188" t="s">
        <v>380</v>
      </c>
    </row>
    <row r="189" spans="1:12" x14ac:dyDescent="0.35">
      <c r="A189">
        <v>1876</v>
      </c>
      <c r="B189" t="s">
        <v>238</v>
      </c>
      <c r="C189" t="s">
        <v>522</v>
      </c>
      <c r="D189" t="s">
        <v>237</v>
      </c>
      <c r="E189">
        <v>8064</v>
      </c>
      <c r="F189" t="s">
        <v>0</v>
      </c>
      <c r="G189" t="s">
        <v>548</v>
      </c>
      <c r="H189" t="s">
        <v>398</v>
      </c>
      <c r="L189" t="s">
        <v>380</v>
      </c>
    </row>
    <row r="190" spans="1:12" x14ac:dyDescent="0.35">
      <c r="A190">
        <v>1881</v>
      </c>
      <c r="B190" t="s">
        <v>238</v>
      </c>
      <c r="C190" t="s">
        <v>522</v>
      </c>
      <c r="D190" t="s">
        <v>235</v>
      </c>
      <c r="E190">
        <v>8048</v>
      </c>
      <c r="F190" t="s">
        <v>0</v>
      </c>
      <c r="G190" t="s">
        <v>238</v>
      </c>
      <c r="H190" t="s">
        <v>379</v>
      </c>
      <c r="L190" t="s">
        <v>380</v>
      </c>
    </row>
    <row r="191" spans="1:12" x14ac:dyDescent="0.35">
      <c r="A191">
        <v>1890</v>
      </c>
      <c r="B191" t="s">
        <v>239</v>
      </c>
      <c r="C191" t="s">
        <v>522</v>
      </c>
      <c r="D191" t="s">
        <v>240</v>
      </c>
      <c r="E191">
        <v>8032</v>
      </c>
      <c r="F191" t="s">
        <v>0</v>
      </c>
      <c r="G191" t="s">
        <v>549</v>
      </c>
      <c r="H191" t="s">
        <v>379</v>
      </c>
      <c r="L191" t="s">
        <v>380</v>
      </c>
    </row>
    <row r="192" spans="1:12" x14ac:dyDescent="0.35">
      <c r="A192">
        <v>1900</v>
      </c>
      <c r="B192" t="s">
        <v>239</v>
      </c>
      <c r="C192" t="s">
        <v>522</v>
      </c>
      <c r="D192" t="s">
        <v>240</v>
      </c>
      <c r="E192">
        <v>8032</v>
      </c>
      <c r="F192" t="s">
        <v>0</v>
      </c>
      <c r="G192" t="s">
        <v>550</v>
      </c>
      <c r="H192" t="s">
        <v>379</v>
      </c>
      <c r="L192" t="s">
        <v>380</v>
      </c>
    </row>
    <row r="193" spans="1:12" x14ac:dyDescent="0.35">
      <c r="A193">
        <v>1917</v>
      </c>
      <c r="B193" t="s">
        <v>239</v>
      </c>
      <c r="C193" t="s">
        <v>522</v>
      </c>
      <c r="D193" t="s">
        <v>242</v>
      </c>
      <c r="E193">
        <v>8008</v>
      </c>
      <c r="F193" t="s">
        <v>0</v>
      </c>
      <c r="G193" t="s">
        <v>551</v>
      </c>
      <c r="H193" t="s">
        <v>515</v>
      </c>
      <c r="L193" t="s">
        <v>380</v>
      </c>
    </row>
    <row r="194" spans="1:12" x14ac:dyDescent="0.35">
      <c r="A194">
        <v>1921</v>
      </c>
      <c r="B194" t="s">
        <v>239</v>
      </c>
      <c r="C194" t="s">
        <v>522</v>
      </c>
      <c r="D194" t="s">
        <v>243</v>
      </c>
      <c r="E194">
        <v>8032</v>
      </c>
      <c r="F194" t="s">
        <v>0</v>
      </c>
      <c r="G194" t="s">
        <v>239</v>
      </c>
      <c r="H194" t="s">
        <v>379</v>
      </c>
      <c r="L194" t="s">
        <v>380</v>
      </c>
    </row>
    <row r="195" spans="1:12" x14ac:dyDescent="0.35">
      <c r="A195">
        <v>1931</v>
      </c>
      <c r="B195" t="s">
        <v>255</v>
      </c>
      <c r="C195" t="s">
        <v>522</v>
      </c>
      <c r="D195" t="s">
        <v>245</v>
      </c>
      <c r="E195">
        <v>8003</v>
      </c>
      <c r="F195" t="s">
        <v>0</v>
      </c>
      <c r="G195" t="s">
        <v>244</v>
      </c>
      <c r="H195" t="s">
        <v>379</v>
      </c>
      <c r="L195" t="s">
        <v>380</v>
      </c>
    </row>
    <row r="196" spans="1:12" x14ac:dyDescent="0.35">
      <c r="A196">
        <v>1947</v>
      </c>
      <c r="B196" t="s">
        <v>255</v>
      </c>
      <c r="C196" t="s">
        <v>522</v>
      </c>
      <c r="D196" t="s">
        <v>245</v>
      </c>
      <c r="E196">
        <v>8003</v>
      </c>
      <c r="F196" t="s">
        <v>0</v>
      </c>
      <c r="G196" t="s">
        <v>246</v>
      </c>
      <c r="H196" t="s">
        <v>379</v>
      </c>
      <c r="L196" t="s">
        <v>380</v>
      </c>
    </row>
    <row r="197" spans="1:12" x14ac:dyDescent="0.35">
      <c r="A197">
        <v>1959</v>
      </c>
      <c r="B197" t="s">
        <v>255</v>
      </c>
      <c r="C197" t="s">
        <v>522</v>
      </c>
      <c r="D197" t="s">
        <v>248</v>
      </c>
      <c r="E197">
        <v>8047</v>
      </c>
      <c r="F197" t="s">
        <v>0</v>
      </c>
      <c r="G197" t="s">
        <v>552</v>
      </c>
      <c r="H197" t="s">
        <v>398</v>
      </c>
      <c r="L197" t="s">
        <v>380</v>
      </c>
    </row>
    <row r="198" spans="1:12" x14ac:dyDescent="0.35">
      <c r="A198">
        <v>1968</v>
      </c>
      <c r="B198" t="s">
        <v>255</v>
      </c>
      <c r="C198" t="s">
        <v>522</v>
      </c>
      <c r="D198" t="s">
        <v>250</v>
      </c>
      <c r="E198">
        <v>8036</v>
      </c>
      <c r="F198" t="s">
        <v>0</v>
      </c>
      <c r="G198" t="s">
        <v>249</v>
      </c>
      <c r="H198" t="s">
        <v>398</v>
      </c>
      <c r="L198" t="s">
        <v>380</v>
      </c>
    </row>
    <row r="199" spans="1:12" x14ac:dyDescent="0.35">
      <c r="A199">
        <v>1977</v>
      </c>
      <c r="B199" t="s">
        <v>255</v>
      </c>
      <c r="C199" t="s">
        <v>522</v>
      </c>
      <c r="D199" t="s">
        <v>252</v>
      </c>
      <c r="E199">
        <v>8003</v>
      </c>
      <c r="F199" t="s">
        <v>0</v>
      </c>
      <c r="G199" t="s">
        <v>553</v>
      </c>
      <c r="H199" t="s">
        <v>395</v>
      </c>
      <c r="L199" t="s">
        <v>380</v>
      </c>
    </row>
    <row r="200" spans="1:12" x14ac:dyDescent="0.35">
      <c r="A200">
        <v>1980</v>
      </c>
      <c r="B200" t="s">
        <v>255</v>
      </c>
      <c r="C200" t="s">
        <v>522</v>
      </c>
      <c r="D200" t="s">
        <v>254</v>
      </c>
      <c r="E200">
        <v>8004</v>
      </c>
      <c r="F200" t="s">
        <v>0</v>
      </c>
      <c r="G200" t="s">
        <v>554</v>
      </c>
      <c r="H200" t="s">
        <v>398</v>
      </c>
      <c r="L200" t="s">
        <v>380</v>
      </c>
    </row>
    <row r="201" spans="1:12" x14ac:dyDescent="0.35">
      <c r="A201">
        <v>1990</v>
      </c>
      <c r="B201" t="s">
        <v>255</v>
      </c>
      <c r="C201" t="s">
        <v>522</v>
      </c>
      <c r="D201" t="s">
        <v>254</v>
      </c>
      <c r="E201">
        <v>8004</v>
      </c>
      <c r="F201" t="s">
        <v>0</v>
      </c>
      <c r="G201" t="s">
        <v>555</v>
      </c>
      <c r="H201" t="s">
        <v>398</v>
      </c>
      <c r="L201" t="s">
        <v>380</v>
      </c>
    </row>
    <row r="202" spans="1:12" x14ac:dyDescent="0.35">
      <c r="A202">
        <v>2004</v>
      </c>
      <c r="B202" t="s">
        <v>255</v>
      </c>
      <c r="C202" t="s">
        <v>522</v>
      </c>
      <c r="D202" t="s">
        <v>254</v>
      </c>
      <c r="E202">
        <v>8004</v>
      </c>
      <c r="F202" t="s">
        <v>0</v>
      </c>
      <c r="G202" t="s">
        <v>556</v>
      </c>
      <c r="H202" t="s">
        <v>398</v>
      </c>
      <c r="L202" t="s">
        <v>380</v>
      </c>
    </row>
    <row r="203" spans="1:12" x14ac:dyDescent="0.35">
      <c r="A203">
        <v>2011</v>
      </c>
      <c r="B203" t="s">
        <v>255</v>
      </c>
      <c r="C203" t="s">
        <v>522</v>
      </c>
      <c r="D203" t="s">
        <v>245</v>
      </c>
      <c r="E203">
        <v>8036</v>
      </c>
      <c r="F203" t="s">
        <v>0</v>
      </c>
      <c r="G203" t="s">
        <v>255</v>
      </c>
      <c r="H203" t="s">
        <v>379</v>
      </c>
      <c r="L203" t="s">
        <v>380</v>
      </c>
    </row>
    <row r="204" spans="1:12" x14ac:dyDescent="0.35">
      <c r="A204">
        <v>2026</v>
      </c>
      <c r="B204" t="s">
        <v>255</v>
      </c>
      <c r="C204" t="s">
        <v>522</v>
      </c>
      <c r="D204" t="s">
        <v>254</v>
      </c>
      <c r="E204">
        <v>8004</v>
      </c>
      <c r="F204" t="s">
        <v>0</v>
      </c>
      <c r="G204" t="s">
        <v>256</v>
      </c>
      <c r="H204" t="s">
        <v>398</v>
      </c>
      <c r="L204" t="s">
        <v>380</v>
      </c>
    </row>
    <row r="205" spans="1:12" x14ac:dyDescent="0.35">
      <c r="A205">
        <v>2030</v>
      </c>
      <c r="B205" t="s">
        <v>257</v>
      </c>
      <c r="C205" t="s">
        <v>522</v>
      </c>
      <c r="D205" t="s">
        <v>258</v>
      </c>
      <c r="E205">
        <v>8005</v>
      </c>
      <c r="F205" t="s">
        <v>0</v>
      </c>
      <c r="G205" t="s">
        <v>557</v>
      </c>
      <c r="H205" t="s">
        <v>379</v>
      </c>
      <c r="L205" t="s">
        <v>380</v>
      </c>
    </row>
    <row r="206" spans="1:12" x14ac:dyDescent="0.35">
      <c r="A206">
        <v>2046</v>
      </c>
      <c r="B206" t="s">
        <v>257</v>
      </c>
      <c r="C206" t="s">
        <v>522</v>
      </c>
      <c r="D206" t="s">
        <v>258</v>
      </c>
      <c r="E206">
        <v>8005</v>
      </c>
      <c r="F206" t="s">
        <v>0</v>
      </c>
      <c r="G206" t="s">
        <v>558</v>
      </c>
      <c r="H206" t="s">
        <v>379</v>
      </c>
      <c r="L206" t="s">
        <v>380</v>
      </c>
    </row>
    <row r="207" spans="1:12" x14ac:dyDescent="0.35">
      <c r="A207">
        <v>2056</v>
      </c>
      <c r="B207" t="s">
        <v>559</v>
      </c>
      <c r="C207" t="s">
        <v>522</v>
      </c>
      <c r="D207" t="s">
        <v>260</v>
      </c>
      <c r="E207">
        <v>8005</v>
      </c>
      <c r="F207" t="s">
        <v>0</v>
      </c>
      <c r="G207" t="s">
        <v>259</v>
      </c>
      <c r="H207" t="s">
        <v>489</v>
      </c>
      <c r="L207" t="s">
        <v>396</v>
      </c>
    </row>
    <row r="208" spans="1:12" x14ac:dyDescent="0.35">
      <c r="A208">
        <v>2067</v>
      </c>
      <c r="B208" t="s">
        <v>559</v>
      </c>
      <c r="C208" t="s">
        <v>522</v>
      </c>
      <c r="D208" t="s">
        <v>262</v>
      </c>
      <c r="E208">
        <v>8005</v>
      </c>
      <c r="F208" t="s">
        <v>0</v>
      </c>
      <c r="G208" t="s">
        <v>261</v>
      </c>
      <c r="H208" t="s">
        <v>489</v>
      </c>
      <c r="L208" t="s">
        <v>380</v>
      </c>
    </row>
    <row r="209" spans="1:12" x14ac:dyDescent="0.35">
      <c r="A209">
        <v>2075</v>
      </c>
      <c r="B209" t="s">
        <v>560</v>
      </c>
      <c r="C209" t="s">
        <v>522</v>
      </c>
      <c r="D209" t="s">
        <v>264</v>
      </c>
      <c r="E209">
        <v>8005</v>
      </c>
      <c r="F209" t="s">
        <v>0</v>
      </c>
      <c r="G209" t="s">
        <v>263</v>
      </c>
      <c r="H209" t="s">
        <v>489</v>
      </c>
      <c r="L209" t="s">
        <v>380</v>
      </c>
    </row>
    <row r="210" spans="1:12" x14ac:dyDescent="0.35">
      <c r="A210">
        <v>2084</v>
      </c>
      <c r="B210" t="s">
        <v>559</v>
      </c>
      <c r="C210" t="s">
        <v>522</v>
      </c>
      <c r="D210" t="s">
        <v>264</v>
      </c>
      <c r="E210">
        <v>8005</v>
      </c>
      <c r="F210" t="s">
        <v>0</v>
      </c>
      <c r="G210" t="s">
        <v>265</v>
      </c>
      <c r="H210" t="s">
        <v>489</v>
      </c>
      <c r="L210" t="s">
        <v>380</v>
      </c>
    </row>
    <row r="211" spans="1:12" x14ac:dyDescent="0.35">
      <c r="A211">
        <v>2090</v>
      </c>
      <c r="B211" t="s">
        <v>560</v>
      </c>
      <c r="C211" t="s">
        <v>522</v>
      </c>
      <c r="D211" t="s">
        <v>267</v>
      </c>
      <c r="E211">
        <v>8005</v>
      </c>
      <c r="F211" t="s">
        <v>0</v>
      </c>
      <c r="G211" t="s">
        <v>561</v>
      </c>
      <c r="H211" t="s">
        <v>395</v>
      </c>
      <c r="L211" t="s">
        <v>380</v>
      </c>
    </row>
    <row r="212" spans="1:12" x14ac:dyDescent="0.35">
      <c r="A212">
        <v>2109</v>
      </c>
      <c r="B212" t="s">
        <v>559</v>
      </c>
      <c r="C212" t="s">
        <v>522</v>
      </c>
      <c r="D212" t="s">
        <v>269</v>
      </c>
      <c r="E212">
        <v>8037</v>
      </c>
      <c r="F212" t="s">
        <v>0</v>
      </c>
      <c r="G212" t="s">
        <v>268</v>
      </c>
      <c r="H212" t="s">
        <v>489</v>
      </c>
      <c r="L212" t="s">
        <v>380</v>
      </c>
    </row>
    <row r="213" spans="1:12" x14ac:dyDescent="0.35">
      <c r="A213">
        <v>2112</v>
      </c>
      <c r="B213" t="s">
        <v>559</v>
      </c>
      <c r="C213" t="s">
        <v>522</v>
      </c>
      <c r="D213" t="s">
        <v>271</v>
      </c>
      <c r="E213">
        <v>8037</v>
      </c>
      <c r="F213" t="s">
        <v>0</v>
      </c>
      <c r="G213" t="s">
        <v>562</v>
      </c>
      <c r="H213" t="s">
        <v>563</v>
      </c>
      <c r="L213" t="s">
        <v>380</v>
      </c>
    </row>
    <row r="214" spans="1:12" x14ac:dyDescent="0.35">
      <c r="A214">
        <v>2129</v>
      </c>
      <c r="B214" t="s">
        <v>559</v>
      </c>
      <c r="C214" t="s">
        <v>522</v>
      </c>
      <c r="D214" t="s">
        <v>273</v>
      </c>
      <c r="E214">
        <v>8005</v>
      </c>
      <c r="F214" t="s">
        <v>0</v>
      </c>
      <c r="G214" t="s">
        <v>272</v>
      </c>
      <c r="H214" t="s">
        <v>494</v>
      </c>
      <c r="L214" t="s">
        <v>380</v>
      </c>
    </row>
    <row r="215" spans="1:12" x14ac:dyDescent="0.35">
      <c r="A215">
        <v>2136</v>
      </c>
      <c r="B215" t="s">
        <v>257</v>
      </c>
      <c r="C215" t="s">
        <v>522</v>
      </c>
      <c r="D215" t="s">
        <v>258</v>
      </c>
      <c r="E215">
        <v>8005</v>
      </c>
      <c r="F215" t="s">
        <v>0</v>
      </c>
      <c r="G215" t="s">
        <v>257</v>
      </c>
      <c r="H215" t="s">
        <v>379</v>
      </c>
      <c r="L215" t="s">
        <v>380</v>
      </c>
    </row>
    <row r="216" spans="1:12" x14ac:dyDescent="0.35">
      <c r="A216">
        <v>2143</v>
      </c>
      <c r="B216" t="s">
        <v>274</v>
      </c>
      <c r="C216" t="s">
        <v>522</v>
      </c>
      <c r="D216" t="s">
        <v>275</v>
      </c>
      <c r="E216">
        <v>8038</v>
      </c>
      <c r="F216" t="s">
        <v>0</v>
      </c>
      <c r="G216" t="s">
        <v>564</v>
      </c>
      <c r="H216" t="s">
        <v>379</v>
      </c>
      <c r="L216" t="s">
        <v>380</v>
      </c>
    </row>
    <row r="217" spans="1:12" x14ac:dyDescent="0.35">
      <c r="A217">
        <v>2157</v>
      </c>
      <c r="B217" t="s">
        <v>274</v>
      </c>
      <c r="C217" t="s">
        <v>522</v>
      </c>
      <c r="D217" t="s">
        <v>275</v>
      </c>
      <c r="E217">
        <v>8038</v>
      </c>
      <c r="F217" t="s">
        <v>0</v>
      </c>
      <c r="G217" t="s">
        <v>565</v>
      </c>
      <c r="H217" t="s">
        <v>379</v>
      </c>
      <c r="L217" t="s">
        <v>380</v>
      </c>
    </row>
    <row r="218" spans="1:12" x14ac:dyDescent="0.35">
      <c r="A218">
        <v>2161</v>
      </c>
      <c r="B218" t="s">
        <v>274</v>
      </c>
      <c r="C218" t="s">
        <v>522</v>
      </c>
      <c r="D218" t="s">
        <v>275</v>
      </c>
      <c r="E218">
        <v>8038</v>
      </c>
      <c r="F218" t="s">
        <v>0</v>
      </c>
      <c r="G218" t="s">
        <v>274</v>
      </c>
      <c r="H218" t="s">
        <v>379</v>
      </c>
    </row>
    <row r="219" spans="1:12" x14ac:dyDescent="0.35">
      <c r="A219">
        <v>2172</v>
      </c>
      <c r="B219" t="s">
        <v>566</v>
      </c>
      <c r="C219" t="s">
        <v>522</v>
      </c>
      <c r="D219" t="s">
        <v>277</v>
      </c>
      <c r="E219">
        <v>8051</v>
      </c>
      <c r="F219" t="s">
        <v>0</v>
      </c>
      <c r="G219" t="s">
        <v>566</v>
      </c>
      <c r="H219" t="s">
        <v>379</v>
      </c>
      <c r="L219" t="s">
        <v>380</v>
      </c>
    </row>
    <row r="220" spans="1:12" x14ac:dyDescent="0.35">
      <c r="A220">
        <v>2188</v>
      </c>
      <c r="B220" t="s">
        <v>566</v>
      </c>
      <c r="C220" t="s">
        <v>522</v>
      </c>
      <c r="D220" t="s">
        <v>277</v>
      </c>
      <c r="E220">
        <v>8051</v>
      </c>
      <c r="F220" t="s">
        <v>0</v>
      </c>
      <c r="G220" t="s">
        <v>567</v>
      </c>
      <c r="H220" t="s">
        <v>379</v>
      </c>
      <c r="L220" t="s">
        <v>380</v>
      </c>
    </row>
    <row r="221" spans="1:12" x14ac:dyDescent="0.35">
      <c r="A221">
        <v>2192</v>
      </c>
      <c r="B221" t="s">
        <v>281</v>
      </c>
      <c r="C221" t="s">
        <v>522</v>
      </c>
      <c r="D221" t="s">
        <v>280</v>
      </c>
      <c r="E221">
        <v>8052</v>
      </c>
      <c r="F221" t="s">
        <v>0</v>
      </c>
      <c r="G221" t="s">
        <v>279</v>
      </c>
      <c r="H221" t="s">
        <v>379</v>
      </c>
      <c r="L221" t="s">
        <v>380</v>
      </c>
    </row>
    <row r="222" spans="1:12" x14ac:dyDescent="0.35">
      <c r="A222">
        <v>2209</v>
      </c>
      <c r="B222" t="s">
        <v>281</v>
      </c>
      <c r="C222" t="s">
        <v>522</v>
      </c>
      <c r="D222" t="s">
        <v>280</v>
      </c>
      <c r="E222">
        <v>8052</v>
      </c>
      <c r="F222" t="s">
        <v>0</v>
      </c>
      <c r="G222" t="s">
        <v>281</v>
      </c>
      <c r="H222" t="s">
        <v>379</v>
      </c>
      <c r="L222" t="s">
        <v>380</v>
      </c>
    </row>
    <row r="223" spans="1:12" x14ac:dyDescent="0.35">
      <c r="A223">
        <v>2210</v>
      </c>
      <c r="B223" t="s">
        <v>255</v>
      </c>
      <c r="C223" t="s">
        <v>522</v>
      </c>
      <c r="D223" t="s">
        <v>283</v>
      </c>
      <c r="E223">
        <v>8047</v>
      </c>
      <c r="F223" t="s">
        <v>0</v>
      </c>
      <c r="G223" t="s">
        <v>568</v>
      </c>
      <c r="H223" t="s">
        <v>379</v>
      </c>
      <c r="L223" t="s">
        <v>380</v>
      </c>
    </row>
    <row r="224" spans="1:12" x14ac:dyDescent="0.35">
      <c r="A224">
        <v>2222</v>
      </c>
      <c r="B224" t="s">
        <v>255</v>
      </c>
      <c r="C224" t="s">
        <v>522</v>
      </c>
      <c r="D224" t="s">
        <v>283</v>
      </c>
      <c r="E224">
        <v>8047</v>
      </c>
      <c r="F224" t="s">
        <v>0</v>
      </c>
      <c r="G224" t="s">
        <v>282</v>
      </c>
      <c r="H224" t="s">
        <v>379</v>
      </c>
      <c r="L224" t="s">
        <v>380</v>
      </c>
    </row>
    <row r="225" spans="1:12" x14ac:dyDescent="0.35">
      <c r="A225">
        <v>2230</v>
      </c>
      <c r="B225" t="s">
        <v>297</v>
      </c>
      <c r="C225" t="s">
        <v>522</v>
      </c>
      <c r="D225" t="s">
        <v>285</v>
      </c>
      <c r="E225">
        <v>8050</v>
      </c>
      <c r="F225" t="s">
        <v>0</v>
      </c>
      <c r="G225" t="s">
        <v>284</v>
      </c>
      <c r="H225" t="s">
        <v>379</v>
      </c>
      <c r="L225" t="s">
        <v>380</v>
      </c>
    </row>
    <row r="226" spans="1:12" x14ac:dyDescent="0.35">
      <c r="A226">
        <v>2241</v>
      </c>
      <c r="B226" t="s">
        <v>297</v>
      </c>
      <c r="C226" t="s">
        <v>522</v>
      </c>
      <c r="D226" t="s">
        <v>285</v>
      </c>
      <c r="E226">
        <v>8050</v>
      </c>
      <c r="F226" t="s">
        <v>0</v>
      </c>
      <c r="G226" t="s">
        <v>286</v>
      </c>
      <c r="H226" t="s">
        <v>379</v>
      </c>
      <c r="L226" t="s">
        <v>380</v>
      </c>
    </row>
    <row r="227" spans="1:12" x14ac:dyDescent="0.35">
      <c r="A227">
        <v>2259</v>
      </c>
      <c r="B227" t="s">
        <v>297</v>
      </c>
      <c r="C227" t="s">
        <v>522</v>
      </c>
      <c r="D227" t="s">
        <v>288</v>
      </c>
      <c r="E227">
        <v>8050</v>
      </c>
      <c r="F227" t="s">
        <v>0</v>
      </c>
      <c r="G227" t="s">
        <v>569</v>
      </c>
      <c r="H227" t="s">
        <v>398</v>
      </c>
      <c r="L227" t="s">
        <v>380</v>
      </c>
    </row>
    <row r="228" spans="1:12" x14ac:dyDescent="0.35">
      <c r="A228">
        <v>2263</v>
      </c>
      <c r="B228" t="s">
        <v>297</v>
      </c>
      <c r="C228" t="s">
        <v>522</v>
      </c>
      <c r="D228" t="s">
        <v>290</v>
      </c>
      <c r="E228">
        <v>8057</v>
      </c>
      <c r="F228" t="s">
        <v>0</v>
      </c>
      <c r="G228" t="s">
        <v>289</v>
      </c>
      <c r="H228" t="s">
        <v>494</v>
      </c>
      <c r="L228" t="s">
        <v>396</v>
      </c>
    </row>
    <row r="229" spans="1:12" x14ac:dyDescent="0.35">
      <c r="A229">
        <v>2274</v>
      </c>
      <c r="B229" t="s">
        <v>297</v>
      </c>
      <c r="C229" t="s">
        <v>522</v>
      </c>
      <c r="D229" t="s">
        <v>292</v>
      </c>
      <c r="E229">
        <v>8050</v>
      </c>
      <c r="F229" t="s">
        <v>0</v>
      </c>
      <c r="G229" t="s">
        <v>570</v>
      </c>
      <c r="H229" t="s">
        <v>384</v>
      </c>
      <c r="L229" t="s">
        <v>396</v>
      </c>
    </row>
    <row r="230" spans="1:12" x14ac:dyDescent="0.35">
      <c r="A230">
        <v>2284</v>
      </c>
      <c r="B230" t="s">
        <v>297</v>
      </c>
      <c r="C230" t="s">
        <v>522</v>
      </c>
      <c r="D230" t="s">
        <v>294</v>
      </c>
      <c r="E230">
        <v>8050</v>
      </c>
      <c r="F230" t="s">
        <v>0</v>
      </c>
      <c r="G230" t="s">
        <v>571</v>
      </c>
      <c r="H230" t="s">
        <v>572</v>
      </c>
      <c r="L230" t="s">
        <v>380</v>
      </c>
    </row>
    <row r="231" spans="1:12" x14ac:dyDescent="0.35">
      <c r="A231">
        <v>2294</v>
      </c>
      <c r="B231" t="s">
        <v>297</v>
      </c>
      <c r="C231" t="s">
        <v>522</v>
      </c>
      <c r="D231" t="s">
        <v>296</v>
      </c>
      <c r="E231">
        <v>8057</v>
      </c>
      <c r="F231" t="s">
        <v>0</v>
      </c>
      <c r="G231" t="s">
        <v>295</v>
      </c>
      <c r="H231" t="s">
        <v>395</v>
      </c>
      <c r="L231" t="s">
        <v>380</v>
      </c>
    </row>
    <row r="232" spans="1:12" x14ac:dyDescent="0.35">
      <c r="A232">
        <v>2303</v>
      </c>
      <c r="B232" t="s">
        <v>297</v>
      </c>
      <c r="C232" t="s">
        <v>522</v>
      </c>
      <c r="D232" t="s">
        <v>298</v>
      </c>
      <c r="E232">
        <v>8050</v>
      </c>
      <c r="F232" t="s">
        <v>0</v>
      </c>
      <c r="G232" t="s">
        <v>297</v>
      </c>
      <c r="H232" t="s">
        <v>379</v>
      </c>
      <c r="L232" t="s">
        <v>380</v>
      </c>
    </row>
    <row r="233" spans="1:12" x14ac:dyDescent="0.35">
      <c r="A233">
        <v>2313</v>
      </c>
      <c r="B233" t="s">
        <v>297</v>
      </c>
      <c r="C233" t="s">
        <v>522</v>
      </c>
      <c r="D233" t="s">
        <v>285</v>
      </c>
      <c r="E233">
        <v>8050</v>
      </c>
      <c r="F233" t="s">
        <v>0</v>
      </c>
      <c r="G233" t="s">
        <v>573</v>
      </c>
      <c r="H233" t="s">
        <v>379</v>
      </c>
      <c r="L233" t="s">
        <v>380</v>
      </c>
    </row>
    <row r="234" spans="1:12" x14ac:dyDescent="0.35">
      <c r="A234">
        <v>2323</v>
      </c>
      <c r="B234" t="s">
        <v>299</v>
      </c>
      <c r="C234" t="s">
        <v>522</v>
      </c>
      <c r="D234" t="s">
        <v>300</v>
      </c>
      <c r="E234">
        <v>8053</v>
      </c>
      <c r="F234" t="s">
        <v>0</v>
      </c>
      <c r="G234" t="s">
        <v>299</v>
      </c>
      <c r="H234" t="s">
        <v>379</v>
      </c>
      <c r="L234" t="s">
        <v>380</v>
      </c>
    </row>
    <row r="235" spans="1:12" x14ac:dyDescent="0.35">
      <c r="A235">
        <v>2330</v>
      </c>
      <c r="B235" t="s">
        <v>574</v>
      </c>
      <c r="C235" t="s">
        <v>522</v>
      </c>
      <c r="D235" t="s">
        <v>302</v>
      </c>
      <c r="E235">
        <v>8049</v>
      </c>
      <c r="F235" t="s">
        <v>0</v>
      </c>
      <c r="G235" t="s">
        <v>301</v>
      </c>
      <c r="H235" t="s">
        <v>379</v>
      </c>
      <c r="L235" t="s">
        <v>380</v>
      </c>
    </row>
    <row r="236" spans="1:12" x14ac:dyDescent="0.35">
      <c r="A236">
        <v>2348</v>
      </c>
      <c r="B236" t="s">
        <v>575</v>
      </c>
      <c r="C236" t="s">
        <v>522</v>
      </c>
      <c r="D236" t="s">
        <v>304</v>
      </c>
      <c r="E236">
        <v>8049</v>
      </c>
      <c r="F236" t="s">
        <v>0</v>
      </c>
      <c r="G236" t="s">
        <v>303</v>
      </c>
      <c r="H236" t="s">
        <v>494</v>
      </c>
      <c r="L236" t="s">
        <v>380</v>
      </c>
    </row>
    <row r="237" spans="1:12" x14ac:dyDescent="0.35">
      <c r="A237">
        <v>2356</v>
      </c>
      <c r="B237" t="s">
        <v>575</v>
      </c>
      <c r="C237" t="s">
        <v>522</v>
      </c>
      <c r="D237" t="s">
        <v>302</v>
      </c>
      <c r="E237">
        <v>8049</v>
      </c>
      <c r="F237" t="s">
        <v>0</v>
      </c>
      <c r="G237" t="s">
        <v>305</v>
      </c>
      <c r="H237" t="s">
        <v>379</v>
      </c>
      <c r="L237" t="s">
        <v>380</v>
      </c>
    </row>
    <row r="238" spans="1:12" x14ac:dyDescent="0.35">
      <c r="A238">
        <v>2361</v>
      </c>
      <c r="B238" t="s">
        <v>312</v>
      </c>
      <c r="C238" t="s">
        <v>522</v>
      </c>
      <c r="D238" t="s">
        <v>307</v>
      </c>
      <c r="E238">
        <v>8032</v>
      </c>
      <c r="F238" t="s">
        <v>0</v>
      </c>
      <c r="G238" t="s">
        <v>306</v>
      </c>
      <c r="H238" t="s">
        <v>379</v>
      </c>
      <c r="L238" t="s">
        <v>380</v>
      </c>
    </row>
    <row r="239" spans="1:12" x14ac:dyDescent="0.35">
      <c r="A239">
        <v>2371</v>
      </c>
      <c r="B239" t="s">
        <v>312</v>
      </c>
      <c r="C239" t="s">
        <v>522</v>
      </c>
      <c r="D239" t="s">
        <v>309</v>
      </c>
      <c r="E239">
        <v>8044</v>
      </c>
      <c r="F239" t="s">
        <v>0</v>
      </c>
      <c r="G239" t="s">
        <v>308</v>
      </c>
      <c r="H239" t="s">
        <v>398</v>
      </c>
      <c r="L239" t="s">
        <v>380</v>
      </c>
    </row>
    <row r="240" spans="1:12" x14ac:dyDescent="0.35">
      <c r="A240">
        <v>2381</v>
      </c>
      <c r="B240" t="s">
        <v>312</v>
      </c>
      <c r="C240" t="s">
        <v>522</v>
      </c>
      <c r="D240" t="s">
        <v>311</v>
      </c>
      <c r="E240">
        <v>8006</v>
      </c>
      <c r="F240" t="s">
        <v>0</v>
      </c>
      <c r="G240" t="s">
        <v>310</v>
      </c>
      <c r="H240" t="s">
        <v>398</v>
      </c>
      <c r="L240" t="s">
        <v>380</v>
      </c>
    </row>
    <row r="241" spans="1:12" x14ac:dyDescent="0.35">
      <c r="A241">
        <v>2390</v>
      </c>
      <c r="B241" t="s">
        <v>312</v>
      </c>
      <c r="C241" t="s">
        <v>522</v>
      </c>
      <c r="D241" t="s">
        <v>307</v>
      </c>
      <c r="E241">
        <v>8032</v>
      </c>
      <c r="F241" t="s">
        <v>0</v>
      </c>
      <c r="G241" t="s">
        <v>312</v>
      </c>
      <c r="H241" t="s">
        <v>379</v>
      </c>
      <c r="L241" t="s">
        <v>380</v>
      </c>
    </row>
    <row r="242" spans="1:12" x14ac:dyDescent="0.35">
      <c r="A242">
        <v>2408</v>
      </c>
      <c r="B242" t="s">
        <v>317</v>
      </c>
      <c r="C242" t="s">
        <v>522</v>
      </c>
      <c r="D242" t="s">
        <v>314</v>
      </c>
      <c r="E242">
        <v>8058</v>
      </c>
      <c r="F242" t="s">
        <v>315</v>
      </c>
      <c r="G242" t="s">
        <v>313</v>
      </c>
      <c r="H242" t="s">
        <v>437</v>
      </c>
      <c r="L242" t="s">
        <v>380</v>
      </c>
    </row>
    <row r="243" spans="1:12" x14ac:dyDescent="0.35">
      <c r="A243">
        <v>2414</v>
      </c>
      <c r="B243" t="s">
        <v>317</v>
      </c>
      <c r="C243" t="s">
        <v>522</v>
      </c>
      <c r="D243" t="s">
        <v>314</v>
      </c>
      <c r="E243">
        <v>8058</v>
      </c>
      <c r="F243" t="s">
        <v>0</v>
      </c>
      <c r="G243" t="s">
        <v>316</v>
      </c>
      <c r="H243" t="s">
        <v>437</v>
      </c>
      <c r="L243" t="s">
        <v>380</v>
      </c>
    </row>
    <row r="244" spans="1:12" x14ac:dyDescent="0.35">
      <c r="A244">
        <v>2424</v>
      </c>
      <c r="B244" t="s">
        <v>61</v>
      </c>
      <c r="C244" t="s">
        <v>576</v>
      </c>
      <c r="D244" t="s">
        <v>319</v>
      </c>
      <c r="E244">
        <v>8001</v>
      </c>
      <c r="F244" t="s">
        <v>61</v>
      </c>
      <c r="G244" t="s">
        <v>577</v>
      </c>
      <c r="H244" t="s">
        <v>379</v>
      </c>
      <c r="I244" t="s">
        <v>641</v>
      </c>
      <c r="J244">
        <v>47.378214</v>
      </c>
      <c r="K244">
        <v>8.5396710000000002</v>
      </c>
      <c r="L244" t="s">
        <v>380</v>
      </c>
    </row>
    <row r="245" spans="1:12" x14ac:dyDescent="0.35">
      <c r="A245">
        <v>2439</v>
      </c>
      <c r="B245" t="s">
        <v>321</v>
      </c>
      <c r="C245" t="s">
        <v>576</v>
      </c>
      <c r="D245" t="s">
        <v>321</v>
      </c>
      <c r="E245">
        <v>8048</v>
      </c>
      <c r="F245" t="s">
        <v>61</v>
      </c>
      <c r="G245" t="s">
        <v>578</v>
      </c>
      <c r="H245" t="s">
        <v>379</v>
      </c>
    </row>
    <row r="246" spans="1:12" x14ac:dyDescent="0.35">
      <c r="A246">
        <v>2441</v>
      </c>
      <c r="B246" t="s">
        <v>579</v>
      </c>
      <c r="C246" t="s">
        <v>576</v>
      </c>
      <c r="D246" t="s">
        <v>323</v>
      </c>
      <c r="E246">
        <v>8132</v>
      </c>
      <c r="F246" t="s">
        <v>0</v>
      </c>
      <c r="G246" t="s">
        <v>322</v>
      </c>
      <c r="H246" t="s">
        <v>379</v>
      </c>
      <c r="I246" t="s">
        <v>642</v>
      </c>
      <c r="J246">
        <v>47.30133</v>
      </c>
      <c r="K246">
        <v>8.6893840000000004</v>
      </c>
      <c r="L246" t="s">
        <v>380</v>
      </c>
    </row>
    <row r="247" spans="1:12" x14ac:dyDescent="0.35">
      <c r="A247">
        <v>2453</v>
      </c>
      <c r="B247" t="s">
        <v>61</v>
      </c>
      <c r="C247" t="s">
        <v>576</v>
      </c>
      <c r="D247" t="s">
        <v>325</v>
      </c>
      <c r="E247">
        <v>8060</v>
      </c>
      <c r="F247" t="s">
        <v>0</v>
      </c>
      <c r="G247" t="s">
        <v>580</v>
      </c>
      <c r="H247" t="s">
        <v>379</v>
      </c>
      <c r="I247" t="s">
        <v>643</v>
      </c>
      <c r="J247">
        <v>47.450350999999998</v>
      </c>
      <c r="K247">
        <v>8.5628989999999998</v>
      </c>
      <c r="L247" t="s">
        <v>380</v>
      </c>
    </row>
    <row r="248" spans="1:12" x14ac:dyDescent="0.35">
      <c r="A248">
        <v>2464</v>
      </c>
      <c r="B248" t="s">
        <v>581</v>
      </c>
      <c r="C248" t="s">
        <v>576</v>
      </c>
      <c r="D248" t="s">
        <v>327</v>
      </c>
      <c r="E248">
        <v>8001</v>
      </c>
      <c r="F248" t="s">
        <v>0</v>
      </c>
      <c r="G248" t="s">
        <v>326</v>
      </c>
      <c r="H248" t="s">
        <v>379</v>
      </c>
      <c r="I248" t="s">
        <v>644</v>
      </c>
      <c r="J248">
        <v>47.344132000000002</v>
      </c>
      <c r="K248">
        <v>8.5301650000000002</v>
      </c>
      <c r="L248" t="s">
        <v>380</v>
      </c>
    </row>
    <row r="249" spans="1:12" x14ac:dyDescent="0.35">
      <c r="A249">
        <v>2478</v>
      </c>
      <c r="B249" t="s">
        <v>581</v>
      </c>
      <c r="C249" t="s">
        <v>576</v>
      </c>
      <c r="D249" t="s">
        <v>327</v>
      </c>
      <c r="E249">
        <v>8001</v>
      </c>
      <c r="F249" t="s">
        <v>0</v>
      </c>
      <c r="G249" t="s">
        <v>328</v>
      </c>
      <c r="H249" t="s">
        <v>379</v>
      </c>
      <c r="I249" t="s">
        <v>645</v>
      </c>
      <c r="J249">
        <v>47.344132000000002</v>
      </c>
      <c r="K249">
        <v>8.5301600000000004</v>
      </c>
      <c r="L249" t="s">
        <v>380</v>
      </c>
    </row>
    <row r="250" spans="1:12" x14ac:dyDescent="0.35">
      <c r="A250">
        <v>2483</v>
      </c>
      <c r="B250" t="s">
        <v>582</v>
      </c>
      <c r="C250" t="s">
        <v>576</v>
      </c>
      <c r="D250" t="s">
        <v>330</v>
      </c>
      <c r="E250">
        <v>8038</v>
      </c>
      <c r="F250" t="s">
        <v>0</v>
      </c>
      <c r="G250" t="s">
        <v>583</v>
      </c>
      <c r="H250" t="s">
        <v>379</v>
      </c>
      <c r="I250" t="s">
        <v>646</v>
      </c>
      <c r="J250">
        <v>47.352708</v>
      </c>
      <c r="K250">
        <v>8.5315919999999998</v>
      </c>
      <c r="L250" t="s">
        <v>396</v>
      </c>
    </row>
    <row r="251" spans="1:12" x14ac:dyDescent="0.35">
      <c r="A251">
        <v>2497</v>
      </c>
      <c r="B251" t="s">
        <v>61</v>
      </c>
      <c r="C251" t="s">
        <v>576</v>
      </c>
      <c r="D251" t="s">
        <v>327</v>
      </c>
      <c r="E251">
        <v>8001</v>
      </c>
      <c r="F251" t="s">
        <v>0</v>
      </c>
      <c r="G251" t="s">
        <v>331</v>
      </c>
      <c r="H251" t="s">
        <v>379</v>
      </c>
      <c r="I251" t="s">
        <v>647</v>
      </c>
      <c r="J251">
        <v>47.372610000000002</v>
      </c>
      <c r="K251">
        <v>8.5429099999999991</v>
      </c>
      <c r="L251" t="s">
        <v>380</v>
      </c>
    </row>
    <row r="252" spans="1:12" x14ac:dyDescent="0.35">
      <c r="A252">
        <v>2500</v>
      </c>
      <c r="B252" t="s">
        <v>61</v>
      </c>
      <c r="C252" t="s">
        <v>576</v>
      </c>
      <c r="D252" t="s">
        <v>327</v>
      </c>
      <c r="E252">
        <v>8001</v>
      </c>
      <c r="F252" t="s">
        <v>0</v>
      </c>
      <c r="G252" t="s">
        <v>332</v>
      </c>
      <c r="H252" t="s">
        <v>379</v>
      </c>
      <c r="I252" t="s">
        <v>647</v>
      </c>
      <c r="J252">
        <v>47.372610000000002</v>
      </c>
      <c r="K252">
        <v>8.5429099999999991</v>
      </c>
      <c r="L252" t="s">
        <v>380</v>
      </c>
    </row>
    <row r="253" spans="1:12" x14ac:dyDescent="0.35">
      <c r="A253">
        <v>2518</v>
      </c>
      <c r="B253" t="s">
        <v>61</v>
      </c>
      <c r="C253" t="s">
        <v>576</v>
      </c>
      <c r="D253" t="s">
        <v>327</v>
      </c>
      <c r="E253">
        <v>8001</v>
      </c>
      <c r="F253" t="s">
        <v>0</v>
      </c>
      <c r="G253" t="s">
        <v>333</v>
      </c>
      <c r="H253" t="s">
        <v>379</v>
      </c>
      <c r="I253" t="s">
        <v>647</v>
      </c>
      <c r="J253">
        <v>47.372610000000002</v>
      </c>
      <c r="K253">
        <v>8.5429099999999991</v>
      </c>
      <c r="L253" t="s">
        <v>380</v>
      </c>
    </row>
    <row r="254" spans="1:12" x14ac:dyDescent="0.35">
      <c r="A254">
        <v>2526</v>
      </c>
      <c r="B254" t="s">
        <v>582</v>
      </c>
      <c r="C254" t="s">
        <v>576</v>
      </c>
      <c r="D254" t="s">
        <v>335</v>
      </c>
      <c r="E254">
        <v>8003</v>
      </c>
      <c r="F254" t="s">
        <v>0</v>
      </c>
      <c r="G254" t="s">
        <v>334</v>
      </c>
      <c r="H254" t="s">
        <v>379</v>
      </c>
      <c r="I254" t="s">
        <v>648</v>
      </c>
      <c r="J254">
        <v>47.370465000000003</v>
      </c>
      <c r="K254">
        <v>8.5184169999999995</v>
      </c>
      <c r="L254" t="s">
        <v>380</v>
      </c>
    </row>
    <row r="255" spans="1:12" x14ac:dyDescent="0.35">
      <c r="A255">
        <v>2537</v>
      </c>
      <c r="B255" t="s">
        <v>584</v>
      </c>
      <c r="C255" t="s">
        <v>576</v>
      </c>
      <c r="D255" t="s">
        <v>337</v>
      </c>
      <c r="E255">
        <v>8032</v>
      </c>
      <c r="F255" t="s">
        <v>0</v>
      </c>
      <c r="G255" t="s">
        <v>336</v>
      </c>
      <c r="H255" t="s">
        <v>379</v>
      </c>
      <c r="I255" t="s">
        <v>649</v>
      </c>
      <c r="J255">
        <v>47.365419000000003</v>
      </c>
      <c r="K255">
        <v>8.5542940000000005</v>
      </c>
      <c r="L255" t="s">
        <v>380</v>
      </c>
    </row>
    <row r="256" spans="1:12" x14ac:dyDescent="0.35">
      <c r="A256">
        <v>2548</v>
      </c>
      <c r="B256" t="s">
        <v>61</v>
      </c>
      <c r="C256" t="s">
        <v>576</v>
      </c>
      <c r="D256" t="s">
        <v>337</v>
      </c>
      <c r="E256">
        <v>8032</v>
      </c>
      <c r="F256" t="s">
        <v>0</v>
      </c>
      <c r="G256" t="s">
        <v>585</v>
      </c>
      <c r="H256" t="s">
        <v>379</v>
      </c>
      <c r="I256" t="s">
        <v>650</v>
      </c>
      <c r="J256">
        <v>47.351292000000001</v>
      </c>
      <c r="K256">
        <v>8.5762079999999994</v>
      </c>
      <c r="L256" t="s">
        <v>396</v>
      </c>
    </row>
    <row r="257" spans="1:12" x14ac:dyDescent="0.35">
      <c r="A257">
        <v>2553</v>
      </c>
      <c r="B257" t="s">
        <v>586</v>
      </c>
      <c r="C257" t="s">
        <v>576</v>
      </c>
      <c r="D257" t="s">
        <v>327</v>
      </c>
      <c r="E257">
        <v>8001</v>
      </c>
      <c r="F257" t="s">
        <v>0</v>
      </c>
      <c r="G257" t="s">
        <v>339</v>
      </c>
      <c r="H257" t="s">
        <v>379</v>
      </c>
      <c r="I257" t="s">
        <v>651</v>
      </c>
      <c r="J257">
        <v>47.401969999999999</v>
      </c>
      <c r="K257">
        <v>8.49892</v>
      </c>
      <c r="L257" t="s">
        <v>380</v>
      </c>
    </row>
    <row r="258" spans="1:12" x14ac:dyDescent="0.35">
      <c r="A258">
        <v>2562</v>
      </c>
      <c r="B258" t="s">
        <v>61</v>
      </c>
      <c r="C258" t="s">
        <v>576</v>
      </c>
      <c r="D258" t="s">
        <v>327</v>
      </c>
      <c r="E258">
        <v>8001</v>
      </c>
      <c r="F258" t="s">
        <v>0</v>
      </c>
      <c r="G258" t="s">
        <v>340</v>
      </c>
      <c r="H258" t="s">
        <v>379</v>
      </c>
      <c r="I258" t="s">
        <v>652</v>
      </c>
      <c r="J258">
        <v>47.335599999999999</v>
      </c>
      <c r="K258">
        <v>8.5188000000000006</v>
      </c>
      <c r="L258" t="s">
        <v>380</v>
      </c>
    </row>
    <row r="259" spans="1:12" x14ac:dyDescent="0.35">
      <c r="A259">
        <v>2570</v>
      </c>
      <c r="B259" t="s">
        <v>61</v>
      </c>
      <c r="C259" t="s">
        <v>576</v>
      </c>
      <c r="D259" t="s">
        <v>327</v>
      </c>
      <c r="E259">
        <v>8001</v>
      </c>
      <c r="F259" t="s">
        <v>0</v>
      </c>
      <c r="G259" t="s">
        <v>341</v>
      </c>
      <c r="H259" t="s">
        <v>379</v>
      </c>
      <c r="I259" t="s">
        <v>653</v>
      </c>
      <c r="J259">
        <v>47.371659999999999</v>
      </c>
      <c r="K259">
        <v>8.5579800000000006</v>
      </c>
      <c r="L259" t="s">
        <v>380</v>
      </c>
    </row>
    <row r="260" spans="1:12" x14ac:dyDescent="0.35">
      <c r="A260">
        <v>2583</v>
      </c>
      <c r="B260" t="s">
        <v>587</v>
      </c>
      <c r="C260" t="s">
        <v>576</v>
      </c>
      <c r="D260" t="s">
        <v>343</v>
      </c>
      <c r="E260">
        <v>8001</v>
      </c>
      <c r="F260" t="s">
        <v>61</v>
      </c>
      <c r="G260" t="s">
        <v>342</v>
      </c>
      <c r="H260" t="s">
        <v>379</v>
      </c>
    </row>
    <row r="261" spans="1:12" x14ac:dyDescent="0.35">
      <c r="A261">
        <v>2597</v>
      </c>
      <c r="B261" t="s">
        <v>589</v>
      </c>
      <c r="C261" t="s">
        <v>588</v>
      </c>
      <c r="D261" t="s">
        <v>345</v>
      </c>
      <c r="E261">
        <v>8002</v>
      </c>
      <c r="F261" t="s">
        <v>0</v>
      </c>
      <c r="G261" t="s">
        <v>589</v>
      </c>
      <c r="H261" t="s">
        <v>379</v>
      </c>
      <c r="L261" t="s">
        <v>396</v>
      </c>
    </row>
    <row r="262" spans="1:12" x14ac:dyDescent="0.35">
      <c r="A262">
        <v>2604</v>
      </c>
      <c r="B262" t="s">
        <v>589</v>
      </c>
      <c r="C262" t="s">
        <v>588</v>
      </c>
      <c r="D262" t="s">
        <v>345</v>
      </c>
      <c r="E262">
        <v>8002</v>
      </c>
      <c r="F262" t="s">
        <v>0</v>
      </c>
      <c r="G262" t="s">
        <v>589</v>
      </c>
      <c r="H262" t="s">
        <v>379</v>
      </c>
      <c r="L262" t="s">
        <v>380</v>
      </c>
    </row>
    <row r="263" spans="1:12" x14ac:dyDescent="0.35">
      <c r="A263">
        <v>2616</v>
      </c>
      <c r="B263" t="s">
        <v>590</v>
      </c>
      <c r="C263" t="s">
        <v>588</v>
      </c>
      <c r="D263" t="s">
        <v>347</v>
      </c>
      <c r="E263">
        <v>8048</v>
      </c>
      <c r="F263" t="s">
        <v>0</v>
      </c>
      <c r="G263" t="s">
        <v>590</v>
      </c>
      <c r="H263" t="s">
        <v>379</v>
      </c>
      <c r="L263" t="s">
        <v>380</v>
      </c>
    </row>
    <row r="264" spans="1:12" x14ac:dyDescent="0.35">
      <c r="A264">
        <v>2627</v>
      </c>
      <c r="B264" t="s">
        <v>591</v>
      </c>
      <c r="C264" t="s">
        <v>588</v>
      </c>
      <c r="D264" t="s">
        <v>349</v>
      </c>
      <c r="E264">
        <v>8005</v>
      </c>
      <c r="F264" t="s">
        <v>0</v>
      </c>
      <c r="G264" t="s">
        <v>592</v>
      </c>
      <c r="H264" t="s">
        <v>379</v>
      </c>
      <c r="L264" t="s">
        <v>396</v>
      </c>
    </row>
    <row r="265" spans="1:12" x14ac:dyDescent="0.35">
      <c r="A265">
        <v>2632</v>
      </c>
      <c r="B265" t="s">
        <v>591</v>
      </c>
      <c r="C265" t="s">
        <v>588</v>
      </c>
      <c r="D265" t="s">
        <v>349</v>
      </c>
      <c r="E265">
        <v>8005</v>
      </c>
      <c r="F265" t="s">
        <v>0</v>
      </c>
      <c r="G265" t="s">
        <v>591</v>
      </c>
      <c r="H265" t="s">
        <v>379</v>
      </c>
      <c r="L265" t="s">
        <v>396</v>
      </c>
    </row>
    <row r="266" spans="1:12" x14ac:dyDescent="0.35">
      <c r="A266">
        <v>2642</v>
      </c>
      <c r="B266" t="s">
        <v>593</v>
      </c>
      <c r="C266" t="s">
        <v>588</v>
      </c>
      <c r="D266" t="s">
        <v>2</v>
      </c>
      <c r="E266">
        <v>8023</v>
      </c>
      <c r="F266" t="s">
        <v>0</v>
      </c>
      <c r="G266" t="s">
        <v>593</v>
      </c>
      <c r="H266" t="s">
        <v>379</v>
      </c>
      <c r="L266" t="s">
        <v>396</v>
      </c>
    </row>
    <row r="267" spans="1:12" x14ac:dyDescent="0.35">
      <c r="A267">
        <v>2659</v>
      </c>
      <c r="B267" t="s">
        <v>593</v>
      </c>
      <c r="C267" t="s">
        <v>588</v>
      </c>
      <c r="D267" t="s">
        <v>2</v>
      </c>
      <c r="E267">
        <v>8023</v>
      </c>
      <c r="F267" t="s">
        <v>0</v>
      </c>
      <c r="G267" t="s">
        <v>593</v>
      </c>
      <c r="H267" t="s">
        <v>379</v>
      </c>
      <c r="L267" t="s">
        <v>396</v>
      </c>
    </row>
    <row r="268" spans="1:12" x14ac:dyDescent="0.35">
      <c r="A268">
        <v>2662</v>
      </c>
      <c r="B268" t="s">
        <v>591</v>
      </c>
      <c r="C268" t="s">
        <v>588</v>
      </c>
      <c r="D268" t="s">
        <v>349</v>
      </c>
      <c r="E268">
        <v>8005</v>
      </c>
      <c r="F268" t="s">
        <v>0</v>
      </c>
      <c r="G268" t="s">
        <v>594</v>
      </c>
      <c r="H268" t="s">
        <v>379</v>
      </c>
      <c r="L268" t="s">
        <v>396</v>
      </c>
    </row>
    <row r="269" spans="1:12" x14ac:dyDescent="0.35">
      <c r="A269">
        <v>2672</v>
      </c>
      <c r="B269" t="s">
        <v>595</v>
      </c>
      <c r="C269" t="s">
        <v>588</v>
      </c>
      <c r="D269" t="s">
        <v>351</v>
      </c>
      <c r="E269">
        <v>8050</v>
      </c>
      <c r="F269" t="s">
        <v>0</v>
      </c>
      <c r="G269" t="s">
        <v>595</v>
      </c>
      <c r="H269" t="s">
        <v>379</v>
      </c>
      <c r="L269" t="s">
        <v>380</v>
      </c>
    </row>
    <row r="270" spans="1:12" x14ac:dyDescent="0.35">
      <c r="A270">
        <v>2689</v>
      </c>
      <c r="B270" t="s">
        <v>595</v>
      </c>
      <c r="C270" t="s">
        <v>588</v>
      </c>
      <c r="D270" t="s">
        <v>351</v>
      </c>
      <c r="E270">
        <v>8050</v>
      </c>
      <c r="F270" t="s">
        <v>0</v>
      </c>
      <c r="G270" t="s">
        <v>595</v>
      </c>
      <c r="H270" t="s">
        <v>379</v>
      </c>
      <c r="L270" t="s">
        <v>396</v>
      </c>
    </row>
    <row r="271" spans="1:12" x14ac:dyDescent="0.35">
      <c r="A271">
        <v>2695</v>
      </c>
      <c r="B271" t="s">
        <v>595</v>
      </c>
      <c r="C271" t="s">
        <v>588</v>
      </c>
      <c r="D271" t="s">
        <v>351</v>
      </c>
      <c r="E271">
        <v>8050</v>
      </c>
      <c r="F271" t="s">
        <v>0</v>
      </c>
      <c r="G271" t="s">
        <v>595</v>
      </c>
      <c r="H271" t="s">
        <v>379</v>
      </c>
      <c r="L271" t="s">
        <v>380</v>
      </c>
    </row>
    <row r="272" spans="1:12" x14ac:dyDescent="0.35">
      <c r="A272">
        <v>2708</v>
      </c>
      <c r="B272" t="s">
        <v>596</v>
      </c>
      <c r="C272" t="s">
        <v>588</v>
      </c>
      <c r="D272" t="s">
        <v>353</v>
      </c>
      <c r="E272">
        <v>8045</v>
      </c>
      <c r="F272" t="s">
        <v>61</v>
      </c>
      <c r="G272" t="s">
        <v>596</v>
      </c>
      <c r="H272" t="s">
        <v>410</v>
      </c>
      <c r="L272" t="s">
        <v>396</v>
      </c>
    </row>
    <row r="273" spans="1:12" x14ac:dyDescent="0.35">
      <c r="A273">
        <v>2715</v>
      </c>
      <c r="B273" t="s">
        <v>593</v>
      </c>
      <c r="C273" t="s">
        <v>588</v>
      </c>
      <c r="D273" t="s">
        <v>2</v>
      </c>
      <c r="E273">
        <v>8023</v>
      </c>
      <c r="F273" t="s">
        <v>0</v>
      </c>
      <c r="G273" t="s">
        <v>593</v>
      </c>
      <c r="H273" t="s">
        <v>379</v>
      </c>
      <c r="L273" t="s">
        <v>380</v>
      </c>
    </row>
    <row r="274" spans="1:12" x14ac:dyDescent="0.35">
      <c r="A274">
        <v>2721</v>
      </c>
      <c r="B274" t="s">
        <v>597</v>
      </c>
      <c r="C274" t="s">
        <v>588</v>
      </c>
      <c r="D274" t="s">
        <v>355</v>
      </c>
      <c r="E274">
        <v>8051</v>
      </c>
      <c r="F274" t="s">
        <v>61</v>
      </c>
      <c r="G274" t="s">
        <v>597</v>
      </c>
      <c r="H274" t="s">
        <v>410</v>
      </c>
      <c r="L274" t="s">
        <v>396</v>
      </c>
    </row>
    <row r="275" spans="1:12" x14ac:dyDescent="0.35">
      <c r="A275">
        <v>2730</v>
      </c>
      <c r="B275" t="s">
        <v>598</v>
      </c>
      <c r="C275" t="s">
        <v>588</v>
      </c>
      <c r="D275" t="s">
        <v>357</v>
      </c>
      <c r="E275">
        <v>8045</v>
      </c>
      <c r="F275" t="s">
        <v>61</v>
      </c>
      <c r="G275" t="s">
        <v>598</v>
      </c>
      <c r="H275" t="s">
        <v>410</v>
      </c>
      <c r="L275" t="s">
        <v>396</v>
      </c>
    </row>
    <row r="276" spans="1:12" x14ac:dyDescent="0.35">
      <c r="A276">
        <v>2749</v>
      </c>
      <c r="B276" t="s">
        <v>590</v>
      </c>
      <c r="C276" t="s">
        <v>588</v>
      </c>
      <c r="D276" t="s">
        <v>347</v>
      </c>
      <c r="E276">
        <v>8048</v>
      </c>
      <c r="F276" t="s">
        <v>0</v>
      </c>
      <c r="G276" t="s">
        <v>590</v>
      </c>
      <c r="H276" t="s">
        <v>379</v>
      </c>
      <c r="L276" t="s">
        <v>380</v>
      </c>
    </row>
    <row r="277" spans="1:12" x14ac:dyDescent="0.35">
      <c r="A277">
        <v>2757</v>
      </c>
      <c r="B277" t="s">
        <v>599</v>
      </c>
      <c r="C277" t="s">
        <v>588</v>
      </c>
      <c r="D277" t="s">
        <v>359</v>
      </c>
      <c r="E277">
        <v>8055</v>
      </c>
      <c r="F277" t="s">
        <v>360</v>
      </c>
      <c r="G277" t="s">
        <v>599</v>
      </c>
      <c r="H277" t="s">
        <v>410</v>
      </c>
      <c r="L277" t="s">
        <v>396</v>
      </c>
    </row>
    <row r="278" spans="1:12" x14ac:dyDescent="0.35">
      <c r="A278">
        <v>2769</v>
      </c>
      <c r="B278" t="s">
        <v>600</v>
      </c>
      <c r="C278" t="s">
        <v>588</v>
      </c>
      <c r="D278" t="s">
        <v>5</v>
      </c>
      <c r="E278">
        <v>8005</v>
      </c>
      <c r="F278" t="s">
        <v>0</v>
      </c>
      <c r="G278" t="s">
        <v>600</v>
      </c>
      <c r="H278" t="s">
        <v>489</v>
      </c>
      <c r="L278" t="s">
        <v>396</v>
      </c>
    </row>
    <row r="279" spans="1:12" x14ac:dyDescent="0.35">
      <c r="A279">
        <v>2778</v>
      </c>
      <c r="B279" t="s">
        <v>601</v>
      </c>
      <c r="C279" t="s">
        <v>588</v>
      </c>
      <c r="D279" t="s">
        <v>7</v>
      </c>
      <c r="E279">
        <v>8001</v>
      </c>
      <c r="F279" t="s">
        <v>0</v>
      </c>
      <c r="G279" t="s">
        <v>601</v>
      </c>
      <c r="H279" t="s">
        <v>410</v>
      </c>
      <c r="L279" t="s">
        <v>396</v>
      </c>
    </row>
    <row r="280" spans="1:12" x14ac:dyDescent="0.35">
      <c r="A280">
        <v>2786</v>
      </c>
      <c r="B280" t="s">
        <v>603</v>
      </c>
      <c r="C280" t="s">
        <v>602</v>
      </c>
      <c r="D280" t="s">
        <v>362</v>
      </c>
      <c r="E280">
        <v>8001</v>
      </c>
      <c r="F280" t="s">
        <v>0</v>
      </c>
      <c r="G280" t="s">
        <v>603</v>
      </c>
      <c r="H280" t="s">
        <v>379</v>
      </c>
      <c r="L280" t="s">
        <v>380</v>
      </c>
    </row>
    <row r="281" spans="1:12" x14ac:dyDescent="0.35">
      <c r="A281">
        <v>2793</v>
      </c>
      <c r="B281" t="s">
        <v>604</v>
      </c>
      <c r="C281" t="s">
        <v>602</v>
      </c>
      <c r="D281" t="s">
        <v>364</v>
      </c>
      <c r="E281">
        <v>8038</v>
      </c>
      <c r="F281" t="s">
        <v>0</v>
      </c>
      <c r="G281" t="s">
        <v>604</v>
      </c>
      <c r="H281" t="s">
        <v>379</v>
      </c>
      <c r="L281" t="s">
        <v>396</v>
      </c>
    </row>
    <row r="282" spans="1:12" x14ac:dyDescent="0.35">
      <c r="A282">
        <v>2802</v>
      </c>
      <c r="B282" t="s">
        <v>605</v>
      </c>
      <c r="C282" t="s">
        <v>602</v>
      </c>
      <c r="D282" t="s">
        <v>366</v>
      </c>
      <c r="E282">
        <v>8004</v>
      </c>
      <c r="F282" t="s">
        <v>0</v>
      </c>
      <c r="G282" t="s">
        <v>365</v>
      </c>
      <c r="H282" t="s">
        <v>379</v>
      </c>
      <c r="L282" t="s">
        <v>380</v>
      </c>
    </row>
    <row r="283" spans="1:12" x14ac:dyDescent="0.35">
      <c r="A283">
        <v>2818</v>
      </c>
      <c r="B283" t="s">
        <v>606</v>
      </c>
      <c r="C283" t="s">
        <v>602</v>
      </c>
      <c r="D283" t="s">
        <v>368</v>
      </c>
      <c r="E283">
        <v>8004</v>
      </c>
      <c r="F283" t="s">
        <v>0</v>
      </c>
      <c r="G283" t="s">
        <v>606</v>
      </c>
      <c r="H283" t="s">
        <v>379</v>
      </c>
      <c r="L283" t="s">
        <v>396</v>
      </c>
    </row>
    <row r="284" spans="1:12" x14ac:dyDescent="0.35">
      <c r="A284">
        <v>2826</v>
      </c>
      <c r="B284" t="s">
        <v>607</v>
      </c>
      <c r="C284" t="s">
        <v>602</v>
      </c>
      <c r="D284" t="s">
        <v>608</v>
      </c>
      <c r="E284">
        <v>8001</v>
      </c>
      <c r="F284" t="s">
        <v>0</v>
      </c>
      <c r="G284" t="s">
        <v>607</v>
      </c>
      <c r="H284" t="s">
        <v>379</v>
      </c>
      <c r="L284" t="s">
        <v>396</v>
      </c>
    </row>
    <row r="285" spans="1:12" x14ac:dyDescent="0.35">
      <c r="A285">
        <v>2831</v>
      </c>
      <c r="B285" t="s">
        <v>609</v>
      </c>
      <c r="C285" t="s">
        <v>602</v>
      </c>
      <c r="D285" t="s">
        <v>608</v>
      </c>
      <c r="E285">
        <v>8001</v>
      </c>
      <c r="F285" t="s">
        <v>0</v>
      </c>
      <c r="G285" t="s">
        <v>609</v>
      </c>
      <c r="H285" t="s">
        <v>379</v>
      </c>
      <c r="L285" t="s">
        <v>396</v>
      </c>
    </row>
    <row r="286" spans="1:12" x14ac:dyDescent="0.35">
      <c r="A286">
        <v>2847</v>
      </c>
      <c r="B286" t="s">
        <v>610</v>
      </c>
      <c r="C286" t="s">
        <v>602</v>
      </c>
      <c r="D286" t="s">
        <v>370</v>
      </c>
      <c r="E286">
        <v>8050</v>
      </c>
      <c r="F286" t="s">
        <v>0</v>
      </c>
      <c r="G286" t="s">
        <v>611</v>
      </c>
      <c r="H286" t="s">
        <v>379</v>
      </c>
      <c r="L286" t="s">
        <v>396</v>
      </c>
    </row>
    <row r="287" spans="1:12" x14ac:dyDescent="0.35">
      <c r="A287">
        <v>2855</v>
      </c>
      <c r="B287" t="s">
        <v>612</v>
      </c>
      <c r="C287" t="s">
        <v>612</v>
      </c>
      <c r="D287" t="s">
        <v>372</v>
      </c>
      <c r="E287">
        <v>8048</v>
      </c>
      <c r="F287" t="s">
        <v>373</v>
      </c>
      <c r="G287" t="s">
        <v>612</v>
      </c>
      <c r="H287" t="s">
        <v>379</v>
      </c>
      <c r="L287" t="s">
        <v>380</v>
      </c>
    </row>
  </sheetData>
  <autoFilter ref="A1:L287" xr:uid="{FD41FC04-94C7-474F-B8DE-97455A7C2172}"/>
  <pageMargins left="0.7" right="0.7" top="0.75" bottom="0.75" header="0.3" footer="0.3"/>
  <pageSetup paperSize="9" orientation="portrait" r:id="rId1"/>
  <headerFooter>
    <oddFooter>&amp;L&amp;1#&amp;"Calibri"&amp;10&amp;K000000Sensitivity: C2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A948-BF4A-4BAB-932E-7C7EDA664F52}">
  <dimension ref="A1:H312"/>
  <sheetViews>
    <sheetView tabSelected="1" topLeftCell="D19" workbookViewId="0">
      <selection activeCell="D54" sqref="D54"/>
    </sheetView>
  </sheetViews>
  <sheetFormatPr defaultRowHeight="12.75" x14ac:dyDescent="0.35"/>
  <cols>
    <col min="1" max="1" width="23.9296875" bestFit="1" customWidth="1"/>
    <col min="2" max="2" width="22.33203125" bestFit="1" customWidth="1"/>
    <col min="3" max="3" width="21.86328125" bestFit="1" customWidth="1"/>
    <col min="4" max="4" width="28" bestFit="1" customWidth="1"/>
    <col min="5" max="5" width="32.86328125" bestFit="1" customWidth="1"/>
    <col min="6" max="6" width="30.9296875" bestFit="1" customWidth="1"/>
    <col min="7" max="7" width="35.796875" bestFit="1" customWidth="1"/>
    <col min="8" max="306" width="34.46484375" bestFit="1" customWidth="1"/>
    <col min="307" max="307" width="27.3984375" bestFit="1" customWidth="1"/>
    <col min="308" max="308" width="27" bestFit="1" customWidth="1"/>
  </cols>
  <sheetData>
    <row r="1" spans="1:7" x14ac:dyDescent="0.35">
      <c r="A1" s="7" t="s">
        <v>656</v>
      </c>
      <c r="B1" t="s">
        <v>672</v>
      </c>
    </row>
    <row r="2" spans="1:7" x14ac:dyDescent="0.35">
      <c r="A2" s="7" t="s">
        <v>658</v>
      </c>
      <c r="B2" t="s">
        <v>672</v>
      </c>
    </row>
    <row r="4" spans="1:7" x14ac:dyDescent="0.35">
      <c r="A4" s="7" t="s">
        <v>669</v>
      </c>
      <c r="B4" t="s">
        <v>671</v>
      </c>
      <c r="C4" t="s">
        <v>673</v>
      </c>
      <c r="D4" t="s">
        <v>674</v>
      </c>
      <c r="E4" t="s">
        <v>675</v>
      </c>
      <c r="F4" t="s">
        <v>676</v>
      </c>
      <c r="G4" t="s">
        <v>677</v>
      </c>
    </row>
    <row r="5" spans="1:7" x14ac:dyDescent="0.35">
      <c r="A5" s="8" t="s">
        <v>518</v>
      </c>
      <c r="B5" s="6">
        <v>132260</v>
      </c>
      <c r="C5" s="6">
        <v>420</v>
      </c>
      <c r="D5" s="6">
        <v>209</v>
      </c>
      <c r="E5" s="6">
        <v>89650</v>
      </c>
      <c r="F5" s="6">
        <v>211</v>
      </c>
      <c r="G5" s="6">
        <v>42610</v>
      </c>
    </row>
    <row r="6" spans="1:7" x14ac:dyDescent="0.35">
      <c r="A6" s="8" t="s">
        <v>602</v>
      </c>
      <c r="B6" s="6">
        <v>4524470</v>
      </c>
      <c r="C6" s="6">
        <v>8074</v>
      </c>
      <c r="D6" s="6">
        <v>1025</v>
      </c>
      <c r="E6" s="6">
        <v>937020</v>
      </c>
      <c r="F6" s="6">
        <v>7049</v>
      </c>
      <c r="G6" s="6">
        <v>3587450</v>
      </c>
    </row>
    <row r="7" spans="1:7" x14ac:dyDescent="0.35">
      <c r="A7" s="8" t="s">
        <v>612</v>
      </c>
      <c r="B7" s="6">
        <v>99290</v>
      </c>
      <c r="C7" s="6">
        <v>287</v>
      </c>
      <c r="D7" s="6">
        <v>146</v>
      </c>
      <c r="E7" s="6">
        <v>53790</v>
      </c>
      <c r="F7" s="6">
        <v>141</v>
      </c>
      <c r="G7" s="6">
        <v>45500</v>
      </c>
    </row>
    <row r="8" spans="1:7" x14ac:dyDescent="0.35">
      <c r="A8" s="8" t="s">
        <v>517</v>
      </c>
      <c r="B8" s="6">
        <v>106360</v>
      </c>
      <c r="C8" s="6">
        <v>-271</v>
      </c>
      <c r="D8" s="6">
        <v>44</v>
      </c>
      <c r="E8" s="6">
        <v>14930</v>
      </c>
      <c r="F8" s="6">
        <v>321</v>
      </c>
      <c r="G8" s="6">
        <v>91430</v>
      </c>
    </row>
    <row r="9" spans="1:7" x14ac:dyDescent="0.35">
      <c r="A9" s="8" t="s">
        <v>506</v>
      </c>
      <c r="B9" s="6">
        <v>73880250</v>
      </c>
      <c r="C9" s="6">
        <v>74015</v>
      </c>
      <c r="D9" s="6">
        <v>44465</v>
      </c>
      <c r="E9" s="6">
        <v>60373100</v>
      </c>
      <c r="F9" s="6">
        <v>29550</v>
      </c>
      <c r="G9" s="6">
        <v>13507150</v>
      </c>
    </row>
    <row r="10" spans="1:7" x14ac:dyDescent="0.35">
      <c r="A10" s="8" t="s">
        <v>588</v>
      </c>
      <c r="B10" s="6">
        <v>53210530</v>
      </c>
      <c r="C10" s="6">
        <v>26737</v>
      </c>
      <c r="D10" s="6">
        <v>20603</v>
      </c>
      <c r="E10" s="6">
        <v>49669450</v>
      </c>
      <c r="F10" s="6">
        <v>6293</v>
      </c>
      <c r="G10" s="6">
        <v>3541080</v>
      </c>
    </row>
    <row r="11" spans="1:7" x14ac:dyDescent="0.35">
      <c r="A11" s="8" t="s">
        <v>576</v>
      </c>
      <c r="B11" s="6">
        <v>6316980</v>
      </c>
      <c r="C11" s="6">
        <v>19071</v>
      </c>
      <c r="D11" s="6">
        <v>9524</v>
      </c>
      <c r="E11" s="6">
        <v>4098790</v>
      </c>
      <c r="F11" s="6">
        <v>9547</v>
      </c>
      <c r="G11" s="6">
        <v>2218190</v>
      </c>
    </row>
    <row r="12" spans="1:7" x14ac:dyDescent="0.35">
      <c r="A12" s="8" t="s">
        <v>378</v>
      </c>
      <c r="B12" s="6">
        <v>95594990</v>
      </c>
      <c r="C12" s="6">
        <v>99928</v>
      </c>
      <c r="D12" s="6">
        <v>78346</v>
      </c>
      <c r="E12" s="6">
        <v>86708940</v>
      </c>
      <c r="F12" s="6">
        <v>21582</v>
      </c>
      <c r="G12" s="6">
        <v>8886050</v>
      </c>
    </row>
    <row r="13" spans="1:7" x14ac:dyDescent="0.35">
      <c r="A13" s="8" t="s">
        <v>512</v>
      </c>
      <c r="B13" s="6">
        <v>13090</v>
      </c>
      <c r="C13" s="6">
        <v>95</v>
      </c>
      <c r="D13" s="6">
        <v>3</v>
      </c>
      <c r="E13" s="6">
        <v>720</v>
      </c>
      <c r="F13" s="6">
        <v>92</v>
      </c>
      <c r="G13" s="6">
        <v>12370</v>
      </c>
    </row>
    <row r="14" spans="1:7" x14ac:dyDescent="0.35">
      <c r="A14" s="8" t="s">
        <v>522</v>
      </c>
      <c r="B14" s="6">
        <v>125829870</v>
      </c>
      <c r="C14" s="6">
        <v>177421</v>
      </c>
      <c r="D14" s="6">
        <v>116673</v>
      </c>
      <c r="E14" s="6">
        <v>104399220</v>
      </c>
      <c r="F14" s="6">
        <v>60748</v>
      </c>
      <c r="G14" s="6">
        <v>21430650</v>
      </c>
    </row>
    <row r="15" spans="1:7" x14ac:dyDescent="0.35">
      <c r="A15" s="8" t="s">
        <v>670</v>
      </c>
      <c r="B15" s="6">
        <v>359708090</v>
      </c>
      <c r="C15" s="6">
        <v>405777</v>
      </c>
      <c r="D15" s="6">
        <v>271038</v>
      </c>
      <c r="E15" s="6">
        <v>306345610</v>
      </c>
      <c r="F15" s="6">
        <v>135534</v>
      </c>
      <c r="G15" s="6">
        <v>53362480</v>
      </c>
    </row>
    <row r="20" spans="1:8" x14ac:dyDescent="0.35">
      <c r="A20" t="str">
        <f>A4</f>
        <v>Row Labels</v>
      </c>
      <c r="B20" t="s">
        <v>678</v>
      </c>
      <c r="C20" t="s">
        <v>679</v>
      </c>
      <c r="D20" t="s">
        <v>680</v>
      </c>
      <c r="E20" t="s">
        <v>681</v>
      </c>
      <c r="F20" t="s">
        <v>682</v>
      </c>
      <c r="G20" t="s">
        <v>683</v>
      </c>
      <c r="H20" t="s">
        <v>684</v>
      </c>
    </row>
    <row r="21" spans="1:8" x14ac:dyDescent="0.35">
      <c r="A21" t="str">
        <f t="shared" ref="A21:A33" si="0">A5</f>
        <v>Bank Avera Genossenschaft</v>
      </c>
      <c r="B21" s="9">
        <f>B5/C5</f>
        <v>314.90476190476193</v>
      </c>
      <c r="C21" s="9">
        <f>E5/D5</f>
        <v>428.94736842105266</v>
      </c>
      <c r="D21" s="9">
        <f>G5/F5</f>
        <v>201.9431279620853</v>
      </c>
      <c r="E21">
        <f>E5</f>
        <v>89650</v>
      </c>
      <c r="F21">
        <f>G5</f>
        <v>42610</v>
      </c>
      <c r="G21">
        <f>E21/(E21+F21)</f>
        <v>0.67783154392862544</v>
      </c>
      <c r="H21">
        <f>F21/(E21+F21)</f>
        <v>0.32216845607137456</v>
      </c>
    </row>
    <row r="22" spans="1:8" x14ac:dyDescent="0.35">
      <c r="A22" t="str">
        <f t="shared" si="0"/>
        <v>Bank Cler AG</v>
      </c>
      <c r="B22" s="9">
        <f t="shared" ref="B22:B33" si="1">B6/C6</f>
        <v>560.37527867228141</v>
      </c>
      <c r="C22" s="9">
        <f t="shared" ref="C22:C31" si="2">E6/D6</f>
        <v>914.16585365853655</v>
      </c>
      <c r="D22" s="9">
        <f t="shared" ref="D22:D31" si="3">G6/F6</f>
        <v>508.93034472974892</v>
      </c>
      <c r="E22">
        <f t="shared" ref="E22:E31" si="4">E6</f>
        <v>937020</v>
      </c>
      <c r="F22">
        <f t="shared" ref="F22:F31" si="5">G6</f>
        <v>3587450</v>
      </c>
      <c r="G22">
        <f t="shared" ref="G22:G31" si="6">E22/(E22+F22)</f>
        <v>0.20710050016908058</v>
      </c>
      <c r="H22">
        <f t="shared" ref="H22:H31" si="7">F22/(E22+F22)</f>
        <v>0.79289949983091945</v>
      </c>
    </row>
    <row r="23" spans="1:8" x14ac:dyDescent="0.35">
      <c r="A23" t="str">
        <f t="shared" si="0"/>
        <v>Bank Julius Baer &amp; Co. AG</v>
      </c>
      <c r="B23" s="9">
        <f t="shared" si="1"/>
        <v>345.95818815331012</v>
      </c>
      <c r="C23" s="9">
        <f t="shared" si="2"/>
        <v>368.42465753424659</v>
      </c>
      <c r="D23" s="9">
        <f t="shared" si="3"/>
        <v>322.69503546099293</v>
      </c>
      <c r="E23">
        <f t="shared" si="4"/>
        <v>53790</v>
      </c>
      <c r="F23">
        <f t="shared" si="5"/>
        <v>45500</v>
      </c>
      <c r="G23">
        <f t="shared" si="6"/>
        <v>0.54174639943599556</v>
      </c>
      <c r="H23">
        <f t="shared" si="7"/>
        <v>0.45825360056400444</v>
      </c>
    </row>
    <row r="24" spans="1:8" x14ac:dyDescent="0.35">
      <c r="A24" t="str">
        <f t="shared" si="0"/>
        <v>Bank Sparhafen Zürich AG</v>
      </c>
      <c r="B24" s="9">
        <f t="shared" si="1"/>
        <v>-392.47232472324725</v>
      </c>
      <c r="C24" s="9">
        <f t="shared" si="2"/>
        <v>339.31818181818181</v>
      </c>
      <c r="D24" s="9">
        <f t="shared" si="3"/>
        <v>284.82866043613706</v>
      </c>
      <c r="E24">
        <f t="shared" si="4"/>
        <v>14930</v>
      </c>
      <c r="F24">
        <f t="shared" si="5"/>
        <v>91430</v>
      </c>
      <c r="G24">
        <f t="shared" si="6"/>
        <v>0.14037232042121098</v>
      </c>
      <c r="H24">
        <f t="shared" si="7"/>
        <v>0.85962767957878905</v>
      </c>
    </row>
    <row r="25" spans="1:8" x14ac:dyDescent="0.35">
      <c r="A25" t="str">
        <f t="shared" si="0"/>
        <v>Credit Suisse AG</v>
      </c>
      <c r="B25" s="9">
        <f t="shared" si="1"/>
        <v>998.17942308991417</v>
      </c>
      <c r="C25" s="9">
        <f t="shared" si="2"/>
        <v>1357.766782862926</v>
      </c>
      <c r="D25" s="9">
        <f t="shared" si="3"/>
        <v>457.09475465313028</v>
      </c>
      <c r="E25">
        <f t="shared" si="4"/>
        <v>60373100</v>
      </c>
      <c r="F25">
        <f t="shared" si="5"/>
        <v>13507150</v>
      </c>
      <c r="G25">
        <f t="shared" si="6"/>
        <v>0.81717509077189099</v>
      </c>
      <c r="H25">
        <f t="shared" si="7"/>
        <v>0.18282490922810901</v>
      </c>
    </row>
    <row r="26" spans="1:8" x14ac:dyDescent="0.35">
      <c r="A26" t="str">
        <f t="shared" si="0"/>
        <v>Migros Bank</v>
      </c>
      <c r="B26" s="9">
        <f t="shared" si="1"/>
        <v>1990.1458652803231</v>
      </c>
      <c r="C26" s="9">
        <f t="shared" si="2"/>
        <v>2410.7872639906809</v>
      </c>
      <c r="D26" s="9">
        <f t="shared" si="3"/>
        <v>562.70141426982366</v>
      </c>
      <c r="E26">
        <f t="shared" si="4"/>
        <v>49669450</v>
      </c>
      <c r="F26">
        <f t="shared" si="5"/>
        <v>3541080</v>
      </c>
      <c r="G26">
        <f t="shared" si="6"/>
        <v>0.93345151796082471</v>
      </c>
      <c r="H26">
        <f t="shared" si="7"/>
        <v>6.6548482039175322E-2</v>
      </c>
    </row>
    <row r="27" spans="1:8" x14ac:dyDescent="0.35">
      <c r="A27" t="str">
        <f t="shared" si="0"/>
        <v>Raiffeisen Schweiz</v>
      </c>
      <c r="B27" s="9">
        <f t="shared" si="1"/>
        <v>331.23485921031931</v>
      </c>
      <c r="C27" s="9">
        <f t="shared" si="2"/>
        <v>430.36434271314573</v>
      </c>
      <c r="D27" s="9">
        <f t="shared" si="3"/>
        <v>232.34419189274118</v>
      </c>
      <c r="E27">
        <f t="shared" si="4"/>
        <v>4098790</v>
      </c>
      <c r="F27">
        <f t="shared" si="5"/>
        <v>2218190</v>
      </c>
      <c r="G27">
        <f t="shared" si="6"/>
        <v>0.64885277458532398</v>
      </c>
      <c r="H27">
        <f t="shared" si="7"/>
        <v>0.35114722541467602</v>
      </c>
    </row>
    <row r="28" spans="1:8" x14ac:dyDescent="0.35">
      <c r="A28" t="str">
        <f t="shared" si="0"/>
        <v>UBS Switzerland AG</v>
      </c>
      <c r="B28" s="9">
        <f t="shared" si="1"/>
        <v>956.63867984949161</v>
      </c>
      <c r="C28" s="9">
        <f t="shared" si="2"/>
        <v>1106.7436754907717</v>
      </c>
      <c r="D28" s="9">
        <f t="shared" si="3"/>
        <v>411.73431563339818</v>
      </c>
      <c r="E28">
        <f t="shared" si="4"/>
        <v>86708940</v>
      </c>
      <c r="F28">
        <f t="shared" si="5"/>
        <v>8886050</v>
      </c>
      <c r="G28">
        <f t="shared" si="6"/>
        <v>0.90704481479625654</v>
      </c>
      <c r="H28">
        <f t="shared" si="7"/>
        <v>9.2955185203743421E-2</v>
      </c>
    </row>
    <row r="29" spans="1:8" x14ac:dyDescent="0.35">
      <c r="A29" t="str">
        <f t="shared" si="0"/>
        <v>Valiant Bank AG</v>
      </c>
      <c r="B29" s="9">
        <f t="shared" si="1"/>
        <v>137.78947368421052</v>
      </c>
      <c r="C29" s="9">
        <f t="shared" si="2"/>
        <v>240</v>
      </c>
      <c r="D29" s="9">
        <f t="shared" si="3"/>
        <v>134.45652173913044</v>
      </c>
      <c r="E29">
        <f t="shared" si="4"/>
        <v>720</v>
      </c>
      <c r="F29">
        <f t="shared" si="5"/>
        <v>12370</v>
      </c>
      <c r="G29">
        <f t="shared" si="6"/>
        <v>5.5003819709702063E-2</v>
      </c>
      <c r="H29">
        <f t="shared" si="7"/>
        <v>0.94499618029029797</v>
      </c>
    </row>
    <row r="30" spans="1:8" x14ac:dyDescent="0.35">
      <c r="A30" t="str">
        <f t="shared" si="0"/>
        <v>Zuercher Kantonalbank</v>
      </c>
      <c r="B30" s="9">
        <f t="shared" si="1"/>
        <v>709.21632726678354</v>
      </c>
      <c r="C30" s="9">
        <f t="shared" si="2"/>
        <v>894.80188218353862</v>
      </c>
      <c r="D30" s="9">
        <f t="shared" si="3"/>
        <v>352.77951537499177</v>
      </c>
      <c r="E30">
        <f t="shared" si="4"/>
        <v>104399220</v>
      </c>
      <c r="F30">
        <f t="shared" si="5"/>
        <v>21430650</v>
      </c>
      <c r="G30">
        <f t="shared" si="6"/>
        <v>0.8296855110793645</v>
      </c>
      <c r="H30">
        <f t="shared" si="7"/>
        <v>0.17031448892063547</v>
      </c>
    </row>
    <row r="31" spans="1:8" x14ac:dyDescent="0.35">
      <c r="A31" t="str">
        <f t="shared" si="0"/>
        <v>Grand Total</v>
      </c>
      <c r="B31" s="9">
        <f t="shared" si="1"/>
        <v>886.46741929680593</v>
      </c>
      <c r="C31" s="9">
        <f t="shared" si="2"/>
        <v>1130.2681173857541</v>
      </c>
      <c r="D31" s="9">
        <f t="shared" si="3"/>
        <v>393.72024731801616</v>
      </c>
      <c r="E31">
        <f t="shared" si="4"/>
        <v>306345610</v>
      </c>
      <c r="F31">
        <f t="shared" si="5"/>
        <v>53362480</v>
      </c>
      <c r="G31">
        <f t="shared" si="6"/>
        <v>0.85165059812805433</v>
      </c>
      <c r="H31">
        <f t="shared" si="7"/>
        <v>0.14834940187194567</v>
      </c>
    </row>
    <row r="291" spans="4:4" x14ac:dyDescent="0.35">
      <c r="D291" s="9" t="e">
        <f t="shared" ref="D262:D312" si="8">B291/C291</f>
        <v>#DIV/0!</v>
      </c>
    </row>
    <row r="292" spans="4:4" x14ac:dyDescent="0.35">
      <c r="D292" s="9" t="e">
        <f t="shared" si="8"/>
        <v>#DIV/0!</v>
      </c>
    </row>
    <row r="293" spans="4:4" x14ac:dyDescent="0.35">
      <c r="D293" s="9" t="e">
        <f t="shared" si="8"/>
        <v>#DIV/0!</v>
      </c>
    </row>
    <row r="294" spans="4:4" x14ac:dyDescent="0.35">
      <c r="D294" s="9" t="e">
        <f t="shared" si="8"/>
        <v>#DIV/0!</v>
      </c>
    </row>
    <row r="295" spans="4:4" x14ac:dyDescent="0.35">
      <c r="D295" s="9" t="e">
        <f t="shared" si="8"/>
        <v>#DIV/0!</v>
      </c>
    </row>
    <row r="296" spans="4:4" x14ac:dyDescent="0.35">
      <c r="D296" s="9" t="e">
        <f t="shared" si="8"/>
        <v>#DIV/0!</v>
      </c>
    </row>
    <row r="297" spans="4:4" x14ac:dyDescent="0.35">
      <c r="D297" s="9" t="e">
        <f t="shared" si="8"/>
        <v>#DIV/0!</v>
      </c>
    </row>
    <row r="298" spans="4:4" x14ac:dyDescent="0.35">
      <c r="D298" s="9" t="e">
        <f t="shared" si="8"/>
        <v>#DIV/0!</v>
      </c>
    </row>
    <row r="299" spans="4:4" x14ac:dyDescent="0.35">
      <c r="D299" s="9" t="e">
        <f t="shared" si="8"/>
        <v>#DIV/0!</v>
      </c>
    </row>
    <row r="300" spans="4:4" x14ac:dyDescent="0.35">
      <c r="D300" s="9" t="e">
        <f t="shared" si="8"/>
        <v>#DIV/0!</v>
      </c>
    </row>
    <row r="301" spans="4:4" x14ac:dyDescent="0.35">
      <c r="D301" s="9" t="e">
        <f t="shared" si="8"/>
        <v>#DIV/0!</v>
      </c>
    </row>
    <row r="302" spans="4:4" x14ac:dyDescent="0.35">
      <c r="D302" s="9" t="e">
        <f t="shared" si="8"/>
        <v>#DIV/0!</v>
      </c>
    </row>
    <row r="303" spans="4:4" x14ac:dyDescent="0.35">
      <c r="D303" s="9" t="e">
        <f t="shared" si="8"/>
        <v>#DIV/0!</v>
      </c>
    </row>
    <row r="304" spans="4:4" x14ac:dyDescent="0.35">
      <c r="D304" s="9" t="e">
        <f t="shared" si="8"/>
        <v>#DIV/0!</v>
      </c>
    </row>
    <row r="305" spans="4:4" x14ac:dyDescent="0.35">
      <c r="D305" s="9" t="e">
        <f t="shared" si="8"/>
        <v>#DIV/0!</v>
      </c>
    </row>
    <row r="306" spans="4:4" x14ac:dyDescent="0.35">
      <c r="D306" s="9" t="e">
        <f t="shared" si="8"/>
        <v>#DIV/0!</v>
      </c>
    </row>
    <row r="307" spans="4:4" x14ac:dyDescent="0.35">
      <c r="D307" s="9" t="e">
        <f t="shared" si="8"/>
        <v>#DIV/0!</v>
      </c>
    </row>
    <row r="308" spans="4:4" x14ac:dyDescent="0.35">
      <c r="D308" s="9" t="e">
        <f t="shared" si="8"/>
        <v>#DIV/0!</v>
      </c>
    </row>
    <row r="309" spans="4:4" x14ac:dyDescent="0.35">
      <c r="D309" s="9" t="e">
        <f t="shared" si="8"/>
        <v>#DIV/0!</v>
      </c>
    </row>
    <row r="310" spans="4:4" x14ac:dyDescent="0.35">
      <c r="D310" s="9" t="e">
        <f t="shared" si="8"/>
        <v>#DIV/0!</v>
      </c>
    </row>
    <row r="311" spans="4:4" x14ac:dyDescent="0.35">
      <c r="D311" s="9" t="e">
        <f t="shared" si="8"/>
        <v>#DIV/0!</v>
      </c>
    </row>
    <row r="312" spans="4:4" x14ac:dyDescent="0.35">
      <c r="D312" s="9" t="e">
        <f t="shared" si="8"/>
        <v>#DIV/0!</v>
      </c>
    </row>
  </sheetData>
  <sortState xmlns:xlrd2="http://schemas.microsoft.com/office/spreadsheetml/2017/richdata2" columnSort="1" ref="A4:C158">
    <sortCondition descending="1" ref="B4"/>
  </sortState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27C03E5033A7F47B9C6C8F534964B85" ma:contentTypeVersion="2" ma:contentTypeDescription="Ein neues Dokument erstellen." ma:contentTypeScope="" ma:versionID="c6973665a2fe707cc98886c0aba65716">
  <xsd:schema xmlns:xsd="http://www.w3.org/2001/XMLSchema" xmlns:xs="http://www.w3.org/2001/XMLSchema" xmlns:p="http://schemas.microsoft.com/office/2006/metadata/properties" xmlns:ns2="150de459-58f4-4ce3-9f7f-e4ea4d469aee" targetNamespace="http://schemas.microsoft.com/office/2006/metadata/properties" ma:root="true" ma:fieldsID="76dd31eb26ca9a42a2e3a176fdb5e528" ns2:_="">
    <xsd:import namespace="150de459-58f4-4ce3-9f7f-e4ea4d469a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0de459-58f4-4ce3-9f7f-e4ea4d469a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BB8415-DD8F-4DF5-BE01-88EC0E9F5B6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FF6684E-D161-4DA1-8E38-DE260536DC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0de459-58f4-4ce3-9f7f-e4ea4d469a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CD6C8C-9916-4B49-AF93-C4CFC828EA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Trx</vt:lpstr>
      <vt:lpstr>Reference Data</vt:lpstr>
      <vt:lpstr>Try Out stuff</vt:lpstr>
    </vt:vector>
  </TitlesOfParts>
  <Company>SIX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Sluzhivoy, Andrey</dc:creator>
  <cp:lastModifiedBy>Felix Jost</cp:lastModifiedBy>
  <dcterms:created xsi:type="dcterms:W3CDTF">2020-06-15T07:31:54Z</dcterms:created>
  <dcterms:modified xsi:type="dcterms:W3CDTF">2021-03-15T11:16:08Z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a52270-6ed3-4abe-ba7c-b9255dadcdf9_Enabled">
    <vt:lpwstr>True</vt:lpwstr>
  </property>
  <property fmtid="{D5CDD505-2E9C-101B-9397-08002B2CF9AE}" pid="3" name="MSIP_Label_4da52270-6ed3-4abe-ba7c-b9255dadcdf9_SiteId">
    <vt:lpwstr>46e04f2b-093e-4ad0-a99f-0331aa506e12</vt:lpwstr>
  </property>
  <property fmtid="{D5CDD505-2E9C-101B-9397-08002B2CF9AE}" pid="4" name="MSIP_Label_4da52270-6ed3-4abe-ba7c-b9255dadcdf9_Owner">
    <vt:lpwstr>andrey.sluzhivoy@six-group.com</vt:lpwstr>
  </property>
  <property fmtid="{D5CDD505-2E9C-101B-9397-08002B2CF9AE}" pid="5" name="MSIP_Label_4da52270-6ed3-4abe-ba7c-b9255dadcdf9_SetDate">
    <vt:lpwstr>2020-08-18T10:20:17.2468909Z</vt:lpwstr>
  </property>
  <property fmtid="{D5CDD505-2E9C-101B-9397-08002B2CF9AE}" pid="6" name="MSIP_Label_4da52270-6ed3-4abe-ba7c-b9255dadcdf9_Name">
    <vt:lpwstr>C2-Internal</vt:lpwstr>
  </property>
  <property fmtid="{D5CDD505-2E9C-101B-9397-08002B2CF9AE}" pid="7" name="MSIP_Label_4da52270-6ed3-4abe-ba7c-b9255dadcdf9_Application">
    <vt:lpwstr>Microsoft Azure Information Protection</vt:lpwstr>
  </property>
  <property fmtid="{D5CDD505-2E9C-101B-9397-08002B2CF9AE}" pid="8" name="MSIP_Label_4da52270-6ed3-4abe-ba7c-b9255dadcdf9_ActionId">
    <vt:lpwstr>4846e66a-c05e-4a10-b377-35ba3bc868db</vt:lpwstr>
  </property>
  <property fmtid="{D5CDD505-2E9C-101B-9397-08002B2CF9AE}" pid="9" name="MSIP_Label_4da52270-6ed3-4abe-ba7c-b9255dadcdf9_Extended_MSFT_Method">
    <vt:lpwstr>Automatic</vt:lpwstr>
  </property>
  <property fmtid="{D5CDD505-2E9C-101B-9397-08002B2CF9AE}" pid="10" name="Sensitivity">
    <vt:lpwstr>C2-Internal</vt:lpwstr>
  </property>
  <property fmtid="{D5CDD505-2E9C-101B-9397-08002B2CF9AE}" pid="11" name="ContentTypeId">
    <vt:lpwstr>0x010100527C03E5033A7F47B9C6C8F534964B85</vt:lpwstr>
  </property>
</Properties>
</file>