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etrobrasbr.sharepoint.com/teams/Projeto-SEIII/Documentos Compartilhados/General/Simulações/Fluxo de potência/"/>
    </mc:Choice>
  </mc:AlternateContent>
  <xr:revisionPtr revIDLastSave="1143" documentId="11_FCF787A9D2587758F60529FA7FD61348E58CE97A" xr6:coauthVersionLast="47" xr6:coauthVersionMax="47" xr10:uidLastSave="{06F2FF52-3B62-4641-89DF-313B532CC1A7}"/>
  <bookViews>
    <workbookView xWindow="-110" yWindow="-110" windowWidth="19420" windowHeight="10300" tabRatio="500" firstSheet="2" activeTab="6" xr2:uid="{00000000-000D-0000-FFFF-FFFF00000000}"/>
  </bookViews>
  <sheets>
    <sheet name="Barras" sheetId="1" r:id="rId1"/>
    <sheet name="Cargas estáticas" sheetId="8" r:id="rId2"/>
    <sheet name="Motores" sheetId="2" r:id="rId3"/>
    <sheet name="Linhas" sheetId="3" r:id="rId4"/>
    <sheet name="Geradores" sheetId="5" r:id="rId5"/>
    <sheet name="Transformadores" sheetId="4" r:id="rId6"/>
    <sheet name="Reatores" sheetId="6" r:id="rId7"/>
    <sheet name="Capacitores" sheetId="7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K2" i="5" l="1"/>
  <c r="F2" i="2"/>
  <c r="E2" i="2"/>
  <c r="G2" i="2" l="1"/>
  <c r="B2" i="2" l="1"/>
  <c r="B2" i="8"/>
</calcChain>
</file>

<file path=xl/sharedStrings.xml><?xml version="1.0" encoding="utf-8"?>
<sst xmlns="http://schemas.openxmlformats.org/spreadsheetml/2006/main" count="80" uniqueCount="45">
  <si>
    <t>ID</t>
  </si>
  <si>
    <t>Tipo</t>
  </si>
  <si>
    <t>Nome</t>
  </si>
  <si>
    <t>Fase</t>
  </si>
  <si>
    <t>VT</t>
  </si>
  <si>
    <t>PQ</t>
  </si>
  <si>
    <t>Barra</t>
  </si>
  <si>
    <t>De</t>
  </si>
  <si>
    <t>Para</t>
  </si>
  <si>
    <t>Tap (De)</t>
  </si>
  <si>
    <t>Fase Tap (De)</t>
  </si>
  <si>
    <t>Tap (Para)</t>
  </si>
  <si>
    <t>Fase Tap (Para)</t>
  </si>
  <si>
    <t>P (MW)</t>
  </si>
  <si>
    <t>Q (Mvar)</t>
  </si>
  <si>
    <t>R (ohms/km)</t>
  </si>
  <si>
    <t>X (ohms/km)</t>
  </si>
  <si>
    <t>C (nF/km)</t>
  </si>
  <si>
    <t>V (pu)</t>
  </si>
  <si>
    <t>Vn (kV)</t>
  </si>
  <si>
    <t>Comprimento (km)</t>
  </si>
  <si>
    <t>Condutores paralelos</t>
  </si>
  <si>
    <t>Qmin (Mvar)</t>
  </si>
  <si>
    <t>Qmax (Mvar)</t>
  </si>
  <si>
    <t>Sn (MVA)</t>
  </si>
  <si>
    <t>Z (%)</t>
  </si>
  <si>
    <t>X/R</t>
  </si>
  <si>
    <t>Perdas (MW)</t>
  </si>
  <si>
    <t>Sn (Mvar)</t>
  </si>
  <si>
    <t>Em serviço</t>
  </si>
  <si>
    <t>% I cte</t>
  </si>
  <si>
    <t>% Z cte</t>
  </si>
  <si>
    <t>% P cte</t>
  </si>
  <si>
    <t>Partindo</t>
  </si>
  <si>
    <t>i_rotor_bloq (pu)</t>
  </si>
  <si>
    <t>fp_partida</t>
  </si>
  <si>
    <t>Xd (%)</t>
  </si>
  <si>
    <t>Xd_t (%)</t>
  </si>
  <si>
    <t>GEN 1</t>
  </si>
  <si>
    <t>Ref. p/ transitório</t>
  </si>
  <si>
    <t>Tensão interna (pu)</t>
  </si>
  <si>
    <t>BARRA 1</t>
  </si>
  <si>
    <t>BARRA 2</t>
  </si>
  <si>
    <t>BARRA 3</t>
  </si>
  <si>
    <t>TRAFO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</si>
</sst>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"/>
  <sheetViews>
    <sheetView zoomScale="80" zoomScaleNormal="80" workbookViewId="0">
      <selection activeCell="A2" sqref="A2"/>
    </sheetView>
  </sheetViews>
  <sheetFormatPr defaultColWidth="11.6328125" defaultRowHeight="12.5" x14ac:dyDescent="0.25"/>
  <cols>
    <col min="1" max="1" width="20.453125" bestFit="1" customWidth="1"/>
  </cols>
  <sheetData>
    <row r="1" spans="1:6" x14ac:dyDescent="0.25">
      <c r="A1" t="s">
        <v>0</v>
      </c>
      <c r="B1" t="s">
        <v>1</v>
      </c>
      <c r="C1" t="s">
        <v>19</v>
      </c>
      <c r="D1" t="s">
        <v>18</v>
      </c>
      <c r="E1" t="s">
        <v>3</v>
      </c>
      <c r="F1" t="s">
        <v>29</v>
      </c>
    </row>
    <row r="2" spans="1:6" x14ac:dyDescent="0.25">
      <c r="A2" t="s">
        <v>41</v>
      </c>
      <c r="B2" t="s">
        <v>4</v>
      </c>
      <c r="C2">
        <v>13.8</v>
      </c>
      <c r="D2">
        <v>1</v>
      </c>
      <c r="E2">
        <v>0</v>
      </c>
    </row>
    <row r="3" spans="1:6" x14ac:dyDescent="0.25">
      <c r="A3" t="s">
        <v>42</v>
      </c>
      <c r="B3" t="s">
        <v>5</v>
      </c>
      <c r="C3">
        <v>13.8</v>
      </c>
    </row>
    <row r="4" spans="1:6" x14ac:dyDescent="0.25">
      <c r="A4" t="s">
        <v>43</v>
      </c>
      <c r="B4" t="s">
        <v>5</v>
      </c>
      <c r="C4">
        <v>0.6</v>
      </c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&amp;L_x000D_&amp;1#&amp;"Trebuchet MS"&amp;9&amp;K008542 INTERNA&amp;C&amp;"Times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60892-DB72-47DB-9EF6-569FE1A44CA4}">
  <dimension ref="A1:H2"/>
  <sheetViews>
    <sheetView zoomScale="85" zoomScaleNormal="85" workbookViewId="0">
      <selection activeCell="E2" sqref="E2"/>
    </sheetView>
  </sheetViews>
  <sheetFormatPr defaultRowHeight="12.5" x14ac:dyDescent="0.25"/>
  <cols>
    <col min="1" max="1" width="20.36328125" bestFit="1" customWidth="1"/>
    <col min="2" max="2" width="32.08984375" bestFit="1" customWidth="1"/>
    <col min="3" max="4" width="11.81640625" bestFit="1" customWidth="1"/>
    <col min="5" max="5" width="11.81640625" customWidth="1"/>
    <col min="8" max="8" width="9.6328125" bestFit="1" customWidth="1"/>
    <col min="10" max="10" width="9.6328125" bestFit="1" customWidth="1"/>
  </cols>
  <sheetData>
    <row r="1" spans="1:8" x14ac:dyDescent="0.25">
      <c r="A1" t="s">
        <v>6</v>
      </c>
      <c r="B1" t="s">
        <v>2</v>
      </c>
      <c r="C1" t="s">
        <v>13</v>
      </c>
      <c r="D1" t="s">
        <v>14</v>
      </c>
      <c r="E1" t="s">
        <v>32</v>
      </c>
      <c r="F1" t="s">
        <v>30</v>
      </c>
      <c r="G1" t="s">
        <v>31</v>
      </c>
      <c r="H1" t="s">
        <v>29</v>
      </c>
    </row>
    <row r="2" spans="1:8" x14ac:dyDescent="0.25">
      <c r="A2" t="s">
        <v>43</v>
      </c>
      <c r="B2" t="str">
        <f t="shared" ref="B2" si="0">_xlfn.CONCAT("CARGA EST. ", A2)</f>
        <v>CARGA EST. BARRA 3</v>
      </c>
      <c r="C2">
        <v>3.8265306122448974E-2</v>
      </c>
      <c r="D2">
        <v>1.8532733603489272E-2</v>
      </c>
      <c r="E2">
        <v>0</v>
      </c>
      <c r="F2">
        <v>100</v>
      </c>
      <c r="G2">
        <v>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"/>
  <sheetViews>
    <sheetView zoomScale="85" zoomScaleNormal="85" workbookViewId="0">
      <selection activeCell="A3" sqref="A3"/>
    </sheetView>
  </sheetViews>
  <sheetFormatPr defaultColWidth="11.6328125" defaultRowHeight="12.5" x14ac:dyDescent="0.25"/>
  <cols>
    <col min="1" max="1" width="20.36328125" bestFit="1" customWidth="1"/>
    <col min="2" max="2" width="27.90625" bestFit="1" customWidth="1"/>
    <col min="5" max="5" width="12.6328125" bestFit="1" customWidth="1"/>
    <col min="6" max="6" width="14.7265625" customWidth="1"/>
    <col min="8" max="8" width="14.1796875" bestFit="1" customWidth="1"/>
  </cols>
  <sheetData>
    <row r="1" spans="1:9" x14ac:dyDescent="0.25">
      <c r="A1" t="s">
        <v>6</v>
      </c>
      <c r="B1" t="s">
        <v>2</v>
      </c>
      <c r="C1" t="s">
        <v>13</v>
      </c>
      <c r="D1" t="s">
        <v>14</v>
      </c>
      <c r="E1" t="s">
        <v>29</v>
      </c>
      <c r="F1" t="s">
        <v>33</v>
      </c>
      <c r="G1" t="s">
        <v>24</v>
      </c>
      <c r="H1" t="s">
        <v>34</v>
      </c>
      <c r="I1" t="s">
        <v>35</v>
      </c>
    </row>
    <row r="2" spans="1:9" x14ac:dyDescent="0.25">
      <c r="A2" t="s">
        <v>42</v>
      </c>
      <c r="B2" t="str">
        <f>_xlfn.CONCAT("MOTOR ",A2)</f>
        <v>MOTOR BARRA 2</v>
      </c>
      <c r="C2">
        <v>0.68534717000000001</v>
      </c>
      <c r="D2">
        <v>0.384742947</v>
      </c>
      <c r="E2" t="b">
        <f>TRUE</f>
        <v>1</v>
      </c>
      <c r="F2" t="b">
        <f>FALSE</f>
        <v>0</v>
      </c>
      <c r="G2">
        <f>SQRT(POWER(C2,2)+POWER(D2,2))</f>
        <v>0.78595666464077629</v>
      </c>
      <c r="H2">
        <v>7.4059024429999996</v>
      </c>
      <c r="I2">
        <v>0.2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&amp;L_x000D_&amp;1#&amp;"Trebuchet MS"&amp;9&amp;K008542 INTERNA&amp;C&amp;"Times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"/>
  <sheetViews>
    <sheetView zoomScale="85" zoomScaleNormal="85" workbookViewId="0">
      <selection activeCell="C13" sqref="C13"/>
    </sheetView>
  </sheetViews>
  <sheetFormatPr defaultColWidth="11.6328125" defaultRowHeight="12.5" x14ac:dyDescent="0.25"/>
  <cols>
    <col min="2" max="2" width="17.453125" bestFit="1" customWidth="1"/>
    <col min="3" max="3" width="13.81640625" bestFit="1" customWidth="1"/>
    <col min="8" max="8" width="15.90625" bestFit="1" customWidth="1"/>
    <col min="9" max="9" width="18.1796875" bestFit="1" customWidth="1"/>
    <col min="11" max="11" width="12.453125" bestFit="1" customWidth="1"/>
  </cols>
  <sheetData>
    <row r="1" spans="1:10" x14ac:dyDescent="0.25">
      <c r="A1" t="s">
        <v>7</v>
      </c>
      <c r="B1" t="s">
        <v>8</v>
      </c>
      <c r="C1" t="s">
        <v>2</v>
      </c>
      <c r="D1" t="s">
        <v>15</v>
      </c>
      <c r="E1" t="s">
        <v>16</v>
      </c>
      <c r="F1" t="s">
        <v>17</v>
      </c>
      <c r="G1" t="s">
        <v>19</v>
      </c>
      <c r="H1" t="s">
        <v>20</v>
      </c>
      <c r="I1" t="s">
        <v>21</v>
      </c>
      <c r="J1" t="s">
        <v>29</v>
      </c>
    </row>
    <row r="2" spans="1:10" x14ac:dyDescent="0.25">
      <c r="A2" t="s">
        <v>41</v>
      </c>
      <c r="B2" t="s">
        <v>42</v>
      </c>
      <c r="D2">
        <v>0.17810000000000001</v>
      </c>
      <c r="E2">
        <v>0.13700000000000001</v>
      </c>
      <c r="F2">
        <v>265.59726583550656</v>
      </c>
      <c r="G2">
        <v>13.8</v>
      </c>
      <c r="H2">
        <v>0.68170917491349203</v>
      </c>
      <c r="I2">
        <v>2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 r:id="rId1"/>
  <headerFooter>
    <oddHeader>&amp;C&amp;"Times New Roman,Regular"&amp;12&amp;A</oddHeader>
    <oddFooter>&amp;L_x000D_&amp;1#&amp;"Trebuchet MS"&amp;9&amp;K008542 INTERNA&amp;C&amp;"Times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"/>
  <sheetViews>
    <sheetView zoomScale="80" zoomScaleNormal="80" workbookViewId="0">
      <selection activeCell="A3" sqref="A3"/>
    </sheetView>
  </sheetViews>
  <sheetFormatPr defaultColWidth="11.6328125" defaultRowHeight="12.5" x14ac:dyDescent="0.25"/>
  <cols>
    <col min="1" max="1" width="18.6328125" customWidth="1"/>
    <col min="2" max="2" width="14.7265625" customWidth="1"/>
    <col min="11" max="11" width="14.81640625" bestFit="1" customWidth="1"/>
    <col min="12" max="12" width="16.453125" bestFit="1" customWidth="1"/>
  </cols>
  <sheetData>
    <row r="1" spans="1:13" x14ac:dyDescent="0.25">
      <c r="A1" t="s">
        <v>6</v>
      </c>
      <c r="B1" t="s">
        <v>2</v>
      </c>
      <c r="C1" t="s">
        <v>13</v>
      </c>
      <c r="D1" t="s">
        <v>14</v>
      </c>
      <c r="E1" t="s">
        <v>22</v>
      </c>
      <c r="F1" t="s">
        <v>23</v>
      </c>
      <c r="G1" t="s">
        <v>36</v>
      </c>
      <c r="H1" t="s">
        <v>37</v>
      </c>
      <c r="I1" t="s">
        <v>19</v>
      </c>
      <c r="J1" t="s">
        <v>24</v>
      </c>
      <c r="K1" t="s">
        <v>39</v>
      </c>
      <c r="L1" t="s">
        <v>40</v>
      </c>
      <c r="M1" t="s">
        <v>29</v>
      </c>
    </row>
    <row r="2" spans="1:13" x14ac:dyDescent="0.25">
      <c r="A2" t="s">
        <v>41</v>
      </c>
      <c r="B2" t="s">
        <v>38</v>
      </c>
      <c r="G2">
        <v>160</v>
      </c>
      <c r="H2">
        <v>18</v>
      </c>
      <c r="I2">
        <v>13.8</v>
      </c>
      <c r="J2">
        <v>100</v>
      </c>
      <c r="K2" t="b">
        <f>TRUE</f>
        <v>1</v>
      </c>
      <c r="L2">
        <v>1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&amp;L_x000D_&amp;1#&amp;"Trebuchet MS"&amp;9&amp;K008542 INTERNA&amp;C&amp;"Times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2"/>
  <sheetViews>
    <sheetView zoomScale="80" zoomScaleNormal="80" workbookViewId="0">
      <selection activeCell="K2" sqref="K2"/>
    </sheetView>
  </sheetViews>
  <sheetFormatPr defaultColWidth="11.6328125" defaultRowHeight="12.5" x14ac:dyDescent="0.25"/>
  <cols>
    <col min="1" max="1" width="17.90625" bestFit="1" customWidth="1"/>
    <col min="2" max="2" width="20.453125" bestFit="1" customWidth="1"/>
    <col min="3" max="3" width="16.81640625" bestFit="1" customWidth="1"/>
    <col min="4" max="4" width="14" bestFit="1" customWidth="1"/>
    <col min="5" max="5" width="12.90625" customWidth="1"/>
    <col min="7" max="7" width="14.36328125" customWidth="1"/>
  </cols>
  <sheetData>
    <row r="1" spans="1:11" x14ac:dyDescent="0.25">
      <c r="A1" t="s">
        <v>7</v>
      </c>
      <c r="B1" t="s">
        <v>8</v>
      </c>
      <c r="C1" t="s">
        <v>2</v>
      </c>
      <c r="D1" t="s">
        <v>9</v>
      </c>
      <c r="E1" t="s">
        <v>10</v>
      </c>
      <c r="F1" t="s">
        <v>11</v>
      </c>
      <c r="G1" t="s">
        <v>12</v>
      </c>
      <c r="H1" t="s">
        <v>25</v>
      </c>
      <c r="I1" t="s">
        <v>26</v>
      </c>
      <c r="J1" t="s">
        <v>24</v>
      </c>
      <c r="K1" t="s">
        <v>29</v>
      </c>
    </row>
    <row r="2" spans="1:11" x14ac:dyDescent="0.25">
      <c r="A2" t="s">
        <v>42</v>
      </c>
      <c r="B2" t="s">
        <v>43</v>
      </c>
      <c r="C2" t="s">
        <v>44</v>
      </c>
      <c r="D2">
        <v>1</v>
      </c>
      <c r="E2">
        <v>0</v>
      </c>
      <c r="F2">
        <v>1</v>
      </c>
      <c r="G2">
        <v>0</v>
      </c>
      <c r="H2">
        <v>5</v>
      </c>
      <c r="I2">
        <v>3</v>
      </c>
      <c r="J2">
        <v>1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&amp;L_x000D_&amp;1#&amp;"Trebuchet MS"&amp;9&amp;K008542 INTERNA&amp;C&amp;"Times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"/>
  <sheetViews>
    <sheetView tabSelected="1" zoomScale="80" zoomScaleNormal="80" workbookViewId="0">
      <selection activeCell="D1" sqref="D1"/>
    </sheetView>
  </sheetViews>
  <sheetFormatPr defaultColWidth="11.6328125" defaultRowHeight="12.5" x14ac:dyDescent="0.25"/>
  <sheetData>
    <row r="1" spans="1:4" x14ac:dyDescent="0.25">
      <c r="A1" t="s">
        <v>6</v>
      </c>
      <c r="B1" t="s">
        <v>27</v>
      </c>
      <c r="C1" t="s">
        <v>28</v>
      </c>
      <c r="D1" t="s">
        <v>29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&amp;L_x000D_&amp;1#&amp;"Trebuchet MS"&amp;9&amp;K008542 INTERNA&amp;C&amp;"Times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1"/>
  <sheetViews>
    <sheetView zoomScale="80" zoomScaleNormal="80" workbookViewId="0">
      <selection activeCell="E11" sqref="E11"/>
    </sheetView>
  </sheetViews>
  <sheetFormatPr defaultColWidth="11.6328125" defaultRowHeight="12.5" x14ac:dyDescent="0.25"/>
  <sheetData>
    <row r="1" spans="1:4" x14ac:dyDescent="0.25">
      <c r="A1" t="s">
        <v>6</v>
      </c>
      <c r="B1" t="s">
        <v>27</v>
      </c>
      <c r="C1" t="s">
        <v>28</v>
      </c>
      <c r="D1" t="s">
        <v>29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&amp;L_x000D_&amp;1#&amp;"Trebuchet MS"&amp;9&amp;K008542 INTERNA&amp;C&amp;"Times New Roman,Regular"&amp;12Page 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E2D9B5A7A7687459F43B2C8B8094B43" ma:contentTypeVersion="13" ma:contentTypeDescription="Crie um novo documento." ma:contentTypeScope="" ma:versionID="5695b1c54846e12c6e72ddc512dde685">
  <xsd:schema xmlns:xsd="http://www.w3.org/2001/XMLSchema" xmlns:xs="http://www.w3.org/2001/XMLSchema" xmlns:p="http://schemas.microsoft.com/office/2006/metadata/properties" xmlns:ns2="c31457f6-80f6-47f8-8757-ab094fc0e187" xmlns:ns3="cddafa4e-287c-4f4e-bb14-3330fb3de217" targetNamespace="http://schemas.microsoft.com/office/2006/metadata/properties" ma:root="true" ma:fieldsID="6be5d9c9058f1e827548b237dda5721a" ns2:_="" ns3:_="">
    <xsd:import namespace="c31457f6-80f6-47f8-8757-ab094fc0e187"/>
    <xsd:import namespace="cddafa4e-287c-4f4e-bb14-3330fb3de21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1457f6-80f6-47f8-8757-ab094fc0e18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Marcações de imagem" ma:readOnly="false" ma:fieldId="{5cf76f15-5ced-4ddc-b409-7134ff3c332f}" ma:taxonomyMulti="true" ma:sspId="d566a8fd-94ed-4d49-8999-3a54f140f05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ddafa4e-287c-4f4e-bb14-3330fb3de217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5f9c975e-a679-469c-9b42-7f3135354330}" ma:internalName="TaxCatchAll" ma:showField="CatchAllData" ma:web="cddafa4e-287c-4f4e-bb14-3330fb3de21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D83138A-DEBA-40FF-A0F4-A549EE60C71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31457f6-80f6-47f8-8757-ab094fc0e187"/>
    <ds:schemaRef ds:uri="cddafa4e-287c-4f4e-bb14-3330fb3de21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D004817-CDB1-4974-8ED5-6B693C023A4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Barras</vt:lpstr>
      <vt:lpstr>Cargas estáticas</vt:lpstr>
      <vt:lpstr>Motores</vt:lpstr>
      <vt:lpstr>Linhas</vt:lpstr>
      <vt:lpstr>Geradores</vt:lpstr>
      <vt:lpstr>Transformadores</vt:lpstr>
      <vt:lpstr>Reatores</vt:lpstr>
      <vt:lpstr>Capacitores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Fellipe Andre Lucena de Oliveira</cp:lastModifiedBy>
  <cp:revision>9</cp:revision>
  <dcterms:created xsi:type="dcterms:W3CDTF">2021-04-28T20:07:29Z</dcterms:created>
  <dcterms:modified xsi:type="dcterms:W3CDTF">2024-05-01T15:06:52Z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dac03a7-e156-4c4b-b35d-d580a54520fa_Enabled">
    <vt:lpwstr>true</vt:lpwstr>
  </property>
  <property fmtid="{D5CDD505-2E9C-101B-9397-08002B2CF9AE}" pid="3" name="MSIP_Label_cdac03a7-e156-4c4b-b35d-d580a54520fa_SetDate">
    <vt:lpwstr>2024-04-21T20:29:35Z</vt:lpwstr>
  </property>
  <property fmtid="{D5CDD505-2E9C-101B-9397-08002B2CF9AE}" pid="4" name="MSIP_Label_cdac03a7-e156-4c4b-b35d-d580a54520fa_Method">
    <vt:lpwstr>Privileged</vt:lpwstr>
  </property>
  <property fmtid="{D5CDD505-2E9C-101B-9397-08002B2CF9AE}" pid="5" name="MSIP_Label_cdac03a7-e156-4c4b-b35d-d580a54520fa_Name">
    <vt:lpwstr>Interna</vt:lpwstr>
  </property>
  <property fmtid="{D5CDD505-2E9C-101B-9397-08002B2CF9AE}" pid="6" name="MSIP_Label_cdac03a7-e156-4c4b-b35d-d580a54520fa_SiteId">
    <vt:lpwstr>5b6f6241-9a57-4be4-8e50-1dfa72e79a57</vt:lpwstr>
  </property>
  <property fmtid="{D5CDD505-2E9C-101B-9397-08002B2CF9AE}" pid="7" name="MSIP_Label_cdac03a7-e156-4c4b-b35d-d580a54520fa_ActionId">
    <vt:lpwstr>a3bd9f33-18fd-45fb-9fe3-bab48abf171d</vt:lpwstr>
  </property>
  <property fmtid="{D5CDD505-2E9C-101B-9397-08002B2CF9AE}" pid="8" name="MSIP_Label_cdac03a7-e156-4c4b-b35d-d580a54520fa_ContentBits">
    <vt:lpwstr>2</vt:lpwstr>
  </property>
</Properties>
</file>