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CTS\CILAMCE2024\Analysis\"/>
    </mc:Choice>
  </mc:AlternateContent>
  <xr:revisionPtr revIDLastSave="0" documentId="13_ncr:1_{73788A36-2979-4DC2-BA82-FAC3AD70D913}" xr6:coauthVersionLast="47" xr6:coauthVersionMax="47" xr10:uidLastSave="{00000000-0000-0000-0000-000000000000}"/>
  <bookViews>
    <workbookView xWindow="25080" yWindow="-120" windowWidth="25440" windowHeight="15390" xr2:uid="{F1A32E10-D991-4396-AEC6-8AE42E454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" l="1"/>
  <c r="M38" i="1"/>
  <c r="M39" i="1"/>
  <c r="M37" i="1"/>
  <c r="I11" i="1"/>
  <c r="J11" i="1" s="1"/>
  <c r="I21" i="1"/>
  <c r="I20" i="1"/>
  <c r="J20" i="1" s="1"/>
  <c r="I10" i="1"/>
  <c r="J10" i="1" s="1"/>
  <c r="J21" i="1"/>
  <c r="J19" i="1"/>
  <c r="J9" i="1"/>
  <c r="I19" i="1"/>
  <c r="I9" i="1"/>
  <c r="M5" i="1"/>
  <c r="M34" i="1"/>
  <c r="M33" i="1"/>
  <c r="M32" i="1"/>
  <c r="M31" i="1"/>
  <c r="M29" i="1"/>
  <c r="M28" i="1"/>
  <c r="M25" i="1"/>
  <c r="M24" i="1"/>
  <c r="M23" i="1"/>
  <c r="M19" i="1"/>
  <c r="M18" i="1"/>
  <c r="M6" i="1"/>
</calcChain>
</file>

<file path=xl/sharedStrings.xml><?xml version="1.0" encoding="utf-8"?>
<sst xmlns="http://schemas.openxmlformats.org/spreadsheetml/2006/main" count="74" uniqueCount="45">
  <si>
    <t>NG</t>
  </si>
  <si>
    <t>D1</t>
  </si>
  <si>
    <t>NL</t>
  </si>
  <si>
    <t>EL KC = 969</t>
  </si>
  <si>
    <t>EL KC = 3403</t>
  </si>
  <si>
    <t>INF</t>
  </si>
  <si>
    <t>16Rt</t>
  </si>
  <si>
    <t>WG</t>
  </si>
  <si>
    <t>4Rt</t>
  </si>
  <si>
    <t>Uc</t>
  </si>
  <si>
    <t>Upeak</t>
  </si>
  <si>
    <t>[(1)-(3)]/(1)</t>
  </si>
  <si>
    <t>[(2)-(3)]/(3)</t>
  </si>
  <si>
    <t>[(14)-(16)]/(14)</t>
  </si>
  <si>
    <t>Quanto reduz revestimento mais rígido em relação a sem revestimento quando d1 = 4</t>
  </si>
  <si>
    <t>Quanto reduz o revestimento mais rígido em relação a sem revestimento qunado d1 = inf</t>
  </si>
  <si>
    <t>Quanto aumenta usar um revestimento menos rígido frente a um revestimento mais rígido</t>
  </si>
  <si>
    <t>[(15)-(16)]/(16)</t>
  </si>
  <si>
    <t>Diferença as distâncias de 4Rt e 16Rt com revestimento mais rígido</t>
  </si>
  <si>
    <t>Diferença as distâncias de 4Rt e 16Rt com revestimento menos rígido</t>
  </si>
  <si>
    <t>Diferença as distâncias de 4Rt e 16Rt com revestimento sem revestimento</t>
  </si>
  <si>
    <t>[(6)-(16)]/(6)</t>
  </si>
  <si>
    <t>[(5)-(15)]/(5)</t>
  </si>
  <si>
    <t>[(4)-(14)]/(4)</t>
  </si>
  <si>
    <t>[(8)-(7)]/(8)</t>
  </si>
  <si>
    <t>[(19)-(18)]/(19)</t>
  </si>
  <si>
    <t>Diferença em Upeak considerando as rigidezes diferentes para d1= 16</t>
  </si>
  <si>
    <t>Diferença em Upeak considerando as rigidezes diferentes para d1= 4</t>
  </si>
  <si>
    <t>Diferença entre Uc e Upeak para d1 = 16 e rigidez Kc 969</t>
  </si>
  <si>
    <t>Diferença entre Uc e Upeak para d1 = 16 e rigidez Kc 3403</t>
  </si>
  <si>
    <t>Diferença entre Uc e Upeak para d1 = 4 e rigidez Kc 3403</t>
  </si>
  <si>
    <t>Diferença entre Uc e Upeak para d1 = 4 e rigidez Kc 969</t>
  </si>
  <si>
    <t>(8) (Upeak-Uc/Uc)</t>
  </si>
  <si>
    <t>(19) (Upeak-Uc/Uc)</t>
  </si>
  <si>
    <t>(18) (Upeak-Uc/Uc)</t>
  </si>
  <si>
    <t>Range Rt</t>
  </si>
  <si>
    <t>Range Rg</t>
  </si>
  <si>
    <t>Redução na abrangencia da galeria com Kc = 969</t>
  </si>
  <si>
    <t>Redução na abrangencia da galeria com Kc = 3403</t>
  </si>
  <si>
    <t>(18-19)/18</t>
  </si>
  <si>
    <t>(19-18)/18</t>
  </si>
  <si>
    <t>(19-17)/17</t>
  </si>
  <si>
    <t>Redução da resposta com rigidez Kc 969 com uma rigidez maior Kc = 3403</t>
  </si>
  <si>
    <t>(18-19)/19</t>
  </si>
  <si>
    <t>Aumento na expansão do efeito localizado comparando com o revestimento mais rígido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</si>
</sst>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C51B-996C-4918-88C5-F511D3FED2AA}">
  <dimension ref="B2:N40"/>
  <sheetViews>
    <sheetView tabSelected="1" topLeftCell="A13" workbookViewId="0">
      <selection activeCell="M40" sqref="M40"/>
    </sheetView>
  </sheetViews>
  <sheetFormatPr defaultRowHeight="15" x14ac:dyDescent="0.25"/>
  <cols>
    <col min="6" max="6" width="13.140625" customWidth="1"/>
    <col min="9" max="9" width="12.140625" customWidth="1"/>
    <col min="12" max="12" width="30" customWidth="1"/>
  </cols>
  <sheetData>
    <row r="2" spans="2:14" x14ac:dyDescent="0.25">
      <c r="G2" t="s">
        <v>9</v>
      </c>
      <c r="H2" t="s">
        <v>10</v>
      </c>
      <c r="I2" t="s">
        <v>35</v>
      </c>
      <c r="J2" t="s">
        <v>36</v>
      </c>
    </row>
    <row r="3" spans="2:14" x14ac:dyDescent="0.25">
      <c r="B3" s="1">
        <v>1</v>
      </c>
      <c r="C3" t="s">
        <v>1</v>
      </c>
      <c r="D3" t="s">
        <v>5</v>
      </c>
      <c r="E3" t="s">
        <v>0</v>
      </c>
      <c r="F3" t="s">
        <v>2</v>
      </c>
      <c r="G3">
        <v>1.41</v>
      </c>
    </row>
    <row r="4" spans="2:14" x14ac:dyDescent="0.25">
      <c r="B4" s="1">
        <v>2</v>
      </c>
      <c r="F4" t="s">
        <v>3</v>
      </c>
      <c r="G4">
        <v>1.03</v>
      </c>
    </row>
    <row r="5" spans="2:14" x14ac:dyDescent="0.25">
      <c r="B5" s="1">
        <v>3</v>
      </c>
      <c r="F5" t="s">
        <v>4</v>
      </c>
      <c r="G5">
        <v>0.92</v>
      </c>
      <c r="L5" t="s">
        <v>11</v>
      </c>
      <c r="M5">
        <f>(G3-G5)/G3</f>
        <v>0.34751773049645385</v>
      </c>
      <c r="N5" t="s">
        <v>15</v>
      </c>
    </row>
    <row r="6" spans="2:14" x14ac:dyDescent="0.25">
      <c r="B6" s="1">
        <v>4</v>
      </c>
      <c r="C6" t="s">
        <v>1</v>
      </c>
      <c r="D6" t="s">
        <v>6</v>
      </c>
      <c r="E6" t="s">
        <v>0</v>
      </c>
      <c r="F6" t="s">
        <v>2</v>
      </c>
      <c r="G6">
        <v>1.41</v>
      </c>
      <c r="L6" t="s">
        <v>12</v>
      </c>
      <c r="M6">
        <f>(G4-G5)/G5</f>
        <v>0.11956521739130432</v>
      </c>
      <c r="N6" t="s">
        <v>16</v>
      </c>
    </row>
    <row r="7" spans="2:14" x14ac:dyDescent="0.25">
      <c r="B7" s="1">
        <v>5</v>
      </c>
      <c r="F7" t="s">
        <v>3</v>
      </c>
      <c r="G7">
        <v>1.03</v>
      </c>
    </row>
    <row r="8" spans="2:14" x14ac:dyDescent="0.25">
      <c r="B8" s="1">
        <v>6</v>
      </c>
      <c r="F8" t="s">
        <v>4</v>
      </c>
      <c r="G8">
        <v>0.92</v>
      </c>
    </row>
    <row r="9" spans="2:14" x14ac:dyDescent="0.25">
      <c r="B9" s="1">
        <v>7</v>
      </c>
      <c r="C9" t="s">
        <v>1</v>
      </c>
      <c r="D9" t="s">
        <v>6</v>
      </c>
      <c r="E9" t="s">
        <v>7</v>
      </c>
      <c r="F9" t="s">
        <v>2</v>
      </c>
      <c r="G9">
        <v>1.43</v>
      </c>
      <c r="H9">
        <v>1.63</v>
      </c>
      <c r="I9">
        <f>7.5*2</f>
        <v>15</v>
      </c>
      <c r="J9">
        <f>I9*3/2</f>
        <v>22.5</v>
      </c>
    </row>
    <row r="10" spans="2:14" x14ac:dyDescent="0.25">
      <c r="B10" s="1">
        <v>8</v>
      </c>
      <c r="F10" t="s">
        <v>3</v>
      </c>
      <c r="G10">
        <v>1.03</v>
      </c>
      <c r="H10">
        <v>1.1599999999999999</v>
      </c>
      <c r="I10">
        <f>3.5*2</f>
        <v>7</v>
      </c>
      <c r="J10">
        <f t="shared" ref="J10:J11" si="0">I10*3/2</f>
        <v>10.5</v>
      </c>
    </row>
    <row r="11" spans="2:14" x14ac:dyDescent="0.25">
      <c r="B11" s="1">
        <v>9</v>
      </c>
      <c r="F11" t="s">
        <v>4</v>
      </c>
      <c r="G11">
        <v>0.92</v>
      </c>
      <c r="H11">
        <v>1</v>
      </c>
      <c r="I11">
        <f>2.5*2</f>
        <v>5</v>
      </c>
      <c r="J11">
        <f t="shared" si="0"/>
        <v>7.5</v>
      </c>
    </row>
    <row r="12" spans="2:14" x14ac:dyDescent="0.25">
      <c r="B12" s="1">
        <v>10</v>
      </c>
    </row>
    <row r="13" spans="2:14" x14ac:dyDescent="0.25">
      <c r="B13" s="1">
        <v>11</v>
      </c>
      <c r="C13" t="s">
        <v>1</v>
      </c>
      <c r="D13" t="s">
        <v>5</v>
      </c>
      <c r="E13" t="s">
        <v>0</v>
      </c>
      <c r="F13" t="s">
        <v>2</v>
      </c>
      <c r="G13">
        <v>1.41</v>
      </c>
    </row>
    <row r="14" spans="2:14" x14ac:dyDescent="0.25">
      <c r="B14" s="1">
        <v>12</v>
      </c>
      <c r="F14" t="s">
        <v>3</v>
      </c>
      <c r="G14">
        <v>1.03</v>
      </c>
    </row>
    <row r="15" spans="2:14" x14ac:dyDescent="0.25">
      <c r="B15" s="1">
        <v>13</v>
      </c>
      <c r="F15" t="s">
        <v>4</v>
      </c>
      <c r="G15">
        <v>0.92</v>
      </c>
    </row>
    <row r="16" spans="2:14" x14ac:dyDescent="0.25">
      <c r="B16" s="1">
        <v>14</v>
      </c>
      <c r="C16" t="s">
        <v>1</v>
      </c>
      <c r="D16" t="s">
        <v>8</v>
      </c>
      <c r="E16" t="s">
        <v>0</v>
      </c>
      <c r="F16" t="s">
        <v>2</v>
      </c>
      <c r="G16">
        <v>1.83</v>
      </c>
    </row>
    <row r="17" spans="2:14" x14ac:dyDescent="0.25">
      <c r="B17" s="1">
        <v>15</v>
      </c>
      <c r="F17" t="s">
        <v>3</v>
      </c>
      <c r="G17">
        <v>1.1299999999999999</v>
      </c>
    </row>
    <row r="18" spans="2:14" x14ac:dyDescent="0.25">
      <c r="B18" s="1">
        <v>16</v>
      </c>
      <c r="F18" t="s">
        <v>4</v>
      </c>
      <c r="G18">
        <v>0.98</v>
      </c>
      <c r="L18" t="s">
        <v>13</v>
      </c>
      <c r="M18">
        <f>(G16-G18)/G16</f>
        <v>0.46448087431693991</v>
      </c>
      <c r="N18" t="s">
        <v>14</v>
      </c>
    </row>
    <row r="19" spans="2:14" x14ac:dyDescent="0.25">
      <c r="B19" s="1">
        <v>17</v>
      </c>
      <c r="C19" t="s">
        <v>1</v>
      </c>
      <c r="D19" t="s">
        <v>8</v>
      </c>
      <c r="E19" t="s">
        <v>7</v>
      </c>
      <c r="F19" t="s">
        <v>2</v>
      </c>
      <c r="G19">
        <v>1.85</v>
      </c>
      <c r="H19">
        <v>2.0299999999999998</v>
      </c>
      <c r="I19">
        <f>7.5*2</f>
        <v>15</v>
      </c>
      <c r="J19">
        <f>I19*3/2</f>
        <v>22.5</v>
      </c>
      <c r="L19" t="s">
        <v>17</v>
      </c>
      <c r="M19">
        <f>(G17-G18)/G18</f>
        <v>0.15306122448979584</v>
      </c>
      <c r="N19" t="s">
        <v>16</v>
      </c>
    </row>
    <row r="20" spans="2:14" x14ac:dyDescent="0.25">
      <c r="B20" s="1">
        <v>18</v>
      </c>
      <c r="F20" t="s">
        <v>3</v>
      </c>
      <c r="G20">
        <v>1.1299999999999999</v>
      </c>
      <c r="H20">
        <v>1.28</v>
      </c>
      <c r="I20">
        <f>3.5*2</f>
        <v>7</v>
      </c>
      <c r="J20">
        <f t="shared" ref="J20:J21" si="1">I20*3/2</f>
        <v>10.5</v>
      </c>
    </row>
    <row r="21" spans="2:14" x14ac:dyDescent="0.25">
      <c r="B21" s="1">
        <v>19</v>
      </c>
      <c r="F21" t="s">
        <v>4</v>
      </c>
      <c r="G21">
        <v>0.98</v>
      </c>
      <c r="H21">
        <v>1.1000000000000001</v>
      </c>
      <c r="I21">
        <f>2.5*2</f>
        <v>5</v>
      </c>
      <c r="J21">
        <f t="shared" si="1"/>
        <v>7.5</v>
      </c>
    </row>
    <row r="23" spans="2:14" x14ac:dyDescent="0.25">
      <c r="L23" t="s">
        <v>21</v>
      </c>
      <c r="M23">
        <f>(G8-G18)/G8</f>
        <v>-6.5217391304347755E-2</v>
      </c>
      <c r="N23" t="s">
        <v>18</v>
      </c>
    </row>
    <row r="24" spans="2:14" x14ac:dyDescent="0.25">
      <c r="L24" t="s">
        <v>22</v>
      </c>
      <c r="M24">
        <f>(G7-G17)/G7</f>
        <v>-9.7087378640776573E-2</v>
      </c>
      <c r="N24" t="s">
        <v>19</v>
      </c>
    </row>
    <row r="25" spans="2:14" x14ac:dyDescent="0.25">
      <c r="L25" t="s">
        <v>23</v>
      </c>
      <c r="M25">
        <f>(G6-G16)/G6</f>
        <v>-0.29787234042553201</v>
      </c>
      <c r="N25" t="s">
        <v>20</v>
      </c>
    </row>
    <row r="28" spans="2:14" x14ac:dyDescent="0.25">
      <c r="L28" t="s">
        <v>24</v>
      </c>
      <c r="M28">
        <f>(H11-H10)/H11</f>
        <v>-0.15999999999999992</v>
      </c>
      <c r="N28" t="s">
        <v>26</v>
      </c>
    </row>
    <row r="29" spans="2:14" x14ac:dyDescent="0.25">
      <c r="L29" t="s">
        <v>25</v>
      </c>
      <c r="M29">
        <f>(H21-H20)/H21</f>
        <v>-0.16363636363636358</v>
      </c>
      <c r="N29" t="s">
        <v>27</v>
      </c>
    </row>
    <row r="31" spans="2:14" x14ac:dyDescent="0.25">
      <c r="L31" t="s">
        <v>32</v>
      </c>
      <c r="M31">
        <f>(H11-G11)/G11</f>
        <v>8.6956521739130391E-2</v>
      </c>
      <c r="N31" t="s">
        <v>29</v>
      </c>
    </row>
    <row r="32" spans="2:14" x14ac:dyDescent="0.25">
      <c r="L32" t="s">
        <v>33</v>
      </c>
      <c r="M32">
        <f>(H21-G21)/G21</f>
        <v>0.12244897959183684</v>
      </c>
      <c r="N32" t="s">
        <v>30</v>
      </c>
    </row>
    <row r="33" spans="12:14" x14ac:dyDescent="0.25">
      <c r="L33" t="s">
        <v>32</v>
      </c>
      <c r="M33">
        <f>(H10-G10)/G10</f>
        <v>0.1262135922330096</v>
      </c>
      <c r="N33" t="s">
        <v>28</v>
      </c>
    </row>
    <row r="34" spans="12:14" x14ac:dyDescent="0.25">
      <c r="L34" t="s">
        <v>34</v>
      </c>
      <c r="M34">
        <f>(H20-G20)/G20</f>
        <v>0.13274336283185853</v>
      </c>
      <c r="N34" t="s">
        <v>31</v>
      </c>
    </row>
    <row r="37" spans="12:14" x14ac:dyDescent="0.25">
      <c r="L37" t="s">
        <v>40</v>
      </c>
      <c r="M37">
        <f>(J19-J20)/J19</f>
        <v>0.53333333333333333</v>
      </c>
      <c r="N37" t="s">
        <v>37</v>
      </c>
    </row>
    <row r="38" spans="12:14" x14ac:dyDescent="0.25">
      <c r="L38" t="s">
        <v>41</v>
      </c>
      <c r="M38">
        <f>(J19-J21)/J19</f>
        <v>0.66666666666666663</v>
      </c>
      <c r="N38" t="s">
        <v>38</v>
      </c>
    </row>
    <row r="39" spans="12:14" x14ac:dyDescent="0.25">
      <c r="L39" t="s">
        <v>39</v>
      </c>
      <c r="M39">
        <f>(J20-J21)/J20</f>
        <v>0.2857142857142857</v>
      </c>
      <c r="N39" t="s">
        <v>42</v>
      </c>
    </row>
    <row r="40" spans="12:14" x14ac:dyDescent="0.25">
      <c r="L40" t="s">
        <v>43</v>
      </c>
      <c r="M40">
        <f>(J20-J21)/J21</f>
        <v>0.4</v>
      </c>
      <c r="N40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Quevedo</dc:creator>
  <cp:lastModifiedBy>Felipe Quevedo</cp:lastModifiedBy>
  <dcterms:created xsi:type="dcterms:W3CDTF">2024-07-10T13:06:50Z</dcterms:created>
  <dcterms:modified xsi:type="dcterms:W3CDTF">2024-07-10T21:13:24Z</dcterms:modified>
</cp:coreProperties>
</file>