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\Desktop\Excel\"/>
    </mc:Choice>
  </mc:AlternateContent>
  <xr:revisionPtr revIDLastSave="0" documentId="13_ncr:1_{FA78E3B9-4968-4E66-8928-3E5CF283E799}" xr6:coauthVersionLast="47" xr6:coauthVersionMax="47" xr10:uidLastSave="{00000000-0000-0000-0000-000000000000}"/>
  <bookViews>
    <workbookView xWindow="-120" yWindow="-120" windowWidth="20730" windowHeight="11160" activeTab="1" xr2:uid="{100F9E3D-2877-4F27-8513-3CAC4A25A4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F19" i="1" s="1"/>
  <c r="G19" i="1" s="1"/>
  <c r="H19" i="1" s="1"/>
  <c r="C17" i="1"/>
  <c r="C15" i="1"/>
  <c r="C16" i="1" s="1"/>
  <c r="D14" i="1"/>
  <c r="E14" i="1" s="1"/>
  <c r="F14" i="1" s="1"/>
  <c r="G14" i="1" s="1"/>
  <c r="H14" i="1" s="1"/>
  <c r="D10" i="1"/>
  <c r="E10" i="1" s="1"/>
  <c r="F10" i="1" s="1"/>
  <c r="G10" i="1" s="1"/>
  <c r="H10" i="1" s="1"/>
  <c r="C9" i="1"/>
  <c r="C8" i="1"/>
  <c r="C7" i="1"/>
  <c r="C12" i="1" s="1"/>
  <c r="C23" i="1" s="1"/>
  <c r="C27" i="1" s="1"/>
  <c r="C29" i="1" s="1"/>
  <c r="C31" i="1" s="1"/>
  <c r="D4" i="1"/>
  <c r="D17" i="1" s="1"/>
  <c r="D8" i="1" l="1"/>
  <c r="E4" i="1"/>
  <c r="D7" i="1"/>
  <c r="D9" i="1"/>
  <c r="D15" i="1"/>
  <c r="D16" i="1" s="1"/>
  <c r="E17" i="1" l="1"/>
  <c r="F4" i="1"/>
  <c r="E8" i="1"/>
  <c r="E7" i="1"/>
  <c r="E12" i="1" s="1"/>
  <c r="E23" i="1" s="1"/>
  <c r="E27" i="1" s="1"/>
  <c r="E15" i="1"/>
  <c r="E16" i="1" s="1"/>
  <c r="E9" i="1"/>
  <c r="D12" i="1"/>
  <c r="D23" i="1" s="1"/>
  <c r="D27" i="1" s="1"/>
  <c r="E29" i="1" l="1"/>
  <c r="E31" i="1" s="1"/>
  <c r="D29" i="1"/>
  <c r="D31" i="1" s="1"/>
  <c r="F15" i="1"/>
  <c r="F16" i="1" s="1"/>
  <c r="F9" i="1"/>
  <c r="F17" i="1"/>
  <c r="F8" i="1"/>
  <c r="F7" i="1"/>
  <c r="G4" i="1"/>
  <c r="G8" i="1" l="1"/>
  <c r="G7" i="1"/>
  <c r="G15" i="1"/>
  <c r="G16" i="1" s="1"/>
  <c r="G9" i="1"/>
  <c r="G17" i="1"/>
  <c r="H4" i="1"/>
  <c r="F12" i="1"/>
  <c r="F23" i="1" s="1"/>
  <c r="F27" i="1" s="1"/>
  <c r="F29" i="1" l="1"/>
  <c r="F31" i="1" s="1"/>
  <c r="H17" i="1"/>
  <c r="H15" i="1"/>
  <c r="H16" i="1" s="1"/>
  <c r="H9" i="1"/>
  <c r="H8" i="1"/>
  <c r="H7" i="1"/>
  <c r="G12" i="1"/>
  <c r="G23" i="1" s="1"/>
  <c r="G27" i="1" s="1"/>
  <c r="G29" i="1" l="1"/>
  <c r="G31" i="1" s="1"/>
  <c r="H12" i="1"/>
  <c r="H23" i="1" s="1"/>
  <c r="H27" i="1" s="1"/>
  <c r="H29" i="1" l="1"/>
  <c r="H31" i="1" s="1"/>
</calcChain>
</file>

<file path=xl/sharedStrings.xml><?xml version="1.0" encoding="utf-8"?>
<sst xmlns="http://schemas.openxmlformats.org/spreadsheetml/2006/main" count="48" uniqueCount="35">
  <si>
    <t>INCOME AND EXPENSES PROJECTIONS</t>
  </si>
  <si>
    <t>Sales</t>
  </si>
  <si>
    <t>% Growth over the previous year</t>
  </si>
  <si>
    <t>Materials</t>
  </si>
  <si>
    <t>Wages</t>
  </si>
  <si>
    <t>Other benefits</t>
  </si>
  <si>
    <t>Total Cost of Goods Sold</t>
  </si>
  <si>
    <t>Salary: Office</t>
  </si>
  <si>
    <t>Salary: Sales</t>
  </si>
  <si>
    <t>Other Benefits</t>
  </si>
  <si>
    <t>Advertising &amp; Promotions</t>
  </si>
  <si>
    <t>Depreciation</t>
  </si>
  <si>
    <t>Miscellaneous</t>
  </si>
  <si>
    <t>Total General &amp; Admin. Expenses</t>
  </si>
  <si>
    <t>Total Operating Costs</t>
  </si>
  <si>
    <t>Interest on Loans</t>
  </si>
  <si>
    <t>Pre-tax Income</t>
  </si>
  <si>
    <t>Tax</t>
  </si>
  <si>
    <t>Profit</t>
  </si>
  <si>
    <t>Others</t>
  </si>
  <si>
    <t>Parameters</t>
  </si>
  <si>
    <t>Description</t>
  </si>
  <si>
    <t>Starts at 10,000 and grows by a percentage</t>
  </si>
  <si>
    <t>17% of Sales</t>
  </si>
  <si>
    <t>14% of Sales</t>
  </si>
  <si>
    <t>2.10% of Sales</t>
  </si>
  <si>
    <t>8% of Sales</t>
  </si>
  <si>
    <t>2.50% of Sales</t>
  </si>
  <si>
    <t>Starts at 100, then grows by 8% yearly</t>
  </si>
  <si>
    <t>Starts at 1,000, then grows by 10% annually</t>
  </si>
  <si>
    <t>17% of Total Salary</t>
  </si>
  <si>
    <t>Fixed at 20 every year</t>
  </si>
  <si>
    <t>Starts at 10 and grows by a fixed amount of 10 annually</t>
  </si>
  <si>
    <t>A fixed amount of 10 each year</t>
  </si>
  <si>
    <t>52% of Pre-tax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</si>
</sst>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b/>
      <sz val="18"/>
      <color theme="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4" borderId="1" xfId="0" applyFill="1" applyBorder="1"/>
    <xf numFmtId="0" fontId="0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9" fontId="0" fillId="2" borderId="1" xfId="0" applyNumberFormat="1" applyFill="1" applyBorder="1" applyAlignment="1">
      <alignment horizontal="left" vertical="center"/>
    </xf>
    <xf numFmtId="10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8A98-21DE-4F77-961F-DF6ED81CEC87}">
  <dimension ref="B2:H31"/>
  <sheetViews>
    <sheetView zoomScale="70" zoomScaleNormal="70" workbookViewId="0">
      <selection activeCell="I3" sqref="I3"/>
    </sheetView>
  </sheetViews>
  <sheetFormatPr defaultRowHeight="14.25" x14ac:dyDescent="0.2"/>
  <cols>
    <col min="1" max="1" width="2.625" customWidth="1"/>
    <col min="2" max="2" width="33.875" customWidth="1"/>
  </cols>
  <sheetData>
    <row r="2" spans="2:8" ht="37.5" customHeight="1" x14ac:dyDescent="0.2">
      <c r="B2" s="18" t="s">
        <v>0</v>
      </c>
      <c r="C2" s="18"/>
      <c r="D2" s="18"/>
      <c r="E2" s="18"/>
      <c r="F2" s="18"/>
      <c r="G2" s="18"/>
      <c r="H2" s="18"/>
    </row>
    <row r="3" spans="2:8" ht="26.25" customHeight="1" x14ac:dyDescent="0.2">
      <c r="B3" s="1"/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</row>
    <row r="4" spans="2:8" x14ac:dyDescent="0.2">
      <c r="B4" s="1" t="s">
        <v>1</v>
      </c>
      <c r="C4" s="9">
        <v>10000</v>
      </c>
      <c r="D4" s="8">
        <f>(20%*C4)+C4</f>
        <v>12000</v>
      </c>
      <c r="E4" s="8">
        <f>(30%*D4)+D4</f>
        <v>15600</v>
      </c>
      <c r="F4" s="8">
        <f>(20%*E4)+E4</f>
        <v>18720</v>
      </c>
      <c r="G4" s="8">
        <f>(10%*F4)+F4</f>
        <v>20592</v>
      </c>
      <c r="H4" s="8">
        <f>(G4*10%)+G4</f>
        <v>22651.200000000001</v>
      </c>
    </row>
    <row r="5" spans="2:8" x14ac:dyDescent="0.2">
      <c r="B5" s="1" t="s">
        <v>2</v>
      </c>
      <c r="C5" s="8"/>
      <c r="D5" s="10">
        <v>0.2</v>
      </c>
      <c r="E5" s="10">
        <v>0.3</v>
      </c>
      <c r="F5" s="10">
        <v>0.2</v>
      </c>
      <c r="G5" s="10">
        <v>0.1</v>
      </c>
      <c r="H5" s="10">
        <v>0.1</v>
      </c>
    </row>
    <row r="6" spans="2:8" x14ac:dyDescent="0.2">
      <c r="B6" s="1"/>
      <c r="C6" s="8"/>
      <c r="D6" s="8"/>
      <c r="E6" s="8"/>
      <c r="F6" s="8"/>
      <c r="G6" s="8"/>
      <c r="H6" s="8"/>
    </row>
    <row r="7" spans="2:8" x14ac:dyDescent="0.2">
      <c r="B7" s="1" t="s">
        <v>3</v>
      </c>
      <c r="C7" s="11">
        <f>C4*17%</f>
        <v>1700.0000000000002</v>
      </c>
      <c r="D7" s="11">
        <f t="shared" ref="D7:H7" si="0">(D4*17/100)</f>
        <v>2040</v>
      </c>
      <c r="E7" s="11">
        <f t="shared" si="0"/>
        <v>2652</v>
      </c>
      <c r="F7" s="11">
        <f t="shared" si="0"/>
        <v>3182.4</v>
      </c>
      <c r="G7" s="11">
        <f t="shared" si="0"/>
        <v>3500.64</v>
      </c>
      <c r="H7" s="11">
        <f t="shared" si="0"/>
        <v>3850.7040000000002</v>
      </c>
    </row>
    <row r="8" spans="2:8" x14ac:dyDescent="0.2">
      <c r="B8" s="1" t="s">
        <v>4</v>
      </c>
      <c r="C8" s="8">
        <f>(C4*14/100)</f>
        <v>1400</v>
      </c>
      <c r="D8" s="8">
        <f>(D4*14/100)</f>
        <v>1680</v>
      </c>
      <c r="E8" s="8">
        <f t="shared" ref="E8:H8" si="1">(E4*14/100)</f>
        <v>2184</v>
      </c>
      <c r="F8" s="8">
        <f t="shared" si="1"/>
        <v>2620.8000000000002</v>
      </c>
      <c r="G8" s="8">
        <f t="shared" si="1"/>
        <v>2882.88</v>
      </c>
      <c r="H8" s="8">
        <f t="shared" si="1"/>
        <v>3171.1679999999997</v>
      </c>
    </row>
    <row r="9" spans="2:8" x14ac:dyDescent="0.2">
      <c r="B9" s="1" t="s">
        <v>5</v>
      </c>
      <c r="C9" s="8">
        <f>(C4*2.1%)</f>
        <v>210</v>
      </c>
      <c r="D9" s="8">
        <f t="shared" ref="D9:H9" si="2">(D4*2.1%)</f>
        <v>252.00000000000003</v>
      </c>
      <c r="E9" s="8">
        <f t="shared" si="2"/>
        <v>327.60000000000002</v>
      </c>
      <c r="F9" s="8">
        <f t="shared" si="2"/>
        <v>393.12</v>
      </c>
      <c r="G9" s="8">
        <f t="shared" si="2"/>
        <v>432.43200000000002</v>
      </c>
      <c r="H9" s="8">
        <f t="shared" si="2"/>
        <v>475.67520000000002</v>
      </c>
    </row>
    <row r="10" spans="2:8" x14ac:dyDescent="0.2">
      <c r="B10" s="1" t="s">
        <v>19</v>
      </c>
      <c r="C10" s="8">
        <v>100</v>
      </c>
      <c r="D10" s="8">
        <f>C10*8% + C10</f>
        <v>108</v>
      </c>
      <c r="E10" s="8">
        <f t="shared" ref="E10:H10" si="3">D10*8% + D10</f>
        <v>116.64</v>
      </c>
      <c r="F10" s="8">
        <f t="shared" si="3"/>
        <v>125.9712</v>
      </c>
      <c r="G10" s="8">
        <f t="shared" si="3"/>
        <v>136.04889599999998</v>
      </c>
      <c r="H10" s="8">
        <f t="shared" si="3"/>
        <v>146.93280768</v>
      </c>
    </row>
    <row r="11" spans="2:8" x14ac:dyDescent="0.2">
      <c r="B11" s="1"/>
      <c r="C11" s="7"/>
      <c r="D11" s="7"/>
      <c r="E11" s="7"/>
      <c r="F11" s="7"/>
      <c r="G11" s="7"/>
      <c r="H11" s="7"/>
    </row>
    <row r="12" spans="2:8" ht="27" customHeight="1" x14ac:dyDescent="0.2">
      <c r="B12" s="4" t="s">
        <v>6</v>
      </c>
      <c r="C12" s="4">
        <f>SUM(C7:C10)</f>
        <v>3410</v>
      </c>
      <c r="D12" s="4">
        <f t="shared" ref="D12:H12" si="4">SUM(D7:D10)</f>
        <v>4080</v>
      </c>
      <c r="E12" s="4">
        <f t="shared" si="4"/>
        <v>5280.2400000000007</v>
      </c>
      <c r="F12" s="4">
        <f t="shared" si="4"/>
        <v>6322.2912000000006</v>
      </c>
      <c r="G12" s="4">
        <f t="shared" si="4"/>
        <v>6952.0008960000005</v>
      </c>
      <c r="H12" s="4">
        <f t="shared" si="4"/>
        <v>7644.4800076799993</v>
      </c>
    </row>
    <row r="13" spans="2:8" x14ac:dyDescent="0.2">
      <c r="B13" s="1"/>
      <c r="C13" s="7"/>
      <c r="D13" s="7"/>
      <c r="E13" s="7"/>
      <c r="F13" s="7"/>
      <c r="G13" s="7"/>
      <c r="H13" s="7"/>
    </row>
    <row r="14" spans="2:8" x14ac:dyDescent="0.2">
      <c r="B14" s="1" t="s">
        <v>7</v>
      </c>
      <c r="C14" s="8">
        <v>1000</v>
      </c>
      <c r="D14" s="8">
        <f>(C14*10%)+C14</f>
        <v>1100</v>
      </c>
      <c r="E14" s="8">
        <f t="shared" ref="E14:H14" si="5">(D14*10%)+D14</f>
        <v>1210</v>
      </c>
      <c r="F14" s="8">
        <f t="shared" si="5"/>
        <v>1331</v>
      </c>
      <c r="G14" s="8">
        <f t="shared" si="5"/>
        <v>1464.1</v>
      </c>
      <c r="H14" s="8">
        <f t="shared" si="5"/>
        <v>1610.51</v>
      </c>
    </row>
    <row r="15" spans="2:8" x14ac:dyDescent="0.2">
      <c r="B15" s="1" t="s">
        <v>8</v>
      </c>
      <c r="C15" s="8">
        <f>8%*C4</f>
        <v>800</v>
      </c>
      <c r="D15" s="8">
        <f t="shared" ref="D15:H15" si="6">8%*D4</f>
        <v>960</v>
      </c>
      <c r="E15" s="8">
        <f t="shared" si="6"/>
        <v>1248</v>
      </c>
      <c r="F15" s="8">
        <f t="shared" si="6"/>
        <v>1497.6000000000001</v>
      </c>
      <c r="G15" s="8">
        <f t="shared" si="6"/>
        <v>1647.3600000000001</v>
      </c>
      <c r="H15" s="8">
        <f t="shared" si="6"/>
        <v>1812.096</v>
      </c>
    </row>
    <row r="16" spans="2:8" x14ac:dyDescent="0.2">
      <c r="B16" s="1" t="s">
        <v>9</v>
      </c>
      <c r="C16" s="8">
        <f>(C14+C15)*17%</f>
        <v>306</v>
      </c>
      <c r="D16" s="8">
        <f t="shared" ref="D16:H16" si="7">(D14+D15)*17%</f>
        <v>350.20000000000005</v>
      </c>
      <c r="E16" s="8">
        <f t="shared" si="7"/>
        <v>417.86</v>
      </c>
      <c r="F16" s="8">
        <f t="shared" si="7"/>
        <v>480.86200000000008</v>
      </c>
      <c r="G16" s="8">
        <f t="shared" si="7"/>
        <v>528.94820000000004</v>
      </c>
      <c r="H16" s="8">
        <f t="shared" si="7"/>
        <v>581.84302000000002</v>
      </c>
    </row>
    <row r="17" spans="2:8" x14ac:dyDescent="0.2">
      <c r="B17" s="1" t="s">
        <v>10</v>
      </c>
      <c r="C17" s="8">
        <f>2.5%*C4</f>
        <v>250</v>
      </c>
      <c r="D17" s="8">
        <f t="shared" ref="D17:G17" si="8">2.5%*D4</f>
        <v>300</v>
      </c>
      <c r="E17" s="8">
        <f t="shared" si="8"/>
        <v>390</v>
      </c>
      <c r="F17" s="8">
        <f t="shared" si="8"/>
        <v>468</v>
      </c>
      <c r="G17" s="8">
        <f t="shared" si="8"/>
        <v>514.80000000000007</v>
      </c>
      <c r="H17" s="8">
        <f>2.5%*H4</f>
        <v>566.28000000000009</v>
      </c>
    </row>
    <row r="18" spans="2:8" x14ac:dyDescent="0.2">
      <c r="B18" s="1" t="s">
        <v>11</v>
      </c>
      <c r="C18" s="8">
        <v>20</v>
      </c>
      <c r="D18" s="8">
        <v>20</v>
      </c>
      <c r="E18" s="8">
        <v>20</v>
      </c>
      <c r="F18" s="8">
        <v>20</v>
      </c>
      <c r="G18" s="8">
        <v>20</v>
      </c>
      <c r="H18" s="8">
        <v>20</v>
      </c>
    </row>
    <row r="19" spans="2:8" x14ac:dyDescent="0.2">
      <c r="B19" s="1" t="s">
        <v>12</v>
      </c>
      <c r="C19" s="8">
        <v>10</v>
      </c>
      <c r="D19" s="8">
        <f>(C19+10)</f>
        <v>20</v>
      </c>
      <c r="E19" s="8">
        <f t="shared" ref="E19:H19" si="9">(D19+10)</f>
        <v>30</v>
      </c>
      <c r="F19" s="8">
        <f t="shared" si="9"/>
        <v>40</v>
      </c>
      <c r="G19" s="8">
        <f t="shared" si="9"/>
        <v>50</v>
      </c>
      <c r="H19" s="8">
        <f t="shared" si="9"/>
        <v>60</v>
      </c>
    </row>
    <row r="20" spans="2:8" x14ac:dyDescent="0.2">
      <c r="B20" s="1"/>
      <c r="C20" s="7"/>
      <c r="D20" s="7"/>
      <c r="E20" s="7"/>
      <c r="F20" s="7"/>
      <c r="G20" s="7"/>
      <c r="H20" s="7"/>
    </row>
    <row r="21" spans="2:8" ht="26.25" customHeight="1" x14ac:dyDescent="0.2">
      <c r="B21" s="4" t="s">
        <v>13</v>
      </c>
      <c r="C21" s="4">
        <v>2000</v>
      </c>
      <c r="D21" s="4">
        <v>1000</v>
      </c>
      <c r="E21" s="4">
        <v>3000</v>
      </c>
      <c r="F21" s="4">
        <v>2500</v>
      </c>
      <c r="G21" s="4">
        <v>4000</v>
      </c>
      <c r="H21" s="4">
        <v>3500</v>
      </c>
    </row>
    <row r="22" spans="2:8" x14ac:dyDescent="0.2">
      <c r="B22" s="1"/>
      <c r="C22" s="7"/>
      <c r="D22" s="7"/>
      <c r="E22" s="7"/>
      <c r="F22" s="7"/>
      <c r="G22" s="7"/>
      <c r="H22" s="7"/>
    </row>
    <row r="23" spans="2:8" ht="24.75" customHeight="1" x14ac:dyDescent="0.2">
      <c r="B23" s="4" t="s">
        <v>14</v>
      </c>
      <c r="C23" s="4">
        <f>C12+C21</f>
        <v>5410</v>
      </c>
      <c r="D23" s="4">
        <f t="shared" ref="D23:H23" si="10">D12+D21</f>
        <v>5080</v>
      </c>
      <c r="E23" s="4">
        <f t="shared" si="10"/>
        <v>8280.2400000000016</v>
      </c>
      <c r="F23" s="4">
        <f t="shared" si="10"/>
        <v>8822.2911999999997</v>
      </c>
      <c r="G23" s="4">
        <f t="shared" si="10"/>
        <v>10952.000896000001</v>
      </c>
      <c r="H23" s="4">
        <f t="shared" si="10"/>
        <v>11144.480007679998</v>
      </c>
    </row>
    <row r="24" spans="2:8" x14ac:dyDescent="0.2">
      <c r="B24" s="1"/>
      <c r="C24" s="7"/>
      <c r="D24" s="7"/>
      <c r="E24" s="7"/>
      <c r="F24" s="7"/>
      <c r="G24" s="7"/>
      <c r="H24" s="7"/>
    </row>
    <row r="25" spans="2:8" x14ac:dyDescent="0.2">
      <c r="B25" s="2" t="s">
        <v>15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</row>
    <row r="26" spans="2:8" x14ac:dyDescent="0.2">
      <c r="B26" s="1"/>
      <c r="C26" s="7"/>
      <c r="D26" s="7"/>
      <c r="E26" s="7"/>
      <c r="F26" s="7"/>
      <c r="G26" s="7"/>
      <c r="H26" s="7"/>
    </row>
    <row r="27" spans="2:8" x14ac:dyDescent="0.2">
      <c r="B27" s="1" t="s">
        <v>16</v>
      </c>
      <c r="C27" s="9">
        <f>C4-C23-C25</f>
        <v>4580</v>
      </c>
      <c r="D27" s="9">
        <f t="shared" ref="D27:H27" si="11">D4-D23-D25</f>
        <v>6910</v>
      </c>
      <c r="E27" s="9">
        <f t="shared" si="11"/>
        <v>7309.7599999999984</v>
      </c>
      <c r="F27" s="9">
        <f t="shared" si="11"/>
        <v>9887.7088000000003</v>
      </c>
      <c r="G27" s="9">
        <f t="shared" si="11"/>
        <v>9629.9991039999986</v>
      </c>
      <c r="H27" s="9">
        <f t="shared" si="11"/>
        <v>11496.719992320002</v>
      </c>
    </row>
    <row r="28" spans="2:8" x14ac:dyDescent="0.2">
      <c r="B28" s="1"/>
      <c r="C28" s="7"/>
      <c r="D28" s="7"/>
      <c r="E28" s="7"/>
      <c r="F28" s="7"/>
      <c r="G28" s="7"/>
      <c r="H28" s="7"/>
    </row>
    <row r="29" spans="2:8" ht="24" customHeight="1" x14ac:dyDescent="0.2">
      <c r="B29" s="4" t="s">
        <v>17</v>
      </c>
      <c r="C29" s="4">
        <f>ROUND(52%*C27,1)</f>
        <v>2381.6</v>
      </c>
      <c r="D29" s="4">
        <f t="shared" ref="D29:H29" si="12">ROUND(52%*D27,1)</f>
        <v>3593.2</v>
      </c>
      <c r="E29" s="4">
        <f t="shared" si="12"/>
        <v>3801.1</v>
      </c>
      <c r="F29" s="4">
        <f t="shared" si="12"/>
        <v>5141.6000000000004</v>
      </c>
      <c r="G29" s="4">
        <f t="shared" si="12"/>
        <v>5007.6000000000004</v>
      </c>
      <c r="H29" s="4">
        <f t="shared" si="12"/>
        <v>5978.3</v>
      </c>
    </row>
    <row r="30" spans="2:8" x14ac:dyDescent="0.2">
      <c r="B30" s="1"/>
      <c r="C30" s="7"/>
      <c r="D30" s="7"/>
      <c r="E30" s="7"/>
      <c r="F30" s="7"/>
      <c r="G30" s="7"/>
      <c r="H30" s="7"/>
    </row>
    <row r="31" spans="2:8" ht="23.25" customHeight="1" x14ac:dyDescent="0.2">
      <c r="B31" s="5" t="s">
        <v>18</v>
      </c>
      <c r="C31" s="6">
        <f>C27-C29</f>
        <v>2198.4</v>
      </c>
      <c r="D31" s="6">
        <f t="shared" ref="D31:H31" si="13">D27-D29</f>
        <v>3316.8</v>
      </c>
      <c r="E31" s="6">
        <f t="shared" si="13"/>
        <v>3508.6599999999985</v>
      </c>
      <c r="F31" s="6">
        <f t="shared" si="13"/>
        <v>4746.1088</v>
      </c>
      <c r="G31" s="6">
        <f t="shared" si="13"/>
        <v>4622.3991039999983</v>
      </c>
      <c r="H31" s="6">
        <f t="shared" si="13"/>
        <v>5518.4199923200022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9780-A68A-438E-9719-BC6BA53CD410}">
  <dimension ref="B2:D17"/>
  <sheetViews>
    <sheetView tabSelected="1" zoomScale="115" zoomScaleNormal="115" workbookViewId="0">
      <selection activeCell="G6" sqref="G6"/>
    </sheetView>
  </sheetViews>
  <sheetFormatPr defaultRowHeight="14.25" x14ac:dyDescent="0.2"/>
  <cols>
    <col min="1" max="1" width="3.75" customWidth="1"/>
    <col min="2" max="2" width="21.75" bestFit="1" customWidth="1"/>
    <col min="4" max="4" width="46.75" bestFit="1" customWidth="1"/>
  </cols>
  <sheetData>
    <row r="2" spans="2:4" ht="25.5" customHeight="1" x14ac:dyDescent="0.2">
      <c r="B2" s="19" t="s">
        <v>20</v>
      </c>
      <c r="C2" s="20"/>
      <c r="D2" s="19" t="s">
        <v>21</v>
      </c>
    </row>
    <row r="3" spans="2:4" x14ac:dyDescent="0.2">
      <c r="B3" s="12" t="s">
        <v>1</v>
      </c>
      <c r="C3" s="13">
        <v>10000</v>
      </c>
      <c r="D3" s="14" t="s">
        <v>22</v>
      </c>
    </row>
    <row r="4" spans="2:4" x14ac:dyDescent="0.2">
      <c r="B4" s="12" t="s">
        <v>3</v>
      </c>
      <c r="C4" s="15">
        <v>0.17</v>
      </c>
      <c r="D4" s="12" t="s">
        <v>23</v>
      </c>
    </row>
    <row r="5" spans="2:4" x14ac:dyDescent="0.2">
      <c r="B5" s="12" t="s">
        <v>4</v>
      </c>
      <c r="C5" s="15">
        <v>0.14000000000000001</v>
      </c>
      <c r="D5" s="12" t="s">
        <v>24</v>
      </c>
    </row>
    <row r="6" spans="2:4" x14ac:dyDescent="0.2">
      <c r="B6" s="12" t="s">
        <v>5</v>
      </c>
      <c r="C6" s="16">
        <v>2.1000000000000001E-2</v>
      </c>
      <c r="D6" s="12" t="s">
        <v>25</v>
      </c>
    </row>
    <row r="7" spans="2:4" x14ac:dyDescent="0.2">
      <c r="B7" s="12" t="s">
        <v>19</v>
      </c>
      <c r="C7" s="15">
        <v>0.08</v>
      </c>
      <c r="D7" s="12" t="s">
        <v>28</v>
      </c>
    </row>
    <row r="8" spans="2:4" x14ac:dyDescent="0.2">
      <c r="B8" s="12" t="s">
        <v>7</v>
      </c>
      <c r="C8" s="15">
        <v>0.1</v>
      </c>
      <c r="D8" s="12" t="s">
        <v>29</v>
      </c>
    </row>
    <row r="9" spans="2:4" x14ac:dyDescent="0.2">
      <c r="B9" s="12" t="s">
        <v>8</v>
      </c>
      <c r="C9" s="15">
        <v>0.08</v>
      </c>
      <c r="D9" s="12" t="s">
        <v>26</v>
      </c>
    </row>
    <row r="10" spans="2:4" x14ac:dyDescent="0.2">
      <c r="B10" s="12" t="s">
        <v>9</v>
      </c>
      <c r="C10" s="15">
        <v>0.17</v>
      </c>
      <c r="D10" s="12" t="s">
        <v>30</v>
      </c>
    </row>
    <row r="11" spans="2:4" x14ac:dyDescent="0.2">
      <c r="B11" s="12" t="s">
        <v>10</v>
      </c>
      <c r="C11" s="16">
        <v>2.5000000000000001E-2</v>
      </c>
      <c r="D11" s="12" t="s">
        <v>27</v>
      </c>
    </row>
    <row r="12" spans="2:4" x14ac:dyDescent="0.2">
      <c r="B12" s="12" t="s">
        <v>11</v>
      </c>
      <c r="C12" s="17">
        <v>20</v>
      </c>
      <c r="D12" s="12" t="s">
        <v>31</v>
      </c>
    </row>
    <row r="13" spans="2:4" x14ac:dyDescent="0.2">
      <c r="B13" s="12" t="s">
        <v>12</v>
      </c>
      <c r="C13" s="17">
        <v>10</v>
      </c>
      <c r="D13" s="12" t="s">
        <v>32</v>
      </c>
    </row>
    <row r="14" spans="2:4" x14ac:dyDescent="0.2">
      <c r="B14" s="12"/>
      <c r="C14" s="12"/>
      <c r="D14" s="12"/>
    </row>
    <row r="15" spans="2:4" x14ac:dyDescent="0.2">
      <c r="B15" s="12" t="s">
        <v>15</v>
      </c>
      <c r="C15" s="17">
        <v>10</v>
      </c>
      <c r="D15" s="12" t="s">
        <v>33</v>
      </c>
    </row>
    <row r="16" spans="2:4" x14ac:dyDescent="0.2">
      <c r="B16" s="12"/>
      <c r="C16" s="12"/>
      <c r="D16" s="12"/>
    </row>
    <row r="17" spans="2:4" x14ac:dyDescent="0.2">
      <c r="B17" s="12" t="s">
        <v>17</v>
      </c>
      <c r="C17" s="15">
        <v>0.52</v>
      </c>
      <c r="D17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Abuthahir</dc:creator>
  <cp:lastModifiedBy>Syed Abuthahir</cp:lastModifiedBy>
  <cp:lastPrinted>2024-07-10T08:55:56Z</cp:lastPrinted>
  <dcterms:created xsi:type="dcterms:W3CDTF">2024-07-10T07:41:11Z</dcterms:created>
  <dcterms:modified xsi:type="dcterms:W3CDTF">2024-07-17T11:43:53Z</dcterms:modified>
</cp:coreProperties>
</file>