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Results_SOC" sheetId="1" state="visible" r:id="rId2"/>
    <sheet name="Result_floor" sheetId="2" state="visible" r:id="rId3"/>
    <sheet name="Results_floor_C" sheetId="3" state="visible" r:id="rId4"/>
    <sheet name="Simulated_root_profiles" sheetId="4" state="visible" r:id="rId5"/>
    <sheet name="Roots" sheetId="5" state="visible" r:id="rId6"/>
    <sheet name="14C_background_schauinsland" sheetId="6" state="visible" r:id="rId7"/>
    <sheet name="14C_background" sheetId="7" state="visible" r:id="rId8"/>
    <sheet name="Site_K1" sheetId="8" state="visible" r:id="rId9"/>
    <sheet name="Site_SP3" sheetId="9" state="visible" r:id="rId10"/>
    <sheet name="Site_SP4" sheetId="10" state="visible" r:id="rId11"/>
  </sheets>
  <definedNames>
    <definedName function="false" hidden="false" localSheetId="6" name="D14CLevinKromer_JFJ_SIL_MonthlylMeans" vbProcedure="false">14C_background!$A$1:$D$340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<sst xmlns="http://schemas.openxmlformats.org/spreadsheetml/2006/main" count="834" uniqueCount="255">
  <si>
    <t>Numeric extensive</t>
  </si>
  <si>
    <t>Sample Name</t>
  </si>
  <si>
    <t>Site</t>
  </si>
  <si>
    <t>Depth</t>
  </si>
  <si>
    <t>Year</t>
  </si>
  <si>
    <t>14C  counts</t>
  </si>
  <si>
    <t>12C (µA)</t>
  </si>
  <si>
    <r>
      <rPr>
        <b val="true"/>
        <vertAlign val="superscript"/>
        <sz val="10"/>
        <rFont val="Verdana"/>
        <family val="2"/>
        <charset val="1"/>
      </rPr>
      <t>14</t>
    </r>
    <r>
      <rPr>
        <b val="true"/>
        <sz val="10"/>
        <rFont val="Verdana"/>
        <family val="2"/>
        <charset val="1"/>
      </rPr>
      <t>C/</t>
    </r>
    <r>
      <rPr>
        <b val="true"/>
        <vertAlign val="superscript"/>
        <sz val="10"/>
        <rFont val="Verdana"/>
        <family val="2"/>
        <charset val="1"/>
      </rPr>
      <t>12</t>
    </r>
    <r>
      <rPr>
        <b val="true"/>
        <sz val="10"/>
        <rFont val="Verdana"/>
        <family val="2"/>
        <charset val="1"/>
      </rPr>
      <t>C (10</t>
    </r>
    <r>
      <rPr>
        <b val="true"/>
        <sz val="10"/>
        <rFont val="Verdana"/>
        <family val="2"/>
        <charset val="1"/>
      </rPr>
      <t>-12)</t>
    </r>
  </si>
  <si>
    <t>+- (%)</t>
  </si>
  <si>
    <r>
      <rPr>
        <b val="true"/>
        <vertAlign val="superscript"/>
        <sz val="10"/>
        <rFont val="Verdana"/>
        <family val="2"/>
        <charset val="1"/>
      </rPr>
      <t>13</t>
    </r>
    <r>
      <rPr>
        <b val="true"/>
        <sz val="10"/>
        <rFont val="Verdana"/>
        <family val="2"/>
        <charset val="1"/>
      </rPr>
      <t>C/</t>
    </r>
    <r>
      <rPr>
        <b val="true"/>
        <sz val="10"/>
        <rFont val="Verdana"/>
        <family val="2"/>
        <charset val="1"/>
      </rPr>
      <t>12C (%)</t>
    </r>
  </si>
  <si>
    <t>sigma(%)</t>
  </si>
  <si>
    <r>
      <rPr>
        <b val="true"/>
        <sz val="10"/>
        <rFont val="Verdana"/>
        <family val="2"/>
        <charset val="1"/>
      </rPr>
      <t>F</t>
    </r>
    <r>
      <rPr>
        <b val="true"/>
        <sz val="10"/>
        <rFont val="Verdana"/>
        <family val="2"/>
        <charset val="1"/>
      </rPr>
      <t>14C </t>
    </r>
  </si>
  <si>
    <t>sig (%)</t>
  </si>
  <si>
    <t>age (y)</t>
  </si>
  <si>
    <t>+-(y)</t>
  </si>
  <si>
    <r>
      <rPr>
        <b val="true"/>
        <sz val="10"/>
        <rFont val="Verdana"/>
        <family val="2"/>
        <charset val="1"/>
      </rPr>
      <t>δ</t>
    </r>
    <r>
      <rPr>
        <b val="true"/>
        <sz val="10"/>
        <rFont val="Verdana"/>
        <family val="2"/>
        <charset val="1"/>
      </rPr>
      <t>13C (‰)</t>
    </r>
  </si>
  <si>
    <t>N %</t>
  </si>
  <si>
    <t>C %</t>
  </si>
  <si>
    <t>mean %C</t>
  </si>
  <si>
    <t>% var. C</t>
  </si>
  <si>
    <t>mean %N</t>
  </si>
  <si>
    <t>% var. N</t>
  </si>
  <si>
    <t>Bulk_density_(interpolated)</t>
  </si>
  <si>
    <t>C (g/cm3)</t>
  </si>
  <si>
    <t>C (g/ha/cm)</t>
  </si>
  <si>
    <t>1984_2_0_10_BG</t>
  </si>
  <si>
    <t>1BG</t>
  </si>
  <si>
    <t>SP3_R</t>
  </si>
  <si>
    <t>0-10</t>
  </si>
  <si>
    <t>1984_2_10_20_BG</t>
  </si>
  <si>
    <t>2BG</t>
  </si>
  <si>
    <t>10-20</t>
  </si>
  <si>
    <t>1984_2_20_40_BG</t>
  </si>
  <si>
    <t>3BG</t>
  </si>
  <si>
    <t>20-40</t>
  </si>
  <si>
    <t>1984_3_0_10_BG_1_2</t>
  </si>
  <si>
    <t>4BG</t>
  </si>
  <si>
    <t>SP4_R</t>
  </si>
  <si>
    <t>1984_3_10_20_BG_1_2</t>
  </si>
  <si>
    <t>5BG</t>
  </si>
  <si>
    <t>1984_3_20_40_BG_1_2</t>
  </si>
  <si>
    <t>6BG</t>
  </si>
  <si>
    <t>2000_1_0_10_BG</t>
  </si>
  <si>
    <t>7BG</t>
  </si>
  <si>
    <t>K1_R</t>
  </si>
  <si>
    <t>2000_1_10_20_BG</t>
  </si>
  <si>
    <t>8BG</t>
  </si>
  <si>
    <t>2000_1_20_40_BG</t>
  </si>
  <si>
    <t>9BG</t>
  </si>
  <si>
    <t>2000_2_0_10_BG</t>
  </si>
  <si>
    <t>10BG</t>
  </si>
  <si>
    <t>2000_2_10_20_BG</t>
  </si>
  <si>
    <t>11BG</t>
  </si>
  <si>
    <t>2000_3_0_10_BG</t>
  </si>
  <si>
    <t>12BG</t>
  </si>
  <si>
    <t>2000_3_10_20_BG</t>
  </si>
  <si>
    <t>13BG</t>
  </si>
  <si>
    <t>2006_1_0_10_BG</t>
  </si>
  <si>
    <t>14BG</t>
  </si>
  <si>
    <t>2006_1_10_20_BG</t>
  </si>
  <si>
    <t>15BG</t>
  </si>
  <si>
    <t>2006_1_20_40_BG</t>
  </si>
  <si>
    <t>16BG</t>
  </si>
  <si>
    <t>2006_2_0_10_BG_1_2</t>
  </si>
  <si>
    <t>17BG</t>
  </si>
  <si>
    <t>2006_2_10_20_BG_1_2</t>
  </si>
  <si>
    <t>18BG</t>
  </si>
  <si>
    <t>2006_2_20_40_BG_1_2</t>
  </si>
  <si>
    <t>19BG</t>
  </si>
  <si>
    <t>2006_3_0_10_BG</t>
  </si>
  <si>
    <t>20BG</t>
  </si>
  <si>
    <t>2006_3_10_20_BG</t>
  </si>
  <si>
    <t>21BG</t>
  </si>
  <si>
    <t>2006_3_20_40_BG</t>
  </si>
  <si>
    <t>22BG</t>
  </si>
  <si>
    <t>2015_1_0_10_BG_1</t>
  </si>
  <si>
    <t>23BG</t>
  </si>
  <si>
    <t>2015_1_10_20_BG_1</t>
  </si>
  <si>
    <t>24BG</t>
  </si>
  <si>
    <t>2015_1_20_40_BG_1</t>
  </si>
  <si>
    <t>25BG</t>
  </si>
  <si>
    <t>2015_1_0_10_BG_2</t>
  </si>
  <si>
    <t>26BG</t>
  </si>
  <si>
    <t>2015_1_10_20_BG_2</t>
  </si>
  <si>
    <t>27BG</t>
  </si>
  <si>
    <t>2015_1_20_40_BG_2</t>
  </si>
  <si>
    <t>28BG</t>
  </si>
  <si>
    <t>2015_1_0_10_BG_3</t>
  </si>
  <si>
    <t>29BG</t>
  </si>
  <si>
    <t>2015_1_10_20_BG_3</t>
  </si>
  <si>
    <t>30BG</t>
  </si>
  <si>
    <t>2015_1_20_40_BG_3</t>
  </si>
  <si>
    <t>31BG</t>
  </si>
  <si>
    <t>2015_2_0_10_BG_1</t>
  </si>
  <si>
    <t>32BG</t>
  </si>
  <si>
    <t>2015_2_10_20_BG_1</t>
  </si>
  <si>
    <t>33BG</t>
  </si>
  <si>
    <t>2015_2_20_40_BG_1</t>
  </si>
  <si>
    <t>34BG</t>
  </si>
  <si>
    <t>2015_2_0_10_BG_2</t>
  </si>
  <si>
    <t>35BG</t>
  </si>
  <si>
    <t>2015_2_10_20_BG_2</t>
  </si>
  <si>
    <t>36BG</t>
  </si>
  <si>
    <t>2015_2_20_40_BG_2</t>
  </si>
  <si>
    <t>37BG</t>
  </si>
  <si>
    <t>2015_2_0_10_BG_3</t>
  </si>
  <si>
    <t>38BG</t>
  </si>
  <si>
    <t>2015_2_10_20_BG_3</t>
  </si>
  <si>
    <t>39BG</t>
  </si>
  <si>
    <t>2015_2_20_40_BG_3</t>
  </si>
  <si>
    <t>40BG</t>
  </si>
  <si>
    <t>2015_3_0_10_BG_1</t>
  </si>
  <si>
    <t>41BG</t>
  </si>
  <si>
    <t>2015_3_10_20_BG_1</t>
  </si>
  <si>
    <t>42BG</t>
  </si>
  <si>
    <t>2015_3_20_40_BG_1</t>
  </si>
  <si>
    <t>43BG</t>
  </si>
  <si>
    <t>2015_3_0_10_BG_2</t>
  </si>
  <si>
    <t>44BG</t>
  </si>
  <si>
    <t>2015_3_10_20_BG_2</t>
  </si>
  <si>
    <t>45BG</t>
  </si>
  <si>
    <t>2015_3_20_40_BG_2</t>
  </si>
  <si>
    <t>46BG</t>
  </si>
  <si>
    <t>2015_3_0_10_BG_3</t>
  </si>
  <si>
    <t>47BG</t>
  </si>
  <si>
    <t>2015_3_10_20_BG_3</t>
  </si>
  <si>
    <t>48BG</t>
  </si>
  <si>
    <t>2015_3_20_40_BG_3</t>
  </si>
  <si>
    <t>49BG</t>
  </si>
  <si>
    <t>BE nr.</t>
  </si>
  <si>
    <t>sample label</t>
  </si>
  <si>
    <t>Type</t>
  </si>
  <si>
    <t>F14C_err_procent</t>
  </si>
  <si>
    <t>F14C_err_abs</t>
  </si>
  <si>
    <t>age_y</t>
  </si>
  <si>
    <t>age_err_y</t>
  </si>
  <si>
    <t>d13C</t>
  </si>
  <si>
    <t>Notes</t>
  </si>
  <si>
    <t>4754.1.1</t>
  </si>
  <si>
    <t>G145</t>
  </si>
  <si>
    <t>K1</t>
  </si>
  <si>
    <t>AoF</t>
  </si>
  <si>
    <t>Pine Plantation</t>
  </si>
  <si>
    <t>4755.1.1</t>
  </si>
  <si>
    <t>G147</t>
  </si>
  <si>
    <t>AoH</t>
  </si>
  <si>
    <t>4756.1.1</t>
  </si>
  <si>
    <t>G150</t>
  </si>
  <si>
    <t>4757.1.1</t>
  </si>
  <si>
    <t>G162</t>
  </si>
  <si>
    <t>SP3</t>
  </si>
  <si>
    <t>Pure pine</t>
  </si>
  <si>
    <t>4758.1.1</t>
  </si>
  <si>
    <t>G163</t>
  </si>
  <si>
    <t>4759.1.1</t>
  </si>
  <si>
    <t>G165</t>
  </si>
  <si>
    <t>4760.1.1</t>
  </si>
  <si>
    <t>G166</t>
  </si>
  <si>
    <t>4761.1.1</t>
  </si>
  <si>
    <t>G168</t>
  </si>
  <si>
    <t>4762.1.1</t>
  </si>
  <si>
    <t>G169</t>
  </si>
  <si>
    <t>4763.1.1</t>
  </si>
  <si>
    <t>G244</t>
  </si>
  <si>
    <t>NA</t>
  </si>
  <si>
    <t>4764.1.1</t>
  </si>
  <si>
    <t>G248</t>
  </si>
  <si>
    <t>4765.1.1</t>
  </si>
  <si>
    <t>G252</t>
  </si>
  <si>
    <t>4260.1.1</t>
  </si>
  <si>
    <t>Bulgarialitter_125</t>
  </si>
  <si>
    <t>SP4</t>
  </si>
  <si>
    <t>AoL</t>
  </si>
  <si>
    <t>Grassland conversion</t>
  </si>
  <si>
    <t>4261.1.1</t>
  </si>
  <si>
    <t>Bulgarialitter_126</t>
  </si>
  <si>
    <t>4262.1.1</t>
  </si>
  <si>
    <t>Bulgarialitter_127</t>
  </si>
  <si>
    <t>4263.1.1</t>
  </si>
  <si>
    <t>Bulgarialitter_128</t>
  </si>
  <si>
    <t>4264.1.1</t>
  </si>
  <si>
    <t>Bulgarialitter_129</t>
  </si>
  <si>
    <t>4265.1.1</t>
  </si>
  <si>
    <t>Bulgarialitter_130</t>
  </si>
  <si>
    <t>4266.1.1</t>
  </si>
  <si>
    <t>Bulgarialitter_131</t>
  </si>
  <si>
    <t>4267.1.2</t>
  </si>
  <si>
    <t>Bulgarialitter_132</t>
  </si>
  <si>
    <t>4268.1.1</t>
  </si>
  <si>
    <t>Bulgarialitter_133</t>
  </si>
  <si>
    <t>N_percent</t>
  </si>
  <si>
    <t>C_percent</t>
  </si>
  <si>
    <t>N_percent_2</t>
  </si>
  <si>
    <t>C_percent_2</t>
  </si>
  <si>
    <t>mean_C</t>
  </si>
  <si>
    <t>variance_C</t>
  </si>
  <si>
    <t>mean_N</t>
  </si>
  <si>
    <t>variance_N</t>
  </si>
  <si>
    <t>K1 mean</t>
  </si>
  <si>
    <t>K1 max</t>
  </si>
  <si>
    <t>K1 min</t>
  </si>
  <si>
    <t>SP3 mean</t>
  </si>
  <si>
    <t>SP3 max</t>
  </si>
  <si>
    <t>SP3 min</t>
  </si>
  <si>
    <t>Stara Planina mean</t>
  </si>
  <si>
    <t>Stara Planina mean max</t>
  </si>
  <si>
    <t>Stara Planina mean min</t>
  </si>
  <si>
    <t>Mean</t>
  </si>
  <si>
    <t>Min</t>
  </si>
  <si>
    <t>Max</t>
  </si>
  <si>
    <t>year</t>
  </si>
  <si>
    <t>14C atmosphere</t>
  </si>
  <si>
    <t>Month</t>
  </si>
  <si>
    <t>Schauinsland</t>
  </si>
  <si>
    <t>Jungfraujoch</t>
  </si>
  <si>
    <t>Difference</t>
  </si>
  <si>
    <t>Coefficient of variation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</si>
  <si>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</si>
  <si>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</si>
  <si>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</si>
  <si>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</si>
  <si>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</si>
  <si>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</si>
  <si>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</si>
  <si>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</si>
  <si>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</si>
  <si>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</si>
  <si>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</si>
  <si>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</si>
  <si>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14C_atm_Schauinsland</t>
  </si>
  <si>
    <t>CV_14C_atm</t>
  </si>
  <si>
    <t>SOC_t_ha_O</t>
  </si>
  <si>
    <t>CV_SOC_t_ha_O</t>
  </si>
  <si>
    <t>SOC_t_ha_1</t>
  </si>
  <si>
    <t>CV_SOC_t_ha_1</t>
  </si>
  <si>
    <t>SOC_t_ha_2</t>
  </si>
  <si>
    <t>CV_SOC_t_ha_2</t>
  </si>
  <si>
    <t>SOC_t_ha_3</t>
  </si>
  <si>
    <t>CV_SOC_t_ha_3</t>
  </si>
  <si>
    <t>Norm_13C_soil_O</t>
  </si>
  <si>
    <t>Norm_13C_soil_1</t>
  </si>
  <si>
    <t>Norm_13C_soil_2</t>
  </si>
  <si>
    <t>Norm_1C_soil_3</t>
  </si>
  <si>
    <t>CV_14C_soil_3</t>
  </si>
  <si>
    <t>14C_soil_O</t>
  </si>
  <si>
    <t>CV_14C_soil_O</t>
  </si>
  <si>
    <t>14C_soil_1</t>
  </si>
  <si>
    <t>CV_14C_soil_1</t>
  </si>
  <si>
    <t>14C_soil_2</t>
  </si>
  <si>
    <t>CV_14C_soil_2</t>
  </si>
  <si>
    <t>14C_soil_3</t>
  </si>
  <si>
    <t>Various_input</t>
  </si>
  <si>
    <t>CV_Various_input</t>
  </si>
  <si>
    <t>Plant_input</t>
  </si>
  <si>
    <t>CV_Plant_input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</si>
</sst>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##0.0"/>
    <numFmt numFmtId="167" formatCode="#,##0.0000"/>
    <numFmt numFmtId="168" formatCode="0.00"/>
    <numFmt numFmtId="169" formatCode="#,##0.00"/>
    <numFmt numFmtId="170" formatCode="0.0000"/>
    <numFmt numFmtId="171" formatCode="#,##0.0"/>
    <numFmt numFmtId="172" formatCode="@"/>
    <numFmt numFmtId="173" formatCode=";;"/>
    <numFmt numFmtId="174" formatCode="0.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Verdana"/>
      <family val="2"/>
      <charset val="1"/>
    </font>
    <font>
      <b val="true"/>
      <vertAlign val="superscript"/>
      <sz val="10"/>
      <name val="Verdana"/>
      <family val="2"/>
      <charset val="1"/>
    </font>
    <font>
      <sz val="10"/>
      <color rgb="FF000000"/>
      <name val="Calibri"/>
      <family val="2"/>
      <charset val="1"/>
    </font>
    <font>
      <sz val="10"/>
      <name val="Verdana"/>
      <family val="2"/>
      <charset val="1"/>
    </font>
    <font>
      <sz val="11.05"/>
      <color rgb="FF000000"/>
      <name val="Times New Roman"/>
      <family val="1"/>
      <charset val="1"/>
    </font>
    <font>
      <sz val="11.05"/>
      <color rgb="FF000000"/>
      <name val="Arial"/>
      <family val="2"/>
      <charset val="1"/>
    </font>
    <font>
      <sz val="10"/>
      <color rgb="FF9C0006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CD5B5"/>
      </patternFill>
    </fill>
    <fill>
      <patternFill patternType="solid">
        <fgColor rgb="FFFCD5B5"/>
        <bgColor rgb="FFFFC7CE"/>
      </patternFill>
    </fill>
    <fill>
      <patternFill patternType="solid">
        <fgColor rgb="FFB7DEE8"/>
        <bgColor rgb="FFC6D9F1"/>
      </patternFill>
    </fill>
    <fill>
      <patternFill patternType="solid">
        <fgColor rgb="FFCCC1DA"/>
        <bgColor rgb="FFE6B9B8"/>
      </patternFill>
    </fill>
    <fill>
      <patternFill patternType="solid">
        <fgColor rgb="FFD9D9D9"/>
        <bgColor rgb="FFC6D9F1"/>
      </patternFill>
    </fill>
    <fill>
      <patternFill patternType="solid">
        <fgColor rgb="FFE6B9B8"/>
        <bgColor rgb="FFFFC7CE"/>
      </patternFill>
    </fill>
    <fill>
      <patternFill patternType="solid">
        <fgColor rgb="FFC6D9F1"/>
        <bgColor rgb="FFB7DEE8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ck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C7C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7DEE8"/>
      <rgbColor rgb="FFE6B9B8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75"/>
  <cols>
    <col collapsed="false" hidden="false" max="1" min="1" style="1" width="17.280612244898"/>
    <col collapsed="false" hidden="false" max="2" min="2" style="0" width="13.3622448979592"/>
    <col collapsed="false" hidden="false" max="3" min="3" style="1" width="6.61224489795918"/>
    <col collapsed="false" hidden="false" max="4" min="4" style="1" width="7.56122448979592"/>
    <col collapsed="false" hidden="false" max="5" min="5" style="1" width="6.0765306122449"/>
    <col collapsed="false" hidden="false" max="1025" min="6" style="0" width="10.3928571428571"/>
  </cols>
  <sheetData>
    <row r="1" customFormat="false" ht="30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7" t="s">
        <v>11</v>
      </c>
      <c r="M1" s="6" t="s">
        <v>8</v>
      </c>
      <c r="N1" s="6" t="s">
        <v>12</v>
      </c>
      <c r="O1" s="6" t="s">
        <v>13</v>
      </c>
      <c r="P1" s="6" t="s">
        <v>14</v>
      </c>
      <c r="Q1" s="7" t="s">
        <v>15</v>
      </c>
      <c r="R1" s="3" t="s">
        <v>16</v>
      </c>
      <c r="S1" s="3" t="s">
        <v>17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</row>
    <row r="2" customFormat="false" ht="15" hidden="false" customHeight="false" outlineLevel="0" collapsed="false">
      <c r="A2" s="8" t="s">
        <v>25</v>
      </c>
      <c r="B2" s="9" t="s">
        <v>26</v>
      </c>
      <c r="C2" s="10" t="s">
        <v>27</v>
      </c>
      <c r="D2" s="10" t="s">
        <v>28</v>
      </c>
      <c r="E2" s="10" t="n">
        <v>1984</v>
      </c>
      <c r="F2" s="11" t="n">
        <v>702869</v>
      </c>
      <c r="G2" s="12" t="n">
        <v>21.6538924972282</v>
      </c>
      <c r="H2" s="13" t="n">
        <v>1.09172793969839</v>
      </c>
      <c r="I2" s="14" t="n">
        <v>0.119304884424811</v>
      </c>
      <c r="J2" s="13" t="n">
        <v>1.03947122927239</v>
      </c>
      <c r="K2" s="15" t="n">
        <v>0.139643374917863</v>
      </c>
      <c r="L2" s="16" t="n">
        <v>1.07012854986393</v>
      </c>
      <c r="M2" s="14" t="n">
        <v>0.242311002476853</v>
      </c>
      <c r="N2" s="14" t="n">
        <v>0.122069992353374</v>
      </c>
      <c r="O2" s="11" t="n">
        <v>-544.461933878886</v>
      </c>
      <c r="P2" s="11" t="n">
        <v>19.4646634897464</v>
      </c>
      <c r="Q2" s="17" t="n">
        <v>-30.218698984052</v>
      </c>
      <c r="R2" s="18" t="n">
        <v>0.535</v>
      </c>
      <c r="S2" s="18" t="n">
        <v>7.059</v>
      </c>
      <c r="T2" s="18" t="n">
        <v>0.539</v>
      </c>
      <c r="U2" s="18" t="n">
        <v>7.284</v>
      </c>
      <c r="V2" s="19" t="n">
        <f aca="false">AVERAGE(S2,U2)</f>
        <v>7.1715</v>
      </c>
      <c r="W2" s="20" t="n">
        <f aca="false">STDEV(S2,U2)/V2*100</f>
        <v>2.21849021497557</v>
      </c>
      <c r="X2" s="19" t="n">
        <f aca="false">AVERAGE(R2,T2)</f>
        <v>0.537</v>
      </c>
      <c r="Y2" s="20" t="n">
        <f aca="false">STDEV(R2,T2)/X2*100</f>
        <v>0.526708961777689</v>
      </c>
      <c r="Z2" s="9" t="n">
        <v>0.6913497945</v>
      </c>
      <c r="AA2" s="9" t="n">
        <f aca="false">(Z2/100)*V2</f>
        <v>0.0495801505125675</v>
      </c>
      <c r="AB2" s="9" t="n">
        <f aca="false">(AA2*100000000)*0.000001</f>
        <v>4.95801505125675</v>
      </c>
    </row>
    <row r="3" customFormat="false" ht="15" hidden="false" customHeight="false" outlineLevel="0" collapsed="false">
      <c r="A3" s="21" t="s">
        <v>29</v>
      </c>
      <c r="B3" s="9" t="s">
        <v>30</v>
      </c>
      <c r="C3" s="22" t="s">
        <v>27</v>
      </c>
      <c r="D3" s="23" t="s">
        <v>31</v>
      </c>
      <c r="E3" s="22" t="n">
        <v>1984</v>
      </c>
      <c r="F3" s="11" t="n">
        <v>471647</v>
      </c>
      <c r="G3" s="12" t="n">
        <v>20.580949325267</v>
      </c>
      <c r="H3" s="13" t="n">
        <v>0.94847369478712</v>
      </c>
      <c r="I3" s="14" t="n">
        <v>0.145636507187972</v>
      </c>
      <c r="J3" s="13" t="n">
        <v>1.0437337240647</v>
      </c>
      <c r="K3" s="15" t="n">
        <v>0.091294187175761</v>
      </c>
      <c r="L3" s="16" t="n">
        <v>0.92136294016767</v>
      </c>
      <c r="M3" s="14" t="n">
        <v>0.261737409442277</v>
      </c>
      <c r="N3" s="14" t="n">
        <v>0.237598881848572</v>
      </c>
      <c r="O3" s="11" t="n">
        <v>657.906667601262</v>
      </c>
      <c r="P3" s="11" t="n">
        <v>21.0251723834067</v>
      </c>
      <c r="Q3" s="17" t="n">
        <v>-25.6748576434358</v>
      </c>
      <c r="R3" s="18" t="n">
        <v>0.113</v>
      </c>
      <c r="S3" s="18" t="n">
        <v>1.764</v>
      </c>
      <c r="T3" s="18" t="n">
        <v>0.115</v>
      </c>
      <c r="U3" s="18" t="n">
        <v>1.778</v>
      </c>
      <c r="V3" s="19" t="n">
        <f aca="false">AVERAGE(S3,U3)</f>
        <v>1.771</v>
      </c>
      <c r="W3" s="20" t="n">
        <f aca="false">STDEV(S3,U3)/V3*100</f>
        <v>0.558977692637587</v>
      </c>
      <c r="X3" s="19" t="n">
        <f aca="false">AVERAGE(R3,T3)</f>
        <v>0.114</v>
      </c>
      <c r="Y3" s="20" t="n">
        <f aca="false">STDEV(R3,T3)/X3*100</f>
        <v>1.24053821260798</v>
      </c>
      <c r="Z3" s="9" t="n">
        <v>0.787620547</v>
      </c>
      <c r="AA3" s="9" t="n">
        <f aca="false">(Z3/100)*V3</f>
        <v>0.01394875988737</v>
      </c>
      <c r="AB3" s="9" t="n">
        <f aca="false">(AA3*100000000)*0.000001</f>
        <v>1.394875988737</v>
      </c>
    </row>
    <row r="4" customFormat="false" ht="15.75" hidden="false" customHeight="false" outlineLevel="0" collapsed="false">
      <c r="A4" s="24" t="s">
        <v>32</v>
      </c>
      <c r="B4" s="25" t="s">
        <v>33</v>
      </c>
      <c r="C4" s="26" t="s">
        <v>27</v>
      </c>
      <c r="D4" s="27" t="s">
        <v>34</v>
      </c>
      <c r="E4" s="26" t="n">
        <v>1984</v>
      </c>
      <c r="F4" s="28" t="n">
        <v>567595</v>
      </c>
      <c r="G4" s="29" t="n">
        <v>21.2517016203067</v>
      </c>
      <c r="H4" s="30" t="n">
        <v>0.898162881728007</v>
      </c>
      <c r="I4" s="31" t="n">
        <v>0.132757099210684</v>
      </c>
      <c r="J4" s="30" t="n">
        <v>1.04394872059452</v>
      </c>
      <c r="K4" s="32" t="n">
        <v>0.10897424165182</v>
      </c>
      <c r="L4" s="33" t="n">
        <v>0.871496114785725</v>
      </c>
      <c r="M4" s="31" t="n">
        <v>0.25094146670455</v>
      </c>
      <c r="N4" s="31" t="n">
        <v>0.148962564949135</v>
      </c>
      <c r="O4" s="28" t="n">
        <v>1104.87974475609</v>
      </c>
      <c r="P4" s="28" t="n">
        <v>20.1579422935782</v>
      </c>
      <c r="Q4" s="34" t="n">
        <v>-25.4835451144813</v>
      </c>
      <c r="R4" s="35" t="n">
        <v>0.12</v>
      </c>
      <c r="S4" s="35" t="n">
        <v>1.763</v>
      </c>
      <c r="T4" s="35" t="n">
        <v>0.124</v>
      </c>
      <c r="U4" s="35" t="n">
        <v>1.851</v>
      </c>
      <c r="V4" s="36" t="n">
        <f aca="false">AVERAGE(S4,U4)</f>
        <v>1.807</v>
      </c>
      <c r="W4" s="37" t="n">
        <f aca="false">STDEV(S4,U4)/V4*100</f>
        <v>3.44357480599979</v>
      </c>
      <c r="X4" s="36" t="n">
        <f aca="false">AVERAGE(R4,T4)</f>
        <v>0.122</v>
      </c>
      <c r="Y4" s="37" t="n">
        <f aca="false">STDEV(R4,T4)/X4*100</f>
        <v>2.31838288913622</v>
      </c>
      <c r="Z4" s="25" t="n">
        <v>0.9172311939</v>
      </c>
      <c r="AA4" s="25" t="n">
        <f aca="false">(Z4/100)*V4</f>
        <v>0.016574367673773</v>
      </c>
      <c r="AB4" s="25" t="n">
        <f aca="false">(AA4*100000000)*0.000001</f>
        <v>1.6574367673773</v>
      </c>
    </row>
    <row r="5" customFormat="false" ht="15" hidden="false" customHeight="false" outlineLevel="0" collapsed="false">
      <c r="A5" s="8" t="s">
        <v>35</v>
      </c>
      <c r="B5" s="38" t="s">
        <v>36</v>
      </c>
      <c r="C5" s="10" t="s">
        <v>37</v>
      </c>
      <c r="D5" s="10" t="s">
        <v>28</v>
      </c>
      <c r="E5" s="10" t="n">
        <v>1984</v>
      </c>
      <c r="F5" s="39" t="n">
        <v>639760</v>
      </c>
      <c r="G5" s="40" t="n">
        <v>22.8610932409104</v>
      </c>
      <c r="H5" s="41" t="n">
        <v>1.1585806710045</v>
      </c>
      <c r="I5" s="42" t="n">
        <v>0.125054207779573</v>
      </c>
      <c r="J5" s="41" t="n">
        <v>1.04672720497985</v>
      </c>
      <c r="K5" s="43" t="n">
        <v>0.109903949431591</v>
      </c>
      <c r="L5" s="44" t="n">
        <v>1.12278201676359</v>
      </c>
      <c r="M5" s="42" t="n">
        <v>0.24883253583636</v>
      </c>
      <c r="N5" s="42" t="n">
        <v>0.133749830350722</v>
      </c>
      <c r="O5" s="39" t="n">
        <v>-930.289535477647</v>
      </c>
      <c r="P5" s="39" t="n">
        <v>19.9885334377983</v>
      </c>
      <c r="Q5" s="45" t="n">
        <v>-25.5489093886938</v>
      </c>
      <c r="R5" s="46" t="n">
        <v>0.399</v>
      </c>
      <c r="S5" s="46" t="n">
        <v>7.631</v>
      </c>
      <c r="T5" s="46" t="n">
        <v>0.358</v>
      </c>
      <c r="U5" s="46" t="n">
        <v>6.771</v>
      </c>
      <c r="V5" s="47" t="n">
        <f aca="false">AVERAGE(S5,U5)</f>
        <v>7.201</v>
      </c>
      <c r="W5" s="48" t="n">
        <f aca="false">STDEV(S5,U5)/V5*100</f>
        <v>8.44482477184323</v>
      </c>
      <c r="X5" s="47" t="n">
        <f aca="false">AVERAGE(R5,T5)</f>
        <v>0.3785</v>
      </c>
      <c r="Y5" s="48" t="n">
        <f aca="false">STDEV(R5,T5)/X5*100</f>
        <v>7.65954505380409</v>
      </c>
      <c r="Z5" s="38" t="n">
        <v>0.9084081867</v>
      </c>
      <c r="AA5" s="9" t="n">
        <f aca="false">(Z5/100)*V5</f>
        <v>0.065414473524267</v>
      </c>
      <c r="AB5" s="9" t="n">
        <f aca="false">(AA5*100000000)*0.000001</f>
        <v>6.5414473524267</v>
      </c>
    </row>
    <row r="6" customFormat="false" ht="15" hidden="false" customHeight="false" outlineLevel="0" collapsed="false">
      <c r="A6" s="21" t="s">
        <v>38</v>
      </c>
      <c r="B6" s="9" t="s">
        <v>39</v>
      </c>
      <c r="C6" s="49" t="s">
        <v>37</v>
      </c>
      <c r="D6" s="50" t="s">
        <v>31</v>
      </c>
      <c r="E6" s="49" t="n">
        <v>1984</v>
      </c>
      <c r="F6" s="11" t="n">
        <v>489838</v>
      </c>
      <c r="G6" s="12" t="n">
        <v>19.9844515357546</v>
      </c>
      <c r="H6" s="13" t="n">
        <v>0.879181751086759</v>
      </c>
      <c r="I6" s="14" t="n">
        <v>0.142904099238965</v>
      </c>
      <c r="J6" s="13" t="n">
        <v>1.04128752643525</v>
      </c>
      <c r="K6" s="15" t="n">
        <v>0.102452857097223</v>
      </c>
      <c r="L6" s="16" t="n">
        <v>0.856195925905692</v>
      </c>
      <c r="M6" s="14" t="n">
        <v>0.257936431807737</v>
      </c>
      <c r="N6" s="14" t="n">
        <v>0.152710596394356</v>
      </c>
      <c r="O6" s="11" t="n">
        <v>1247.16030764392</v>
      </c>
      <c r="P6" s="11" t="n">
        <v>20.7198426632036</v>
      </c>
      <c r="Q6" s="17" t="n">
        <v>-26.7157075836312</v>
      </c>
      <c r="R6" s="18" t="n">
        <v>0.207</v>
      </c>
      <c r="S6" s="18" t="n">
        <v>2.408</v>
      </c>
      <c r="T6" s="18" t="n">
        <v>0.2</v>
      </c>
      <c r="U6" s="18" t="n">
        <v>2.374</v>
      </c>
      <c r="V6" s="19" t="n">
        <f aca="false">AVERAGE(S6,U6)</f>
        <v>2.391</v>
      </c>
      <c r="W6" s="20" t="n">
        <f aca="false">STDEV(S6,U6)/V6*100</f>
        <v>1.00550525137359</v>
      </c>
      <c r="X6" s="19" t="n">
        <f aca="false">AVERAGE(R6,T6)</f>
        <v>0.2035</v>
      </c>
      <c r="Y6" s="20" t="n">
        <f aca="false">STDEV(R6,T6)/X6*100</f>
        <v>2.43230833823383</v>
      </c>
      <c r="Z6" s="9" t="n">
        <v>0.9478853669</v>
      </c>
      <c r="AA6" s="9" t="n">
        <f aca="false">(Z6/100)*V6</f>
        <v>0.022663939122579</v>
      </c>
      <c r="AB6" s="9" t="n">
        <f aca="false">(AA6*100000000)*0.000001</f>
        <v>2.2663939122579</v>
      </c>
    </row>
    <row r="7" customFormat="false" ht="15.75" hidden="false" customHeight="false" outlineLevel="0" collapsed="false">
      <c r="A7" s="24" t="s">
        <v>40</v>
      </c>
      <c r="B7" s="25" t="s">
        <v>41</v>
      </c>
      <c r="C7" s="26" t="s">
        <v>37</v>
      </c>
      <c r="D7" s="27" t="s">
        <v>34</v>
      </c>
      <c r="E7" s="26" t="n">
        <v>1984</v>
      </c>
      <c r="F7" s="28" t="n">
        <v>560778</v>
      </c>
      <c r="G7" s="29" t="n">
        <v>20.9132139986423</v>
      </c>
      <c r="H7" s="30" t="n">
        <v>0.901733309143519</v>
      </c>
      <c r="I7" s="31" t="n">
        <v>0.133561295981193</v>
      </c>
      <c r="J7" s="30" t="n">
        <v>1.04319031455507</v>
      </c>
      <c r="K7" s="32" t="n">
        <v>0.114181978562347</v>
      </c>
      <c r="L7" s="33" t="n">
        <v>0.875842239950603</v>
      </c>
      <c r="M7" s="31" t="n">
        <v>0.251386221093298</v>
      </c>
      <c r="N7" s="31" t="n">
        <v>0.106992997966687</v>
      </c>
      <c r="O7" s="28" t="n">
        <v>1064.91934019546</v>
      </c>
      <c r="P7" s="28" t="n">
        <v>20.1936690844546</v>
      </c>
      <c r="Q7" s="34" t="n">
        <v>-25.813767061172</v>
      </c>
      <c r="R7" s="35" t="n">
        <v>0.185</v>
      </c>
      <c r="S7" s="35" t="n">
        <v>2.474</v>
      </c>
      <c r="T7" s="35" t="n">
        <v>0.195</v>
      </c>
      <c r="U7" s="35" t="n">
        <v>2.58</v>
      </c>
      <c r="V7" s="36" t="n">
        <f aca="false">AVERAGE(S7,U7)</f>
        <v>2.527</v>
      </c>
      <c r="W7" s="37" t="n">
        <f aca="false">STDEV(S7,U7)/V7*100</f>
        <v>2.96609888428073</v>
      </c>
      <c r="X7" s="36" t="n">
        <f aca="false">AVERAGE(R7,T7)</f>
        <v>0.19</v>
      </c>
      <c r="Y7" s="37" t="n">
        <f aca="false">STDEV(R7,T7)/X7*100</f>
        <v>3.72161463782394</v>
      </c>
      <c r="Z7" s="25" t="n">
        <v>1.02364682275</v>
      </c>
      <c r="AA7" s="25" t="n">
        <f aca="false">(Z7/100)*V7</f>
        <v>0.0258675552108925</v>
      </c>
      <c r="AB7" s="25" t="n">
        <f aca="false">(AA7*100000000)*0.000001</f>
        <v>2.58675552108925</v>
      </c>
    </row>
    <row r="8" customFormat="false" ht="15" hidden="false" customHeight="false" outlineLevel="0" collapsed="false">
      <c r="A8" s="51" t="s">
        <v>42</v>
      </c>
      <c r="B8" s="38" t="s">
        <v>43</v>
      </c>
      <c r="C8" s="52" t="s">
        <v>44</v>
      </c>
      <c r="D8" s="52" t="s">
        <v>28</v>
      </c>
      <c r="E8" s="52" t="n">
        <v>2000</v>
      </c>
      <c r="F8" s="39" t="n">
        <v>661765</v>
      </c>
      <c r="G8" s="40" t="n">
        <v>21.2227191328121</v>
      </c>
      <c r="H8" s="41" t="n">
        <v>1.1187751020308</v>
      </c>
      <c r="I8" s="42" t="n">
        <v>0.122954354476372</v>
      </c>
      <c r="J8" s="41" t="n">
        <v>1.04234517333514</v>
      </c>
      <c r="K8" s="43" t="n">
        <v>0.116359705326361</v>
      </c>
      <c r="L8" s="44" t="n">
        <v>1.09012455624741</v>
      </c>
      <c r="M8" s="42" t="n">
        <v>0.244784339742936</v>
      </c>
      <c r="N8" s="42" t="n">
        <v>0.127808051954782</v>
      </c>
      <c r="O8" s="39" t="n">
        <v>-693.176940081938</v>
      </c>
      <c r="P8" s="39" t="n">
        <v>19.6633448417645</v>
      </c>
      <c r="Q8" s="45" t="n">
        <v>-27.1918827581761</v>
      </c>
      <c r="R8" s="46" t="n">
        <v>0.274</v>
      </c>
      <c r="S8" s="46" t="n">
        <v>3.389</v>
      </c>
      <c r="T8" s="46" t="n">
        <v>0.288</v>
      </c>
      <c r="U8" s="46" t="n">
        <v>3.454</v>
      </c>
      <c r="V8" s="47" t="n">
        <f aca="false">AVERAGE(S8,U8)</f>
        <v>3.4215</v>
      </c>
      <c r="W8" s="48" t="n">
        <f aca="false">STDEV(S8,U8)/V8*100</f>
        <v>1.34332721838742</v>
      </c>
      <c r="X8" s="47" t="n">
        <f aca="false">AVERAGE(R8,T8)</f>
        <v>0.281</v>
      </c>
      <c r="Y8" s="48" t="n">
        <f aca="false">STDEV(R8,T8)/X8*100</f>
        <v>3.52295193473725</v>
      </c>
      <c r="Z8" s="38" t="n">
        <v>0.9098460758</v>
      </c>
      <c r="AA8" s="9" t="n">
        <f aca="false">(Z8/100)*V8</f>
        <v>0.031130383483497</v>
      </c>
      <c r="AB8" s="9" t="n">
        <f aca="false">(AA8*100000000)*0.000001</f>
        <v>3.1130383483497</v>
      </c>
    </row>
    <row r="9" customFormat="false" ht="15" hidden="false" customHeight="false" outlineLevel="0" collapsed="false">
      <c r="A9" s="53" t="s">
        <v>45</v>
      </c>
      <c r="B9" s="9" t="s">
        <v>46</v>
      </c>
      <c r="C9" s="54" t="s">
        <v>44</v>
      </c>
      <c r="D9" s="55" t="s">
        <v>31</v>
      </c>
      <c r="E9" s="54" t="n">
        <v>2000</v>
      </c>
      <c r="F9" s="11" t="n">
        <v>473036</v>
      </c>
      <c r="G9" s="12" t="n">
        <v>20.0750046632695</v>
      </c>
      <c r="H9" s="13" t="n">
        <v>1.05647363653273</v>
      </c>
      <c r="I9" s="14" t="n">
        <v>0.145424817511002</v>
      </c>
      <c r="J9" s="13" t="n">
        <v>1.04375948763064</v>
      </c>
      <c r="K9" s="15" t="n">
        <v>0.0956251217540508</v>
      </c>
      <c r="L9" s="16" t="n">
        <v>1.02646425060002</v>
      </c>
      <c r="M9" s="14" t="n">
        <v>0.262535468724733</v>
      </c>
      <c r="N9" s="14" t="n">
        <v>0.18522692598229</v>
      </c>
      <c r="O9" s="11" t="n">
        <v>-209.821074080068</v>
      </c>
      <c r="P9" s="11" t="n">
        <v>21.0892798949067</v>
      </c>
      <c r="Q9" s="17" t="n">
        <v>-25.3992977848089</v>
      </c>
      <c r="R9" s="18" t="n">
        <v>0.145</v>
      </c>
      <c r="S9" s="18" t="n">
        <v>2.089</v>
      </c>
      <c r="T9" s="18" t="n">
        <v>0.145</v>
      </c>
      <c r="U9" s="18" t="n">
        <v>2.084</v>
      </c>
      <c r="V9" s="19" t="n">
        <f aca="false">AVERAGE(S9,U9)</f>
        <v>2.0865</v>
      </c>
      <c r="W9" s="20" t="n">
        <f aca="false">STDEV(S9,U9)/V9*100</f>
        <v>0.169448066423804</v>
      </c>
      <c r="X9" s="19" t="n">
        <f aca="false">AVERAGE(R9,T9)</f>
        <v>0.145</v>
      </c>
      <c r="Y9" s="20" t="n">
        <f aca="false">STDEV(R9,T9)/X9*100</f>
        <v>0</v>
      </c>
      <c r="Z9" s="9" t="n">
        <v>0.9847828137</v>
      </c>
      <c r="AA9" s="9" t="n">
        <f aca="false">(Z9/100)*V9</f>
        <v>0.0205474934078505</v>
      </c>
      <c r="AB9" s="9" t="n">
        <f aca="false">(AA9*100000000)*0.000001</f>
        <v>2.05474934078505</v>
      </c>
    </row>
    <row r="10" customFormat="false" ht="15.75" hidden="false" customHeight="false" outlineLevel="0" collapsed="false">
      <c r="A10" s="56" t="s">
        <v>47</v>
      </c>
      <c r="B10" s="25" t="s">
        <v>48</v>
      </c>
      <c r="C10" s="57" t="s">
        <v>44</v>
      </c>
      <c r="D10" s="58" t="s">
        <v>34</v>
      </c>
      <c r="E10" s="57" t="n">
        <v>2000</v>
      </c>
      <c r="F10" s="28" t="n">
        <v>472392</v>
      </c>
      <c r="G10" s="29" t="n">
        <v>18.7991692518955</v>
      </c>
      <c r="H10" s="30" t="n">
        <v>0.965729887210581</v>
      </c>
      <c r="I10" s="31" t="n">
        <v>0.145519784832973</v>
      </c>
      <c r="J10" s="30" t="n">
        <v>1.04008018251007</v>
      </c>
      <c r="K10" s="32" t="n">
        <v>0.11935892633342</v>
      </c>
      <c r="L10" s="33" t="n">
        <v>0.942633097435455</v>
      </c>
      <c r="M10" s="31" t="n">
        <v>0.260104067346965</v>
      </c>
      <c r="N10" s="31" t="n">
        <v>0.151202469191176</v>
      </c>
      <c r="O10" s="28" t="n">
        <v>474.570424066668</v>
      </c>
      <c r="P10" s="28" t="n">
        <v>20.8939672217594</v>
      </c>
      <c r="Q10" s="34" t="n">
        <v>-26.8331748974554</v>
      </c>
      <c r="R10" s="35" t="n">
        <v>0.132</v>
      </c>
      <c r="S10" s="35" t="n">
        <v>1.351</v>
      </c>
      <c r="T10" s="35" t="n">
        <v>0.124</v>
      </c>
      <c r="U10" s="35" t="n">
        <v>1.288</v>
      </c>
      <c r="V10" s="36" t="n">
        <f aca="false">AVERAGE(S10,U10)</f>
        <v>1.3195</v>
      </c>
      <c r="W10" s="37" t="n">
        <f aca="false">STDEV(S10,U10)/V10*100</f>
        <v>3.37610664757502</v>
      </c>
      <c r="X10" s="36" t="n">
        <f aca="false">AVERAGE(R10,T10)</f>
        <v>0.128</v>
      </c>
      <c r="Y10" s="37" t="n">
        <f aca="false">STDEV(R10,T10)/X10*100</f>
        <v>4.41941738241593</v>
      </c>
      <c r="Z10" s="25" t="n">
        <v>1.0957904807</v>
      </c>
      <c r="AA10" s="25" t="n">
        <f aca="false">(Z10/100)*V10</f>
        <v>0.0144589553928365</v>
      </c>
      <c r="AB10" s="25" t="n">
        <f aca="false">(AA10*100000000)*0.000001</f>
        <v>1.44589553928365</v>
      </c>
    </row>
    <row r="11" customFormat="false" ht="15" hidden="false" customHeight="false" outlineLevel="0" collapsed="false">
      <c r="A11" s="51" t="s">
        <v>49</v>
      </c>
      <c r="B11" s="38" t="s">
        <v>50</v>
      </c>
      <c r="C11" s="52" t="s">
        <v>27</v>
      </c>
      <c r="D11" s="52" t="s">
        <v>28</v>
      </c>
      <c r="E11" s="52" t="n">
        <v>2000</v>
      </c>
      <c r="F11" s="39" t="n">
        <v>655063</v>
      </c>
      <c r="G11" s="40" t="n">
        <v>21.9621094645347</v>
      </c>
      <c r="H11" s="41" t="n">
        <v>1.07019902386722</v>
      </c>
      <c r="I11" s="42" t="n">
        <v>0.12358144949949</v>
      </c>
      <c r="J11" s="41" t="n">
        <v>1.04634277295492</v>
      </c>
      <c r="K11" s="43" t="n">
        <v>0.118950233970558</v>
      </c>
      <c r="L11" s="44" t="n">
        <v>1.03562851601507</v>
      </c>
      <c r="M11" s="42" t="n">
        <v>0.245510787365187</v>
      </c>
      <c r="N11" s="42" t="n">
        <v>0.116563232516755</v>
      </c>
      <c r="O11" s="39" t="n">
        <v>-281.220723661361</v>
      </c>
      <c r="P11" s="39" t="n">
        <v>19.7216998416015</v>
      </c>
      <c r="Q11" s="45" t="n">
        <v>-24.3152644278239</v>
      </c>
      <c r="R11" s="46" t="n">
        <v>0.289</v>
      </c>
      <c r="S11" s="46" t="n">
        <v>4.473</v>
      </c>
      <c r="T11" s="46" t="n">
        <v>0.286</v>
      </c>
      <c r="U11" s="46" t="n">
        <v>4.479</v>
      </c>
      <c r="V11" s="47" t="n">
        <f aca="false">AVERAGE(S11,U11)</f>
        <v>4.476</v>
      </c>
      <c r="W11" s="48" t="n">
        <f aca="false">STDEV(S11,U11)/V11*100</f>
        <v>0.094786431794447</v>
      </c>
      <c r="X11" s="47" t="n">
        <f aca="false">AVERAGE(R11,T11)</f>
        <v>0.2875</v>
      </c>
      <c r="Y11" s="48" t="n">
        <f aca="false">STDEV(R11,T11)/X11*100</f>
        <v>0.737850554281602</v>
      </c>
      <c r="Z11" s="38" t="n">
        <v>0.6913497945</v>
      </c>
      <c r="AA11" s="9" t="n">
        <f aca="false">(Z11/100)*V11</f>
        <v>0.03094481680182</v>
      </c>
      <c r="AB11" s="9" t="n">
        <f aca="false">(AA11*100000000)*0.000001</f>
        <v>3.094481680182</v>
      </c>
    </row>
    <row r="12" customFormat="false" ht="15.75" hidden="false" customHeight="false" outlineLevel="0" collapsed="false">
      <c r="A12" s="56" t="s">
        <v>51</v>
      </c>
      <c r="B12" s="25" t="s">
        <v>52</v>
      </c>
      <c r="C12" s="57" t="s">
        <v>27</v>
      </c>
      <c r="D12" s="58" t="s">
        <v>31</v>
      </c>
      <c r="E12" s="57" t="n">
        <v>2000</v>
      </c>
      <c r="F12" s="28" t="n">
        <v>307126</v>
      </c>
      <c r="G12" s="29" t="n">
        <v>14.7654698674209</v>
      </c>
      <c r="H12" s="30" t="n">
        <v>0.932431733374347</v>
      </c>
      <c r="I12" s="31" t="n">
        <v>0.180466805628773</v>
      </c>
      <c r="J12" s="30" t="n">
        <v>1.0353573405725</v>
      </c>
      <c r="K12" s="32" t="n">
        <v>0.0766573597486961</v>
      </c>
      <c r="L12" s="33" t="n">
        <v>0.914641387627928</v>
      </c>
      <c r="M12" s="31" t="n">
        <v>0.284917133770778</v>
      </c>
      <c r="N12" s="31" t="n">
        <v>0.169690126418044</v>
      </c>
      <c r="O12" s="28" t="n">
        <v>716.723495515056</v>
      </c>
      <c r="P12" s="28" t="n">
        <v>22.8871824829375</v>
      </c>
      <c r="Q12" s="34" t="n">
        <v>-27.0851334178538</v>
      </c>
      <c r="R12" s="35" t="n">
        <v>0.104</v>
      </c>
      <c r="S12" s="35" t="n">
        <v>1.384</v>
      </c>
      <c r="T12" s="35" t="n">
        <v>0.093</v>
      </c>
      <c r="U12" s="35" t="n">
        <v>1.272</v>
      </c>
      <c r="V12" s="36" t="n">
        <f aca="false">AVERAGE(S12,U12)</f>
        <v>1.328</v>
      </c>
      <c r="W12" s="37" t="n">
        <f aca="false">STDEV(S12,U12)/V12*100</f>
        <v>5.96355116663353</v>
      </c>
      <c r="X12" s="36" t="n">
        <f aca="false">AVERAGE(R12,T12)</f>
        <v>0.0985</v>
      </c>
      <c r="Y12" s="37" t="n">
        <f aca="false">STDEV(R12,T12)/X12*100</f>
        <v>7.89662395233709</v>
      </c>
      <c r="Z12" s="25" t="n">
        <v>0.787620547</v>
      </c>
      <c r="AA12" s="9" t="n">
        <f aca="false">(Z12/100)*V12</f>
        <v>0.01045960086416</v>
      </c>
      <c r="AB12" s="9" t="n">
        <f aca="false">(AA12*100000000)*0.000001</f>
        <v>1.045960086416</v>
      </c>
    </row>
    <row r="13" customFormat="false" ht="15" hidden="false" customHeight="false" outlineLevel="0" collapsed="false">
      <c r="A13" s="51" t="s">
        <v>53</v>
      </c>
      <c r="B13" s="59" t="s">
        <v>54</v>
      </c>
      <c r="C13" s="52" t="s">
        <v>37</v>
      </c>
      <c r="D13" s="52" t="s">
        <v>28</v>
      </c>
      <c r="E13" s="52" t="n">
        <v>2000</v>
      </c>
      <c r="F13" s="39" t="n">
        <v>606717</v>
      </c>
      <c r="G13" s="40" t="n">
        <v>21.4499910781501</v>
      </c>
      <c r="H13" s="41" t="n">
        <v>1.01468546141079</v>
      </c>
      <c r="I13" s="42" t="n">
        <v>0.12840878542514</v>
      </c>
      <c r="J13" s="41" t="n">
        <v>1.04382835603305</v>
      </c>
      <c r="K13" s="43" t="n">
        <v>0.115070861816799</v>
      </c>
      <c r="L13" s="44" t="n">
        <v>0.985568219242222</v>
      </c>
      <c r="M13" s="42" t="n">
        <v>0.24866125747861</v>
      </c>
      <c r="N13" s="42" t="n">
        <v>0.1063810312947</v>
      </c>
      <c r="O13" s="39" t="n">
        <v>116.774097320705</v>
      </c>
      <c r="P13" s="39" t="n">
        <v>19.9747747740869</v>
      </c>
      <c r="Q13" s="45" t="n">
        <v>-26.0818589639121</v>
      </c>
      <c r="R13" s="46" t="n">
        <v>0.27</v>
      </c>
      <c r="S13" s="46" t="n">
        <v>4.098</v>
      </c>
      <c r="T13" s="46" t="n">
        <v>0.281</v>
      </c>
      <c r="U13" s="46" t="n">
        <v>4.364</v>
      </c>
      <c r="V13" s="47" t="n">
        <f aca="false">AVERAGE(S13,U13)</f>
        <v>4.231</v>
      </c>
      <c r="W13" s="48" t="n">
        <f aca="false">STDEV(S13,U13)/V13*100</f>
        <v>4.44553069713121</v>
      </c>
      <c r="X13" s="47" t="n">
        <f aca="false">AVERAGE(R13,T13)</f>
        <v>0.2755</v>
      </c>
      <c r="Y13" s="48" t="n">
        <f aca="false">STDEV(R13,T13)/X13*100</f>
        <v>2.82329386317678</v>
      </c>
      <c r="Z13" s="38" t="n">
        <v>0.9084081867</v>
      </c>
      <c r="AA13" s="9" t="n">
        <f aca="false">(Z13/100)*V13</f>
        <v>0.038434750379277</v>
      </c>
      <c r="AB13" s="9" t="n">
        <f aca="false">(AA13*100000000)*0.000001</f>
        <v>3.8434750379277</v>
      </c>
    </row>
    <row r="14" customFormat="false" ht="15.75" hidden="false" customHeight="false" outlineLevel="0" collapsed="false">
      <c r="A14" s="56" t="s">
        <v>55</v>
      </c>
      <c r="B14" s="25" t="s">
        <v>56</v>
      </c>
      <c r="C14" s="57" t="s">
        <v>37</v>
      </c>
      <c r="D14" s="58" t="s">
        <v>31</v>
      </c>
      <c r="E14" s="57" t="n">
        <v>2000</v>
      </c>
      <c r="F14" s="28" t="n">
        <v>495135</v>
      </c>
      <c r="G14" s="29" t="n">
        <v>19.1346536473747</v>
      </c>
      <c r="H14" s="30" t="n">
        <v>0.928233011818544</v>
      </c>
      <c r="I14" s="31" t="n">
        <v>0.142137891003768</v>
      </c>
      <c r="J14" s="30" t="n">
        <v>1.04120224743998</v>
      </c>
      <c r="K14" s="32" t="n">
        <v>0.0925668709365757</v>
      </c>
      <c r="L14" s="33" t="n">
        <v>0.903675414139562</v>
      </c>
      <c r="M14" s="31" t="n">
        <v>0.256866750927423</v>
      </c>
      <c r="N14" s="31" t="n">
        <v>0.115848205957685</v>
      </c>
      <c r="O14" s="28" t="n">
        <v>813.615215721431</v>
      </c>
      <c r="P14" s="28" t="n">
        <v>20.6339159897802</v>
      </c>
      <c r="Q14" s="34" t="n">
        <v>-25.8366636728936</v>
      </c>
      <c r="R14" s="35" t="n">
        <v>0.145</v>
      </c>
      <c r="S14" s="35" t="n">
        <v>1.798</v>
      </c>
      <c r="T14" s="35" t="n">
        <v>0.135</v>
      </c>
      <c r="U14" s="35" t="n">
        <v>1.62</v>
      </c>
      <c r="V14" s="36" t="n">
        <f aca="false">AVERAGE(S14,U14)</f>
        <v>1.709</v>
      </c>
      <c r="W14" s="37" t="n">
        <f aca="false">STDEV(S14,U14)/V14*100</f>
        <v>7.36483364840289</v>
      </c>
      <c r="X14" s="36" t="n">
        <f aca="false">AVERAGE(R14,T14)</f>
        <v>0.14</v>
      </c>
      <c r="Y14" s="37" t="n">
        <f aca="false">STDEV(R14,T14)/X14*100</f>
        <v>5.05076272276104</v>
      </c>
      <c r="Z14" s="25" t="n">
        <v>0.9478853669</v>
      </c>
      <c r="AA14" s="9" t="n">
        <f aca="false">(Z14/100)*V14</f>
        <v>0.016199360920321</v>
      </c>
      <c r="AB14" s="9" t="n">
        <f aca="false">(AA14*100000000)*0.000001</f>
        <v>1.6199360920321</v>
      </c>
    </row>
    <row r="15" customFormat="false" ht="15" hidden="false" customHeight="false" outlineLevel="0" collapsed="false">
      <c r="A15" s="60" t="s">
        <v>57</v>
      </c>
      <c r="B15" s="38" t="s">
        <v>58</v>
      </c>
      <c r="C15" s="61" t="s">
        <v>44</v>
      </c>
      <c r="D15" s="61" t="s">
        <v>28</v>
      </c>
      <c r="E15" s="61" t="n">
        <v>2006</v>
      </c>
      <c r="F15" s="62" t="n">
        <v>570588</v>
      </c>
      <c r="G15" s="63" t="n">
        <v>22.0656906651919</v>
      </c>
      <c r="H15" s="64" t="n">
        <v>1.07081932111631</v>
      </c>
      <c r="I15" s="65" t="n">
        <v>0.132414023322691</v>
      </c>
      <c r="J15" s="64" t="n">
        <v>1.04716677096222</v>
      </c>
      <c r="K15" s="66" t="n">
        <v>0.109809666599257</v>
      </c>
      <c r="L15" s="67" t="n">
        <v>1.03518646415941</v>
      </c>
      <c r="M15" s="65" t="n">
        <v>0.253444364313939</v>
      </c>
      <c r="N15" s="65" t="n">
        <v>0.160411339432929</v>
      </c>
      <c r="O15" s="62" t="n">
        <v>-277.791185119933</v>
      </c>
      <c r="P15" s="62" t="n">
        <v>20.3589982060958</v>
      </c>
      <c r="Q15" s="68" t="n">
        <v>-24.2185036995975</v>
      </c>
      <c r="R15" s="46" t="n">
        <v>0.228</v>
      </c>
      <c r="S15" s="46" t="n">
        <v>2.515</v>
      </c>
      <c r="T15" s="46" t="n">
        <v>0.237</v>
      </c>
      <c r="U15" s="46" t="n">
        <v>2.612</v>
      </c>
      <c r="V15" s="47" t="n">
        <f aca="false">AVERAGE(S15,U15)</f>
        <v>2.5635</v>
      </c>
      <c r="W15" s="48" t="n">
        <f aca="false">STDEV(S15,U15)/V15*100</f>
        <v>2.67561372245348</v>
      </c>
      <c r="X15" s="47" t="n">
        <f aca="false">AVERAGE(R15,T15)</f>
        <v>0.2325</v>
      </c>
      <c r="Y15" s="48" t="n">
        <f aca="false">STDEV(R15,T15)/X15*100</f>
        <v>2.73718754007696</v>
      </c>
      <c r="Z15" s="38" t="n">
        <v>0.9098460758</v>
      </c>
      <c r="AA15" s="9" t="n">
        <f aca="false">(Z15/100)*V15</f>
        <v>0.023323904153133</v>
      </c>
      <c r="AB15" s="9" t="n">
        <f aca="false">(AA15*100000000)*0.000001</f>
        <v>2.3323904153133</v>
      </c>
    </row>
    <row r="16" customFormat="false" ht="15" hidden="false" customHeight="false" outlineLevel="0" collapsed="false">
      <c r="A16" s="69" t="s">
        <v>59</v>
      </c>
      <c r="B16" s="9" t="s">
        <v>60</v>
      </c>
      <c r="C16" s="70" t="s">
        <v>44</v>
      </c>
      <c r="D16" s="71" t="s">
        <v>31</v>
      </c>
      <c r="E16" s="70" t="n">
        <v>2006</v>
      </c>
      <c r="F16" s="72" t="n">
        <v>359240</v>
      </c>
      <c r="G16" s="73" t="n">
        <v>19.7998509046452</v>
      </c>
      <c r="H16" s="74" t="n">
        <v>0.750838924955281</v>
      </c>
      <c r="I16" s="75" t="n">
        <v>0.166865932458547</v>
      </c>
      <c r="J16" s="74" t="n">
        <v>1.04066419011337</v>
      </c>
      <c r="K16" s="76" t="n">
        <v>0.123378002740824</v>
      </c>
      <c r="L16" s="77" t="n">
        <v>0.731919881296138</v>
      </c>
      <c r="M16" s="75" t="n">
        <v>0.278010168356956</v>
      </c>
      <c r="N16" s="75" t="n">
        <v>0.137183960696239</v>
      </c>
      <c r="O16" s="72" t="n">
        <v>2506.94946371338</v>
      </c>
      <c r="P16" s="72" t="n">
        <v>22.3323510632285</v>
      </c>
      <c r="Q16" s="78" t="n">
        <v>-27.6710578599199</v>
      </c>
      <c r="R16" s="18" t="n">
        <v>0.13</v>
      </c>
      <c r="S16" s="18" t="n">
        <v>1.368</v>
      </c>
      <c r="T16" s="18" t="n">
        <v>0.14</v>
      </c>
      <c r="U16" s="18" t="n">
        <v>1.369</v>
      </c>
      <c r="V16" s="19" t="n">
        <f aca="false">AVERAGE(S16,U16)</f>
        <v>1.3685</v>
      </c>
      <c r="W16" s="20" t="n">
        <f aca="false">STDEV(S16,U16)/V16*100</f>
        <v>0.0516702068824718</v>
      </c>
      <c r="X16" s="19" t="n">
        <f aca="false">AVERAGE(R16,T16)</f>
        <v>0.135</v>
      </c>
      <c r="Y16" s="20" t="n">
        <f aca="false">STDEV(R16,T16)/X16*100</f>
        <v>5.23782800878925</v>
      </c>
      <c r="Z16" s="9" t="n">
        <v>0.9847828137</v>
      </c>
      <c r="AA16" s="9" t="n">
        <f aca="false">(Z16/100)*V16</f>
        <v>0.0134767528054845</v>
      </c>
      <c r="AB16" s="9" t="n">
        <f aca="false">(AA16*100000000)*0.000001</f>
        <v>1.34767528054845</v>
      </c>
    </row>
    <row r="17" customFormat="false" ht="15.75" hidden="false" customHeight="false" outlineLevel="0" collapsed="false">
      <c r="A17" s="79" t="s">
        <v>61</v>
      </c>
      <c r="B17" s="25" t="s">
        <v>62</v>
      </c>
      <c r="C17" s="80" t="s">
        <v>44</v>
      </c>
      <c r="D17" s="81" t="s">
        <v>34</v>
      </c>
      <c r="E17" s="80" t="n">
        <v>2006</v>
      </c>
      <c r="F17" s="82" t="n">
        <v>709834</v>
      </c>
      <c r="G17" s="83" t="n">
        <v>21.7155106723241</v>
      </c>
      <c r="H17" s="84" t="n">
        <v>1.17270137745701</v>
      </c>
      <c r="I17" s="85" t="n">
        <v>0.118720128092357</v>
      </c>
      <c r="J17" s="84" t="n">
        <v>1.0446878847029</v>
      </c>
      <c r="K17" s="86" t="n">
        <v>0.0996758129582764</v>
      </c>
      <c r="L17" s="87" t="n">
        <v>1.13844503432233</v>
      </c>
      <c r="M17" s="85" t="n">
        <v>0.242076010035387</v>
      </c>
      <c r="N17" s="85" t="n">
        <v>0.112821894167388</v>
      </c>
      <c r="O17" s="82" t="n">
        <v>-1041.5759037219</v>
      </c>
      <c r="P17" s="82" t="n">
        <v>19.4457867208461</v>
      </c>
      <c r="Q17" s="88" t="n">
        <v>-25.5557589280225</v>
      </c>
      <c r="R17" s="35" t="n">
        <v>0.136</v>
      </c>
      <c r="S17" s="35" t="n">
        <v>1.694</v>
      </c>
      <c r="T17" s="35" t="n">
        <v>0.134</v>
      </c>
      <c r="U17" s="35" t="n">
        <v>1.777</v>
      </c>
      <c r="V17" s="36" t="n">
        <f aca="false">AVERAGE(S17,U17)</f>
        <v>1.7355</v>
      </c>
      <c r="W17" s="37" t="n">
        <f aca="false">STDEV(S17,U17)/V17*100</f>
        <v>3.38172646721311</v>
      </c>
      <c r="X17" s="36" t="n">
        <f aca="false">AVERAGE(R17,T17)</f>
        <v>0.135</v>
      </c>
      <c r="Y17" s="37" t="n">
        <f aca="false">STDEV(R17,T17)/X17*100</f>
        <v>1.04756560175785</v>
      </c>
      <c r="Z17" s="25" t="n">
        <v>1.0957904807</v>
      </c>
      <c r="AA17" s="25" t="n">
        <f aca="false">(Z17/100)*V17</f>
        <v>0.0190174437925485</v>
      </c>
      <c r="AB17" s="25" t="n">
        <f aca="false">(AA17*100000000)*0.000001</f>
        <v>1.90174437925485</v>
      </c>
    </row>
    <row r="18" customFormat="false" ht="15" hidden="false" customHeight="false" outlineLevel="0" collapsed="false">
      <c r="A18" s="60" t="s">
        <v>63</v>
      </c>
      <c r="B18" s="38" t="s">
        <v>64</v>
      </c>
      <c r="C18" s="61" t="s">
        <v>27</v>
      </c>
      <c r="D18" s="89" t="s">
        <v>28</v>
      </c>
      <c r="E18" s="61" t="n">
        <v>2006</v>
      </c>
      <c r="F18" s="39" t="n">
        <v>311597</v>
      </c>
      <c r="G18" s="40" t="n">
        <v>17.3011938736068</v>
      </c>
      <c r="H18" s="41" t="n">
        <v>0.968992289160463</v>
      </c>
      <c r="I18" s="42" t="n">
        <v>0.179172429917106</v>
      </c>
      <c r="J18" s="41" t="n">
        <v>1.03982350734694</v>
      </c>
      <c r="K18" s="43" t="n">
        <v>0.0604416659840607</v>
      </c>
      <c r="L18" s="44" t="n">
        <v>0.945943917451461</v>
      </c>
      <c r="M18" s="42" t="n">
        <v>0.290486681923022</v>
      </c>
      <c r="N18" s="42" t="n">
        <v>0.123145300367514</v>
      </c>
      <c r="O18" s="39" t="n">
        <v>446.405727383651</v>
      </c>
      <c r="P18" s="39" t="n">
        <v>23.3345801638733</v>
      </c>
      <c r="Q18" s="45" t="n">
        <v>-26.790257156723</v>
      </c>
      <c r="R18" s="46" t="n">
        <v>0.128</v>
      </c>
      <c r="S18" s="46" t="n">
        <v>1.422</v>
      </c>
      <c r="T18" s="46" t="n">
        <v>0.139</v>
      </c>
      <c r="U18" s="46" t="n">
        <v>1.454</v>
      </c>
      <c r="V18" s="47" t="n">
        <f aca="false">AVERAGE(S18,U18)</f>
        <v>1.438</v>
      </c>
      <c r="W18" s="48" t="n">
        <f aca="false">STDEV(S18,U18)/V18*100</f>
        <v>1.57353386634002</v>
      </c>
      <c r="X18" s="47" t="n">
        <f aca="false">AVERAGE(R18,T18)</f>
        <v>0.1335</v>
      </c>
      <c r="Y18" s="48" t="n">
        <f aca="false">STDEV(R18,T18)/X18*100</f>
        <v>5.8263480097768</v>
      </c>
      <c r="Z18" s="38" t="n">
        <v>0.6913497945</v>
      </c>
      <c r="AA18" s="9" t="n">
        <f aca="false">(Z18/100)*V18</f>
        <v>0.00994161004491</v>
      </c>
      <c r="AB18" s="9" t="n">
        <f aca="false">(AA18*100000000)*0.000001</f>
        <v>0.994161004491</v>
      </c>
    </row>
    <row r="19" customFormat="false" ht="15" hidden="false" customHeight="false" outlineLevel="0" collapsed="false">
      <c r="A19" s="90" t="s">
        <v>65</v>
      </c>
      <c r="B19" s="9" t="s">
        <v>66</v>
      </c>
      <c r="C19" s="91" t="s">
        <v>27</v>
      </c>
      <c r="D19" s="92" t="s">
        <v>31</v>
      </c>
      <c r="E19" s="91" t="n">
        <v>2006</v>
      </c>
      <c r="F19" s="11" t="n">
        <v>603133</v>
      </c>
      <c r="G19" s="12" t="n">
        <v>20.7167279787581</v>
      </c>
      <c r="H19" s="13" t="n">
        <v>1.0443846075725</v>
      </c>
      <c r="I19" s="14" t="n">
        <v>0.128789602765712</v>
      </c>
      <c r="J19" s="13" t="n">
        <v>1.04179063160283</v>
      </c>
      <c r="K19" s="15" t="n">
        <v>0.0814372439050859</v>
      </c>
      <c r="L19" s="16" t="n">
        <v>1.0177552221603</v>
      </c>
      <c r="M19" s="14" t="n">
        <v>0.248115789940467</v>
      </c>
      <c r="N19" s="14" t="n">
        <v>0.140394190789261</v>
      </c>
      <c r="O19" s="11" t="n">
        <v>-141.374994703648</v>
      </c>
      <c r="P19" s="11" t="n">
        <v>19.9309577704593</v>
      </c>
      <c r="Q19" s="17" t="n">
        <v>-27.0875617105</v>
      </c>
      <c r="R19" s="18" t="n">
        <v>0.174</v>
      </c>
      <c r="S19" s="18" t="n">
        <v>2.545</v>
      </c>
      <c r="T19" s="18" t="n">
        <v>0.184</v>
      </c>
      <c r="U19" s="18" t="n">
        <v>2.688</v>
      </c>
      <c r="V19" s="19" t="n">
        <f aca="false">AVERAGE(S19,U19)</f>
        <v>2.6165</v>
      </c>
      <c r="W19" s="20" t="n">
        <f aca="false">STDEV(S19,U19)/V19*100</f>
        <v>3.86456219031823</v>
      </c>
      <c r="X19" s="19" t="n">
        <f aca="false">AVERAGE(R19,T19)</f>
        <v>0.179</v>
      </c>
      <c r="Y19" s="20" t="n">
        <f aca="false">STDEV(R19,T19)/X19*100</f>
        <v>3.95031721333266</v>
      </c>
      <c r="Z19" s="9" t="n">
        <v>0.787620547</v>
      </c>
      <c r="AA19" s="9" t="n">
        <f aca="false">(Z19/100)*V19</f>
        <v>0.020608091612255</v>
      </c>
      <c r="AB19" s="9" t="n">
        <f aca="false">(AA19*100000000)*0.000001</f>
        <v>2.0608091612255</v>
      </c>
    </row>
    <row r="20" customFormat="false" ht="15.75" hidden="false" customHeight="false" outlineLevel="0" collapsed="false">
      <c r="A20" s="79" t="s">
        <v>67</v>
      </c>
      <c r="B20" s="25" t="s">
        <v>68</v>
      </c>
      <c r="C20" s="80" t="s">
        <v>27</v>
      </c>
      <c r="D20" s="81" t="s">
        <v>34</v>
      </c>
      <c r="E20" s="80" t="n">
        <v>2006</v>
      </c>
      <c r="F20" s="28" t="n">
        <v>329265</v>
      </c>
      <c r="G20" s="29" t="n">
        <v>18.2649829010462</v>
      </c>
      <c r="H20" s="30" t="n">
        <v>0.969984647545589</v>
      </c>
      <c r="I20" s="31" t="n">
        <v>0.174300557353565</v>
      </c>
      <c r="J20" s="30" t="n">
        <v>1.04085753875772</v>
      </c>
      <c r="K20" s="32" t="n">
        <v>0.0886246408006456</v>
      </c>
      <c r="L20" s="33" t="n">
        <v>0.945998942178004</v>
      </c>
      <c r="M20" s="31" t="n">
        <v>0.288195630186671</v>
      </c>
      <c r="N20" s="31" t="n">
        <v>0.163926951144362</v>
      </c>
      <c r="O20" s="28" t="n">
        <v>445.938472726668</v>
      </c>
      <c r="P20" s="28" t="n">
        <v>23.1505416735454</v>
      </c>
      <c r="Q20" s="34" t="n">
        <v>-26.9981120941419</v>
      </c>
      <c r="R20" s="35" t="n">
        <v>0.115</v>
      </c>
      <c r="S20" s="35" t="n">
        <v>1.436</v>
      </c>
      <c r="T20" s="35" t="n">
        <v>0.12</v>
      </c>
      <c r="U20" s="35" t="n">
        <v>1.329</v>
      </c>
      <c r="V20" s="36" t="n">
        <f aca="false">AVERAGE(S20,U20)</f>
        <v>1.3825</v>
      </c>
      <c r="W20" s="37" t="n">
        <f aca="false">STDEV(S20,U20)/V20*100</f>
        <v>5.47272517808033</v>
      </c>
      <c r="X20" s="36" t="n">
        <f aca="false">AVERAGE(R20,T20)</f>
        <v>0.1175</v>
      </c>
      <c r="Y20" s="37" t="n">
        <f aca="false">STDEV(R20,T20)/X20*100</f>
        <v>3.00896502632573</v>
      </c>
      <c r="Z20" s="25" t="n">
        <v>0.9172311939</v>
      </c>
      <c r="AA20" s="25" t="n">
        <f aca="false">(Z20/100)*V20</f>
        <v>0.0126807212556675</v>
      </c>
      <c r="AB20" s="25" t="n">
        <f aca="false">(AA20*100000000)*0.000001</f>
        <v>1.26807212556675</v>
      </c>
    </row>
    <row r="21" customFormat="false" ht="15" hidden="false" customHeight="false" outlineLevel="0" collapsed="false">
      <c r="A21" s="60" t="s">
        <v>69</v>
      </c>
      <c r="B21" s="38" t="s">
        <v>70</v>
      </c>
      <c r="C21" s="61" t="s">
        <v>37</v>
      </c>
      <c r="D21" s="61" t="s">
        <v>28</v>
      </c>
      <c r="E21" s="61" t="n">
        <v>2006</v>
      </c>
      <c r="F21" s="39" t="n">
        <v>188550</v>
      </c>
      <c r="G21" s="40" t="n">
        <v>10.4386324911613</v>
      </c>
      <c r="H21" s="41" t="n">
        <v>1.07981665982457</v>
      </c>
      <c r="I21" s="42" t="n">
        <v>0.230320407985428</v>
      </c>
      <c r="J21" s="41" t="n">
        <v>1.02841209208403</v>
      </c>
      <c r="K21" s="43" t="n">
        <v>0.112507255341981</v>
      </c>
      <c r="L21" s="44" t="n">
        <v>1.07028319252613</v>
      </c>
      <c r="M21" s="42" t="n">
        <v>0.328974100430985</v>
      </c>
      <c r="N21" s="42" t="n">
        <v>0.230050167831799</v>
      </c>
      <c r="O21" s="39" t="n">
        <v>-545.622676027362</v>
      </c>
      <c r="P21" s="39" t="n">
        <v>26.4262460073098</v>
      </c>
      <c r="Q21" s="45" t="n">
        <v>-30.2086915393639</v>
      </c>
      <c r="R21" s="46" t="n">
        <v>0.083</v>
      </c>
      <c r="S21" s="46" t="n">
        <v>0.995</v>
      </c>
      <c r="T21" s="46" t="n">
        <v>0.081</v>
      </c>
      <c r="U21" s="46" t="n">
        <v>1.057</v>
      </c>
      <c r="V21" s="47" t="n">
        <f aca="false">AVERAGE(S21,U21)</f>
        <v>1.026</v>
      </c>
      <c r="W21" s="48" t="n">
        <f aca="false">STDEV(S21,U21)/V21*100</f>
        <v>4.27296495453859</v>
      </c>
      <c r="X21" s="47" t="n">
        <f aca="false">AVERAGE(R21,T21)</f>
        <v>0.082</v>
      </c>
      <c r="Y21" s="48" t="n">
        <f aca="false">STDEV(R21,T21)/X21*100</f>
        <v>1.72465068582085</v>
      </c>
      <c r="Z21" s="38" t="n">
        <v>0.9084081867</v>
      </c>
      <c r="AA21" s="9" t="n">
        <f aca="false">(Z21/100)*V21</f>
        <v>0.009320267995542</v>
      </c>
      <c r="AB21" s="9" t="n">
        <f aca="false">(AA21*100000000)*0.000001</f>
        <v>0.9320267995542</v>
      </c>
    </row>
    <row r="22" customFormat="false" ht="15" hidden="false" customHeight="false" outlineLevel="0" collapsed="false">
      <c r="A22" s="69" t="s">
        <v>71</v>
      </c>
      <c r="B22" s="9" t="s">
        <v>72</v>
      </c>
      <c r="C22" s="70" t="s">
        <v>37</v>
      </c>
      <c r="D22" s="71" t="s">
        <v>31</v>
      </c>
      <c r="E22" s="70" t="n">
        <v>2006</v>
      </c>
      <c r="F22" s="11" t="n">
        <v>666109</v>
      </c>
      <c r="G22" s="12" t="n">
        <v>22.3349056404787</v>
      </c>
      <c r="H22" s="13" t="n">
        <v>1.06997219550321</v>
      </c>
      <c r="I22" s="14" t="n">
        <v>0.122552948972984</v>
      </c>
      <c r="J22" s="13" t="n">
        <v>1.04638485994929</v>
      </c>
      <c r="K22" s="15" t="n">
        <v>0.111606213126239</v>
      </c>
      <c r="L22" s="16" t="n">
        <v>1.03555323040403</v>
      </c>
      <c r="M22" s="14" t="n">
        <v>0.244950222358123</v>
      </c>
      <c r="N22" s="14" t="n">
        <v>0.110961275693309</v>
      </c>
      <c r="O22" s="11" t="n">
        <v>-280.636744256557</v>
      </c>
      <c r="P22" s="11" t="n">
        <v>19.6766700694695</v>
      </c>
      <c r="Q22" s="17" t="n">
        <v>-24.7094596024244</v>
      </c>
      <c r="R22" s="18" t="n">
        <v>0.307</v>
      </c>
      <c r="S22" s="18" t="n">
        <v>4.675</v>
      </c>
      <c r="T22" s="18" t="n">
        <v>0.298</v>
      </c>
      <c r="U22" s="18" t="n">
        <v>4.478</v>
      </c>
      <c r="V22" s="19" t="n">
        <f aca="false">AVERAGE(S22,U22)</f>
        <v>4.5765</v>
      </c>
      <c r="W22" s="20" t="n">
        <f aca="false">STDEV(S22,U22)/V22*100</f>
        <v>3.04381155673003</v>
      </c>
      <c r="X22" s="19" t="n">
        <f aca="false">AVERAGE(R22,T22)</f>
        <v>0.3025</v>
      </c>
      <c r="Y22" s="20" t="n">
        <f aca="false">STDEV(R22,T22)/X22*100</f>
        <v>2.10378877047237</v>
      </c>
      <c r="Z22" s="9" t="n">
        <v>0.9478853669</v>
      </c>
      <c r="AA22" s="9" t="n">
        <f aca="false">(Z22/100)*V22</f>
        <v>0.0433799738161785</v>
      </c>
      <c r="AB22" s="9" t="n">
        <f aca="false">(AA22*100000000)*0.000001</f>
        <v>4.33799738161785</v>
      </c>
    </row>
    <row r="23" customFormat="false" ht="15.75" hidden="false" customHeight="false" outlineLevel="0" collapsed="false">
      <c r="A23" s="79" t="s">
        <v>73</v>
      </c>
      <c r="B23" s="25" t="s">
        <v>74</v>
      </c>
      <c r="C23" s="80" t="s">
        <v>37</v>
      </c>
      <c r="D23" s="81" t="s">
        <v>34</v>
      </c>
      <c r="E23" s="80" t="n">
        <v>2006</v>
      </c>
      <c r="F23" s="28" t="n">
        <v>663511</v>
      </c>
      <c r="G23" s="29" t="n">
        <v>22.2655958538907</v>
      </c>
      <c r="H23" s="30" t="n">
        <v>1.06910232641984</v>
      </c>
      <c r="I23" s="31" t="n">
        <v>0.122792540096481</v>
      </c>
      <c r="J23" s="30" t="n">
        <v>1.04651824224366</v>
      </c>
      <c r="K23" s="32" t="n">
        <v>0.133751726444869</v>
      </c>
      <c r="L23" s="33" t="n">
        <v>1.03440189566778</v>
      </c>
      <c r="M23" s="31" t="n">
        <v>0.245255857538014</v>
      </c>
      <c r="N23" s="31" t="n">
        <v>0.113079820299163</v>
      </c>
      <c r="O23" s="28" t="n">
        <v>-271.700717034536</v>
      </c>
      <c r="P23" s="28" t="n">
        <v>19.7012215172634</v>
      </c>
      <c r="Q23" s="34" t="n">
        <v>-24.5385515334494</v>
      </c>
      <c r="R23" s="35" t="n">
        <v>0.203</v>
      </c>
      <c r="S23" s="35" t="n">
        <v>2.238</v>
      </c>
      <c r="T23" s="35" t="n">
        <v>0.205</v>
      </c>
      <c r="U23" s="35" t="n">
        <v>2.29</v>
      </c>
      <c r="V23" s="36" t="n">
        <f aca="false">AVERAGE(S23,U23)</f>
        <v>2.264</v>
      </c>
      <c r="W23" s="37" t="n">
        <f aca="false">STDEV(S23,U23)/V23*100</f>
        <v>1.62409684724826</v>
      </c>
      <c r="X23" s="36" t="n">
        <f aca="false">AVERAGE(R23,T23)</f>
        <v>0.204</v>
      </c>
      <c r="Y23" s="37" t="n">
        <f aca="false">STDEV(R23,T23)/X23*100</f>
        <v>0.693241942339753</v>
      </c>
      <c r="Z23" s="25" t="n">
        <v>1.02364682275</v>
      </c>
      <c r="AA23" s="25" t="n">
        <f aca="false">(Z23/100)*V23</f>
        <v>0.02317536406706</v>
      </c>
      <c r="AB23" s="25" t="n">
        <f aca="false">(AA23*100000000)*0.000001</f>
        <v>2.317536406706</v>
      </c>
    </row>
    <row r="24" customFormat="false" ht="15" hidden="false" customHeight="false" outlineLevel="0" collapsed="false">
      <c r="A24" s="60" t="s">
        <v>75</v>
      </c>
      <c r="B24" s="38" t="s">
        <v>76</v>
      </c>
      <c r="C24" s="61" t="s">
        <v>27</v>
      </c>
      <c r="D24" s="61" t="s">
        <v>28</v>
      </c>
      <c r="E24" s="61" t="n">
        <v>2015</v>
      </c>
      <c r="F24" s="39" t="n">
        <v>235232</v>
      </c>
      <c r="G24" s="40" t="n">
        <v>11.4617373923109</v>
      </c>
      <c r="H24" s="41" t="n">
        <v>1.00350893045792</v>
      </c>
      <c r="I24" s="42" t="n">
        <v>0.20620455767263</v>
      </c>
      <c r="J24" s="41" t="n">
        <v>1.02852610063178</v>
      </c>
      <c r="K24" s="43" t="n">
        <v>0.0912271598819645</v>
      </c>
      <c r="L24" s="44" t="n">
        <v>0.994064012925091</v>
      </c>
      <c r="M24" s="42" t="n">
        <v>0.30406238959112</v>
      </c>
      <c r="N24" s="42" t="n">
        <v>0.231271875040162</v>
      </c>
      <c r="O24" s="39" t="n">
        <v>47.8254312589203</v>
      </c>
      <c r="P24" s="39" t="n">
        <v>24.4251067131989</v>
      </c>
      <c r="Q24" s="45" t="n">
        <v>-30.0738718219539</v>
      </c>
      <c r="R24" s="46" t="n">
        <v>0.078</v>
      </c>
      <c r="S24" s="46" t="n">
        <v>0.863</v>
      </c>
      <c r="T24" s="46" t="n">
        <v>0.079</v>
      </c>
      <c r="U24" s="46" t="n">
        <v>0.863</v>
      </c>
      <c r="V24" s="47" t="n">
        <f aca="false">AVERAGE(S24,U24)</f>
        <v>0.863</v>
      </c>
      <c r="W24" s="48" t="n">
        <f aca="false">STDEV(S24,U24)/V24*100</f>
        <v>0</v>
      </c>
      <c r="X24" s="47" t="n">
        <f aca="false">AVERAGE(R24,T24)</f>
        <v>0.0785</v>
      </c>
      <c r="Y24" s="48" t="n">
        <f aca="false">STDEV(R24,T24)/X24*100</f>
        <v>0.900772969664393</v>
      </c>
      <c r="Z24" s="38" t="n">
        <v>0.9098460758</v>
      </c>
      <c r="AA24" s="9" t="n">
        <f aca="false">(Z24/100)*V24</f>
        <v>0.007851971634154</v>
      </c>
      <c r="AB24" s="9" t="n">
        <f aca="false">(AA24*100000000)*0.000001</f>
        <v>0.7851971634154</v>
      </c>
    </row>
    <row r="25" customFormat="false" ht="15" hidden="false" customHeight="false" outlineLevel="0" collapsed="false">
      <c r="A25" s="69" t="s">
        <v>77</v>
      </c>
      <c r="B25" s="9" t="s">
        <v>78</v>
      </c>
      <c r="C25" s="70" t="s">
        <v>27</v>
      </c>
      <c r="D25" s="71" t="s">
        <v>31</v>
      </c>
      <c r="E25" s="70" t="n">
        <v>2015</v>
      </c>
      <c r="F25" s="11" t="n">
        <v>257591</v>
      </c>
      <c r="G25" s="12" t="n">
        <v>9.47117242375272</v>
      </c>
      <c r="H25" s="13" t="n">
        <v>0.975304063433598</v>
      </c>
      <c r="I25" s="14" t="n">
        <v>0.197048299941596</v>
      </c>
      <c r="J25" s="13" t="n">
        <v>1.02680608618867</v>
      </c>
      <c r="K25" s="15" t="n">
        <v>0.0983690975654557</v>
      </c>
      <c r="L25" s="16" t="n">
        <v>0.96607558465303</v>
      </c>
      <c r="M25" s="14" t="n">
        <v>0.292409063593077</v>
      </c>
      <c r="N25" s="14" t="n">
        <v>0.222230622281353</v>
      </c>
      <c r="O25" s="11" t="n">
        <v>277.242004088138</v>
      </c>
      <c r="P25" s="11" t="n">
        <v>23.4890036606357</v>
      </c>
      <c r="Q25" s="17" t="n">
        <v>-28.6439677572567</v>
      </c>
      <c r="R25" s="18" t="n">
        <v>0.086</v>
      </c>
      <c r="S25" s="18" t="n">
        <v>0.857</v>
      </c>
      <c r="T25" s="18" t="n">
        <v>0.078</v>
      </c>
      <c r="U25" s="18" t="n">
        <v>0.852</v>
      </c>
      <c r="V25" s="19" t="n">
        <f aca="false">AVERAGE(S25,U25)</f>
        <v>0.8545</v>
      </c>
      <c r="W25" s="20" t="n">
        <f aca="false">STDEV(S25,U25)/V25*100</f>
        <v>0.413754699348478</v>
      </c>
      <c r="X25" s="19" t="n">
        <f aca="false">AVERAGE(R25,T25)</f>
        <v>0.082</v>
      </c>
      <c r="Y25" s="20" t="n">
        <f aca="false">STDEV(R25,T25)/X25*100</f>
        <v>6.8986027432834</v>
      </c>
      <c r="Z25" s="9" t="n">
        <v>0.9847828137</v>
      </c>
      <c r="AA25" s="9" t="n">
        <f aca="false">(Z25/100)*V25</f>
        <v>0.0084149691430665</v>
      </c>
      <c r="AB25" s="9" t="n">
        <f aca="false">(AA25*100000000)*0.000001</f>
        <v>0.84149691430665</v>
      </c>
    </row>
    <row r="26" customFormat="false" ht="15.75" hidden="false" customHeight="false" outlineLevel="0" collapsed="false">
      <c r="A26" s="79" t="s">
        <v>79</v>
      </c>
      <c r="B26" s="25" t="s">
        <v>80</v>
      </c>
      <c r="C26" s="80" t="s">
        <v>27</v>
      </c>
      <c r="D26" s="81" t="s">
        <v>34</v>
      </c>
      <c r="E26" s="80" t="n">
        <v>2015</v>
      </c>
      <c r="F26" s="28" t="n">
        <v>258799</v>
      </c>
      <c r="G26" s="29" t="n">
        <v>9.73982868612995</v>
      </c>
      <c r="H26" s="30" t="n">
        <v>0.952791654972716</v>
      </c>
      <c r="I26" s="31" t="n">
        <v>0.196587915815961</v>
      </c>
      <c r="J26" s="30" t="n">
        <v>1.02425254845238</v>
      </c>
      <c r="K26" s="32" t="n">
        <v>0.0914013795606189</v>
      </c>
      <c r="L26" s="33" t="n">
        <v>0.948585248247813</v>
      </c>
      <c r="M26" s="31" t="n">
        <v>0.292021262198588</v>
      </c>
      <c r="N26" s="31" t="n">
        <v>0.211659207539596</v>
      </c>
      <c r="O26" s="28" t="n">
        <v>424.006886628476</v>
      </c>
      <c r="P26" s="28" t="n">
        <v>23.457851861636</v>
      </c>
      <c r="Q26" s="34" t="n">
        <v>-31.305619299229</v>
      </c>
      <c r="R26" s="35" t="n">
        <v>0.062</v>
      </c>
      <c r="S26" s="35" t="n">
        <v>0.598</v>
      </c>
      <c r="T26" s="35" t="n">
        <v>0.059</v>
      </c>
      <c r="U26" s="35" t="n">
        <v>0.596</v>
      </c>
      <c r="V26" s="36" t="n">
        <f aca="false">AVERAGE(S26,U26)</f>
        <v>0.597</v>
      </c>
      <c r="W26" s="37" t="n">
        <f aca="false">STDEV(S26,U26)/V26*100</f>
        <v>0.23688669386484</v>
      </c>
      <c r="X26" s="36" t="n">
        <f aca="false">AVERAGE(R26,T26)</f>
        <v>0.0605</v>
      </c>
      <c r="Y26" s="37" t="n">
        <f aca="false">STDEV(R26,T26)/X26*100</f>
        <v>3.50631461745395</v>
      </c>
      <c r="Z26" s="25" t="n">
        <v>1.0957904807</v>
      </c>
      <c r="AA26" s="25" t="n">
        <f aca="false">(Z26/100)*V26</f>
        <v>0.006541869169779</v>
      </c>
      <c r="AB26" s="25" t="n">
        <f aca="false">(AA26*100000000)*0.000001</f>
        <v>0.6541869169779</v>
      </c>
    </row>
    <row r="27" customFormat="false" ht="15" hidden="false" customHeight="false" outlineLevel="0" collapsed="false">
      <c r="A27" s="60" t="s">
        <v>81</v>
      </c>
      <c r="B27" s="38" t="s">
        <v>82</v>
      </c>
      <c r="C27" s="61" t="s">
        <v>27</v>
      </c>
      <c r="D27" s="61" t="s">
        <v>28</v>
      </c>
      <c r="E27" s="61" t="n">
        <v>2015</v>
      </c>
      <c r="F27" s="39" t="n">
        <v>583280</v>
      </c>
      <c r="G27" s="40" t="n">
        <v>20.0499150671704</v>
      </c>
      <c r="H27" s="41" t="n">
        <v>1.04355951700778</v>
      </c>
      <c r="I27" s="42" t="n">
        <v>0.130962243555051</v>
      </c>
      <c r="J27" s="41" t="n">
        <v>1.04052268381179</v>
      </c>
      <c r="K27" s="43" t="n">
        <v>0.125209560623559</v>
      </c>
      <c r="L27" s="44" t="n">
        <v>1.01864815690313</v>
      </c>
      <c r="M27" s="42" t="n">
        <v>0.250152216299104</v>
      </c>
      <c r="N27" s="42" t="n">
        <v>0.104913648764764</v>
      </c>
      <c r="O27" s="39" t="n">
        <v>-148.419649249721</v>
      </c>
      <c r="P27" s="39" t="n">
        <v>20.0945423926487</v>
      </c>
      <c r="Q27" s="45" t="n">
        <v>-27.6909511522607</v>
      </c>
      <c r="R27" s="46" t="n">
        <v>0.211</v>
      </c>
      <c r="S27" s="46" t="n">
        <v>2.775</v>
      </c>
      <c r="T27" s="46" t="n">
        <v>0.23</v>
      </c>
      <c r="U27" s="46" t="n">
        <v>2.973</v>
      </c>
      <c r="V27" s="47" t="n">
        <f aca="false">AVERAGE(S27,U27)</f>
        <v>2.874</v>
      </c>
      <c r="W27" s="48" t="n">
        <f aca="false">STDEV(S27,U27)/V27*100</f>
        <v>4.87150809585722</v>
      </c>
      <c r="X27" s="47" t="n">
        <f aca="false">AVERAGE(R27,T27)</f>
        <v>0.2205</v>
      </c>
      <c r="Y27" s="48" t="n">
        <f aca="false">STDEV(R27,T27)/X27*100</f>
        <v>6.09298360206096</v>
      </c>
      <c r="Z27" s="38" t="n">
        <v>0.9098460758</v>
      </c>
      <c r="AA27" s="9" t="n">
        <f aca="false">(Z27/100)*V27</f>
        <v>0.026148976218492</v>
      </c>
      <c r="AB27" s="9" t="n">
        <f aca="false">(AA27*100000000)*0.000001</f>
        <v>2.6148976218492</v>
      </c>
    </row>
    <row r="28" customFormat="false" ht="15" hidden="false" customHeight="false" outlineLevel="0" collapsed="false">
      <c r="A28" s="69" t="s">
        <v>83</v>
      </c>
      <c r="B28" s="9" t="s">
        <v>84</v>
      </c>
      <c r="C28" s="70" t="s">
        <v>27</v>
      </c>
      <c r="D28" s="71" t="s">
        <v>31</v>
      </c>
      <c r="E28" s="70" t="n">
        <v>2015</v>
      </c>
      <c r="F28" s="11" t="n">
        <v>378323</v>
      </c>
      <c r="G28" s="12" t="n">
        <v>13.6519829505841</v>
      </c>
      <c r="H28" s="13" t="n">
        <v>0.99377977875469</v>
      </c>
      <c r="I28" s="14" t="n">
        <v>0.162601279943352</v>
      </c>
      <c r="J28" s="13" t="n">
        <v>1.03087503400576</v>
      </c>
      <c r="K28" s="15" t="n">
        <v>0.119278583829097</v>
      </c>
      <c r="L28" s="16" t="n">
        <v>0.981125508199403</v>
      </c>
      <c r="M28" s="14" t="n">
        <v>0.268704564141861</v>
      </c>
      <c r="N28" s="14" t="n">
        <v>0.168749999234332</v>
      </c>
      <c r="O28" s="11" t="n">
        <v>153.066509504759</v>
      </c>
      <c r="P28" s="11" t="n">
        <v>21.5848387638937</v>
      </c>
      <c r="Q28" s="17" t="n">
        <v>-29.420691484435</v>
      </c>
      <c r="R28" s="18" t="n">
        <v>0.122</v>
      </c>
      <c r="S28" s="18" t="n">
        <v>1.414</v>
      </c>
      <c r="T28" s="18" t="n">
        <v>0.126</v>
      </c>
      <c r="U28" s="18" t="n">
        <v>1.515</v>
      </c>
      <c r="V28" s="19" t="n">
        <f aca="false">AVERAGE(S28,U28)</f>
        <v>1.4645</v>
      </c>
      <c r="W28" s="20" t="n">
        <f aca="false">STDEV(S28,U28)/V28*100</f>
        <v>4.87659849094171</v>
      </c>
      <c r="X28" s="19" t="n">
        <f aca="false">AVERAGE(R28,T28)</f>
        <v>0.124</v>
      </c>
      <c r="Y28" s="20" t="n">
        <f aca="false">STDEV(R28,T28)/X28*100</f>
        <v>2.2809896167308</v>
      </c>
      <c r="Z28" s="9" t="n">
        <v>0.9847828137</v>
      </c>
      <c r="AA28" s="9" t="n">
        <f aca="false">(Z28/100)*V28</f>
        <v>0.0144221443066365</v>
      </c>
      <c r="AB28" s="9" t="n">
        <f aca="false">(AA28*100000000)*0.000001</f>
        <v>1.44221443066365</v>
      </c>
    </row>
    <row r="29" customFormat="false" ht="15.75" hidden="false" customHeight="false" outlineLevel="0" collapsed="false">
      <c r="A29" s="79" t="s">
        <v>85</v>
      </c>
      <c r="B29" s="25" t="s">
        <v>86</v>
      </c>
      <c r="C29" s="80" t="s">
        <v>27</v>
      </c>
      <c r="D29" s="81" t="s">
        <v>34</v>
      </c>
      <c r="E29" s="80" t="n">
        <v>2015</v>
      </c>
      <c r="F29" s="28" t="n">
        <v>553762</v>
      </c>
      <c r="G29" s="29" t="n">
        <v>19.7676112389135</v>
      </c>
      <c r="H29" s="30" t="n">
        <v>1.00492841550544</v>
      </c>
      <c r="I29" s="31" t="n">
        <v>0.134406359691806</v>
      </c>
      <c r="J29" s="30" t="n">
        <v>1.04202865406893</v>
      </c>
      <c r="K29" s="32" t="n">
        <v>0.139927758337074</v>
      </c>
      <c r="L29" s="33" t="n">
        <v>0.978008303371129</v>
      </c>
      <c r="M29" s="31" t="n">
        <v>0.253450422565002</v>
      </c>
      <c r="N29" s="31" t="n">
        <v>0.129670524769278</v>
      </c>
      <c r="O29" s="28" t="n">
        <v>178.629129738368</v>
      </c>
      <c r="P29" s="28" t="n">
        <v>20.3594848609199</v>
      </c>
      <c r="Q29" s="34" t="n">
        <v>-26.4099880495799</v>
      </c>
      <c r="R29" s="35" t="n">
        <v>0.115</v>
      </c>
      <c r="S29" s="35" t="n">
        <v>1.252</v>
      </c>
      <c r="T29" s="35" t="n">
        <v>0.12</v>
      </c>
      <c r="U29" s="35" t="n">
        <v>1.283</v>
      </c>
      <c r="V29" s="36" t="n">
        <f aca="false">AVERAGE(S29,U29)</f>
        <v>1.2675</v>
      </c>
      <c r="W29" s="37" t="n">
        <f aca="false">STDEV(S29,U29)/V29*100</f>
        <v>1.72941303485467</v>
      </c>
      <c r="X29" s="36" t="n">
        <f aca="false">AVERAGE(R29,T29)</f>
        <v>0.1175</v>
      </c>
      <c r="Y29" s="37" t="n">
        <f aca="false">STDEV(R29,T29)/X29*100</f>
        <v>3.00896502632573</v>
      </c>
      <c r="Z29" s="25" t="n">
        <v>1.0957904807</v>
      </c>
      <c r="AA29" s="25" t="n">
        <f aca="false">(Z29/100)*V29</f>
        <v>0.0138891443428725</v>
      </c>
      <c r="AB29" s="25" t="n">
        <f aca="false">(AA29*100000000)*0.000001</f>
        <v>1.38891443428725</v>
      </c>
    </row>
    <row r="30" customFormat="false" ht="15" hidden="false" customHeight="false" outlineLevel="0" collapsed="false">
      <c r="A30" s="60" t="s">
        <v>87</v>
      </c>
      <c r="B30" s="38" t="s">
        <v>88</v>
      </c>
      <c r="C30" s="61" t="s">
        <v>27</v>
      </c>
      <c r="D30" s="61" t="s">
        <v>28</v>
      </c>
      <c r="E30" s="61" t="n">
        <v>2015</v>
      </c>
      <c r="F30" s="39" t="n">
        <v>519051</v>
      </c>
      <c r="G30" s="40" t="n">
        <v>18.0922497876507</v>
      </c>
      <c r="H30" s="41" t="n">
        <v>1.02912791064816</v>
      </c>
      <c r="I30" s="42" t="n">
        <v>0.138825851820947</v>
      </c>
      <c r="J30" s="41" t="n">
        <v>1.03682077292386</v>
      </c>
      <c r="K30" s="43" t="n">
        <v>0.0903778436980236</v>
      </c>
      <c r="L30" s="44" t="n">
        <v>1.00952788270319</v>
      </c>
      <c r="M30" s="42" t="n">
        <v>0.253748401400124</v>
      </c>
      <c r="N30" s="42" t="n">
        <v>0.185038706924469</v>
      </c>
      <c r="O30" s="39" t="n">
        <v>-76.1744594541489</v>
      </c>
      <c r="P30" s="39" t="n">
        <v>20.3834212802052</v>
      </c>
      <c r="Q30" s="45" t="n">
        <v>-28.7713914631473</v>
      </c>
      <c r="R30" s="46" t="n">
        <v>0.128</v>
      </c>
      <c r="S30" s="46" t="n">
        <v>1.551</v>
      </c>
      <c r="T30" s="46" t="n">
        <v>0.135</v>
      </c>
      <c r="U30" s="46" t="n">
        <v>1.627</v>
      </c>
      <c r="V30" s="47" t="n">
        <f aca="false">AVERAGE(S30,U30)</f>
        <v>1.589</v>
      </c>
      <c r="W30" s="48" t="n">
        <f aca="false">STDEV(S30,U30)/V30*100</f>
        <v>3.38200851920563</v>
      </c>
      <c r="X30" s="47" t="n">
        <f aca="false">AVERAGE(R30,T30)</f>
        <v>0.1315</v>
      </c>
      <c r="Y30" s="48" t="n">
        <f aca="false">STDEV(R30,T30)/X30*100</f>
        <v>3.76406651582193</v>
      </c>
      <c r="Z30" s="38" t="n">
        <v>0.9098460758</v>
      </c>
      <c r="AA30" s="9" t="n">
        <f aca="false">(Z30/100)*V30</f>
        <v>0.014457454144462</v>
      </c>
      <c r="AB30" s="9" t="n">
        <f aca="false">(AA30*100000000)*0.000001</f>
        <v>1.4457454144462</v>
      </c>
    </row>
    <row r="31" customFormat="false" ht="15" hidden="false" customHeight="false" outlineLevel="0" collapsed="false">
      <c r="A31" s="69" t="s">
        <v>89</v>
      </c>
      <c r="B31" s="9" t="s">
        <v>90</v>
      </c>
      <c r="C31" s="70" t="s">
        <v>27</v>
      </c>
      <c r="D31" s="71" t="s">
        <v>31</v>
      </c>
      <c r="E31" s="70" t="n">
        <v>2015</v>
      </c>
      <c r="F31" s="11" t="n">
        <v>315081</v>
      </c>
      <c r="G31" s="12" t="n">
        <v>11.4680042221088</v>
      </c>
      <c r="H31" s="13" t="n">
        <v>0.985239283424376</v>
      </c>
      <c r="I31" s="14" t="n">
        <v>0.178170315228177</v>
      </c>
      <c r="J31" s="13" t="n">
        <v>1.02859597234871</v>
      </c>
      <c r="K31" s="15" t="n">
        <v>0.119883470087615</v>
      </c>
      <c r="L31" s="16" t="n">
        <v>0.974820685565934</v>
      </c>
      <c r="M31" s="14" t="n">
        <v>0.279766443981667</v>
      </c>
      <c r="N31" s="14" t="n">
        <v>0.205678147707247</v>
      </c>
      <c r="O31" s="11" t="n">
        <v>204.853566997291</v>
      </c>
      <c r="P31" s="11" t="n">
        <v>22.4734313843068</v>
      </c>
      <c r="Q31" s="17" t="n">
        <v>-29.3067647359955</v>
      </c>
      <c r="R31" s="18" t="n">
        <v>0.083</v>
      </c>
      <c r="S31" s="18" t="n">
        <v>0.846</v>
      </c>
      <c r="T31" s="18" t="n">
        <v>0.09</v>
      </c>
      <c r="U31" s="18" t="n">
        <v>0.916</v>
      </c>
      <c r="V31" s="19" t="n">
        <f aca="false">AVERAGE(S31,U31)</f>
        <v>0.881</v>
      </c>
      <c r="W31" s="20" t="n">
        <f aca="false">STDEV(S31,U31)/V31*100</f>
        <v>5.61832856788404</v>
      </c>
      <c r="X31" s="19" t="n">
        <f aca="false">AVERAGE(R31,T31)</f>
        <v>0.0865</v>
      </c>
      <c r="Y31" s="20" t="n">
        <f aca="false">STDEV(R31,T31)/X31*100</f>
        <v>5.72225140844604</v>
      </c>
      <c r="Z31" s="9" t="n">
        <v>0.9847828137</v>
      </c>
      <c r="AA31" s="9" t="n">
        <f aca="false">(Z31/100)*V31</f>
        <v>0.008675936588697</v>
      </c>
      <c r="AB31" s="9" t="n">
        <f aca="false">(AA31*100000000)*0.000001</f>
        <v>0.8675936588697</v>
      </c>
    </row>
    <row r="32" customFormat="false" ht="15.75" hidden="false" customHeight="false" outlineLevel="0" collapsed="false">
      <c r="A32" s="79" t="s">
        <v>91</v>
      </c>
      <c r="B32" s="25" t="s">
        <v>92</v>
      </c>
      <c r="C32" s="80" t="s">
        <v>27</v>
      </c>
      <c r="D32" s="81" t="s">
        <v>34</v>
      </c>
      <c r="E32" s="80" t="n">
        <v>2015</v>
      </c>
      <c r="F32" s="28" t="n">
        <v>503593</v>
      </c>
      <c r="G32" s="29" t="n">
        <v>18.0229091947165</v>
      </c>
      <c r="H32" s="30" t="n">
        <v>1.00243270184632</v>
      </c>
      <c r="I32" s="31" t="n">
        <v>0.140939698425956</v>
      </c>
      <c r="J32" s="30" t="n">
        <v>1.03748704445745</v>
      </c>
      <c r="K32" s="32" t="n">
        <v>0.0964693323611791</v>
      </c>
      <c r="L32" s="33" t="n">
        <v>0.981942100217339</v>
      </c>
      <c r="M32" s="31" t="n">
        <v>0.25582470774872</v>
      </c>
      <c r="N32" s="31" t="n">
        <v>0.169166028381664</v>
      </c>
      <c r="O32" s="28" t="n">
        <v>146.383475672706</v>
      </c>
      <c r="P32" s="28" t="n">
        <v>20.5502094324719</v>
      </c>
      <c r="Q32" s="34" t="n">
        <v>-28.1806229620668</v>
      </c>
      <c r="R32" s="35" t="n">
        <v>0.095</v>
      </c>
      <c r="S32" s="35" t="n">
        <v>1.01</v>
      </c>
      <c r="T32" s="35" t="n">
        <v>0.104</v>
      </c>
      <c r="U32" s="35" t="n">
        <v>1.052</v>
      </c>
      <c r="V32" s="36" t="n">
        <f aca="false">AVERAGE(S32,U32)</f>
        <v>1.031</v>
      </c>
      <c r="W32" s="37" t="n">
        <f aca="false">STDEV(S32,U32)/V32*100</f>
        <v>2.88055138795684</v>
      </c>
      <c r="X32" s="36" t="n">
        <f aca="false">AVERAGE(R32,T32)</f>
        <v>0.0995</v>
      </c>
      <c r="Y32" s="37" t="n">
        <f aca="false">STDEV(R32,T32)/X32*100</f>
        <v>6.39594073435069</v>
      </c>
      <c r="Z32" s="25" t="n">
        <v>1.0957904807</v>
      </c>
      <c r="AA32" s="25" t="n">
        <f aca="false">(Z32/100)*V32</f>
        <v>0.011297599856017</v>
      </c>
      <c r="AB32" s="25" t="n">
        <f aca="false">(AA32*100000000)*0.000001</f>
        <v>1.1297599856017</v>
      </c>
    </row>
    <row r="33" customFormat="false" ht="15" hidden="false" customHeight="false" outlineLevel="0" collapsed="false">
      <c r="A33" s="60" t="s">
        <v>93</v>
      </c>
      <c r="B33" s="38" t="s">
        <v>94</v>
      </c>
      <c r="C33" s="61" t="s">
        <v>44</v>
      </c>
      <c r="D33" s="61" t="s">
        <v>28</v>
      </c>
      <c r="E33" s="61" t="n">
        <v>2015</v>
      </c>
      <c r="F33" s="39" t="n">
        <v>685009</v>
      </c>
      <c r="G33" s="40" t="n">
        <v>22.0313261323774</v>
      </c>
      <c r="H33" s="41" t="n">
        <v>1.11555576779613</v>
      </c>
      <c r="I33" s="42" t="n">
        <v>0.120851222193039</v>
      </c>
      <c r="J33" s="41" t="n">
        <v>1.04035386701696</v>
      </c>
      <c r="K33" s="43" t="n">
        <v>0.14121861019162</v>
      </c>
      <c r="L33" s="44" t="n">
        <v>1.09196808666801</v>
      </c>
      <c r="M33" s="42" t="n">
        <v>0.244057693094812</v>
      </c>
      <c r="N33" s="42" t="n">
        <v>0.118863547651155</v>
      </c>
      <c r="O33" s="39" t="n">
        <v>-706.75010068696</v>
      </c>
      <c r="P33" s="39" t="n">
        <v>19.6049738543264</v>
      </c>
      <c r="Q33" s="45" t="n">
        <v>-30.0504554006624</v>
      </c>
      <c r="R33" s="46" t="n">
        <v>0.277</v>
      </c>
      <c r="S33" s="46" t="n">
        <v>7.871</v>
      </c>
      <c r="T33" s="46" t="n">
        <v>0.273</v>
      </c>
      <c r="U33" s="46" t="n">
        <v>7.832</v>
      </c>
      <c r="V33" s="47" t="n">
        <f aca="false">AVERAGE(S33,U33)</f>
        <v>7.8515</v>
      </c>
      <c r="W33" s="48" t="n">
        <f aca="false">STDEV(S33,U33)/V33*100</f>
        <v>0.351234343326444</v>
      </c>
      <c r="X33" s="47" t="n">
        <f aca="false">AVERAGE(R33,T33)</f>
        <v>0.275</v>
      </c>
      <c r="Y33" s="48" t="n">
        <f aca="false">STDEV(R33,T33)/X33*100</f>
        <v>1.02851895445316</v>
      </c>
      <c r="Z33" s="38" t="n">
        <v>0.6913497945</v>
      </c>
      <c r="AA33" s="9" t="n">
        <f aca="false">(Z33/100)*V33</f>
        <v>0.0542813291151675</v>
      </c>
      <c r="AB33" s="9" t="n">
        <f aca="false">(AA33*100000000)*0.000001</f>
        <v>5.42813291151675</v>
      </c>
    </row>
    <row r="34" customFormat="false" ht="15" hidden="false" customHeight="false" outlineLevel="0" collapsed="false">
      <c r="A34" s="69" t="s">
        <v>95</v>
      </c>
      <c r="B34" s="9" t="s">
        <v>96</v>
      </c>
      <c r="C34" s="70" t="s">
        <v>44</v>
      </c>
      <c r="D34" s="71" t="s">
        <v>31</v>
      </c>
      <c r="E34" s="70" t="n">
        <v>2015</v>
      </c>
      <c r="F34" s="11" t="n">
        <v>677292</v>
      </c>
      <c r="G34" s="12" t="n">
        <v>19.6908698902357</v>
      </c>
      <c r="H34" s="13" t="n">
        <v>1.08878249591717</v>
      </c>
      <c r="I34" s="14" t="n">
        <v>0.121534224852312</v>
      </c>
      <c r="J34" s="13" t="n">
        <v>1.03754119096701</v>
      </c>
      <c r="K34" s="15" t="n">
        <v>0.137237794376624</v>
      </c>
      <c r="L34" s="16" t="n">
        <v>1.0691473784788</v>
      </c>
      <c r="M34" s="14" t="n">
        <v>0.236735461680839</v>
      </c>
      <c r="N34" s="14" t="n">
        <v>0.146954262937409</v>
      </c>
      <c r="O34" s="11" t="n">
        <v>-537.093386823751</v>
      </c>
      <c r="P34" s="11" t="n">
        <v>19.0167844241719</v>
      </c>
      <c r="Q34" s="17" t="n">
        <v>-27.270239825239</v>
      </c>
      <c r="R34" s="18" t="n">
        <v>0.205</v>
      </c>
      <c r="S34" s="18" t="n">
        <v>5.533</v>
      </c>
      <c r="T34" s="18" t="n">
        <v>0.204</v>
      </c>
      <c r="U34" s="18" t="n">
        <v>5.667</v>
      </c>
      <c r="V34" s="19" t="n">
        <f aca="false">AVERAGE(S34,U34)</f>
        <v>5.6</v>
      </c>
      <c r="W34" s="20" t="n">
        <f aca="false">STDEV(S34,U34)/V34*100</f>
        <v>1.69200551212495</v>
      </c>
      <c r="X34" s="19" t="n">
        <f aca="false">AVERAGE(R34,T34)</f>
        <v>0.2045</v>
      </c>
      <c r="Y34" s="20" t="n">
        <f aca="false">STDEV(R34,T34)/X34*100</f>
        <v>0.345773487132786</v>
      </c>
      <c r="Z34" s="9" t="n">
        <v>0.787620547</v>
      </c>
      <c r="AA34" s="9" t="n">
        <f aca="false">(Z34/100)*V34</f>
        <v>0.044106750632</v>
      </c>
      <c r="AB34" s="9" t="n">
        <f aca="false">(AA34*100000000)*0.000001</f>
        <v>4.4106750632</v>
      </c>
    </row>
    <row r="35" customFormat="false" ht="15.75" hidden="false" customHeight="false" outlineLevel="0" collapsed="false">
      <c r="A35" s="79" t="s">
        <v>97</v>
      </c>
      <c r="B35" s="25" t="s">
        <v>98</v>
      </c>
      <c r="C35" s="80" t="s">
        <v>44</v>
      </c>
      <c r="D35" s="81" t="s">
        <v>34</v>
      </c>
      <c r="E35" s="80" t="n">
        <v>2015</v>
      </c>
      <c r="F35" s="28" t="n">
        <v>616524</v>
      </c>
      <c r="G35" s="29" t="n">
        <v>21.1333409187602</v>
      </c>
      <c r="H35" s="30" t="n">
        <v>1.04636913039093</v>
      </c>
      <c r="I35" s="31" t="n">
        <v>0.127383830872179</v>
      </c>
      <c r="J35" s="30" t="n">
        <v>1.04328249321568</v>
      </c>
      <c r="K35" s="32" t="n">
        <v>0.0859638101451897</v>
      </c>
      <c r="L35" s="33" t="n">
        <v>1.01694808263485</v>
      </c>
      <c r="M35" s="31" t="n">
        <v>0.247283339810378</v>
      </c>
      <c r="N35" s="31" t="n">
        <v>0.109449556883971</v>
      </c>
      <c r="O35" s="28" t="n">
        <v>-135.001886256155</v>
      </c>
      <c r="P35" s="28" t="n">
        <v>19.8640876676222</v>
      </c>
      <c r="Q35" s="34" t="n">
        <v>-26.1633618976664</v>
      </c>
      <c r="R35" s="35" t="n">
        <v>0.134</v>
      </c>
      <c r="S35" s="35" t="n">
        <v>3.914</v>
      </c>
      <c r="T35" s="35" t="n">
        <v>0.139</v>
      </c>
      <c r="U35" s="35" t="n">
        <v>4.014</v>
      </c>
      <c r="V35" s="36" t="n">
        <f aca="false">AVERAGE(S35,U35)</f>
        <v>3.964</v>
      </c>
      <c r="W35" s="37" t="n">
        <f aca="false">STDEV(S35,U35)/V35*100</f>
        <v>1.78382134507202</v>
      </c>
      <c r="X35" s="36" t="n">
        <f aca="false">AVERAGE(R35,T35)</f>
        <v>0.1365</v>
      </c>
      <c r="Y35" s="37" t="n">
        <f aca="false">STDEV(R35,T35)/X35*100</f>
        <v>2.59013472962106</v>
      </c>
      <c r="Z35" s="25" t="n">
        <v>0.9172311939</v>
      </c>
      <c r="AA35" s="25" t="n">
        <f aca="false">(Z35/100)*V35</f>
        <v>0.036359044526196</v>
      </c>
      <c r="AB35" s="25" t="n">
        <f aca="false">(AA35*100000000)*0.000001</f>
        <v>3.6359044526196</v>
      </c>
    </row>
    <row r="36" customFormat="false" ht="15" hidden="false" customHeight="false" outlineLevel="0" collapsed="false">
      <c r="A36" s="60" t="s">
        <v>99</v>
      </c>
      <c r="B36" s="38" t="s">
        <v>100</v>
      </c>
      <c r="C36" s="61" t="s">
        <v>44</v>
      </c>
      <c r="D36" s="61" t="s">
        <v>28</v>
      </c>
      <c r="E36" s="61" t="n">
        <v>2015</v>
      </c>
      <c r="F36" s="39" t="n">
        <v>739555</v>
      </c>
      <c r="G36" s="40" t="n">
        <v>21.2992530263732</v>
      </c>
      <c r="H36" s="41" t="n">
        <v>1.09936148047683</v>
      </c>
      <c r="I36" s="42" t="n">
        <v>0.116307941660027</v>
      </c>
      <c r="J36" s="41" t="n">
        <v>1.03499804412805</v>
      </c>
      <c r="K36" s="43" t="n">
        <v>0.150892568943107</v>
      </c>
      <c r="L36" s="44" t="n">
        <v>1.08672931017359</v>
      </c>
      <c r="M36" s="42" t="n">
        <v>0.234339287151472</v>
      </c>
      <c r="N36" s="42" t="n">
        <v>0.125992229178543</v>
      </c>
      <c r="O36" s="39" t="n">
        <v>-668.118958047612</v>
      </c>
      <c r="P36" s="39" t="n">
        <v>18.8243014976846</v>
      </c>
      <c r="Q36" s="45" t="n">
        <v>-31.5868464985821</v>
      </c>
      <c r="R36" s="46" t="n">
        <v>0.296</v>
      </c>
      <c r="S36" s="46" t="n">
        <v>9.351</v>
      </c>
      <c r="T36" s="46" t="n">
        <v>0.303</v>
      </c>
      <c r="U36" s="46" t="n">
        <v>9.204</v>
      </c>
      <c r="V36" s="47" t="n">
        <f aca="false">AVERAGE(S36,U36)</f>
        <v>9.2775</v>
      </c>
      <c r="W36" s="48" t="n">
        <f aca="false">STDEV(S36,U36)/V36*100</f>
        <v>1.12039554658499</v>
      </c>
      <c r="X36" s="47" t="n">
        <f aca="false">AVERAGE(R36,T36)</f>
        <v>0.2995</v>
      </c>
      <c r="Y36" s="48" t="n">
        <f aca="false">STDEV(R36,T36)/X36*100</f>
        <v>1.65267027322399</v>
      </c>
      <c r="Z36" s="38" t="n">
        <v>0.6913497945</v>
      </c>
      <c r="AA36" s="9" t="n">
        <f aca="false">(Z36/100)*V36</f>
        <v>0.0641399771847375</v>
      </c>
      <c r="AB36" s="9" t="n">
        <f aca="false">(AA36*100000000)*0.000001</f>
        <v>6.41399771847375</v>
      </c>
    </row>
    <row r="37" customFormat="false" ht="15" hidden="false" customHeight="false" outlineLevel="0" collapsed="false">
      <c r="A37" s="69" t="s">
        <v>101</v>
      </c>
      <c r="B37" s="9" t="s">
        <v>102</v>
      </c>
      <c r="C37" s="70" t="s">
        <v>44</v>
      </c>
      <c r="D37" s="71" t="s">
        <v>31</v>
      </c>
      <c r="E37" s="70" t="n">
        <v>2015</v>
      </c>
      <c r="F37" s="11" t="n">
        <v>722324</v>
      </c>
      <c r="G37" s="12" t="n">
        <v>20.6147131924627</v>
      </c>
      <c r="H37" s="13" t="n">
        <v>1.10917279824077</v>
      </c>
      <c r="I37" s="14" t="n">
        <v>0.117686423471489</v>
      </c>
      <c r="J37" s="13" t="n">
        <v>1.04072529193251</v>
      </c>
      <c r="K37" s="15" t="n">
        <v>0.152009203308644</v>
      </c>
      <c r="L37" s="16" t="n">
        <v>1.08377293870367</v>
      </c>
      <c r="M37" s="14" t="n">
        <v>0.234920643705191</v>
      </c>
      <c r="N37" s="14" t="n">
        <v>0.113758128971098</v>
      </c>
      <c r="O37" s="11" t="n">
        <v>-646.23616303145</v>
      </c>
      <c r="P37" s="11" t="n">
        <v>18.8710014393712</v>
      </c>
      <c r="Q37" s="17" t="n">
        <v>-25.4347098107949</v>
      </c>
      <c r="R37" s="18" t="n">
        <v>0.146</v>
      </c>
      <c r="S37" s="18" t="n">
        <v>4.851</v>
      </c>
      <c r="T37" s="18" t="n">
        <v>0.143</v>
      </c>
      <c r="U37" s="18" t="n">
        <v>4.783</v>
      </c>
      <c r="V37" s="19" t="n">
        <f aca="false">AVERAGE(S37,U37)</f>
        <v>4.817</v>
      </c>
      <c r="W37" s="20" t="n">
        <f aca="false">STDEV(S37,U37)/V37*100</f>
        <v>0.998199317431699</v>
      </c>
      <c r="X37" s="19" t="n">
        <f aca="false">AVERAGE(R37,T37)</f>
        <v>0.1445</v>
      </c>
      <c r="Y37" s="20" t="n">
        <f aca="false">STDEV(R37,T37)/X37*100</f>
        <v>1.46804176024888</v>
      </c>
      <c r="Z37" s="9" t="n">
        <v>0.787620547</v>
      </c>
      <c r="AA37" s="9" t="n">
        <f aca="false">(Z37/100)*V37</f>
        <v>0.03793968174899</v>
      </c>
      <c r="AB37" s="9" t="n">
        <f aca="false">(AA37*100000000)*0.000001</f>
        <v>3.793968174899</v>
      </c>
    </row>
    <row r="38" customFormat="false" ht="15.75" hidden="false" customHeight="false" outlineLevel="0" collapsed="false">
      <c r="A38" s="79" t="s">
        <v>103</v>
      </c>
      <c r="B38" s="25" t="s">
        <v>104</v>
      </c>
      <c r="C38" s="80" t="s">
        <v>44</v>
      </c>
      <c r="D38" s="81" t="s">
        <v>34</v>
      </c>
      <c r="E38" s="80" t="n">
        <v>2015</v>
      </c>
      <c r="F38" s="28" t="n">
        <v>662338</v>
      </c>
      <c r="G38" s="29" t="n">
        <v>19.329712457242</v>
      </c>
      <c r="H38" s="30" t="n">
        <v>1.08459279156679</v>
      </c>
      <c r="I38" s="31" t="n">
        <v>0.122898004882856</v>
      </c>
      <c r="J38" s="30" t="n">
        <v>1.03586130751683</v>
      </c>
      <c r="K38" s="32" t="n">
        <v>0.137982886436761</v>
      </c>
      <c r="L38" s="33" t="n">
        <v>1.0679941327466</v>
      </c>
      <c r="M38" s="31" t="n">
        <v>0.237287738846351</v>
      </c>
      <c r="N38" s="31" t="n">
        <v>0.114392449508335</v>
      </c>
      <c r="O38" s="28" t="n">
        <v>-528.423920189706</v>
      </c>
      <c r="P38" s="28" t="n">
        <v>19.0611484401261</v>
      </c>
      <c r="Q38" s="34" t="n">
        <v>-28.4064034040411</v>
      </c>
      <c r="R38" s="35" t="n">
        <v>0.136</v>
      </c>
      <c r="S38" s="35" t="n">
        <v>4.276</v>
      </c>
      <c r="T38" s="35" t="n">
        <v>0.139</v>
      </c>
      <c r="U38" s="35" t="n">
        <v>4.399</v>
      </c>
      <c r="V38" s="36" t="n">
        <f aca="false">AVERAGE(S38,U38)</f>
        <v>4.3375</v>
      </c>
      <c r="W38" s="37" t="n">
        <f aca="false">STDEV(S38,U38)/V38*100</f>
        <v>2.00516735644831</v>
      </c>
      <c r="X38" s="36" t="n">
        <f aca="false">AVERAGE(R38,T38)</f>
        <v>0.1375</v>
      </c>
      <c r="Y38" s="37" t="n">
        <f aca="false">STDEV(R38,T38)/X38*100</f>
        <v>1.54277843167974</v>
      </c>
      <c r="Z38" s="25" t="n">
        <v>0.9172311939</v>
      </c>
      <c r="AA38" s="25" t="n">
        <f aca="false">(Z38/100)*V38</f>
        <v>0.0397849030354125</v>
      </c>
      <c r="AB38" s="25" t="n">
        <f aca="false">(AA38*100000000)*0.000001</f>
        <v>3.97849030354125</v>
      </c>
    </row>
    <row r="39" customFormat="false" ht="15" hidden="false" customHeight="false" outlineLevel="0" collapsed="false">
      <c r="A39" s="60" t="s">
        <v>105</v>
      </c>
      <c r="B39" s="38" t="s">
        <v>106</v>
      </c>
      <c r="C39" s="61" t="s">
        <v>44</v>
      </c>
      <c r="D39" s="61" t="s">
        <v>28</v>
      </c>
      <c r="E39" s="61" t="n">
        <v>2015</v>
      </c>
      <c r="F39" s="39" t="n">
        <v>822505</v>
      </c>
      <c r="G39" s="40" t="n">
        <v>21.8428267700422</v>
      </c>
      <c r="H39" s="41" t="n">
        <v>1.19191687554713</v>
      </c>
      <c r="I39" s="42" t="n">
        <v>0.11028991489635</v>
      </c>
      <c r="J39" s="41" t="n">
        <v>1.04325450496987</v>
      </c>
      <c r="K39" s="43" t="n">
        <v>0.135054980248553</v>
      </c>
      <c r="L39" s="44" t="n">
        <v>1.16071401965218</v>
      </c>
      <c r="M39" s="42" t="n">
        <v>0.230832781761223</v>
      </c>
      <c r="N39" s="42" t="n">
        <v>0.109622297522107</v>
      </c>
      <c r="O39" s="39" t="n">
        <v>-1197.18993564543</v>
      </c>
      <c r="P39" s="39" t="n">
        <v>18.5426265149206</v>
      </c>
      <c r="Q39" s="45" t="n">
        <v>-24.4101987178118</v>
      </c>
      <c r="R39" s="46" t="n">
        <v>0.196</v>
      </c>
      <c r="S39" s="46" t="n">
        <v>5.092</v>
      </c>
      <c r="T39" s="46" t="n">
        <v>0.186</v>
      </c>
      <c r="U39" s="46" t="n">
        <v>4.762</v>
      </c>
      <c r="V39" s="47" t="n">
        <f aca="false">AVERAGE(S39,U39)</f>
        <v>4.927</v>
      </c>
      <c r="W39" s="48" t="n">
        <f aca="false">STDEV(S39,U39)/V39*100</f>
        <v>4.73605110191922</v>
      </c>
      <c r="X39" s="47" t="n">
        <f aca="false">AVERAGE(R39,T39)</f>
        <v>0.191</v>
      </c>
      <c r="Y39" s="48" t="n">
        <f aca="false">STDEV(R39,T39)/X39*100</f>
        <v>3.70212974443219</v>
      </c>
      <c r="Z39" s="38" t="n">
        <v>0.6913497945</v>
      </c>
      <c r="AA39" s="9" t="n">
        <f aca="false">(Z39/100)*V39</f>
        <v>0.034062804375015</v>
      </c>
      <c r="AB39" s="9" t="n">
        <f aca="false">(AA39*100000000)*0.000001</f>
        <v>3.4062804375015</v>
      </c>
    </row>
    <row r="40" customFormat="false" ht="15" hidden="false" customHeight="false" outlineLevel="0" collapsed="false">
      <c r="A40" s="69" t="s">
        <v>107</v>
      </c>
      <c r="B40" s="9" t="s">
        <v>108</v>
      </c>
      <c r="C40" s="70" t="s">
        <v>44</v>
      </c>
      <c r="D40" s="71" t="s">
        <v>31</v>
      </c>
      <c r="E40" s="70" t="n">
        <v>2015</v>
      </c>
      <c r="F40" s="11" t="n">
        <v>782007</v>
      </c>
      <c r="G40" s="12" t="n">
        <v>20.9051446421914</v>
      </c>
      <c r="H40" s="13" t="n">
        <v>1.1841833452505</v>
      </c>
      <c r="I40" s="14" t="n">
        <v>0.113108331209995</v>
      </c>
      <c r="J40" s="13" t="n">
        <v>1.04164424087076</v>
      </c>
      <c r="K40" s="15" t="n">
        <v>0.127886642643423</v>
      </c>
      <c r="L40" s="16" t="n">
        <v>1.15533780999837</v>
      </c>
      <c r="M40" s="14" t="n">
        <v>0.232201335957865</v>
      </c>
      <c r="N40" s="14" t="n">
        <v>0.113522437597435</v>
      </c>
      <c r="O40" s="11" t="n">
        <v>-1159.89649405598</v>
      </c>
      <c r="P40" s="11" t="n">
        <v>18.6525614606425</v>
      </c>
      <c r="Q40" s="17" t="n">
        <v>-24.8087538798114</v>
      </c>
      <c r="R40" s="18" t="n">
        <v>0.087</v>
      </c>
      <c r="S40" s="18" t="n">
        <v>2.92</v>
      </c>
      <c r="T40" s="18" t="n">
        <v>0.088</v>
      </c>
      <c r="U40" s="18" t="n">
        <v>2.738</v>
      </c>
      <c r="V40" s="19" t="n">
        <f aca="false">AVERAGE(S40,U40)</f>
        <v>2.829</v>
      </c>
      <c r="W40" s="20" t="n">
        <f aca="false">STDEV(S40,U40)/V40*100</f>
        <v>4.54907862057093</v>
      </c>
      <c r="X40" s="19" t="n">
        <f aca="false">AVERAGE(R40,T40)</f>
        <v>0.0875</v>
      </c>
      <c r="Y40" s="20" t="n">
        <f aca="false">STDEV(R40,T40)/X40*100</f>
        <v>0.808122035641758</v>
      </c>
      <c r="Z40" s="9" t="n">
        <v>0.787620547</v>
      </c>
      <c r="AA40" s="9" t="n">
        <f aca="false">(Z40/100)*V40</f>
        <v>0.02228178527463</v>
      </c>
      <c r="AB40" s="9" t="n">
        <f aca="false">(AA40*100000000)*0.000001</f>
        <v>2.228178527463</v>
      </c>
    </row>
    <row r="41" customFormat="false" ht="15.75" hidden="false" customHeight="false" outlineLevel="0" collapsed="false">
      <c r="A41" s="79" t="s">
        <v>109</v>
      </c>
      <c r="B41" s="25" t="s">
        <v>110</v>
      </c>
      <c r="C41" s="80" t="s">
        <v>44</v>
      </c>
      <c r="D41" s="81" t="s">
        <v>34</v>
      </c>
      <c r="E41" s="80" t="n">
        <v>2015</v>
      </c>
      <c r="F41" s="28" t="n">
        <v>746878</v>
      </c>
      <c r="G41" s="29" t="n">
        <v>20.4513939945176</v>
      </c>
      <c r="H41" s="30" t="n">
        <v>1.15598148533852</v>
      </c>
      <c r="I41" s="31" t="n">
        <v>0.115736585103303</v>
      </c>
      <c r="J41" s="30" t="n">
        <v>1.04127530076606</v>
      </c>
      <c r="K41" s="32" t="n">
        <v>0.142890072105468</v>
      </c>
      <c r="L41" s="33" t="n">
        <v>1.12786944633867</v>
      </c>
      <c r="M41" s="31" t="n">
        <v>0.233861587180457</v>
      </c>
      <c r="N41" s="31" t="n">
        <v>0.113566488441196</v>
      </c>
      <c r="O41" s="28" t="n">
        <v>-966.605256076283</v>
      </c>
      <c r="P41" s="28" t="n">
        <v>18.7859282125682</v>
      </c>
      <c r="Q41" s="34" t="n">
        <v>-24.7048634957938</v>
      </c>
      <c r="R41" s="35" t="n">
        <v>0.071</v>
      </c>
      <c r="S41" s="35" t="n">
        <v>2.146</v>
      </c>
      <c r="T41" s="35" t="n">
        <v>0.075</v>
      </c>
      <c r="U41" s="35" t="n">
        <v>2.196</v>
      </c>
      <c r="V41" s="36" t="n">
        <f aca="false">AVERAGE(S41,U41)</f>
        <v>2.171</v>
      </c>
      <c r="W41" s="37" t="n">
        <f aca="false">STDEV(S41,U41)/V41*100</f>
        <v>1.62852782401325</v>
      </c>
      <c r="X41" s="36" t="n">
        <f aca="false">AVERAGE(R41,T41)</f>
        <v>0.073</v>
      </c>
      <c r="Y41" s="37" t="n">
        <f aca="false">STDEV(R41,T41)/X41*100</f>
        <v>3.87455770513176</v>
      </c>
      <c r="Z41" s="25" t="n">
        <v>0.9172311939</v>
      </c>
      <c r="AA41" s="25" t="n">
        <f aca="false">(Z41/100)*V41</f>
        <v>0.019913089219569</v>
      </c>
      <c r="AB41" s="25" t="n">
        <f aca="false">(AA41*100000000)*0.000001</f>
        <v>1.9913089219569</v>
      </c>
    </row>
    <row r="42" customFormat="false" ht="15" hidden="false" customHeight="false" outlineLevel="0" collapsed="false">
      <c r="A42" s="60" t="s">
        <v>111</v>
      </c>
      <c r="B42" s="38" t="s">
        <v>112</v>
      </c>
      <c r="C42" s="61" t="s">
        <v>37</v>
      </c>
      <c r="D42" s="61" t="s">
        <v>28</v>
      </c>
      <c r="E42" s="61" t="n">
        <v>2015</v>
      </c>
      <c r="F42" s="39" t="n">
        <v>375139</v>
      </c>
      <c r="G42" s="40" t="n">
        <v>18.5445299056821</v>
      </c>
      <c r="H42" s="41" t="n">
        <v>0.989338756710558</v>
      </c>
      <c r="I42" s="42" t="n">
        <v>0.163296935586404</v>
      </c>
      <c r="J42" s="41" t="n">
        <v>1.03796421302183</v>
      </c>
      <c r="K42" s="43" t="n">
        <v>0.152787899376</v>
      </c>
      <c r="L42" s="44" t="n">
        <v>0.971694842966313</v>
      </c>
      <c r="M42" s="42" t="n">
        <v>0.269444584466144</v>
      </c>
      <c r="N42" s="42" t="n">
        <v>0.162720433061073</v>
      </c>
      <c r="O42" s="39" t="n">
        <v>230.653190446656</v>
      </c>
      <c r="P42" s="39" t="n">
        <v>21.6442840488395</v>
      </c>
      <c r="Q42" s="45" t="n">
        <v>-27.3593515842211</v>
      </c>
      <c r="R42" s="46" t="n">
        <v>0.098</v>
      </c>
      <c r="S42" s="46" t="n">
        <v>1.35</v>
      </c>
      <c r="T42" s="46" t="n">
        <v>0.092</v>
      </c>
      <c r="U42" s="46" t="n">
        <v>1.28</v>
      </c>
      <c r="V42" s="47" t="n">
        <f aca="false">AVERAGE(S42,U42)</f>
        <v>1.315</v>
      </c>
      <c r="W42" s="48" t="n">
        <f aca="false">STDEV(S42,U42)/V42*100</f>
        <v>3.76406651582193</v>
      </c>
      <c r="X42" s="47" t="n">
        <f aca="false">AVERAGE(R42,T42)</f>
        <v>0.095</v>
      </c>
      <c r="Y42" s="48" t="n">
        <f aca="false">STDEV(R42,T42)/X42*100</f>
        <v>4.46593756538873</v>
      </c>
      <c r="Z42" s="38" t="n">
        <v>0.9084081867</v>
      </c>
      <c r="AA42" s="9" t="n">
        <f aca="false">(Z42/100)*V42</f>
        <v>0.011945567655105</v>
      </c>
      <c r="AB42" s="9" t="n">
        <f aca="false">(AA42*100000000)*0.000001</f>
        <v>1.1945567655105</v>
      </c>
    </row>
    <row r="43" customFormat="false" ht="15" hidden="false" customHeight="false" outlineLevel="0" collapsed="false">
      <c r="A43" s="69" t="s">
        <v>113</v>
      </c>
      <c r="B43" s="9" t="s">
        <v>114</v>
      </c>
      <c r="C43" s="70" t="s">
        <v>37</v>
      </c>
      <c r="D43" s="71" t="s">
        <v>31</v>
      </c>
      <c r="E43" s="70" t="n">
        <v>2015</v>
      </c>
      <c r="F43" s="11" t="n">
        <v>118981</v>
      </c>
      <c r="G43" s="12" t="n">
        <v>11.5566949893233</v>
      </c>
      <c r="H43" s="13" t="n">
        <v>0.922973572333534</v>
      </c>
      <c r="I43" s="14" t="n">
        <v>0.289937793772077</v>
      </c>
      <c r="J43" s="13" t="n">
        <v>1.03127758412776</v>
      </c>
      <c r="K43" s="15" t="n">
        <v>0.198963644573028</v>
      </c>
      <c r="L43" s="16" t="n">
        <v>0.91401062504835</v>
      </c>
      <c r="M43" s="14" t="n">
        <v>0.371012725741668</v>
      </c>
      <c r="N43" s="14" t="n">
        <v>0.319541716265004</v>
      </c>
      <c r="O43" s="11" t="n">
        <v>722.265139615273</v>
      </c>
      <c r="P43" s="11" t="n">
        <v>29.8031776648896</v>
      </c>
      <c r="Q43" s="17" t="n">
        <v>-27.4524046562453</v>
      </c>
      <c r="R43" s="18" t="n">
        <v>0.073</v>
      </c>
      <c r="S43" s="18" t="n">
        <v>0.799</v>
      </c>
      <c r="T43" s="18" t="n">
        <v>0.07</v>
      </c>
      <c r="U43" s="18" t="n">
        <v>0.776</v>
      </c>
      <c r="V43" s="19" t="n">
        <f aca="false">AVERAGE(S43,U43)</f>
        <v>0.7875</v>
      </c>
      <c r="W43" s="20" t="n">
        <f aca="false">STDEV(S43,U43)/V43*100</f>
        <v>2.06520075775119</v>
      </c>
      <c r="X43" s="19" t="n">
        <f aca="false">AVERAGE(R43,T43)</f>
        <v>0.0715</v>
      </c>
      <c r="Y43" s="20" t="n">
        <f aca="false">STDEV(R43,T43)/X43*100</f>
        <v>2.9668815993841</v>
      </c>
      <c r="Z43" s="9" t="n">
        <v>0.9478853669</v>
      </c>
      <c r="AA43" s="9" t="n">
        <f aca="false">(Z43/100)*V43</f>
        <v>0.0074645972643375</v>
      </c>
      <c r="AB43" s="9" t="n">
        <f aca="false">(AA43*100000000)*0.000001</f>
        <v>0.74645972643375</v>
      </c>
    </row>
    <row r="44" customFormat="false" ht="15.75" hidden="false" customHeight="false" outlineLevel="0" collapsed="false">
      <c r="A44" s="79" t="s">
        <v>115</v>
      </c>
      <c r="B44" s="25" t="s">
        <v>116</v>
      </c>
      <c r="C44" s="80" t="s">
        <v>37</v>
      </c>
      <c r="D44" s="81" t="s">
        <v>34</v>
      </c>
      <c r="E44" s="80" t="n">
        <v>2015</v>
      </c>
      <c r="F44" s="28" t="n">
        <v>386981</v>
      </c>
      <c r="G44" s="29" t="n">
        <v>18.9936023963737</v>
      </c>
      <c r="H44" s="30" t="n">
        <v>0.783031067484354</v>
      </c>
      <c r="I44" s="31" t="n">
        <v>0.160773794674305</v>
      </c>
      <c r="J44" s="30" t="n">
        <v>1.03726075378237</v>
      </c>
      <c r="K44" s="32" t="n">
        <v>0.114017754479257</v>
      </c>
      <c r="L44" s="33" t="n">
        <v>0.768551252905384</v>
      </c>
      <c r="M44" s="31" t="n">
        <v>0.2631149578282</v>
      </c>
      <c r="N44" s="31" t="n">
        <v>0.154060443118177</v>
      </c>
      <c r="O44" s="28" t="n">
        <v>2114.6519100904</v>
      </c>
      <c r="P44" s="28" t="n">
        <v>21.1358298256967</v>
      </c>
      <c r="Q44" s="34" t="n">
        <v>-27.4673420582915</v>
      </c>
      <c r="R44" s="35" t="n">
        <v>0.095</v>
      </c>
      <c r="S44" s="35" t="n">
        <v>1.105</v>
      </c>
      <c r="T44" s="35" t="n">
        <v>0.099</v>
      </c>
      <c r="U44" s="35" t="n">
        <v>1.192</v>
      </c>
      <c r="V44" s="36" t="n">
        <f aca="false">AVERAGE(S44,U44)</f>
        <v>1.1485</v>
      </c>
      <c r="W44" s="37" t="n">
        <f aca="false">STDEV(S44,U44)/V44*100</f>
        <v>5.35640313132169</v>
      </c>
      <c r="X44" s="36" t="n">
        <f aca="false">AVERAGE(R44,T44)</f>
        <v>0.097</v>
      </c>
      <c r="Y44" s="37" t="n">
        <f aca="false">STDEV(R44,T44)/X44*100</f>
        <v>2.91590425231566</v>
      </c>
      <c r="Z44" s="25" t="n">
        <v>1.02364682275</v>
      </c>
      <c r="AA44" s="25" t="n">
        <f aca="false">(Z44/100)*V44</f>
        <v>0.0117565837592837</v>
      </c>
      <c r="AB44" s="25" t="n">
        <f aca="false">(AA44*100000000)*0.000001</f>
        <v>1.17565837592837</v>
      </c>
    </row>
    <row r="45" customFormat="false" ht="15" hidden="false" customHeight="false" outlineLevel="0" collapsed="false">
      <c r="A45" s="60" t="s">
        <v>117</v>
      </c>
      <c r="B45" s="38" t="s">
        <v>118</v>
      </c>
      <c r="C45" s="61" t="s">
        <v>37</v>
      </c>
      <c r="D45" s="61" t="s">
        <v>28</v>
      </c>
      <c r="E45" s="61" t="n">
        <v>2015</v>
      </c>
      <c r="F45" s="39" t="n">
        <v>264499</v>
      </c>
      <c r="G45" s="40" t="n">
        <v>11.9711989545023</v>
      </c>
      <c r="H45" s="41" t="n">
        <v>0.990374685552895</v>
      </c>
      <c r="I45" s="42" t="n">
        <v>0.194462496591383</v>
      </c>
      <c r="J45" s="41" t="n">
        <v>1.02805631993489</v>
      </c>
      <c r="K45" s="43" t="n">
        <v>0.109462409587307</v>
      </c>
      <c r="L45" s="44" t="n">
        <v>0.98336688678721</v>
      </c>
      <c r="M45" s="42" t="n">
        <v>0.287115334168133</v>
      </c>
      <c r="N45" s="42" t="n">
        <v>0.18555341646433</v>
      </c>
      <c r="O45" s="39" t="n">
        <v>134.736241425807</v>
      </c>
      <c r="P45" s="39" t="n">
        <v>23.063762293925</v>
      </c>
      <c r="Q45" s="45" t="n">
        <v>-28.5337389903676</v>
      </c>
      <c r="R45" s="46" t="n">
        <v>0.107</v>
      </c>
      <c r="S45" s="46" t="n">
        <v>1.31</v>
      </c>
      <c r="T45" s="46" t="n">
        <v>0.098</v>
      </c>
      <c r="U45" s="46" t="n">
        <v>1.176</v>
      </c>
      <c r="V45" s="47" t="n">
        <f aca="false">AVERAGE(S45,U45)</f>
        <v>1.243</v>
      </c>
      <c r="W45" s="48" t="n">
        <f aca="false">STDEV(S45,U45)/V45*100</f>
        <v>7.62287278189843</v>
      </c>
      <c r="X45" s="47" t="n">
        <f aca="false">AVERAGE(R45,T45)</f>
        <v>0.1025</v>
      </c>
      <c r="Y45" s="48" t="n">
        <f aca="false">STDEV(R45,T45)/X45*100</f>
        <v>6.20874246895505</v>
      </c>
      <c r="Z45" s="38" t="n">
        <v>0.9084081867</v>
      </c>
      <c r="AA45" s="9" t="n">
        <f aca="false">(Z45/100)*V45</f>
        <v>0.011291513760681</v>
      </c>
      <c r="AB45" s="9" t="n">
        <f aca="false">(AA45*100000000)*0.000001</f>
        <v>1.1291513760681</v>
      </c>
    </row>
    <row r="46" customFormat="false" ht="15" hidden="false" customHeight="false" outlineLevel="0" collapsed="false">
      <c r="A46" s="69" t="s">
        <v>119</v>
      </c>
      <c r="B46" s="9" t="s">
        <v>120</v>
      </c>
      <c r="C46" s="70" t="s">
        <v>37</v>
      </c>
      <c r="D46" s="71" t="s">
        <v>31</v>
      </c>
      <c r="E46" s="70" t="n">
        <v>2015</v>
      </c>
      <c r="F46" s="11" t="n">
        <v>229129</v>
      </c>
      <c r="G46" s="12" t="n">
        <v>10.4662118299084</v>
      </c>
      <c r="H46" s="13" t="n">
        <v>0.981199088473434</v>
      </c>
      <c r="I46" s="14" t="n">
        <v>0.208930316212641</v>
      </c>
      <c r="J46" s="13" t="n">
        <v>1.02715350479667</v>
      </c>
      <c r="K46" s="15" t="n">
        <v>0.104843979887356</v>
      </c>
      <c r="L46" s="16" t="n">
        <v>0.97405198961339</v>
      </c>
      <c r="M46" s="14" t="n">
        <v>0.297118319360267</v>
      </c>
      <c r="N46" s="14" t="n">
        <v>0.261194389251933</v>
      </c>
      <c r="O46" s="11" t="n">
        <v>211.190438659483</v>
      </c>
      <c r="P46" s="11" t="n">
        <v>23.8672946909997</v>
      </c>
      <c r="Q46" s="17" t="n">
        <v>-27.5958609850102</v>
      </c>
      <c r="R46" s="18" t="n">
        <v>0.105</v>
      </c>
      <c r="S46" s="18" t="n">
        <v>1.127</v>
      </c>
      <c r="T46" s="18" t="n">
        <v>0.093</v>
      </c>
      <c r="U46" s="18" t="n">
        <v>1.007</v>
      </c>
      <c r="V46" s="19" t="n">
        <f aca="false">AVERAGE(S46,U46)</f>
        <v>1.067</v>
      </c>
      <c r="W46" s="20" t="n">
        <f aca="false">STDEV(S46,U46)/V46*100</f>
        <v>7.95246614267908</v>
      </c>
      <c r="X46" s="19" t="n">
        <f aca="false">AVERAGE(R46,T46)</f>
        <v>0.099</v>
      </c>
      <c r="Y46" s="20" t="n">
        <f aca="false">STDEV(R46,T46)/X46*100</f>
        <v>8.57099128710966</v>
      </c>
      <c r="Z46" s="9" t="n">
        <v>0.9478853669</v>
      </c>
      <c r="AA46" s="9" t="n">
        <f aca="false">(Z46/100)*V46</f>
        <v>0.010113936864823</v>
      </c>
      <c r="AB46" s="9" t="n">
        <f aca="false">(AA46*100000000)*0.000001</f>
        <v>1.0113936864823</v>
      </c>
    </row>
    <row r="47" customFormat="false" ht="15.75" hidden="false" customHeight="false" outlineLevel="0" collapsed="false">
      <c r="A47" s="79" t="s">
        <v>121</v>
      </c>
      <c r="B47" s="25" t="s">
        <v>122</v>
      </c>
      <c r="C47" s="80" t="s">
        <v>37</v>
      </c>
      <c r="D47" s="81" t="s">
        <v>34</v>
      </c>
      <c r="E47" s="80" t="n">
        <v>2015</v>
      </c>
      <c r="F47" s="28" t="n">
        <v>414682</v>
      </c>
      <c r="G47" s="29" t="n">
        <v>16.0248189599265</v>
      </c>
      <c r="H47" s="30" t="n">
        <v>0.99447639502216</v>
      </c>
      <c r="I47" s="31" t="n">
        <v>0.155312650046523</v>
      </c>
      <c r="J47" s="30" t="n">
        <v>1.0349365052618</v>
      </c>
      <c r="K47" s="32" t="n">
        <v>0.105367719064701</v>
      </c>
      <c r="L47" s="33" t="n">
        <v>0.978136084956997</v>
      </c>
      <c r="M47" s="31" t="n">
        <v>0.259098574908332</v>
      </c>
      <c r="N47" s="31" t="n">
        <v>0.136010555710897</v>
      </c>
      <c r="O47" s="28" t="n">
        <v>177.579657082378</v>
      </c>
      <c r="P47" s="28" t="n">
        <v>20.8131967583491</v>
      </c>
      <c r="Q47" s="34" t="n">
        <v>-26.2250314951414</v>
      </c>
      <c r="R47" s="35" t="n">
        <v>0.089</v>
      </c>
      <c r="S47" s="35" t="n">
        <v>1.043</v>
      </c>
      <c r="T47" s="35" t="n">
        <v>0.093</v>
      </c>
      <c r="U47" s="35" t="n">
        <v>1.009</v>
      </c>
      <c r="V47" s="36" t="n">
        <f aca="false">AVERAGE(S47,U47)</f>
        <v>1.026</v>
      </c>
      <c r="W47" s="37" t="n">
        <f aca="false">STDEV(S47,U47)/V47*100</f>
        <v>2.34323884603729</v>
      </c>
      <c r="X47" s="36" t="n">
        <f aca="false">AVERAGE(R47,T47)</f>
        <v>0.091</v>
      </c>
      <c r="Y47" s="37" t="n">
        <f aca="false">STDEV(R47,T47)/X47*100</f>
        <v>3.10816167554527</v>
      </c>
      <c r="Z47" s="25" t="n">
        <v>1.02364682275</v>
      </c>
      <c r="AA47" s="25" t="n">
        <f aca="false">(Z47/100)*V47</f>
        <v>0.010502616401415</v>
      </c>
      <c r="AB47" s="25" t="n">
        <f aca="false">(AA47*100000000)*0.000001</f>
        <v>1.0502616401415</v>
      </c>
    </row>
    <row r="48" customFormat="false" ht="15" hidden="false" customHeight="false" outlineLevel="0" collapsed="false">
      <c r="A48" s="60" t="s">
        <v>123</v>
      </c>
      <c r="B48" s="38" t="s">
        <v>124</v>
      </c>
      <c r="C48" s="61" t="s">
        <v>37</v>
      </c>
      <c r="D48" s="61" t="s">
        <v>28</v>
      </c>
      <c r="E48" s="61" t="n">
        <v>2015</v>
      </c>
      <c r="F48" s="39" t="n">
        <v>676327</v>
      </c>
      <c r="G48" s="40" t="n">
        <v>20.2558766850175</v>
      </c>
      <c r="H48" s="41" t="n">
        <v>1.05676698467194</v>
      </c>
      <c r="I48" s="42" t="n">
        <v>0.12162087706197</v>
      </c>
      <c r="J48" s="41" t="n">
        <v>1.03703612401828</v>
      </c>
      <c r="K48" s="43" t="n">
        <v>0.139532596285284</v>
      </c>
      <c r="L48" s="44" t="n">
        <v>1.03884881310884</v>
      </c>
      <c r="M48" s="42" t="n">
        <v>0.237075920698007</v>
      </c>
      <c r="N48" s="42" t="n">
        <v>0.107969885870103</v>
      </c>
      <c r="O48" s="39" t="n">
        <v>-306.160431248767</v>
      </c>
      <c r="P48" s="39" t="n">
        <v>19.0441332450405</v>
      </c>
      <c r="Q48" s="45" t="n">
        <v>-28.4573449536232</v>
      </c>
      <c r="R48" s="46" t="n">
        <v>0.242</v>
      </c>
      <c r="S48" s="46" t="n">
        <v>2.868</v>
      </c>
      <c r="T48" s="46" t="n">
        <v>0.23</v>
      </c>
      <c r="U48" s="46" t="n">
        <v>2.806</v>
      </c>
      <c r="V48" s="47" t="n">
        <f aca="false">AVERAGE(S48,U48)</f>
        <v>2.837</v>
      </c>
      <c r="W48" s="48" t="n">
        <f aca="false">STDEV(S48,U48)/V48*100</f>
        <v>1.54531619434494</v>
      </c>
      <c r="X48" s="47" t="n">
        <f aca="false">AVERAGE(R48,T48)</f>
        <v>0.236</v>
      </c>
      <c r="Y48" s="48" t="n">
        <f aca="false">STDEV(R48,T48)/X48*100</f>
        <v>3.59545820942312</v>
      </c>
      <c r="Z48" s="38" t="n">
        <v>0.9084081867</v>
      </c>
      <c r="AA48" s="38"/>
      <c r="AB48" s="38"/>
    </row>
    <row r="49" customFormat="false" ht="15" hidden="false" customHeight="false" outlineLevel="0" collapsed="false">
      <c r="A49" s="69" t="s">
        <v>125</v>
      </c>
      <c r="B49" s="9" t="s">
        <v>126</v>
      </c>
      <c r="C49" s="70" t="s">
        <v>37</v>
      </c>
      <c r="D49" s="71" t="s">
        <v>31</v>
      </c>
      <c r="E49" s="70" t="n">
        <v>2015</v>
      </c>
      <c r="F49" s="11" t="n">
        <v>369527</v>
      </c>
      <c r="G49" s="12" t="n">
        <v>14.3166569562541</v>
      </c>
      <c r="H49" s="13" t="n">
        <v>0.991798994716092</v>
      </c>
      <c r="I49" s="14" t="n">
        <v>0.164525893129195</v>
      </c>
      <c r="J49" s="13" t="n">
        <v>1.03187513438619</v>
      </c>
      <c r="K49" s="15" t="n">
        <v>0.0956448556904927</v>
      </c>
      <c r="L49" s="16" t="n">
        <v>0.979162165337616</v>
      </c>
      <c r="M49" s="14" t="n">
        <v>0.264399048435742</v>
      </c>
      <c r="N49" s="14" t="n">
        <v>0.128420391479155</v>
      </c>
      <c r="O49" s="11" t="n">
        <v>169.157406146347</v>
      </c>
      <c r="P49" s="11" t="n">
        <v>21.2389798738194</v>
      </c>
      <c r="Q49" s="17" t="n">
        <v>-27.0027209095166</v>
      </c>
      <c r="R49" s="18" t="n">
        <v>0.126</v>
      </c>
      <c r="S49" s="18" t="n">
        <v>1.387</v>
      </c>
      <c r="T49" s="18" t="n">
        <v>0.131</v>
      </c>
      <c r="U49" s="18" t="n">
        <v>1.415</v>
      </c>
      <c r="V49" s="19" t="n">
        <f aca="false">AVERAGE(S49,U49)</f>
        <v>1.401</v>
      </c>
      <c r="W49" s="20" t="n">
        <f aca="false">STDEV(S49,U49)/V49*100</f>
        <v>1.41320413085106</v>
      </c>
      <c r="X49" s="19" t="n">
        <f aca="false">AVERAGE(R49,T49)</f>
        <v>0.1285</v>
      </c>
      <c r="Y49" s="20" t="n">
        <f aca="false">STDEV(R49,T49)/X49*100</f>
        <v>2.75138825364416</v>
      </c>
      <c r="Z49" s="9" t="n">
        <v>0.9478853669</v>
      </c>
      <c r="AA49" s="9"/>
      <c r="AB49" s="9"/>
    </row>
    <row r="50" customFormat="false" ht="15.75" hidden="false" customHeight="false" outlineLevel="0" collapsed="false">
      <c r="A50" s="79" t="s">
        <v>127</v>
      </c>
      <c r="B50" s="25" t="s">
        <v>128</v>
      </c>
      <c r="C50" s="80" t="s">
        <v>37</v>
      </c>
      <c r="D50" s="81" t="s">
        <v>34</v>
      </c>
      <c r="E50" s="80" t="n">
        <v>2015</v>
      </c>
      <c r="F50" s="28" t="n">
        <v>246159</v>
      </c>
      <c r="G50" s="29" t="n">
        <v>11.5963248829472</v>
      </c>
      <c r="H50" s="30" t="n">
        <v>0.878424431889509</v>
      </c>
      <c r="I50" s="31" t="n">
        <v>0.201573429064715</v>
      </c>
      <c r="J50" s="30" t="n">
        <v>1.02838352221303</v>
      </c>
      <c r="K50" s="32" t="n">
        <v>0.103540772351872</v>
      </c>
      <c r="L50" s="33" t="n">
        <v>0.870121688205872</v>
      </c>
      <c r="M50" s="31" t="n">
        <v>0.290325823893794</v>
      </c>
      <c r="N50" s="31" t="n">
        <v>0.256800660976734</v>
      </c>
      <c r="O50" s="28" t="n">
        <v>1117.55838098146</v>
      </c>
      <c r="P50" s="28" t="n">
        <v>23.3216585574397</v>
      </c>
      <c r="Q50" s="34" t="n">
        <v>-27.3366736076314</v>
      </c>
      <c r="R50" s="35" t="n">
        <v>0.074</v>
      </c>
      <c r="S50" s="35" t="n">
        <v>0.799</v>
      </c>
      <c r="T50" s="35" t="n">
        <v>0.077</v>
      </c>
      <c r="U50" s="35" t="n">
        <v>0.738</v>
      </c>
      <c r="V50" s="36" t="n">
        <f aca="false">AVERAGE(S50,U50)</f>
        <v>0.7685</v>
      </c>
      <c r="W50" s="37" t="n">
        <f aca="false">STDEV(S50,U50)/V50*100</f>
        <v>5.61268882919706</v>
      </c>
      <c r="X50" s="36" t="n">
        <f aca="false">AVERAGE(R50,T50)</f>
        <v>0.0755</v>
      </c>
      <c r="Y50" s="37" t="n">
        <f aca="false">STDEV(R50,T50)/X50*100</f>
        <v>2.8096958192843</v>
      </c>
      <c r="Z50" s="25" t="n">
        <v>1.02364682275</v>
      </c>
      <c r="AA50" s="25"/>
      <c r="AB50" s="2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2"/>
  <sheetViews>
    <sheetView windowProtection="false" showFormulas="false" showGridLines="true" showRowColHeaders="true" showZeros="true" rightToLeft="false" tabSelected="false" showOutlineSymbols="true" defaultGridColor="true" view="normal" topLeftCell="B36" colorId="64" zoomScale="100" zoomScaleNormal="100" zoomScalePageLayoutView="100" workbookViewId="0">
      <selection pane="topLeft" activeCell="X68" activeCellId="0" sqref="X68"/>
    </sheetView>
  </sheetViews>
  <sheetFormatPr defaultRowHeight="12.75"/>
  <cols>
    <col collapsed="false" hidden="false" max="1" min="1" style="116" width="10.9336734693878"/>
    <col collapsed="false" hidden="false" max="2" min="2" style="117" width="11.4744897959184"/>
    <col collapsed="false" hidden="false" max="3" min="3" style="118" width="11.4744897959184"/>
    <col collapsed="false" hidden="false" max="4" min="4" style="119" width="8.10204081632653"/>
    <col collapsed="false" hidden="false" max="5" min="5" style="117" width="11.4744897959184"/>
    <col collapsed="false" hidden="false" max="6" min="6" style="119" width="8.10204081632653"/>
    <col collapsed="false" hidden="false" max="7" min="7" style="117" width="11.4744897959184"/>
    <col collapsed="false" hidden="false" max="8" min="8" style="119" width="8.10204081632653"/>
    <col collapsed="false" hidden="false" max="9" min="9" style="117" width="11.4744897959184"/>
    <col collapsed="false" hidden="false" max="10" min="10" style="119" width="8.10204081632653"/>
    <col collapsed="false" hidden="false" max="11" min="11" style="117" width="11.4744897959184"/>
    <col collapsed="false" hidden="false" max="15" min="12" style="119" width="8.10204081632653"/>
    <col collapsed="false" hidden="false" max="16" min="16" style="117" width="11.4744897959184"/>
    <col collapsed="false" hidden="false" max="17" min="17" style="119" width="8.10204081632653"/>
    <col collapsed="false" hidden="false" max="18" min="18" style="117" width="11.4744897959184"/>
    <col collapsed="false" hidden="false" max="19" min="19" style="119" width="8.10204081632653"/>
    <col collapsed="false" hidden="false" max="20" min="20" style="117" width="11.4744897959184"/>
    <col collapsed="false" hidden="false" max="21" min="21" style="119" width="8.10204081632653"/>
    <col collapsed="false" hidden="false" max="22" min="22" style="117" width="11.4744897959184"/>
    <col collapsed="false" hidden="false" max="23" min="23" style="119" width="8.10204081632653"/>
    <col collapsed="false" hidden="false" max="24" min="24" style="117" width="11.4744897959184"/>
    <col collapsed="false" hidden="false" max="25" min="25" style="119" width="8.10204081632653"/>
    <col collapsed="false" hidden="false" max="26" min="26" style="117" width="11.4744897959184"/>
    <col collapsed="false" hidden="false" max="27" min="27" style="119" width="8.10204081632653"/>
    <col collapsed="false" hidden="false" max="28" min="28" style="117" width="11.4744897959184"/>
    <col collapsed="false" hidden="false" max="1025" min="29" style="0" width="10.3928571428571"/>
  </cols>
  <sheetData>
    <row r="1" customFormat="false" ht="13.5" hidden="false" customHeight="false" outlineLevel="0" collapsed="false">
      <c r="A1" s="120" t="s">
        <v>4</v>
      </c>
      <c r="B1" s="121" t="s">
        <v>229</v>
      </c>
      <c r="C1" s="122" t="s">
        <v>230</v>
      </c>
      <c r="D1" s="123" t="s">
        <v>231</v>
      </c>
      <c r="E1" s="124" t="s">
        <v>232</v>
      </c>
      <c r="F1" s="123" t="s">
        <v>233</v>
      </c>
      <c r="G1" s="124" t="s">
        <v>234</v>
      </c>
      <c r="H1" s="123" t="s">
        <v>235</v>
      </c>
      <c r="I1" s="124" t="s">
        <v>236</v>
      </c>
      <c r="J1" s="123" t="s">
        <v>237</v>
      </c>
      <c r="K1" s="124" t="s">
        <v>238</v>
      </c>
      <c r="L1" s="125" t="s">
        <v>239</v>
      </c>
      <c r="M1" s="125" t="s">
        <v>240</v>
      </c>
      <c r="N1" s="125" t="s">
        <v>241</v>
      </c>
      <c r="O1" s="125" t="s">
        <v>242</v>
      </c>
      <c r="P1" s="124" t="s">
        <v>243</v>
      </c>
      <c r="Q1" s="123" t="s">
        <v>244</v>
      </c>
      <c r="R1" s="124" t="s">
        <v>245</v>
      </c>
      <c r="S1" s="123" t="s">
        <v>246</v>
      </c>
      <c r="T1" s="124" t="s">
        <v>247</v>
      </c>
      <c r="U1" s="123" t="s">
        <v>248</v>
      </c>
      <c r="V1" s="124" t="s">
        <v>249</v>
      </c>
      <c r="W1" s="123" t="s">
        <v>250</v>
      </c>
      <c r="X1" s="124" t="s">
        <v>243</v>
      </c>
      <c r="Y1" s="123" t="s">
        <v>251</v>
      </c>
      <c r="Z1" s="124" t="s">
        <v>252</v>
      </c>
      <c r="AA1" s="123" t="s">
        <v>253</v>
      </c>
      <c r="AB1" s="124" t="s">
        <v>254</v>
      </c>
    </row>
    <row r="2" customFormat="false" ht="13.5" hidden="false" customHeight="false" outlineLevel="0" collapsed="false">
      <c r="A2" s="113" t="n">
        <v>1950</v>
      </c>
      <c r="B2" s="114" t="n">
        <v>97.42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</row>
    <row r="3" customFormat="false" ht="12.75" hidden="false" customHeight="false" outlineLevel="0" collapsed="false">
      <c r="A3" s="115" t="n">
        <v>1951</v>
      </c>
      <c r="B3" s="114" t="n">
        <v>97.45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</row>
    <row r="4" customFormat="false" ht="12.75" hidden="false" customHeight="false" outlineLevel="0" collapsed="false">
      <c r="A4" s="115" t="n">
        <v>1952</v>
      </c>
      <c r="B4" s="114" t="n">
        <v>97.42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</row>
    <row r="5" customFormat="false" ht="12.75" hidden="false" customHeight="false" outlineLevel="0" collapsed="false">
      <c r="A5" s="115" t="n">
        <v>1953</v>
      </c>
      <c r="B5" s="114" t="n">
        <v>97.59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</row>
    <row r="6" customFormat="false" ht="12.75" hidden="false" customHeight="false" outlineLevel="0" collapsed="false">
      <c r="A6" s="115" t="n">
        <v>1954</v>
      </c>
      <c r="B6" s="114" t="n">
        <v>97.75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</row>
    <row r="7" customFormat="false" ht="12.75" hidden="false" customHeight="false" outlineLevel="0" collapsed="false">
      <c r="A7" s="115" t="n">
        <v>1955</v>
      </c>
      <c r="B7" s="114" t="n">
        <v>102.7363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</row>
    <row r="8" customFormat="false" ht="12.75" hidden="false" customHeight="false" outlineLevel="0" collapsed="false">
      <c r="A8" s="115" t="n">
        <v>1956</v>
      </c>
      <c r="B8" s="114" t="n">
        <v>107.7225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</row>
    <row r="9" customFormat="false" ht="12.75" hidden="false" customHeight="false" outlineLevel="0" collapsed="false">
      <c r="A9" s="115" t="n">
        <v>1957</v>
      </c>
      <c r="B9" s="114" t="n">
        <v>112.7088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</row>
    <row r="10" customFormat="false" ht="12.75" hidden="false" customHeight="false" outlineLevel="0" collapsed="false">
      <c r="A10" s="115" t="n">
        <v>1958</v>
      </c>
      <c r="B10" s="114" t="n">
        <v>117.695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</row>
    <row r="11" customFormat="false" ht="12.75" hidden="false" customHeight="false" outlineLevel="0" collapsed="false">
      <c r="A11" s="115" t="n">
        <v>1959</v>
      </c>
      <c r="B11" s="114" t="n">
        <v>122.6813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</row>
    <row r="12" customFormat="false" ht="12.75" hidden="false" customHeight="false" outlineLevel="0" collapsed="false">
      <c r="A12" s="115" t="n">
        <v>1960</v>
      </c>
      <c r="B12" s="114" t="n">
        <v>121.1923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</row>
    <row r="13" customFormat="false" ht="12.75" hidden="false" customHeight="false" outlineLevel="0" collapsed="false">
      <c r="A13" s="115" t="n">
        <v>1961</v>
      </c>
      <c r="B13" s="114" t="n">
        <v>122.0727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</row>
    <row r="14" customFormat="false" ht="12.75" hidden="false" customHeight="false" outlineLevel="0" collapsed="false">
      <c r="A14" s="115" t="n">
        <v>1962</v>
      </c>
      <c r="B14" s="114" t="n">
        <v>135.6667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</row>
    <row r="15" customFormat="false" ht="12.75" hidden="false" customHeight="false" outlineLevel="0" collapsed="false">
      <c r="A15" s="115" t="n">
        <v>1963</v>
      </c>
      <c r="B15" s="114" t="n">
        <v>172.6105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2.75" hidden="false" customHeight="false" outlineLevel="0" collapsed="false">
      <c r="A16" s="115" t="n">
        <v>1964</v>
      </c>
      <c r="B16" s="114" t="n">
        <v>183.5333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2.75" hidden="false" customHeight="false" outlineLevel="0" collapsed="false">
      <c r="A17" s="115" t="n">
        <v>1965</v>
      </c>
      <c r="B17" s="114" t="n">
        <v>175.45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12.75" hidden="false" customHeight="false" outlineLevel="0" collapsed="false">
      <c r="A18" s="115" t="n">
        <v>1966</v>
      </c>
      <c r="B18" s="114" t="n">
        <v>169.1333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12.75" hidden="false" customHeight="false" outlineLevel="0" collapsed="false">
      <c r="A19" s="115" t="n">
        <v>1967</v>
      </c>
      <c r="B19" s="114" t="n">
        <v>162.2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</row>
    <row r="20" customFormat="false" ht="12.75" hidden="false" customHeight="false" outlineLevel="0" collapsed="false">
      <c r="A20" s="115" t="n">
        <v>1968</v>
      </c>
      <c r="B20" s="114" t="n">
        <v>156.4692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</row>
    <row r="21" customFormat="false" ht="12.75" hidden="false" customHeight="false" outlineLevel="0" collapsed="false">
      <c r="A21" s="115" t="n">
        <v>1969</v>
      </c>
      <c r="B21" s="114" t="n">
        <v>154.525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</row>
    <row r="22" customFormat="false" ht="12.75" hidden="false" customHeight="false" outlineLevel="0" collapsed="false">
      <c r="A22" s="115" t="n">
        <v>1970</v>
      </c>
      <c r="B22" s="114" t="n">
        <v>152.9917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</row>
    <row r="23" customFormat="false" ht="12.75" hidden="false" customHeight="false" outlineLevel="0" collapsed="false">
      <c r="A23" s="115" t="n">
        <v>1971</v>
      </c>
      <c r="B23" s="114" t="n">
        <v>149.9167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</row>
    <row r="24" customFormat="false" ht="12.75" hidden="false" customHeight="false" outlineLevel="0" collapsed="false">
      <c r="A24" s="115" t="n">
        <v>1972</v>
      </c>
      <c r="B24" s="114" t="n">
        <v>146.8818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</row>
    <row r="25" customFormat="false" ht="12.75" hidden="false" customHeight="false" outlineLevel="0" collapsed="false">
      <c r="A25" s="115" t="n">
        <v>1973</v>
      </c>
      <c r="B25" s="114" t="n">
        <v>142.3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</row>
    <row r="26" customFormat="false" ht="12.75" hidden="false" customHeight="false" outlineLevel="0" collapsed="false">
      <c r="A26" s="115" t="n">
        <v>1974</v>
      </c>
      <c r="B26" s="114" t="n">
        <v>139.22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</row>
    <row r="27" customFormat="false" ht="12.75" hidden="false" customHeight="false" outlineLevel="0" collapsed="false">
      <c r="A27" s="115" t="n">
        <v>1975</v>
      </c>
      <c r="B27" s="114" t="n">
        <v>137.0143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  <row r="28" customFormat="false" ht="12.75" hidden="false" customHeight="false" outlineLevel="0" collapsed="false">
      <c r="A28" s="115" t="n">
        <v>1976</v>
      </c>
      <c r="B28" s="114" t="n">
        <v>134.9647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</row>
    <row r="29" customFormat="false" ht="12.75" hidden="false" customHeight="false" outlineLevel="0" collapsed="false">
      <c r="A29" s="115" t="n">
        <v>1977</v>
      </c>
      <c r="B29" s="114" t="n">
        <v>133.2944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</row>
    <row r="30" customFormat="false" ht="12.75" hidden="false" customHeight="false" outlineLevel="0" collapsed="false">
      <c r="A30" s="115" t="n">
        <v>1978</v>
      </c>
      <c r="B30" s="114" t="n">
        <v>132.4417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</row>
    <row r="31" customFormat="false" ht="12.75" hidden="false" customHeight="false" outlineLevel="0" collapsed="false">
      <c r="A31" s="115" t="n">
        <v>1979</v>
      </c>
      <c r="B31" s="114" t="n">
        <v>129.6417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2.75" hidden="false" customHeight="false" outlineLevel="0" collapsed="false">
      <c r="A32" s="115" t="n">
        <v>1980</v>
      </c>
      <c r="B32" s="114" t="n">
        <v>126.3486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12.75" hidden="false" customHeight="false" outlineLevel="0" collapsed="false">
      <c r="A33" s="115" t="n">
        <v>1981</v>
      </c>
      <c r="B33" s="114" t="n">
        <v>125.5274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</row>
    <row r="34" customFormat="false" ht="12.75" hidden="false" customHeight="false" outlineLevel="0" collapsed="false">
      <c r="A34" s="115" t="n">
        <v>1982</v>
      </c>
      <c r="B34" s="114" t="n">
        <v>123.8614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13.5" hidden="false" customHeight="false" outlineLevel="0" collapsed="false">
      <c r="A35" s="115" t="n">
        <v>1983</v>
      </c>
      <c r="B35" s="114" t="n">
        <v>122.5089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3.5" hidden="false" customHeight="false" outlineLevel="0" collapsed="false">
      <c r="A36" s="132" t="n">
        <v>1984</v>
      </c>
      <c r="B36" s="114" t="n">
        <v>120.5179</v>
      </c>
      <c r="C36" s="135"/>
      <c r="D36" s="136"/>
      <c r="E36" s="135"/>
      <c r="F36" s="136" t="n">
        <f aca="false">Results_SOC!AB5</f>
        <v>6.5414473524267</v>
      </c>
      <c r="G36" s="135"/>
      <c r="H36" s="136" t="n">
        <f aca="false">Results_SOC!AB6</f>
        <v>2.2663939122579</v>
      </c>
      <c r="I36" s="135"/>
      <c r="J36" s="136" t="n">
        <f aca="false">Results_SOC!AB7</f>
        <v>2.58675552108925</v>
      </c>
      <c r="K36" s="135"/>
      <c r="L36" s="137"/>
      <c r="M36" s="138" t="n">
        <f aca="false">Results_SOC!Q5</f>
        <v>-25.5489093886938</v>
      </c>
      <c r="N36" s="138" t="n">
        <f aca="false">Results_SOC!Q6</f>
        <v>-26.7157075836312</v>
      </c>
      <c r="O36" s="138" t="n">
        <f aca="false">Results_SOC!Q7</f>
        <v>-25.813767061172</v>
      </c>
      <c r="P36" s="135"/>
      <c r="Q36" s="136"/>
      <c r="R36" s="135"/>
      <c r="S36" s="136" t="n">
        <f aca="false">Results_SOC!L5*100</f>
        <v>112.278201676359</v>
      </c>
      <c r="T36" s="135"/>
      <c r="U36" s="136" t="n">
        <f aca="false">Results_SOC!L6*100</f>
        <v>85.6195925905692</v>
      </c>
      <c r="V36" s="135"/>
      <c r="W36" s="136" t="n">
        <f aca="false">Results_SOC!L7*100</f>
        <v>87.5842239950603</v>
      </c>
      <c r="X36" s="135"/>
      <c r="Y36" s="136"/>
      <c r="Z36" s="135"/>
      <c r="AA36" s="136"/>
      <c r="AB36" s="135"/>
    </row>
    <row r="37" customFormat="false" ht="12.75" hidden="false" customHeight="false" outlineLevel="0" collapsed="false">
      <c r="A37" s="115" t="n">
        <v>1985</v>
      </c>
      <c r="B37" s="114" t="n">
        <v>119.456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</row>
    <row r="38" customFormat="false" ht="12.75" hidden="false" customHeight="false" outlineLevel="0" collapsed="false">
      <c r="A38" s="115" t="n">
        <v>1986</v>
      </c>
      <c r="B38" s="114" t="n">
        <v>118.35</v>
      </c>
      <c r="C38" s="126" t="n">
        <f aca="false">14C_background!H143</f>
        <v>0.02800308929494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2.75" hidden="false" customHeight="false" outlineLevel="0" collapsed="false">
      <c r="A39" s="115" t="n">
        <v>1987</v>
      </c>
      <c r="B39" s="114" t="n">
        <v>117.8131</v>
      </c>
      <c r="C39" s="126" t="n">
        <f aca="false">14C_background!H149</f>
        <v>0.0393620482878354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2.75" hidden="false" customHeight="false" outlineLevel="0" collapsed="false">
      <c r="A40" s="115" t="n">
        <v>1988</v>
      </c>
      <c r="B40" s="114" t="n">
        <v>116.9552</v>
      </c>
      <c r="C40" s="126" t="n">
        <f aca="false">14C_background!H161</f>
        <v>0.02076890455467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2.75" hidden="false" customHeight="false" outlineLevel="0" collapsed="false">
      <c r="A41" s="115" t="n">
        <v>1989</v>
      </c>
      <c r="B41" s="114" t="n">
        <v>116.144</v>
      </c>
      <c r="C41" s="126" t="n">
        <f aca="false">14C_background!H173</f>
        <v>0.0289124654771004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12.75" hidden="false" customHeight="false" outlineLevel="0" collapsed="false">
      <c r="A42" s="115" t="n">
        <v>1990</v>
      </c>
      <c r="B42" s="114" t="n">
        <v>114.989</v>
      </c>
      <c r="C42" s="126" t="n">
        <f aca="false">14C_background!H185</f>
        <v>0.0355919237338859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12.75" hidden="false" customHeight="false" outlineLevel="0" collapsed="false">
      <c r="A43" s="115" t="n">
        <v>1991</v>
      </c>
      <c r="B43" s="114" t="n">
        <v>113.918</v>
      </c>
      <c r="C43" s="126" t="n">
        <f aca="false">14C_background!H197</f>
        <v>0.042900115219294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12.75" hidden="false" customHeight="false" outlineLevel="0" collapsed="false">
      <c r="A44" s="115" t="n">
        <v>1992</v>
      </c>
      <c r="B44" s="114" t="n">
        <v>113.2693</v>
      </c>
      <c r="C44" s="126" t="n">
        <f aca="false">14C_background!H209</f>
        <v>0.0438209984481659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12.75" hidden="false" customHeight="false" outlineLevel="0" collapsed="false">
      <c r="A45" s="115" t="n">
        <v>1993</v>
      </c>
      <c r="B45" s="114" t="n">
        <v>112.5343</v>
      </c>
      <c r="C45" s="126" t="n">
        <f aca="false">14C_background!H221</f>
        <v>0.0357479316977728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2.75" hidden="false" customHeight="false" outlineLevel="0" collapsed="false">
      <c r="A46" s="115" t="n">
        <v>1994</v>
      </c>
      <c r="B46" s="114" t="n">
        <v>111.9235</v>
      </c>
      <c r="C46" s="126" t="n">
        <f aca="false">14C_background!H233</f>
        <v>0.0318165531747282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2.75" hidden="false" customHeight="false" outlineLevel="0" collapsed="false">
      <c r="A47" s="115" t="n">
        <v>1995</v>
      </c>
      <c r="B47" s="114" t="n">
        <v>111.3074</v>
      </c>
      <c r="C47" s="126" t="n">
        <f aca="false">14C_background!H245</f>
        <v>0.0474998264661438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</row>
    <row r="48" customFormat="false" ht="12.75" hidden="false" customHeight="false" outlineLevel="0" collapsed="false">
      <c r="A48" s="115" t="n">
        <v>1996</v>
      </c>
      <c r="B48" s="114" t="n">
        <v>110.5375</v>
      </c>
      <c r="C48" s="126" t="n">
        <f aca="false">14C_background!H257</f>
        <v>0.0532104046893633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</row>
    <row r="49" customFormat="false" ht="12.75" hidden="false" customHeight="false" outlineLevel="0" collapsed="false">
      <c r="A49" s="115" t="n">
        <v>1997</v>
      </c>
      <c r="B49" s="114" t="n">
        <v>110.13</v>
      </c>
      <c r="C49" s="126" t="n">
        <f aca="false">14C_background!H269</f>
        <v>0.0329846397663865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</row>
    <row r="50" customFormat="false" ht="12.75" hidden="false" customHeight="false" outlineLevel="0" collapsed="false">
      <c r="A50" s="115" t="n">
        <v>1998</v>
      </c>
      <c r="B50" s="114" t="n">
        <v>109.7664</v>
      </c>
      <c r="C50" s="126" t="n">
        <f aca="false">14C_background!H281</f>
        <v>0.0411382980911464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</row>
    <row r="51" customFormat="false" ht="13.5" hidden="false" customHeight="false" outlineLevel="0" collapsed="false">
      <c r="A51" s="127" t="n">
        <v>1999</v>
      </c>
      <c r="B51" s="128" t="n">
        <v>109.1764</v>
      </c>
      <c r="C51" s="154" t="n">
        <f aca="false">14C_background!H293</f>
        <v>0.0734407236759332</v>
      </c>
      <c r="D51" s="129"/>
      <c r="E51" s="130"/>
      <c r="F51" s="129"/>
      <c r="G51" s="130"/>
      <c r="H51" s="129"/>
      <c r="I51" s="130"/>
      <c r="J51" s="129"/>
      <c r="K51" s="130"/>
      <c r="L51" s="131"/>
      <c r="M51" s="131"/>
      <c r="N51" s="131"/>
      <c r="O51" s="131"/>
      <c r="P51" s="130"/>
      <c r="Q51" s="129"/>
      <c r="R51" s="130"/>
      <c r="S51" s="129"/>
      <c r="T51" s="130"/>
      <c r="U51" s="129"/>
      <c r="V51" s="130"/>
      <c r="W51" s="129"/>
      <c r="X51" s="130"/>
      <c r="Y51" s="129"/>
      <c r="Z51" s="130"/>
      <c r="AA51" s="129"/>
      <c r="AB51" s="130"/>
    </row>
    <row r="52" customFormat="false" ht="13.5" hidden="false" customHeight="false" outlineLevel="0" collapsed="false">
      <c r="A52" s="132" t="n">
        <v>2000</v>
      </c>
      <c r="B52" s="133" t="n">
        <v>108.7456</v>
      </c>
      <c r="C52" s="166" t="n">
        <f aca="false">14C_background!H305</f>
        <v>0.0306152224038335</v>
      </c>
      <c r="D52" s="167"/>
      <c r="E52" s="135"/>
      <c r="F52" s="136" t="n">
        <f aca="false">Results_SOC!AB13</f>
        <v>3.8434750379277</v>
      </c>
      <c r="G52" s="135"/>
      <c r="H52" s="136" t="n">
        <f aca="false">Results_SOC!AB14</f>
        <v>1.6199360920321</v>
      </c>
      <c r="I52" s="135"/>
      <c r="J52" s="136"/>
      <c r="K52" s="135"/>
      <c r="L52" s="137"/>
      <c r="M52" s="138" t="n">
        <f aca="false">Results_SOC!Q13</f>
        <v>-26.0818589639121</v>
      </c>
      <c r="N52" s="138" t="n">
        <f aca="false">Results_SOC!Q14</f>
        <v>-25.8366636728936</v>
      </c>
      <c r="O52" s="138"/>
      <c r="P52" s="135"/>
      <c r="Q52" s="136"/>
      <c r="R52" s="135"/>
      <c r="S52" s="136" t="n">
        <f aca="false">Results_SOC!L13*100</f>
        <v>98.5568219242222</v>
      </c>
      <c r="T52" s="135"/>
      <c r="U52" s="136" t="n">
        <f aca="false">Results_SOC!L14*100</f>
        <v>90.3675414139562</v>
      </c>
      <c r="V52" s="135"/>
      <c r="W52" s="136"/>
      <c r="X52" s="135"/>
      <c r="Y52" s="136"/>
      <c r="Z52" s="135"/>
      <c r="AA52" s="136"/>
      <c r="AB52" s="135"/>
    </row>
    <row r="53" customFormat="false" ht="12.75" hidden="false" customHeight="false" outlineLevel="0" collapsed="false">
      <c r="A53" s="139" t="n">
        <v>2001</v>
      </c>
      <c r="B53" s="140" t="n">
        <v>108.0529</v>
      </c>
      <c r="C53" s="161" t="n">
        <f aca="false">14C_background!H317</f>
        <v>0.0308522070125575</v>
      </c>
      <c r="D53" s="141"/>
      <c r="E53" s="142"/>
      <c r="F53" s="141"/>
      <c r="G53" s="142"/>
      <c r="H53" s="141"/>
      <c r="I53" s="142"/>
      <c r="J53" s="141"/>
      <c r="K53" s="142"/>
      <c r="L53" s="143"/>
      <c r="M53" s="143"/>
      <c r="N53" s="143"/>
      <c r="O53" s="143"/>
      <c r="P53" s="142"/>
      <c r="Q53" s="141"/>
      <c r="R53" s="142"/>
      <c r="S53" s="141"/>
      <c r="T53" s="142"/>
      <c r="U53" s="141"/>
      <c r="V53" s="142"/>
      <c r="W53" s="141"/>
      <c r="X53" s="142"/>
      <c r="Y53" s="141"/>
      <c r="Z53" s="142"/>
      <c r="AA53" s="141"/>
      <c r="AB53" s="142"/>
    </row>
    <row r="54" customFormat="false" ht="12.75" hidden="false" customHeight="false" outlineLevel="0" collapsed="false">
      <c r="A54" s="144" t="n">
        <v>2002</v>
      </c>
      <c r="B54" s="145" t="n">
        <v>107.3901</v>
      </c>
      <c r="C54" s="126" t="n">
        <f aca="false">14C_background!H329</f>
        <v>0.0575202423597188</v>
      </c>
      <c r="D54" s="146"/>
      <c r="E54" s="147"/>
      <c r="F54" s="146"/>
      <c r="G54" s="147"/>
      <c r="H54" s="146"/>
      <c r="I54" s="147"/>
      <c r="J54" s="146"/>
      <c r="K54" s="147"/>
      <c r="L54" s="148"/>
      <c r="M54" s="148"/>
      <c r="N54" s="148"/>
      <c r="O54" s="148"/>
      <c r="P54" s="147"/>
      <c r="Q54" s="146"/>
      <c r="R54" s="147"/>
      <c r="S54" s="146"/>
      <c r="T54" s="147"/>
      <c r="U54" s="146"/>
      <c r="V54" s="147"/>
      <c r="W54" s="146"/>
      <c r="X54" s="147"/>
      <c r="Y54" s="146"/>
      <c r="Z54" s="147"/>
      <c r="AA54" s="146"/>
      <c r="AB54" s="147"/>
    </row>
    <row r="55" customFormat="false" ht="12.75" hidden="false" customHeight="false" outlineLevel="0" collapsed="false">
      <c r="A55" s="144" t="n">
        <v>2003</v>
      </c>
      <c r="B55" s="145" t="n">
        <v>106.8178</v>
      </c>
      <c r="C55" s="126" t="n">
        <f aca="false">14C_background!H341</f>
        <v>0.0723215335146605</v>
      </c>
      <c r="D55" s="146"/>
      <c r="E55" s="147"/>
      <c r="F55" s="146"/>
      <c r="G55" s="147"/>
      <c r="H55" s="146"/>
      <c r="I55" s="147"/>
      <c r="J55" s="146"/>
      <c r="K55" s="147"/>
      <c r="L55" s="148"/>
      <c r="M55" s="148"/>
      <c r="N55" s="148"/>
      <c r="O55" s="148"/>
      <c r="P55" s="147"/>
      <c r="Q55" s="146"/>
      <c r="R55" s="147"/>
      <c r="S55" s="146"/>
      <c r="T55" s="147"/>
      <c r="U55" s="146"/>
      <c r="V55" s="147"/>
      <c r="W55" s="146"/>
      <c r="X55" s="147"/>
      <c r="Y55" s="146"/>
      <c r="Z55" s="147"/>
      <c r="AA55" s="146"/>
      <c r="AB55" s="147"/>
    </row>
    <row r="56" customFormat="false" ht="12.75" hidden="false" customHeight="false" outlineLevel="0" collapsed="false">
      <c r="A56" s="144" t="n">
        <v>2004</v>
      </c>
      <c r="B56" s="145" t="n">
        <v>106.2062</v>
      </c>
      <c r="C56" s="0"/>
      <c r="D56" s="146"/>
      <c r="E56" s="147"/>
      <c r="F56" s="146"/>
      <c r="G56" s="147"/>
      <c r="H56" s="146"/>
      <c r="I56" s="147"/>
      <c r="J56" s="146"/>
      <c r="K56" s="147"/>
      <c r="L56" s="148"/>
      <c r="M56" s="148"/>
      <c r="N56" s="148"/>
      <c r="O56" s="148"/>
      <c r="P56" s="147"/>
      <c r="Q56" s="146"/>
      <c r="R56" s="147"/>
      <c r="S56" s="146"/>
      <c r="T56" s="147"/>
      <c r="U56" s="146"/>
      <c r="V56" s="147"/>
      <c r="W56" s="146"/>
      <c r="X56" s="147"/>
      <c r="Y56" s="146"/>
      <c r="Z56" s="147"/>
      <c r="AA56" s="146"/>
      <c r="AB56" s="147"/>
    </row>
    <row r="57" customFormat="false" ht="13.5" hidden="false" customHeight="false" outlineLevel="0" collapsed="false">
      <c r="A57" s="149" t="n">
        <v>2005</v>
      </c>
      <c r="B57" s="150" t="n">
        <v>105.7437</v>
      </c>
      <c r="C57" s="0"/>
      <c r="D57" s="151"/>
      <c r="E57" s="152"/>
      <c r="F57" s="151"/>
      <c r="G57" s="152"/>
      <c r="H57" s="151"/>
      <c r="I57" s="152"/>
      <c r="J57" s="151"/>
      <c r="K57" s="152"/>
      <c r="L57" s="153"/>
      <c r="M57" s="153"/>
      <c r="N57" s="153"/>
      <c r="O57" s="153"/>
      <c r="P57" s="152"/>
      <c r="Q57" s="151"/>
      <c r="R57" s="152"/>
      <c r="S57" s="151"/>
      <c r="T57" s="152"/>
      <c r="U57" s="151"/>
      <c r="V57" s="152"/>
      <c r="W57" s="151"/>
      <c r="X57" s="152"/>
      <c r="Y57" s="151"/>
      <c r="Z57" s="152"/>
      <c r="AA57" s="151"/>
      <c r="AB57" s="152"/>
    </row>
    <row r="58" customFormat="false" ht="13.5" hidden="false" customHeight="false" outlineLevel="0" collapsed="false">
      <c r="A58" s="132" t="n">
        <v>2006</v>
      </c>
      <c r="B58" s="133" t="n">
        <v>105.5558</v>
      </c>
      <c r="C58" s="0"/>
      <c r="D58" s="136"/>
      <c r="E58" s="135"/>
      <c r="F58" s="136" t="n">
        <f aca="false">Results_SOC!AB21</f>
        <v>0.9320267995542</v>
      </c>
      <c r="G58" s="135"/>
      <c r="H58" s="136" t="n">
        <f aca="false">Results_SOC!AB22</f>
        <v>4.33799738161785</v>
      </c>
      <c r="I58" s="135"/>
      <c r="J58" s="136" t="n">
        <f aca="false">Results_SOC!AB23</f>
        <v>2.317536406706</v>
      </c>
      <c r="K58" s="135"/>
      <c r="L58" s="137"/>
      <c r="M58" s="138" t="n">
        <f aca="false">Results_SOC!Q21</f>
        <v>-30.2086915393639</v>
      </c>
      <c r="N58" s="138" t="n">
        <f aca="false">Results_SOC!Q22</f>
        <v>-24.7094596024244</v>
      </c>
      <c r="O58" s="138" t="n">
        <f aca="false">Results_SOC!Q23</f>
        <v>-24.5385515334494</v>
      </c>
      <c r="P58" s="135"/>
      <c r="Q58" s="136"/>
      <c r="R58" s="135"/>
      <c r="S58" s="136" t="n">
        <f aca="false">Results_SOC!L21*100</f>
        <v>107.028319252613</v>
      </c>
      <c r="T58" s="135"/>
      <c r="U58" s="136" t="n">
        <f aca="false">Results_SOC!L22*100</f>
        <v>103.555323040403</v>
      </c>
      <c r="V58" s="135"/>
      <c r="W58" s="136" t="n">
        <f aca="false">Results_SOC!L23*100</f>
        <v>103.440189566778</v>
      </c>
      <c r="X58" s="135"/>
      <c r="Y58" s="136"/>
      <c r="Z58" s="135"/>
      <c r="AA58" s="136"/>
      <c r="AB58" s="135"/>
    </row>
    <row r="59" customFormat="false" ht="12.75" hidden="false" customHeight="false" outlineLevel="0" collapsed="false">
      <c r="A59" s="139" t="n">
        <v>2007</v>
      </c>
      <c r="B59" s="140" t="n">
        <v>105.0663</v>
      </c>
      <c r="C59" s="0"/>
      <c r="D59" s="141"/>
      <c r="E59" s="142"/>
      <c r="F59" s="141"/>
      <c r="G59" s="142"/>
      <c r="H59" s="141"/>
      <c r="I59" s="142"/>
      <c r="J59" s="141"/>
      <c r="K59" s="142"/>
      <c r="L59" s="143"/>
      <c r="M59" s="143"/>
      <c r="N59" s="143"/>
      <c r="O59" s="143"/>
      <c r="P59" s="142"/>
      <c r="Q59" s="141"/>
      <c r="R59" s="142"/>
      <c r="S59" s="141"/>
      <c r="T59" s="142"/>
      <c r="U59" s="141"/>
      <c r="V59" s="142"/>
      <c r="W59" s="141"/>
      <c r="X59" s="142"/>
      <c r="Y59" s="141"/>
      <c r="Z59" s="142"/>
      <c r="AA59" s="141"/>
      <c r="AB59" s="142"/>
    </row>
    <row r="60" customFormat="false" ht="12.75" hidden="false" customHeight="false" outlineLevel="0" collapsed="false">
      <c r="A60" s="115" t="n">
        <v>2008</v>
      </c>
      <c r="B60" s="114" t="n">
        <v>104.6239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</row>
    <row r="61" customFormat="false" ht="12.75" hidden="false" customHeight="false" outlineLevel="0" collapsed="false">
      <c r="A61" s="115" t="n">
        <v>2009</v>
      </c>
      <c r="B61" s="114" t="n">
        <v>104.3605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</row>
    <row r="62" customFormat="false" ht="12.75" hidden="false" customHeight="false" outlineLevel="0" collapsed="false">
      <c r="A62" s="115" t="n">
        <v>2010</v>
      </c>
      <c r="B62" s="114" t="n">
        <v>104.0473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</row>
    <row r="63" customFormat="false" ht="12.75" hidden="false" customHeight="false" outlineLevel="0" collapsed="false">
      <c r="A63" s="115" t="n">
        <v>2011</v>
      </c>
      <c r="B63" s="114" t="n">
        <v>103.7589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</row>
    <row r="64" customFormat="false" ht="12.75" hidden="false" customHeight="false" outlineLevel="0" collapsed="false">
      <c r="A64" s="115" t="n">
        <v>2012</v>
      </c>
      <c r="B64" s="114" t="n">
        <v>103.4955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</row>
    <row r="65" customFormat="false" ht="12.75" hidden="false" customHeight="false" outlineLevel="0" collapsed="false">
      <c r="A65" s="115" t="n">
        <v>2013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</row>
    <row r="66" customFormat="false" ht="13.5" hidden="false" customHeight="false" outlineLevel="0" collapsed="false">
      <c r="A66" s="127" t="n">
        <v>2014</v>
      </c>
      <c r="B66" s="128"/>
      <c r="C66" s="154"/>
      <c r="D66" s="129"/>
      <c r="E66" s="130"/>
      <c r="F66" s="129"/>
      <c r="G66" s="130"/>
      <c r="H66" s="129"/>
      <c r="I66" s="130"/>
      <c r="J66" s="129"/>
      <c r="K66" s="130"/>
      <c r="L66" s="131"/>
      <c r="M66" s="131"/>
      <c r="N66" s="131"/>
      <c r="O66" s="131"/>
      <c r="P66" s="130"/>
      <c r="Q66" s="129"/>
      <c r="R66" s="130"/>
      <c r="S66" s="129"/>
      <c r="T66" s="130"/>
      <c r="U66" s="129"/>
      <c r="V66" s="130"/>
      <c r="W66" s="129"/>
      <c r="X66" s="130"/>
      <c r="Y66" s="129"/>
      <c r="Z66" s="130"/>
      <c r="AA66" s="129"/>
      <c r="AB66" s="130"/>
    </row>
    <row r="67" customFormat="false" ht="13.5" hidden="false" customHeight="false" outlineLevel="0" collapsed="false">
      <c r="A67" s="155" t="n">
        <v>2015</v>
      </c>
      <c r="B67" s="156"/>
      <c r="C67" s="157"/>
      <c r="D67" s="158"/>
      <c r="E67" s="159"/>
      <c r="F67" s="158" t="n">
        <f aca="false">AVERAGE(Results_SOC!AB42,Results_SOC!AB45,Results_SOC!AB48)</f>
        <v>1.1618540707893</v>
      </c>
      <c r="G67" s="159" t="n">
        <f aca="false">STDEV(Results_SOC!AB42,Results_SOC!AB45,Results_SOC!AB48)</f>
        <v>0.0462485944008681</v>
      </c>
      <c r="H67" s="158" t="n">
        <f aca="false">AVERAGE(Results_SOC!AB43,Results_SOC!AB46,Results_SOC!AB49)</f>
        <v>0.878926706458025</v>
      </c>
      <c r="I67" s="159" t="n">
        <f aca="false">STDEV(Results_SOC!AB43,Results_SOC!AB46,Results_SOC!AB49)</f>
        <v>0.187336599716936</v>
      </c>
      <c r="J67" s="158" t="n">
        <f aca="false">AVERAGE(Results_SOC!AB44,Results_SOC!AB47,Results_SOC!AB50)</f>
        <v>1.11296000803494</v>
      </c>
      <c r="K67" s="159" t="n">
        <f aca="false">STDEV(Results_SOC!AB44,Results_SOC!AB47,Results_SOC!AB50)</f>
        <v>0.0886688822135572</v>
      </c>
      <c r="L67" s="137"/>
      <c r="M67" s="137" t="n">
        <f aca="false">AVERAGE(Results_SOC!Q42,Results_SOC!Q45,Results_SOC!Q48)</f>
        <v>-28.1168118427373</v>
      </c>
      <c r="N67" s="137" t="n">
        <f aca="false">AVERAGE(Results_SOC!Q43,Results_SOC!Q46,Results_SOC!Q49)</f>
        <v>-27.3503288502574</v>
      </c>
      <c r="O67" s="137" t="n">
        <f aca="false">AVERAGE(Results_SOC!AQ44,Results_SOC!Q47,Results_SOC!Q50)</f>
        <v>-26.7808525513864</v>
      </c>
      <c r="P67" s="159"/>
      <c r="Q67" s="158"/>
      <c r="R67" s="159"/>
      <c r="S67" s="158" t="n">
        <f aca="false">AVERAGE(Results_SOC!L42,Results_SOC!L45,Results_SOC!L48)*100</f>
        <v>99.7970180954121</v>
      </c>
      <c r="T67" s="159" t="n">
        <f aca="false">STDEV(Results_SOC!L42,Results_SOC!L45,Results_SOC!L48)*100</f>
        <v>3.58797446600426</v>
      </c>
      <c r="U67" s="158" t="n">
        <f aca="false">AVERAGE(Results_SOC!L43,Results_SOC!L46,Results_SOC!L49)*100</f>
        <v>95.5741593333119</v>
      </c>
      <c r="V67" s="159" t="n">
        <f aca="false">STDEV(Results_SOC!L43,Results_SOC!L46,Results_SOC!L49)*100</f>
        <v>3.62302878745311</v>
      </c>
      <c r="W67" s="158" t="n">
        <f aca="false">AVERAGE(Results_SOC!L44,Results_SOC!L47,Results_SOC!L50)*100</f>
        <v>87.2269675356085</v>
      </c>
      <c r="X67" s="159" t="n">
        <f aca="false">STDEV(Results_SOC!L44,Results_SOC!L47,Results_SOC!L50)*100</f>
        <v>10.4808925398192</v>
      </c>
      <c r="Y67" s="158"/>
      <c r="Z67" s="159"/>
      <c r="AA67" s="158"/>
      <c r="AB67" s="159"/>
    </row>
    <row r="68" customFormat="false" ht="12.75" hidden="false" customHeight="false" outlineLevel="0" collapsed="false">
      <c r="A68" s="113" t="n">
        <v>2016</v>
      </c>
      <c r="B68" s="160"/>
      <c r="C68" s="161"/>
      <c r="D68" s="162"/>
      <c r="E68" s="163"/>
      <c r="F68" s="162"/>
      <c r="G68" s="163"/>
      <c r="H68" s="162"/>
      <c r="I68" s="163"/>
      <c r="J68" s="162"/>
      <c r="K68" s="163"/>
      <c r="L68" s="164"/>
      <c r="M68" s="164"/>
      <c r="N68" s="164"/>
      <c r="O68" s="164"/>
      <c r="P68" s="163"/>
      <c r="Q68" s="162"/>
      <c r="R68" s="163"/>
      <c r="S68" s="162"/>
      <c r="T68" s="163"/>
      <c r="U68" s="162"/>
      <c r="V68" s="163"/>
      <c r="W68" s="162"/>
      <c r="X68" s="163"/>
      <c r="Y68" s="162"/>
      <c r="Z68" s="163"/>
      <c r="AA68" s="162"/>
      <c r="AB68" s="163"/>
    </row>
    <row r="69" customFormat="false" ht="12.75" hidden="false" customHeight="false" outlineLevel="0" collapsed="false">
      <c r="A69" s="115" t="n">
        <v>2017</v>
      </c>
    </row>
    <row r="70" customFormat="false" ht="12.75" hidden="false" customHeight="false" outlineLevel="0" collapsed="false">
      <c r="A70" s="115" t="n">
        <v>2018</v>
      </c>
    </row>
    <row r="71" customFormat="false" ht="12.75" hidden="false" customHeight="false" outlineLevel="0" collapsed="false">
      <c r="A71" s="115" t="n">
        <v>2019</v>
      </c>
    </row>
    <row r="72" customFormat="false" ht="12.75" hidden="false" customHeight="false" outlineLevel="0" collapsed="false">
      <c r="A72" s="115" t="n">
        <v>2020</v>
      </c>
    </row>
    <row r="73" customFormat="false" ht="12.75" hidden="false" customHeight="false" outlineLevel="0" collapsed="false">
      <c r="A73" s="115" t="n">
        <v>2021</v>
      </c>
    </row>
    <row r="74" customFormat="false" ht="12.75" hidden="false" customHeight="false" outlineLevel="0" collapsed="false">
      <c r="A74" s="115" t="n">
        <v>2022</v>
      </c>
    </row>
    <row r="75" customFormat="false" ht="12.75" hidden="false" customHeight="false" outlineLevel="0" collapsed="false">
      <c r="A75" s="115" t="n">
        <v>2023</v>
      </c>
    </row>
    <row r="76" customFormat="false" ht="12.75" hidden="false" customHeight="false" outlineLevel="0" collapsed="false">
      <c r="A76" s="115" t="n">
        <v>2024</v>
      </c>
    </row>
    <row r="77" customFormat="false" ht="12.75" hidden="false" customHeight="false" outlineLevel="0" collapsed="false">
      <c r="A77" s="115" t="n">
        <v>2025</v>
      </c>
    </row>
    <row r="78" customFormat="false" ht="12.75" hidden="false" customHeight="false" outlineLevel="0" collapsed="false">
      <c r="A78" s="115" t="n">
        <v>2026</v>
      </c>
    </row>
    <row r="79" customFormat="false" ht="12.75" hidden="false" customHeight="false" outlineLevel="0" collapsed="false">
      <c r="A79" s="115" t="n">
        <v>2027</v>
      </c>
    </row>
    <row r="80" customFormat="false" ht="12.75" hidden="false" customHeight="false" outlineLevel="0" collapsed="false">
      <c r="A80" s="115" t="n">
        <v>2028</v>
      </c>
    </row>
    <row r="81" customFormat="false" ht="12.75" hidden="false" customHeight="false" outlineLevel="0" collapsed="false">
      <c r="A81" s="115" t="n">
        <v>2029</v>
      </c>
    </row>
    <row r="82" customFormat="false" ht="12.75" hidden="false" customHeight="false" outlineLevel="0" collapsed="false">
      <c r="A82" s="115" t="n">
        <v>2030</v>
      </c>
    </row>
    <row r="83" customFormat="false" ht="12.75" hidden="false" customHeight="false" outlineLevel="0" collapsed="false">
      <c r="A83" s="115" t="n">
        <v>2031</v>
      </c>
    </row>
    <row r="84" customFormat="false" ht="12.75" hidden="false" customHeight="false" outlineLevel="0" collapsed="false">
      <c r="A84" s="115" t="n">
        <v>2032</v>
      </c>
    </row>
    <row r="85" customFormat="false" ht="12.75" hidden="false" customHeight="false" outlineLevel="0" collapsed="false">
      <c r="A85" s="115" t="n">
        <v>2033</v>
      </c>
    </row>
    <row r="86" customFormat="false" ht="12.75" hidden="false" customHeight="false" outlineLevel="0" collapsed="false">
      <c r="A86" s="115" t="n">
        <v>2034</v>
      </c>
    </row>
    <row r="87" customFormat="false" ht="12.75" hidden="false" customHeight="false" outlineLevel="0" collapsed="false">
      <c r="A87" s="115" t="n">
        <v>2035</v>
      </c>
    </row>
    <row r="88" customFormat="false" ht="12.75" hidden="false" customHeight="false" outlineLevel="0" collapsed="false">
      <c r="A88" s="115" t="n">
        <v>2036</v>
      </c>
    </row>
    <row r="89" customFormat="false" ht="12.75" hidden="false" customHeight="false" outlineLevel="0" collapsed="false">
      <c r="A89" s="115" t="n">
        <v>2037</v>
      </c>
    </row>
    <row r="90" customFormat="false" ht="12.75" hidden="false" customHeight="false" outlineLevel="0" collapsed="false">
      <c r="A90" s="115" t="n">
        <v>2038</v>
      </c>
    </row>
    <row r="91" customFormat="false" ht="12.75" hidden="false" customHeight="false" outlineLevel="0" collapsed="false">
      <c r="A91" s="115" t="n">
        <v>2039</v>
      </c>
    </row>
    <row r="92" customFormat="false" ht="12.75" hidden="false" customHeight="false" outlineLevel="0" collapsed="false">
      <c r="A92" s="115" t="n">
        <v>2040</v>
      </c>
    </row>
    <row r="93" customFormat="false" ht="12.75" hidden="false" customHeight="false" outlineLevel="0" collapsed="false">
      <c r="A93" s="115" t="n">
        <v>2041</v>
      </c>
    </row>
    <row r="94" customFormat="false" ht="12.75" hidden="false" customHeight="false" outlineLevel="0" collapsed="false">
      <c r="A94" s="115" t="n">
        <v>2042</v>
      </c>
    </row>
    <row r="95" customFormat="false" ht="12.75" hidden="false" customHeight="false" outlineLevel="0" collapsed="false">
      <c r="A95" s="115" t="n">
        <v>2043</v>
      </c>
    </row>
    <row r="96" customFormat="false" ht="12.75" hidden="false" customHeight="false" outlineLevel="0" collapsed="false">
      <c r="A96" s="115" t="n">
        <v>2044</v>
      </c>
    </row>
    <row r="97" customFormat="false" ht="12.75" hidden="false" customHeight="false" outlineLevel="0" collapsed="false">
      <c r="A97" s="115" t="n">
        <v>2045</v>
      </c>
    </row>
    <row r="98" customFormat="false" ht="12.75" hidden="false" customHeight="false" outlineLevel="0" collapsed="false">
      <c r="A98" s="115" t="n">
        <v>2046</v>
      </c>
    </row>
    <row r="99" customFormat="false" ht="12.75" hidden="false" customHeight="false" outlineLevel="0" collapsed="false">
      <c r="A99" s="115" t="n">
        <v>2047</v>
      </c>
    </row>
    <row r="100" customFormat="false" ht="12.75" hidden="false" customHeight="false" outlineLevel="0" collapsed="false">
      <c r="A100" s="115" t="n">
        <v>2048</v>
      </c>
    </row>
    <row r="101" customFormat="false" ht="12.75" hidden="false" customHeight="false" outlineLevel="0" collapsed="false">
      <c r="A101" s="115" t="n">
        <v>2049</v>
      </c>
    </row>
    <row r="102" customFormat="false" ht="12.75" hidden="false" customHeight="false" outlineLevel="0" collapsed="false">
      <c r="A102" s="115" t="n">
        <v>2050</v>
      </c>
    </row>
    <row r="103" customFormat="false" ht="12.75" hidden="false" customHeight="false" outlineLevel="0" collapsed="false">
      <c r="A103" s="115" t="n">
        <v>2051</v>
      </c>
    </row>
    <row r="104" customFormat="false" ht="12.75" hidden="false" customHeight="false" outlineLevel="0" collapsed="false">
      <c r="A104" s="115" t="n">
        <v>2052</v>
      </c>
    </row>
    <row r="105" customFormat="false" ht="12.75" hidden="false" customHeight="false" outlineLevel="0" collapsed="false">
      <c r="A105" s="115" t="n">
        <v>2053</v>
      </c>
    </row>
    <row r="106" customFormat="false" ht="12.75" hidden="false" customHeight="false" outlineLevel="0" collapsed="false">
      <c r="A106" s="115" t="n">
        <v>2054</v>
      </c>
    </row>
    <row r="107" customFormat="false" ht="12.75" hidden="false" customHeight="false" outlineLevel="0" collapsed="false">
      <c r="A107" s="115" t="n">
        <v>2055</v>
      </c>
    </row>
    <row r="108" customFormat="false" ht="12.75" hidden="false" customHeight="false" outlineLevel="0" collapsed="false">
      <c r="A108" s="115" t="n">
        <v>2056</v>
      </c>
    </row>
    <row r="109" customFormat="false" ht="12.75" hidden="false" customHeight="false" outlineLevel="0" collapsed="false">
      <c r="A109" s="115" t="n">
        <v>2057</v>
      </c>
    </row>
    <row r="110" customFormat="false" ht="12.75" hidden="false" customHeight="false" outlineLevel="0" collapsed="false">
      <c r="A110" s="115" t="n">
        <v>2058</v>
      </c>
    </row>
    <row r="111" customFormat="false" ht="12.75" hidden="false" customHeight="false" outlineLevel="0" collapsed="false">
      <c r="A111" s="115" t="n">
        <v>2059</v>
      </c>
    </row>
    <row r="112" customFormat="false" ht="12.75" hidden="false" customHeight="false" outlineLevel="0" collapsed="false">
      <c r="A112" s="115" t="n">
        <v>2060</v>
      </c>
    </row>
    <row r="113" customFormat="false" ht="12.75" hidden="false" customHeight="false" outlineLevel="0" collapsed="false">
      <c r="A113" s="115" t="n">
        <v>2061</v>
      </c>
    </row>
    <row r="114" customFormat="false" ht="12.75" hidden="false" customHeight="false" outlineLevel="0" collapsed="false">
      <c r="A114" s="115" t="n">
        <v>2062</v>
      </c>
    </row>
    <row r="115" customFormat="false" ht="12.75" hidden="false" customHeight="false" outlineLevel="0" collapsed="false">
      <c r="A115" s="115" t="n">
        <v>2063</v>
      </c>
    </row>
    <row r="116" customFormat="false" ht="12.75" hidden="false" customHeight="false" outlineLevel="0" collapsed="false">
      <c r="A116" s="115" t="n">
        <v>2064</v>
      </c>
    </row>
    <row r="117" customFormat="false" ht="12.75" hidden="false" customHeight="false" outlineLevel="0" collapsed="false">
      <c r="A117" s="115" t="n">
        <v>2065</v>
      </c>
    </row>
    <row r="118" customFormat="false" ht="12.75" hidden="false" customHeight="false" outlineLevel="0" collapsed="false">
      <c r="A118" s="115" t="n">
        <v>2066</v>
      </c>
    </row>
    <row r="119" customFormat="false" ht="12.75" hidden="false" customHeight="false" outlineLevel="0" collapsed="false">
      <c r="A119" s="115" t="n">
        <v>2067</v>
      </c>
    </row>
    <row r="120" customFormat="false" ht="12.75" hidden="false" customHeight="false" outlineLevel="0" collapsed="false">
      <c r="A120" s="115" t="n">
        <v>2068</v>
      </c>
    </row>
    <row r="121" customFormat="false" ht="12.75" hidden="false" customHeight="false" outlineLevel="0" collapsed="false">
      <c r="A121" s="115" t="n">
        <v>2069</v>
      </c>
    </row>
    <row r="122" customFormat="false" ht="12.75" hidden="false" customHeight="false" outlineLevel="0" collapsed="false">
      <c r="A122" s="115" t="n">
        <v>2070</v>
      </c>
    </row>
    <row r="123" customFormat="false" ht="12.75" hidden="false" customHeight="false" outlineLevel="0" collapsed="false">
      <c r="A123" s="115" t="n">
        <v>2071</v>
      </c>
    </row>
    <row r="124" customFormat="false" ht="12.75" hidden="false" customHeight="false" outlineLevel="0" collapsed="false">
      <c r="A124" s="115" t="n">
        <v>2072</v>
      </c>
    </row>
    <row r="125" customFormat="false" ht="12.75" hidden="false" customHeight="false" outlineLevel="0" collapsed="false">
      <c r="A125" s="115" t="n">
        <v>2073</v>
      </c>
    </row>
    <row r="126" customFormat="false" ht="12.75" hidden="false" customHeight="false" outlineLevel="0" collapsed="false">
      <c r="A126" s="115" t="n">
        <v>2074</v>
      </c>
    </row>
    <row r="127" customFormat="false" ht="12.75" hidden="false" customHeight="false" outlineLevel="0" collapsed="false">
      <c r="A127" s="115" t="n">
        <v>2075</v>
      </c>
    </row>
    <row r="128" customFormat="false" ht="12.75" hidden="false" customHeight="false" outlineLevel="0" collapsed="false">
      <c r="A128" s="115" t="n">
        <v>2076</v>
      </c>
    </row>
    <row r="129" customFormat="false" ht="12.75" hidden="false" customHeight="false" outlineLevel="0" collapsed="false">
      <c r="A129" s="115" t="n">
        <v>2077</v>
      </c>
    </row>
    <row r="130" customFormat="false" ht="12.75" hidden="false" customHeight="false" outlineLevel="0" collapsed="false">
      <c r="A130" s="115" t="n">
        <v>2078</v>
      </c>
    </row>
    <row r="131" customFormat="false" ht="12.75" hidden="false" customHeight="false" outlineLevel="0" collapsed="false">
      <c r="A131" s="115" t="n">
        <v>2079</v>
      </c>
    </row>
    <row r="132" customFormat="false" ht="12.75" hidden="false" customHeight="false" outlineLevel="0" collapsed="false">
      <c r="A132" s="115" t="n">
        <v>2080</v>
      </c>
    </row>
    <row r="133" customFormat="false" ht="12.75" hidden="false" customHeight="false" outlineLevel="0" collapsed="false">
      <c r="A133" s="115" t="n">
        <v>2081</v>
      </c>
    </row>
    <row r="134" customFormat="false" ht="12.75" hidden="false" customHeight="false" outlineLevel="0" collapsed="false">
      <c r="A134" s="115" t="n">
        <v>2082</v>
      </c>
    </row>
    <row r="135" customFormat="false" ht="12.75" hidden="false" customHeight="false" outlineLevel="0" collapsed="false">
      <c r="A135" s="115" t="n">
        <v>2083</v>
      </c>
    </row>
    <row r="136" customFormat="false" ht="12.75" hidden="false" customHeight="false" outlineLevel="0" collapsed="false">
      <c r="A136" s="115" t="n">
        <v>2084</v>
      </c>
    </row>
    <row r="137" customFormat="false" ht="12.75" hidden="false" customHeight="false" outlineLevel="0" collapsed="false">
      <c r="A137" s="115" t="n">
        <v>2085</v>
      </c>
    </row>
    <row r="138" customFormat="false" ht="12.75" hidden="false" customHeight="false" outlineLevel="0" collapsed="false">
      <c r="A138" s="115" t="n">
        <v>2086</v>
      </c>
    </row>
    <row r="139" customFormat="false" ht="12.75" hidden="false" customHeight="false" outlineLevel="0" collapsed="false">
      <c r="A139" s="115" t="n">
        <v>2087</v>
      </c>
    </row>
    <row r="140" customFormat="false" ht="12.75" hidden="false" customHeight="false" outlineLevel="0" collapsed="false">
      <c r="A140" s="115" t="n">
        <v>2088</v>
      </c>
    </row>
    <row r="141" customFormat="false" ht="12.75" hidden="false" customHeight="false" outlineLevel="0" collapsed="false">
      <c r="A141" s="115" t="n">
        <v>2089</v>
      </c>
    </row>
    <row r="142" customFormat="false" ht="12.75" hidden="false" customHeight="false" outlineLevel="0" collapsed="false">
      <c r="A142" s="115" t="n">
        <v>2090</v>
      </c>
    </row>
    <row r="143" customFormat="false" ht="12.75" hidden="false" customHeight="false" outlineLevel="0" collapsed="false">
      <c r="A143" s="115" t="n">
        <v>2091</v>
      </c>
    </row>
    <row r="144" customFormat="false" ht="12.75" hidden="false" customHeight="false" outlineLevel="0" collapsed="false">
      <c r="A144" s="115" t="n">
        <v>2092</v>
      </c>
    </row>
    <row r="145" customFormat="false" ht="12.75" hidden="false" customHeight="false" outlineLevel="0" collapsed="false">
      <c r="A145" s="115" t="n">
        <v>2093</v>
      </c>
    </row>
    <row r="146" customFormat="false" ht="12.75" hidden="false" customHeight="false" outlineLevel="0" collapsed="false">
      <c r="A146" s="115" t="n">
        <v>2094</v>
      </c>
    </row>
    <row r="147" customFormat="false" ht="12.75" hidden="false" customHeight="false" outlineLevel="0" collapsed="false">
      <c r="A147" s="115" t="n">
        <v>2095</v>
      </c>
    </row>
    <row r="148" customFormat="false" ht="12.75" hidden="false" customHeight="false" outlineLevel="0" collapsed="false">
      <c r="A148" s="115" t="n">
        <v>2096</v>
      </c>
    </row>
    <row r="149" customFormat="false" ht="12.75" hidden="false" customHeight="false" outlineLevel="0" collapsed="false">
      <c r="A149" s="115" t="n">
        <v>2097</v>
      </c>
    </row>
    <row r="150" customFormat="false" ht="12.75" hidden="false" customHeight="false" outlineLevel="0" collapsed="false">
      <c r="A150" s="115" t="n">
        <v>2098</v>
      </c>
    </row>
    <row r="151" customFormat="false" ht="12.75" hidden="false" customHeight="false" outlineLevel="0" collapsed="false">
      <c r="A151" s="115" t="n">
        <v>2099</v>
      </c>
    </row>
    <row r="152" customFormat="false" ht="12.75" hidden="false" customHeight="false" outlineLevel="0" collapsed="false">
      <c r="A152" s="115" t="n">
        <v>2100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3418367346939"/>
  </cols>
  <sheetData>
    <row r="1" customFormat="false" ht="26.85" hidden="false" customHeight="false" outlineLevel="0" collapsed="false">
      <c r="A1" s="93" t="s">
        <v>129</v>
      </c>
      <c r="B1" s="93" t="s">
        <v>130</v>
      </c>
      <c r="C1" s="94" t="s">
        <v>2</v>
      </c>
      <c r="D1" s="94" t="s">
        <v>131</v>
      </c>
      <c r="E1" s="95" t="s">
        <v>11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0" t="s">
        <v>137</v>
      </c>
    </row>
    <row r="2" customFormat="false" ht="12.8" hidden="false" customHeight="false" outlineLevel="0" collapsed="false">
      <c r="A2" s="96" t="s">
        <v>138</v>
      </c>
      <c r="B2" s="96" t="s">
        <v>139</v>
      </c>
      <c r="C2" s="96" t="s">
        <v>140</v>
      </c>
      <c r="D2" s="96" t="s">
        <v>141</v>
      </c>
      <c r="E2" s="97" t="n">
        <v>1.0505549995476</v>
      </c>
      <c r="F2" s="98" t="n">
        <v>0.232040421350716</v>
      </c>
      <c r="G2" s="97" t="n">
        <v>0.00243771224747125</v>
      </c>
      <c r="H2" s="98" t="n">
        <v>-396.172627665957</v>
      </c>
      <c r="I2" s="99" t="n">
        <v>18.6396353093463</v>
      </c>
      <c r="J2" s="100" t="n">
        <v>-27.8225105830114</v>
      </c>
      <c r="K2" s="0" t="s">
        <v>142</v>
      </c>
    </row>
    <row r="3" customFormat="false" ht="12.8" hidden="false" customHeight="false" outlineLevel="0" collapsed="false">
      <c r="A3" s="96" t="s">
        <v>143</v>
      </c>
      <c r="B3" s="96" t="s">
        <v>144</v>
      </c>
      <c r="C3" s="96" t="s">
        <v>140</v>
      </c>
      <c r="D3" s="96" t="s">
        <v>145</v>
      </c>
      <c r="E3" s="97" t="n">
        <v>1.0536107660259</v>
      </c>
      <c r="F3" s="98" t="n">
        <v>0.229423777846449</v>
      </c>
      <c r="G3" s="97" t="n">
        <v>0.00241723362321354</v>
      </c>
      <c r="H3" s="98" t="n">
        <v>-419.504214573214</v>
      </c>
      <c r="I3" s="99" t="n">
        <v>18.4294422732788</v>
      </c>
      <c r="J3" s="100" t="n">
        <v>-28.8934899782513</v>
      </c>
      <c r="K3" s="0" t="s">
        <v>142</v>
      </c>
    </row>
    <row r="4" customFormat="false" ht="12.8" hidden="false" customHeight="false" outlineLevel="0" collapsed="false">
      <c r="A4" s="96" t="s">
        <v>146</v>
      </c>
      <c r="B4" s="96" t="s">
        <v>147</v>
      </c>
      <c r="C4" s="96" t="s">
        <v>140</v>
      </c>
      <c r="D4" s="96" t="s">
        <v>141</v>
      </c>
      <c r="E4" s="97" t="n">
        <v>1.05025481647395</v>
      </c>
      <c r="F4" s="98" t="n">
        <v>0.243757006674947</v>
      </c>
      <c r="G4" s="97" t="n">
        <v>0.00256006970309634</v>
      </c>
      <c r="H4" s="98" t="n">
        <v>-393.87699061065</v>
      </c>
      <c r="I4" s="99" t="n">
        <v>19.5808199367627</v>
      </c>
      <c r="J4" s="100" t="n">
        <v>-27.7046744576221</v>
      </c>
      <c r="K4" s="0" t="s">
        <v>142</v>
      </c>
    </row>
    <row r="5" customFormat="false" ht="12.8" hidden="false" customHeight="false" outlineLevel="0" collapsed="false">
      <c r="A5" s="96" t="s">
        <v>148</v>
      </c>
      <c r="B5" s="96" t="s">
        <v>149</v>
      </c>
      <c r="C5" s="96" t="s">
        <v>150</v>
      </c>
      <c r="D5" s="96" t="s">
        <v>141</v>
      </c>
      <c r="E5" s="97" t="n">
        <v>1.12424599164334</v>
      </c>
      <c r="F5" s="98" t="n">
        <v>0.229991750029353</v>
      </c>
      <c r="G5" s="97" t="n">
        <v>0.00258567303081538</v>
      </c>
      <c r="H5" s="98" t="n">
        <v>-940.756697860365</v>
      </c>
      <c r="I5" s="99" t="n">
        <v>18.4750670583639</v>
      </c>
      <c r="J5" s="100" t="n">
        <v>-26.2767475257488</v>
      </c>
      <c r="K5" s="0" t="s">
        <v>151</v>
      </c>
    </row>
    <row r="6" customFormat="false" ht="12.8" hidden="false" customHeight="false" outlineLevel="0" collapsed="false">
      <c r="A6" s="96" t="s">
        <v>152</v>
      </c>
      <c r="B6" s="96" t="s">
        <v>153</v>
      </c>
      <c r="C6" s="96" t="s">
        <v>150</v>
      </c>
      <c r="D6" s="96" t="s">
        <v>145</v>
      </c>
      <c r="E6" s="97" t="n">
        <v>1.14530346910742</v>
      </c>
      <c r="F6" s="98" t="n">
        <v>0.230258986938904</v>
      </c>
      <c r="G6" s="97" t="n">
        <v>0.00263716416534287</v>
      </c>
      <c r="H6" s="98" t="n">
        <v>-1089.82418024386</v>
      </c>
      <c r="I6" s="99" t="n">
        <v>18.4965340015207</v>
      </c>
      <c r="J6" s="100" t="n">
        <v>-28.5147730254918</v>
      </c>
      <c r="K6" s="0" t="s">
        <v>151</v>
      </c>
    </row>
    <row r="7" customFormat="false" ht="12.8" hidden="false" customHeight="false" outlineLevel="0" collapsed="false">
      <c r="A7" s="96" t="s">
        <v>154</v>
      </c>
      <c r="B7" s="96" t="s">
        <v>155</v>
      </c>
      <c r="C7" s="96" t="s">
        <v>150</v>
      </c>
      <c r="D7" s="96" t="s">
        <v>141</v>
      </c>
      <c r="E7" s="97" t="n">
        <v>1.09707888973227</v>
      </c>
      <c r="F7" s="98" t="n">
        <v>0.23146597312801</v>
      </c>
      <c r="G7" s="97" t="n">
        <v>0.00253936432810076</v>
      </c>
      <c r="H7" s="98" t="n">
        <v>-744.259370969712</v>
      </c>
      <c r="I7" s="99" t="n">
        <v>18.593490308777</v>
      </c>
      <c r="J7" s="100" t="n">
        <v>-28.0940077366213</v>
      </c>
      <c r="K7" s="0" t="s">
        <v>151</v>
      </c>
    </row>
    <row r="8" customFormat="false" ht="12.8" hidden="false" customHeight="false" outlineLevel="0" collapsed="false">
      <c r="A8" s="96" t="s">
        <v>156</v>
      </c>
      <c r="B8" s="96" t="s">
        <v>157</v>
      </c>
      <c r="C8" s="96" t="s">
        <v>150</v>
      </c>
      <c r="D8" s="96" t="s">
        <v>145</v>
      </c>
      <c r="E8" s="97" t="n">
        <v>1.17316303075451</v>
      </c>
      <c r="F8" s="98" t="n">
        <v>0.228565258569683</v>
      </c>
      <c r="G8" s="97" t="n">
        <v>0.00268144311468798</v>
      </c>
      <c r="H8" s="98" t="n">
        <v>-1282.88676635765</v>
      </c>
      <c r="I8" s="99" t="n">
        <v>18.3604780551835</v>
      </c>
      <c r="J8" s="100" t="n">
        <v>-26.1116911513329</v>
      </c>
      <c r="K8" s="0" t="s">
        <v>151</v>
      </c>
    </row>
    <row r="9" customFormat="false" ht="12.8" hidden="false" customHeight="false" outlineLevel="0" collapsed="false">
      <c r="A9" s="96" t="s">
        <v>158</v>
      </c>
      <c r="B9" s="96" t="s">
        <v>159</v>
      </c>
      <c r="C9" s="96" t="s">
        <v>150</v>
      </c>
      <c r="D9" s="96" t="s">
        <v>141</v>
      </c>
      <c r="E9" s="97" t="n">
        <v>1.10145989430188</v>
      </c>
      <c r="F9" s="98" t="n">
        <v>0.228292491149286</v>
      </c>
      <c r="G9" s="97" t="n">
        <v>0.00251455023171205</v>
      </c>
      <c r="H9" s="98" t="n">
        <v>-776.27366364179</v>
      </c>
      <c r="I9" s="99" t="n">
        <v>18.3385668501836</v>
      </c>
      <c r="J9" s="100" t="n">
        <v>-27.034492637091</v>
      </c>
      <c r="K9" s="0" t="s">
        <v>151</v>
      </c>
    </row>
    <row r="10" customFormat="false" ht="12.8" hidden="false" customHeight="false" outlineLevel="0" collapsed="false">
      <c r="A10" s="96" t="s">
        <v>160</v>
      </c>
      <c r="B10" s="96" t="s">
        <v>161</v>
      </c>
      <c r="C10" s="96" t="s">
        <v>150</v>
      </c>
      <c r="D10" s="96" t="s">
        <v>145</v>
      </c>
      <c r="E10" s="97" t="n">
        <v>1.13890036016186</v>
      </c>
      <c r="F10" s="98" t="n">
        <v>0.236640116574118</v>
      </c>
      <c r="G10" s="97" t="n">
        <v>0.00269509513995007</v>
      </c>
      <c r="H10" s="98" t="n">
        <v>-1044.78806365775</v>
      </c>
      <c r="I10" s="99" t="n">
        <v>19.0091254223158</v>
      </c>
      <c r="J10" s="100" t="n">
        <v>-25.5737178169425</v>
      </c>
      <c r="K10" s="0" t="s">
        <v>151</v>
      </c>
    </row>
    <row r="11" customFormat="false" ht="12.8" hidden="false" customHeight="false" outlineLevel="0" collapsed="false">
      <c r="A11" s="96" t="s">
        <v>162</v>
      </c>
      <c r="B11" s="96" t="s">
        <v>163</v>
      </c>
      <c r="C11" s="96" t="s">
        <v>164</v>
      </c>
      <c r="D11" s="96" t="s">
        <v>164</v>
      </c>
      <c r="E11" s="97" t="n">
        <v>1.05050922091254</v>
      </c>
      <c r="F11" s="98" t="n">
        <v>0.239268419427728</v>
      </c>
      <c r="G11" s="97" t="n">
        <v>0.00251353680881998</v>
      </c>
      <c r="H11" s="98" t="n">
        <v>-395.822579929485</v>
      </c>
      <c r="I11" s="99" t="n">
        <v>19.2202550452868</v>
      </c>
      <c r="J11" s="100" t="n">
        <v>-25.3028000480131</v>
      </c>
    </row>
    <row r="12" customFormat="false" ht="12.8" hidden="false" customHeight="false" outlineLevel="0" collapsed="false">
      <c r="A12" s="96" t="s">
        <v>165</v>
      </c>
      <c r="B12" s="96" t="s">
        <v>166</v>
      </c>
      <c r="C12" s="96" t="s">
        <v>164</v>
      </c>
      <c r="D12" s="96" t="s">
        <v>164</v>
      </c>
      <c r="E12" s="97" t="n">
        <v>1.04930184405709</v>
      </c>
      <c r="F12" s="98" t="n">
        <v>0.233097945232928</v>
      </c>
      <c r="G12" s="97" t="n">
        <v>0.0024459010377883</v>
      </c>
      <c r="H12" s="98" t="n">
        <v>-386.584825018901</v>
      </c>
      <c r="I12" s="99" t="n">
        <v>18.7245854201099</v>
      </c>
      <c r="J12" s="100" t="n">
        <v>-26.2294470617874</v>
      </c>
    </row>
    <row r="13" customFormat="false" ht="12.8" hidden="false" customHeight="false" outlineLevel="0" collapsed="false">
      <c r="A13" s="96" t="s">
        <v>167</v>
      </c>
      <c r="B13" s="96" t="s">
        <v>168</v>
      </c>
      <c r="C13" s="96" t="s">
        <v>164</v>
      </c>
      <c r="D13" s="96" t="s">
        <v>164</v>
      </c>
      <c r="E13" s="97" t="n">
        <v>1.05297951685869</v>
      </c>
      <c r="F13" s="98" t="n">
        <v>0.230843743186505</v>
      </c>
      <c r="G13" s="97" t="n">
        <v>0.00243073733170378</v>
      </c>
      <c r="H13" s="98" t="n">
        <v>-414.690010279986</v>
      </c>
      <c r="I13" s="99" t="n">
        <v>18.5435070381007</v>
      </c>
      <c r="J13" s="100" t="n">
        <v>-30.7510992802544</v>
      </c>
    </row>
    <row r="14" customFormat="false" ht="12.8" hidden="false" customHeight="false" outlineLevel="0" collapsed="false">
      <c r="A14" s="96" t="s">
        <v>169</v>
      </c>
      <c r="B14" s="96" t="s">
        <v>170</v>
      </c>
      <c r="C14" s="0" t="s">
        <v>171</v>
      </c>
      <c r="D14" s="101" t="s">
        <v>172</v>
      </c>
      <c r="E14" s="97" t="n">
        <v>1.08784119538975</v>
      </c>
      <c r="F14" s="98" t="n">
        <v>0.215922257068456</v>
      </c>
      <c r="G14" s="97" t="n">
        <v>0.00234889126240603</v>
      </c>
      <c r="H14" s="98" t="n">
        <v>-676.333630695913</v>
      </c>
      <c r="I14" s="99" t="n">
        <v>17.3448751019282</v>
      </c>
      <c r="J14" s="100" t="n">
        <v>-29.5895206646852</v>
      </c>
      <c r="K14" s="0" t="s">
        <v>173</v>
      </c>
    </row>
    <row r="15" customFormat="false" ht="12.8" hidden="false" customHeight="false" outlineLevel="0" collapsed="false">
      <c r="A15" s="96" t="s">
        <v>174</v>
      </c>
      <c r="B15" s="96" t="s">
        <v>175</v>
      </c>
      <c r="C15" s="0" t="s">
        <v>171</v>
      </c>
      <c r="D15" s="101" t="s">
        <v>141</v>
      </c>
      <c r="E15" s="97" t="n">
        <v>1.08269191547887</v>
      </c>
      <c r="F15" s="98" t="n">
        <v>0.21703945372431</v>
      </c>
      <c r="G15" s="97" t="n">
        <v>0.0023498686188726</v>
      </c>
      <c r="H15" s="98" t="n">
        <v>-638.21961915806</v>
      </c>
      <c r="I15" s="99" t="n">
        <v>17.4346186824333</v>
      </c>
      <c r="J15" s="100" t="n">
        <v>-29.2453999438096</v>
      </c>
      <c r="K15" s="0" t="s">
        <v>173</v>
      </c>
    </row>
    <row r="16" customFormat="false" ht="12.8" hidden="false" customHeight="false" outlineLevel="0" collapsed="false">
      <c r="A16" s="96" t="s">
        <v>176</v>
      </c>
      <c r="B16" s="96" t="s">
        <v>177</v>
      </c>
      <c r="C16" s="0" t="s">
        <v>171</v>
      </c>
      <c r="D16" s="101" t="s">
        <v>145</v>
      </c>
      <c r="E16" s="97" t="n">
        <v>1.15055335530328</v>
      </c>
      <c r="F16" s="98" t="n">
        <v>0.213593179248362</v>
      </c>
      <c r="G16" s="97" t="n">
        <v>0.00245750349054098</v>
      </c>
      <c r="H16" s="98" t="n">
        <v>-1126.56168086923</v>
      </c>
      <c r="I16" s="99" t="n">
        <v>17.1577820044371</v>
      </c>
      <c r="J16" s="100" t="n">
        <v>-25.9399740870204</v>
      </c>
      <c r="K16" s="0" t="s">
        <v>173</v>
      </c>
    </row>
    <row r="17" customFormat="false" ht="12.8" hidden="false" customHeight="false" outlineLevel="0" collapsed="false">
      <c r="A17" s="96" t="s">
        <v>178</v>
      </c>
      <c r="B17" s="96" t="s">
        <v>179</v>
      </c>
      <c r="C17" s="0" t="s">
        <v>171</v>
      </c>
      <c r="D17" s="101" t="s">
        <v>172</v>
      </c>
      <c r="E17" s="97" t="n">
        <v>1.05103653752329</v>
      </c>
      <c r="F17" s="98" t="n">
        <v>0.217592749207659</v>
      </c>
      <c r="G17" s="97" t="n">
        <v>0.00228697929717392</v>
      </c>
      <c r="H17" s="98" t="n">
        <v>-399.85379873904</v>
      </c>
      <c r="I17" s="99" t="n">
        <v>17.4790644991057</v>
      </c>
      <c r="J17" s="100" t="n">
        <v>-28.6009570776571</v>
      </c>
      <c r="K17" s="0" t="s">
        <v>173</v>
      </c>
    </row>
    <row r="18" customFormat="false" ht="12.8" hidden="false" customHeight="false" outlineLevel="0" collapsed="false">
      <c r="A18" s="96" t="s">
        <v>180</v>
      </c>
      <c r="B18" s="96" t="s">
        <v>181</v>
      </c>
      <c r="C18" s="0" t="s">
        <v>171</v>
      </c>
      <c r="D18" s="101" t="s">
        <v>141</v>
      </c>
      <c r="E18" s="97" t="n">
        <v>1.0762241967155</v>
      </c>
      <c r="F18" s="98" t="n">
        <v>0.217039296047151</v>
      </c>
      <c r="G18" s="97" t="n">
        <v>0.00233582942044041</v>
      </c>
      <c r="H18" s="98" t="n">
        <v>-590.089113971176</v>
      </c>
      <c r="I18" s="99" t="n">
        <v>17.4346060163438</v>
      </c>
      <c r="J18" s="100" t="n">
        <v>-28.5390220023533</v>
      </c>
      <c r="K18" s="0" t="s">
        <v>173</v>
      </c>
    </row>
    <row r="19" customFormat="false" ht="12.8" hidden="false" customHeight="false" outlineLevel="0" collapsed="false">
      <c r="A19" s="96" t="s">
        <v>182</v>
      </c>
      <c r="B19" s="96" t="s">
        <v>183</v>
      </c>
      <c r="C19" s="0" t="s">
        <v>171</v>
      </c>
      <c r="D19" s="101" t="s">
        <v>145</v>
      </c>
      <c r="E19" s="97" t="n">
        <v>1.07774402623331</v>
      </c>
      <c r="F19" s="98" t="n">
        <v>0.216081976460626</v>
      </c>
      <c r="G19" s="97" t="n">
        <v>0.00232881059307127</v>
      </c>
      <c r="H19" s="98" t="n">
        <v>-601.425102986267</v>
      </c>
      <c r="I19" s="99" t="n">
        <v>17.3577052424897</v>
      </c>
      <c r="J19" s="100" t="n">
        <v>-27.4299716859433</v>
      </c>
      <c r="K19" s="0" t="s">
        <v>173</v>
      </c>
    </row>
    <row r="20" customFormat="false" ht="12.8" hidden="false" customHeight="false" outlineLevel="0" collapsed="false">
      <c r="A20" s="96" t="s">
        <v>184</v>
      </c>
      <c r="B20" s="96" t="s">
        <v>185</v>
      </c>
      <c r="C20" s="0" t="s">
        <v>171</v>
      </c>
      <c r="D20" s="101" t="s">
        <v>172</v>
      </c>
      <c r="E20" s="97" t="n">
        <v>1.09466656658853</v>
      </c>
      <c r="F20" s="98" t="n">
        <v>0.216855265863332</v>
      </c>
      <c r="G20" s="97" t="n">
        <v>0.00237384209329257</v>
      </c>
      <c r="H20" s="98" t="n">
        <v>-726.576641397464</v>
      </c>
      <c r="I20" s="99" t="n">
        <v>17.4198230078821</v>
      </c>
      <c r="J20" s="100" t="n">
        <v>-28.3865159095691</v>
      </c>
      <c r="K20" s="0" t="s">
        <v>173</v>
      </c>
    </row>
    <row r="21" customFormat="false" ht="12.8" hidden="false" customHeight="false" outlineLevel="0" collapsed="false">
      <c r="A21" s="96" t="s">
        <v>186</v>
      </c>
      <c r="B21" s="96" t="s">
        <v>187</v>
      </c>
      <c r="C21" s="0" t="s">
        <v>171</v>
      </c>
      <c r="D21" s="101" t="s">
        <v>141</v>
      </c>
      <c r="E21" s="97" t="n">
        <v>1.11356434448819</v>
      </c>
      <c r="F21" s="98" t="n">
        <v>0.236824528177835</v>
      </c>
      <c r="G21" s="97" t="n">
        <v>0.00263719350479077</v>
      </c>
      <c r="H21" s="98" t="n">
        <v>-864.069651321944</v>
      </c>
      <c r="I21" s="99" t="n">
        <v>19.0239390699557</v>
      </c>
      <c r="J21" s="100" t="n">
        <v>-28.5901868839074</v>
      </c>
      <c r="K21" s="0" t="s">
        <v>173</v>
      </c>
    </row>
    <row r="22" customFormat="false" ht="12.8" hidden="false" customHeight="false" outlineLevel="0" collapsed="false">
      <c r="A22" s="96" t="s">
        <v>188</v>
      </c>
      <c r="B22" s="96" t="s">
        <v>189</v>
      </c>
      <c r="C22" s="0" t="s">
        <v>171</v>
      </c>
      <c r="D22" s="101" t="s">
        <v>145</v>
      </c>
      <c r="E22" s="97" t="n">
        <v>1.12453584625337</v>
      </c>
      <c r="F22" s="98" t="n">
        <v>0.214493622188149</v>
      </c>
      <c r="G22" s="97" t="n">
        <v>0.002412057669433</v>
      </c>
      <c r="H22" s="98" t="n">
        <v>-942.827490680968</v>
      </c>
      <c r="I22" s="99" t="n">
        <v>17.2301139193543</v>
      </c>
      <c r="J22" s="100" t="n">
        <v>-26.8592855501372</v>
      </c>
      <c r="K22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2" min="1" style="0" width="11.5204081632653"/>
    <col collapsed="false" hidden="false" max="3" min="3" style="0" width="11.3418367346939"/>
    <col collapsed="false" hidden="false" max="1025" min="4" style="0" width="11.5204081632653"/>
  </cols>
  <sheetData>
    <row r="1" customFormat="false" ht="26.85" hidden="false" customHeight="false" outlineLevel="0" collapsed="false">
      <c r="A1" s="93" t="s">
        <v>130</v>
      </c>
      <c r="B1" s="0" t="s">
        <v>2</v>
      </c>
      <c r="C1" s="94" t="s">
        <v>131</v>
      </c>
      <c r="D1" s="3" t="s">
        <v>190</v>
      </c>
      <c r="E1" s="3" t="s">
        <v>191</v>
      </c>
      <c r="F1" s="3" t="s">
        <v>192</v>
      </c>
      <c r="G1" s="3" t="s">
        <v>193</v>
      </c>
      <c r="H1" s="3" t="s">
        <v>194</v>
      </c>
      <c r="I1" s="3" t="s">
        <v>195</v>
      </c>
      <c r="J1" s="3" t="s">
        <v>196</v>
      </c>
      <c r="K1" s="3" t="s">
        <v>197</v>
      </c>
    </row>
    <row r="2" customFormat="false" ht="13.85" hidden="false" customHeight="false" outlineLevel="0" collapsed="false">
      <c r="A2" s="96" t="s">
        <v>139</v>
      </c>
      <c r="B2" s="96" t="s">
        <v>140</v>
      </c>
      <c r="C2" s="96" t="s">
        <v>141</v>
      </c>
      <c r="D2" s="102" t="n">
        <v>0.779</v>
      </c>
      <c r="E2" s="102" t="n">
        <v>17.519</v>
      </c>
      <c r="F2" s="103" t="n">
        <v>0.74</v>
      </c>
      <c r="G2" s="103" t="n">
        <v>16.825</v>
      </c>
      <c r="H2" s="104" t="n">
        <f aca="false">AVERAGE(E2,G2)</f>
        <v>17.172</v>
      </c>
      <c r="I2" s="105" t="n">
        <f aca="false">STDEV(E2,G2)/H2*100</f>
        <v>2.8577457846696</v>
      </c>
      <c r="J2" s="104" t="n">
        <f aca="false">AVERAGE(D2,F2)</f>
        <v>0.7595</v>
      </c>
      <c r="K2" s="105" t="n">
        <f aca="false">STDEV(D2,F2)/J2*100</f>
        <v>3.6309630633674</v>
      </c>
    </row>
    <row r="3" customFormat="false" ht="13.85" hidden="false" customHeight="false" outlineLevel="0" collapsed="false">
      <c r="A3" s="96" t="s">
        <v>144</v>
      </c>
      <c r="B3" s="96" t="s">
        <v>140</v>
      </c>
      <c r="C3" s="96" t="s">
        <v>145</v>
      </c>
      <c r="D3" s="102" t="n">
        <v>1.373</v>
      </c>
      <c r="E3" s="102" t="n">
        <v>29.946</v>
      </c>
      <c r="F3" s="102" t="n">
        <v>1.352</v>
      </c>
      <c r="G3" s="102" t="n">
        <v>29.23</v>
      </c>
      <c r="H3" s="104" t="n">
        <f aca="false">AVERAGE(E3,G3)</f>
        <v>29.588</v>
      </c>
      <c r="I3" s="105" t="n">
        <f aca="false">STDEV(E3,G3)/H3*100</f>
        <v>1.71112767111521</v>
      </c>
      <c r="J3" s="104" t="n">
        <f aca="false">AVERAGE(D3,F3)</f>
        <v>1.3625</v>
      </c>
      <c r="K3" s="105" t="n">
        <f aca="false">STDEV(D3,F3)/J3*100</f>
        <v>1.08985265357192</v>
      </c>
    </row>
    <row r="4" customFormat="false" ht="13.85" hidden="false" customHeight="false" outlineLevel="0" collapsed="false">
      <c r="A4" s="96" t="s">
        <v>147</v>
      </c>
      <c r="B4" s="96" t="s">
        <v>140</v>
      </c>
      <c r="C4" s="96" t="s">
        <v>141</v>
      </c>
      <c r="D4" s="102" t="n">
        <v>1.415</v>
      </c>
      <c r="E4" s="102" t="n">
        <v>43.175</v>
      </c>
      <c r="F4" s="102" t="n">
        <v>1.405</v>
      </c>
      <c r="G4" s="102" t="n">
        <v>42.554</v>
      </c>
      <c r="H4" s="104" t="n">
        <f aca="false">AVERAGE(E4,G4)</f>
        <v>42.8645</v>
      </c>
      <c r="I4" s="105" t="n">
        <f aca="false">STDEV(E4,G4)/H4*100</f>
        <v>1.02442186685216</v>
      </c>
      <c r="J4" s="104" t="n">
        <f aca="false">AVERAGE(D4,F4)</f>
        <v>1.41</v>
      </c>
      <c r="K4" s="105" t="n">
        <f aca="false">STDEV(D4,F4)/J4*100</f>
        <v>0.501494171054289</v>
      </c>
    </row>
    <row r="5" customFormat="false" ht="13.85" hidden="false" customHeight="false" outlineLevel="0" collapsed="false">
      <c r="A5" s="96" t="s">
        <v>149</v>
      </c>
      <c r="B5" s="96" t="s">
        <v>150</v>
      </c>
      <c r="C5" s="96" t="s">
        <v>141</v>
      </c>
      <c r="D5" s="102" t="n">
        <v>1.239</v>
      </c>
      <c r="E5" s="102" t="n">
        <v>42.306</v>
      </c>
      <c r="F5" s="102" t="n">
        <v>1.199</v>
      </c>
      <c r="G5" s="102" t="n">
        <v>41.271</v>
      </c>
      <c r="H5" s="104" t="n">
        <f aca="false">AVERAGE(E5,G5)</f>
        <v>41.7885</v>
      </c>
      <c r="I5" s="105" t="n">
        <f aca="false">STDEV(E5,G5)/H5*100</f>
        <v>1.75133234867984</v>
      </c>
      <c r="J5" s="104" t="n">
        <f aca="false">AVERAGE(D5,F5)</f>
        <v>1.219</v>
      </c>
      <c r="K5" s="105" t="n">
        <f aca="false">STDEV(D5,F5)/J5*100</f>
        <v>2.32028476189187</v>
      </c>
    </row>
    <row r="6" customFormat="false" ht="13.85" hidden="false" customHeight="false" outlineLevel="0" collapsed="false">
      <c r="A6" s="96" t="s">
        <v>153</v>
      </c>
      <c r="B6" s="96" t="s">
        <v>150</v>
      </c>
      <c r="C6" s="96" t="s">
        <v>145</v>
      </c>
      <c r="D6" s="102" t="n">
        <v>0.971</v>
      </c>
      <c r="E6" s="102" t="n">
        <v>26.858</v>
      </c>
      <c r="F6" s="102" t="n">
        <v>1.025</v>
      </c>
      <c r="G6" s="102" t="n">
        <v>28.268</v>
      </c>
      <c r="H6" s="104" t="n">
        <f aca="false">AVERAGE(E6,G6)</f>
        <v>27.563</v>
      </c>
      <c r="I6" s="105" t="n">
        <f aca="false">STDEV(E6,G6)/H6*100</f>
        <v>3.61724254062704</v>
      </c>
      <c r="J6" s="104" t="n">
        <f aca="false">AVERAGE(D6,F6)</f>
        <v>0.998</v>
      </c>
      <c r="K6" s="105" t="n">
        <f aca="false">STDEV(D6,F6)/J6*100</f>
        <v>3.82602867575886</v>
      </c>
    </row>
    <row r="7" customFormat="false" ht="13.85" hidden="false" customHeight="false" outlineLevel="0" collapsed="false">
      <c r="A7" s="96" t="s">
        <v>155</v>
      </c>
      <c r="B7" s="96" t="s">
        <v>150</v>
      </c>
      <c r="C7" s="96" t="s">
        <v>141</v>
      </c>
      <c r="D7" s="102" t="n">
        <v>1.461</v>
      </c>
      <c r="E7" s="102" t="n">
        <v>44.402</v>
      </c>
      <c r="F7" s="102" t="n">
        <v>1.351</v>
      </c>
      <c r="G7" s="102" t="n">
        <v>44.543</v>
      </c>
      <c r="H7" s="104" t="n">
        <f aca="false">AVERAGE(E7,G7)</f>
        <v>44.4725</v>
      </c>
      <c r="I7" s="105" t="n">
        <f aca="false">STDEV(E7,G7)/H7*100</f>
        <v>0.224188107588514</v>
      </c>
      <c r="J7" s="104" t="n">
        <f aca="false">AVERAGE(D7,F7)</f>
        <v>1.406</v>
      </c>
      <c r="K7" s="105" t="n">
        <f aca="false">STDEV(D7,F7)/J7*100</f>
        <v>5.53212986703558</v>
      </c>
    </row>
    <row r="8" customFormat="false" ht="13.85" hidden="false" customHeight="false" outlineLevel="0" collapsed="false">
      <c r="A8" s="96" t="s">
        <v>157</v>
      </c>
      <c r="B8" s="96" t="s">
        <v>150</v>
      </c>
      <c r="C8" s="96" t="s">
        <v>145</v>
      </c>
      <c r="D8" s="102" t="n">
        <v>1.365</v>
      </c>
      <c r="E8" s="102" t="n">
        <v>36.918</v>
      </c>
      <c r="F8" s="102" t="n">
        <v>1.366</v>
      </c>
      <c r="G8" s="102" t="n">
        <v>37.354</v>
      </c>
      <c r="H8" s="104" t="n">
        <f aca="false">AVERAGE(E8,G8)</f>
        <v>37.136</v>
      </c>
      <c r="I8" s="105" t="n">
        <f aca="false">STDEV(E8,G8)/H8*100</f>
        <v>0.830187840901914</v>
      </c>
      <c r="J8" s="104" t="n">
        <f aca="false">AVERAGE(D8,F8)</f>
        <v>1.3655</v>
      </c>
      <c r="K8" s="105" t="n">
        <f aca="false">STDEV(D8,F8)/J8*100</f>
        <v>0.0517837261945534</v>
      </c>
    </row>
    <row r="9" customFormat="false" ht="13.85" hidden="false" customHeight="false" outlineLevel="0" collapsed="false">
      <c r="A9" s="96" t="s">
        <v>159</v>
      </c>
      <c r="B9" s="96" t="s">
        <v>150</v>
      </c>
      <c r="C9" s="96" t="s">
        <v>141</v>
      </c>
      <c r="D9" s="102" t="n">
        <v>0.888</v>
      </c>
      <c r="E9" s="102" t="n">
        <v>26.703</v>
      </c>
      <c r="F9" s="102" t="n">
        <v>0.841</v>
      </c>
      <c r="G9" s="102" t="n">
        <v>27.9</v>
      </c>
      <c r="H9" s="104" t="n">
        <f aca="false">AVERAGE(E9,G9)</f>
        <v>27.3015</v>
      </c>
      <c r="I9" s="105" t="n">
        <f aca="false">STDEV(E9,G9)/H9*100</f>
        <v>3.10022092954708</v>
      </c>
      <c r="J9" s="104" t="n">
        <f aca="false">AVERAGE(D9,F9)</f>
        <v>0.8645</v>
      </c>
      <c r="K9" s="105" t="n">
        <f aca="false">STDEV(D9,F9)/J9*100</f>
        <v>3.84430523027968</v>
      </c>
    </row>
    <row r="10" customFormat="false" ht="13.85" hidden="false" customHeight="false" outlineLevel="0" collapsed="false">
      <c r="A10" s="96" t="s">
        <v>161</v>
      </c>
      <c r="B10" s="96" t="s">
        <v>150</v>
      </c>
      <c r="C10" s="96" t="s">
        <v>145</v>
      </c>
      <c r="D10" s="103" t="n">
        <v>0.53</v>
      </c>
      <c r="E10" s="103" t="n">
        <v>12.052</v>
      </c>
      <c r="F10" s="103" t="n">
        <v>0.534</v>
      </c>
      <c r="G10" s="103" t="n">
        <v>12.066</v>
      </c>
      <c r="H10" s="104" t="n">
        <f aca="false">AVERAGE(E10,G10)</f>
        <v>12.059</v>
      </c>
      <c r="I10" s="105" t="n">
        <f aca="false">STDEV(E10,G10)/H10*100</f>
        <v>0.0820921712962307</v>
      </c>
      <c r="J10" s="104" t="n">
        <f aca="false">AVERAGE(D10,F10)</f>
        <v>0.532</v>
      </c>
      <c r="K10" s="105" t="n">
        <f aca="false">STDEV(D10,F10)/J10*100</f>
        <v>0.531659233974848</v>
      </c>
    </row>
    <row r="11" customFormat="false" ht="13.85" hidden="false" customHeight="false" outlineLevel="0" collapsed="false">
      <c r="A11" s="96" t="s">
        <v>163</v>
      </c>
      <c r="B11" s="96" t="s">
        <v>164</v>
      </c>
      <c r="C11" s="96" t="s">
        <v>164</v>
      </c>
      <c r="D11" s="102" t="n">
        <v>1.156</v>
      </c>
      <c r="E11" s="102" t="n">
        <v>33.212</v>
      </c>
      <c r="F11" s="102" t="n">
        <v>1.15</v>
      </c>
      <c r="G11" s="102" t="n">
        <v>34.187</v>
      </c>
      <c r="H11" s="104" t="n">
        <f aca="false">AVERAGE(E11,G11)</f>
        <v>33.6995</v>
      </c>
      <c r="I11" s="105" t="n">
        <f aca="false">STDEV(E11,G11)/H11*100</f>
        <v>2.04581406743981</v>
      </c>
      <c r="J11" s="104" t="n">
        <f aca="false">AVERAGE(D11,F11)</f>
        <v>1.153</v>
      </c>
      <c r="K11" s="105" t="n">
        <f aca="false">STDEV(D11,F11)/J11*100</f>
        <v>0.367965367486495</v>
      </c>
    </row>
    <row r="12" customFormat="false" ht="13.85" hidden="false" customHeight="false" outlineLevel="0" collapsed="false">
      <c r="A12" s="96" t="s">
        <v>166</v>
      </c>
      <c r="B12" s="96" t="s">
        <v>164</v>
      </c>
      <c r="C12" s="96" t="s">
        <v>164</v>
      </c>
      <c r="D12" s="102" t="n">
        <v>0.985</v>
      </c>
      <c r="E12" s="102" t="n">
        <v>15.6</v>
      </c>
      <c r="F12" s="102" t="n">
        <v>1.024</v>
      </c>
      <c r="G12" s="102" t="n">
        <v>15.646</v>
      </c>
      <c r="H12" s="104" t="n">
        <f aca="false">AVERAGE(E12,G12)</f>
        <v>15.623</v>
      </c>
      <c r="I12" s="105" t="n">
        <f aca="false">STDEV(E12,G12)/H12*100</f>
        <v>0.208198885838712</v>
      </c>
      <c r="J12" s="104" t="n">
        <f aca="false">AVERAGE(D12,F12)</f>
        <v>1.0045</v>
      </c>
      <c r="K12" s="105" t="n">
        <f aca="false">STDEV(D12,F12)/J12*100</f>
        <v>2.7453623162046</v>
      </c>
    </row>
    <row r="13" customFormat="false" ht="13.85" hidden="false" customHeight="false" outlineLevel="0" collapsed="false">
      <c r="A13" s="96" t="s">
        <v>168</v>
      </c>
      <c r="B13" s="96" t="s">
        <v>164</v>
      </c>
      <c r="C13" s="96" t="s">
        <v>164</v>
      </c>
      <c r="D13" s="103" t="n">
        <v>0.843</v>
      </c>
      <c r="E13" s="103" t="n">
        <v>21.394</v>
      </c>
      <c r="F13" s="103" t="n">
        <v>0.868</v>
      </c>
      <c r="G13" s="103" t="n">
        <v>22.144</v>
      </c>
      <c r="H13" s="104" t="n">
        <f aca="false">AVERAGE(E13,G13)</f>
        <v>21.769</v>
      </c>
      <c r="I13" s="105" t="n">
        <f aca="false">STDEV(E13,G13)/H13*100</f>
        <v>2.43617109600767</v>
      </c>
      <c r="J13" s="104" t="n">
        <f aca="false">AVERAGE(D13,F13)</f>
        <v>0.8555</v>
      </c>
      <c r="K13" s="105" t="n">
        <f aca="false">STDEV(D13,F13)/J13*100</f>
        <v>2.06635529277193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s">
        <v>3</v>
      </c>
      <c r="B1" s="0" t="s">
        <v>198</v>
      </c>
      <c r="C1" s="0" t="s">
        <v>199</v>
      </c>
      <c r="D1" s="0" t="s">
        <v>200</v>
      </c>
      <c r="E1" s="0" t="s">
        <v>201</v>
      </c>
      <c r="F1" s="0" t="s">
        <v>202</v>
      </c>
      <c r="G1" s="0" t="s">
        <v>203</v>
      </c>
      <c r="H1" s="0" t="s">
        <v>204</v>
      </c>
      <c r="I1" s="0" t="s">
        <v>205</v>
      </c>
      <c r="J1" s="0" t="s">
        <v>206</v>
      </c>
    </row>
    <row r="2" customFormat="false" ht="12.75" hidden="false" customHeight="false" outlineLevel="0" collapsed="false">
      <c r="A2" s="0" t="n">
        <v>1</v>
      </c>
      <c r="B2" s="0" t="n">
        <v>0.1405759882675</v>
      </c>
      <c r="C2" s="0" t="n">
        <v>0.256893520908066</v>
      </c>
      <c r="D2" s="0" t="n">
        <v>0.0878680564820153</v>
      </c>
      <c r="E2" s="0" t="n">
        <v>0.387200212259315</v>
      </c>
      <c r="F2" s="0" t="n">
        <v>1.3424987190214</v>
      </c>
      <c r="G2" s="0" t="n">
        <v>0.170666250300647</v>
      </c>
      <c r="H2" s="0" t="n">
        <v>0.409414963900302</v>
      </c>
      <c r="I2" s="0" t="n">
        <v>1.3424987190214</v>
      </c>
      <c r="J2" s="0" t="n">
        <v>0.189954233243486</v>
      </c>
    </row>
    <row r="3" customFormat="false" ht="12.75" hidden="false" customHeight="false" outlineLevel="0" collapsed="false">
      <c r="A3" s="0" t="n">
        <v>2</v>
      </c>
      <c r="B3" s="0" t="n">
        <v>0.129649224921755</v>
      </c>
      <c r="C3" s="0" t="n">
        <v>0.221221063161958</v>
      </c>
      <c r="D3" s="0" t="n">
        <v>0.0844787878978933</v>
      </c>
      <c r="E3" s="0" t="n">
        <v>0.27016222095574</v>
      </c>
      <c r="F3" s="0" t="n">
        <v>0.471111214598703</v>
      </c>
      <c r="G3" s="0" t="n">
        <v>0.153677175560066</v>
      </c>
      <c r="H3" s="0" t="n">
        <v>0.281650205480951</v>
      </c>
      <c r="I3" s="0" t="n">
        <v>0.471111214598703</v>
      </c>
      <c r="J3" s="0" t="n">
        <v>0.168631380365847</v>
      </c>
    </row>
    <row r="4" customFormat="false" ht="12.75" hidden="false" customHeight="false" outlineLevel="0" collapsed="false">
      <c r="A4" s="0" t="n">
        <v>3</v>
      </c>
      <c r="B4" s="0" t="n">
        <v>0.120117104963029</v>
      </c>
      <c r="C4" s="0" t="n">
        <v>0.192496474599993</v>
      </c>
      <c r="D4" s="0" t="n">
        <v>0.0812819064802806</v>
      </c>
      <c r="E4" s="0" t="n">
        <v>0.209111353804687</v>
      </c>
      <c r="F4" s="0" t="n">
        <v>0.284684267930741</v>
      </c>
      <c r="G4" s="0" t="n">
        <v>0.1391046061075</v>
      </c>
      <c r="H4" s="0" t="n">
        <v>0.215694643166862</v>
      </c>
      <c r="I4" s="0" t="n">
        <v>0.284684267930741</v>
      </c>
      <c r="J4" s="0" t="n">
        <v>0.150601419993382</v>
      </c>
    </row>
    <row r="5" customFormat="false" ht="12.75" hidden="false" customHeight="false" outlineLevel="0" collapsed="false">
      <c r="A5" s="0" t="n">
        <v>4</v>
      </c>
      <c r="B5" s="0" t="n">
        <v>0.111728511755918</v>
      </c>
      <c r="C5" s="0" t="n">
        <v>0.169025453163971</v>
      </c>
      <c r="D5" s="0" t="n">
        <v>0.0782631218304839</v>
      </c>
      <c r="E5" s="0" t="n">
        <v>0.170015711143245</v>
      </c>
      <c r="F5" s="0" t="n">
        <v>0.208074159273311</v>
      </c>
      <c r="G5" s="0" t="n">
        <v>0.126510993059748</v>
      </c>
      <c r="H5" s="0" t="n">
        <v>0.173847765769568</v>
      </c>
      <c r="I5" s="0" t="n">
        <v>0.208074159273311</v>
      </c>
      <c r="J5" s="0" t="n">
        <v>0.134654606064749</v>
      </c>
    </row>
    <row r="6" customFormat="false" ht="12.75" hidden="false" customHeight="false" outlineLevel="0" collapsed="false">
      <c r="A6" s="0" t="n">
        <v>5</v>
      </c>
      <c r="B6" s="0" t="n">
        <v>0.10429022204768</v>
      </c>
      <c r="C6" s="0" t="n">
        <v>0.149631339674934</v>
      </c>
      <c r="D6" s="0" t="n">
        <v>0.0754094462119508</v>
      </c>
      <c r="E6" s="0" t="n">
        <v>0.142442457685527</v>
      </c>
      <c r="F6" s="0" t="n">
        <v>0.166229342841252</v>
      </c>
      <c r="G6" s="0" t="n">
        <v>0.0897912074964806</v>
      </c>
      <c r="H6" s="0" t="n">
        <v>0.144579298623008</v>
      </c>
      <c r="I6" s="0" t="n">
        <v>0.166229342841252</v>
      </c>
      <c r="J6" s="0" t="n">
        <v>0.0897912074964806</v>
      </c>
    </row>
    <row r="7" customFormat="false" ht="12.75" hidden="false" customHeight="false" outlineLevel="0" collapsed="false">
      <c r="A7" s="0" t="n">
        <v>6</v>
      </c>
      <c r="B7" s="0" t="n">
        <v>0.0976508830696628</v>
      </c>
      <c r="C7" s="0" t="n">
        <v>0.133532016899878</v>
      </c>
      <c r="D7" s="0" t="n">
        <v>0.0727090546063465</v>
      </c>
      <c r="E7" s="0" t="n">
        <v>0.121844767237633</v>
      </c>
      <c r="F7" s="0" t="n">
        <v>0.139692166876158</v>
      </c>
      <c r="G7" s="0" t="n">
        <v>0.0641470959942467</v>
      </c>
      <c r="H7" s="0" t="n">
        <v>0.122879850312318</v>
      </c>
      <c r="I7" s="0" t="n">
        <v>0.139692166876158</v>
      </c>
      <c r="J7" s="0" t="n">
        <v>0.0641470959942467</v>
      </c>
    </row>
    <row r="8" customFormat="false" ht="12.75" hidden="false" customHeight="false" outlineLevel="0" collapsed="false">
      <c r="A8" s="0" t="n">
        <v>7</v>
      </c>
      <c r="B8" s="0" t="n">
        <v>0.0916900884048535</v>
      </c>
      <c r="C8" s="0" t="n">
        <v>0.119898319584475</v>
      </c>
      <c r="D8" s="0" t="n">
        <v>0.0701511620008459</v>
      </c>
      <c r="E8" s="0" t="n">
        <v>0.105850761025527</v>
      </c>
      <c r="F8" s="0" t="n">
        <v>0.121786561748693</v>
      </c>
      <c r="G8" s="0" t="n">
        <v>0.0481160759276522</v>
      </c>
      <c r="H8" s="0" t="n">
        <v>0.106145865307301</v>
      </c>
      <c r="I8" s="0" t="n">
        <v>0.121786561748693</v>
      </c>
      <c r="J8" s="0" t="n">
        <v>0.0481160759276522</v>
      </c>
    </row>
    <row r="9" customFormat="false" ht="12.75" hidden="false" customHeight="false" outlineLevel="0" collapsed="false">
      <c r="A9" s="0" t="n">
        <v>8</v>
      </c>
      <c r="B9" s="0" t="n">
        <v>0.086310741335634</v>
      </c>
      <c r="C9" s="0" t="n">
        <v>0.108251218688105</v>
      </c>
      <c r="D9" s="0" t="n">
        <v>0.0676503528232357</v>
      </c>
      <c r="E9" s="0" t="n">
        <v>0.093077318924181</v>
      </c>
      <c r="F9" s="0" t="n">
        <v>0.108591949155922</v>
      </c>
      <c r="G9" s="0" t="n">
        <v>0.0374270248916141</v>
      </c>
      <c r="H9" s="0" t="n">
        <v>0.0928652711196595</v>
      </c>
      <c r="I9" s="0" t="n">
        <v>0.108591949155922</v>
      </c>
      <c r="J9" s="0" t="n">
        <v>0.0374270248916141</v>
      </c>
    </row>
    <row r="10" customFormat="false" ht="12.75" hidden="false" customHeight="false" outlineLevel="0" collapsed="false">
      <c r="A10" s="0" t="n">
        <v>9</v>
      </c>
      <c r="B10" s="0" t="n">
        <v>0.0814335978970731</v>
      </c>
      <c r="C10" s="0" t="n">
        <v>0.0989731040068905</v>
      </c>
      <c r="D10" s="0" t="n">
        <v>0.0651583415526733</v>
      </c>
      <c r="E10" s="0" t="n">
        <v>0.0826539426154162</v>
      </c>
      <c r="F10" s="0" t="n">
        <v>0.0989731040068905</v>
      </c>
      <c r="G10" s="0" t="n">
        <v>0.0299437686547737</v>
      </c>
      <c r="H10" s="0" t="n">
        <v>0.0820904701101229</v>
      </c>
      <c r="I10" s="0" t="n">
        <v>0.0989731040068905</v>
      </c>
      <c r="J10" s="0" t="n">
        <v>0.0299437686547737</v>
      </c>
    </row>
    <row r="11" customFormat="false" ht="12.75" hidden="false" customHeight="false" outlineLevel="0" collapsed="false">
      <c r="A11" s="0" t="n">
        <v>10</v>
      </c>
      <c r="B11" s="0" t="n">
        <v>0.0769932911172157</v>
      </c>
      <c r="C11" s="0" t="n">
        <v>0.0914808876271894</v>
      </c>
      <c r="D11" s="0" t="n">
        <v>0.0628015359804577</v>
      </c>
      <c r="E11" s="0" t="n">
        <v>0.0740013683273701</v>
      </c>
      <c r="F11" s="0" t="n">
        <v>0.0912749990386368</v>
      </c>
      <c r="G11" s="0" t="n">
        <v>0.0245008678757336</v>
      </c>
      <c r="H11" s="0" t="n">
        <v>0.0731936514063853</v>
      </c>
      <c r="I11" s="0" t="n">
        <v>0.0914808876271894</v>
      </c>
      <c r="J11" s="0" t="n">
        <v>0.0245008678757336</v>
      </c>
    </row>
    <row r="12" customFormat="false" ht="12.75" hidden="false" customHeight="false" outlineLevel="0" collapsed="false">
      <c r="A12" s="0" t="n">
        <v>11</v>
      </c>
      <c r="B12" s="0" t="n">
        <v>0.0729353839592906</v>
      </c>
      <c r="C12" s="0" t="n">
        <v>0.0855325702221959</v>
      </c>
      <c r="D12" s="0" t="n">
        <v>0.0605703289560884</v>
      </c>
      <c r="E12" s="0" t="n">
        <v>0.0667173649240217</v>
      </c>
      <c r="F12" s="0" t="n">
        <v>0.0848496023066098</v>
      </c>
      <c r="G12" s="0" t="n">
        <v>0.0204183667705935</v>
      </c>
      <c r="H12" s="0" t="n">
        <v>0.065740792034919</v>
      </c>
      <c r="I12" s="0" t="n">
        <v>0.0852262527010343</v>
      </c>
      <c r="J12" s="0" t="n">
        <v>0.0204183667705935</v>
      </c>
    </row>
    <row r="13" customFormat="false" ht="12.75" hidden="false" customHeight="false" outlineLevel="0" collapsed="false">
      <c r="A13" s="0" t="n">
        <v>12</v>
      </c>
      <c r="B13" s="0" t="n">
        <v>0.0692141507512862</v>
      </c>
      <c r="C13" s="0" t="n">
        <v>0.0808476740391895</v>
      </c>
      <c r="D13" s="0" t="n">
        <v>0.0584559517404013</v>
      </c>
      <c r="E13" s="0" t="n">
        <v>0.0605130686608137</v>
      </c>
      <c r="F13" s="0" t="n">
        <v>0.0791680663019511</v>
      </c>
      <c r="G13" s="0" t="n">
        <v>0.0172777732595186</v>
      </c>
      <c r="H13" s="0" t="n">
        <v>0.0594215591608814</v>
      </c>
      <c r="I13" s="0" t="n">
        <v>0.0795918672239961</v>
      </c>
      <c r="J13" s="0" t="n">
        <v>0.0172777732595186</v>
      </c>
    </row>
    <row r="14" customFormat="false" ht="12.75" hidden="false" customHeight="false" outlineLevel="0" collapsed="false">
      <c r="A14" s="0" t="n">
        <v>13</v>
      </c>
      <c r="B14" s="0" t="n">
        <v>0.0657908836010831</v>
      </c>
      <c r="C14" s="0" t="n">
        <v>0.0770567061623424</v>
      </c>
      <c r="D14" s="0" t="n">
        <v>0.0564503877104527</v>
      </c>
      <c r="E14" s="0" t="n">
        <v>0.0551752835238129</v>
      </c>
      <c r="F14" s="0" t="n">
        <v>0.0740386978487328</v>
      </c>
      <c r="G14" s="0" t="n">
        <v>0.0148100260715103</v>
      </c>
      <c r="H14" s="0" t="n">
        <v>0.0540078965582139</v>
      </c>
      <c r="I14" s="0" t="n">
        <v>0.0744983448324275</v>
      </c>
      <c r="J14" s="0" t="n">
        <v>0.0148100260715103</v>
      </c>
    </row>
    <row r="15" customFormat="false" ht="12.75" hidden="false" customHeight="false" outlineLevel="0" collapsed="false">
      <c r="A15" s="0" t="n">
        <v>14</v>
      </c>
      <c r="B15" s="0" t="n">
        <v>0.0626325831644524</v>
      </c>
      <c r="C15" s="0" t="n">
        <v>0.074024814289297</v>
      </c>
      <c r="D15" s="0" t="n">
        <v>0.0545325669857571</v>
      </c>
      <c r="E15" s="0" t="n">
        <v>0.0505430521663123</v>
      </c>
      <c r="F15" s="0" t="n">
        <v>0.0693921912940564</v>
      </c>
      <c r="G15" s="0" t="n">
        <v>0.0128357338606941</v>
      </c>
      <c r="H15" s="0" t="n">
        <v>0.0493283515948121</v>
      </c>
      <c r="I15" s="0" t="n">
        <v>0.0698786062899295</v>
      </c>
      <c r="J15" s="0" t="n">
        <v>0.0128357338606941</v>
      </c>
    </row>
    <row r="16" customFormat="false" ht="12.75" hidden="false" customHeight="false" outlineLevel="0" collapsed="false">
      <c r="A16" s="0" t="n">
        <v>15</v>
      </c>
      <c r="B16" s="0" t="n">
        <v>0.0597109348672051</v>
      </c>
      <c r="C16" s="0" t="n">
        <v>0.0712866259108721</v>
      </c>
      <c r="D16" s="0" t="n">
        <v>0.05168508734393</v>
      </c>
      <c r="E16" s="0" t="n">
        <v>0.0464925075799201</v>
      </c>
      <c r="F16" s="0" t="n">
        <v>0.0651697838393431</v>
      </c>
      <c r="G16" s="0" t="n">
        <v>0.0112315550179572</v>
      </c>
      <c r="H16" s="0" t="n">
        <v>0.0452515199644475</v>
      </c>
      <c r="I16" s="0" t="n">
        <v>0.0656756587986905</v>
      </c>
      <c r="J16" s="0" t="n">
        <v>0.0112315550179572</v>
      </c>
    </row>
    <row r="17" customFormat="false" ht="12.75" hidden="false" customHeight="false" outlineLevel="0" collapsed="false">
      <c r="A17" s="0" t="n">
        <v>16</v>
      </c>
      <c r="B17" s="0" t="n">
        <v>0.057001499918077</v>
      </c>
      <c r="C17" s="0" t="n">
        <v>0.0687127715310674</v>
      </c>
      <c r="D17" s="0" t="n">
        <v>0.047935301639107</v>
      </c>
      <c r="E17" s="0" t="n">
        <v>0.0429267496784921</v>
      </c>
      <c r="F17" s="0" t="n">
        <v>0.0613213878153096</v>
      </c>
      <c r="G17" s="0" t="n">
        <v>0.00991041875169267</v>
      </c>
      <c r="H17" s="0" t="n">
        <v>0.0416750125979186</v>
      </c>
      <c r="I17" s="0" t="n">
        <v>0.0618408291451648</v>
      </c>
      <c r="J17" s="0" t="n">
        <v>0.00991041875169267</v>
      </c>
    </row>
    <row r="18" customFormat="false" ht="12.75" hidden="false" customHeight="false" outlineLevel="0" collapsed="false">
      <c r="A18" s="0" t="n">
        <v>17</v>
      </c>
      <c r="B18" s="0" t="n">
        <v>0.0544830698851693</v>
      </c>
      <c r="C18" s="0" t="n">
        <v>0.0662758415421475</v>
      </c>
      <c r="D18" s="0" t="n">
        <v>0.0445793050875065</v>
      </c>
      <c r="E18" s="0" t="n">
        <v>0.039768887711224</v>
      </c>
      <c r="F18" s="0" t="n">
        <v>0.057804097910241</v>
      </c>
      <c r="G18" s="0" t="n">
        <v>0.00880943674365375</v>
      </c>
      <c r="H18" s="0" t="n">
        <v>0.0385178944628075</v>
      </c>
      <c r="I18" s="0" t="n">
        <v>0.0583323476886395</v>
      </c>
      <c r="J18" s="0" t="n">
        <v>0.00880943674365375</v>
      </c>
    </row>
    <row r="19" customFormat="false" ht="12.75" hidden="false" customHeight="false" outlineLevel="0" collapsed="false">
      <c r="A19" s="0" t="n">
        <v>18</v>
      </c>
      <c r="B19" s="0" t="n">
        <v>0.0521371472015572</v>
      </c>
      <c r="C19" s="0" t="n">
        <v>0.0639662929938966</v>
      </c>
      <c r="D19" s="0" t="n">
        <v>0.0415638234645746</v>
      </c>
      <c r="E19" s="0" t="n">
        <v>0.0369571419733347</v>
      </c>
      <c r="F19" s="0" t="n">
        <v>0.0545809897232245</v>
      </c>
      <c r="G19" s="0" t="n">
        <v>0.00788226773233326</v>
      </c>
      <c r="H19" s="0" t="n">
        <v>0.0357153767626842</v>
      </c>
      <c r="I19" s="0" t="n">
        <v>0.0551142057699572</v>
      </c>
      <c r="J19" s="0" t="n">
        <v>0.00788226773233326</v>
      </c>
    </row>
    <row r="20" customFormat="false" ht="12.75" hidden="false" customHeight="false" outlineLevel="0" collapsed="false">
      <c r="A20" s="0" t="n">
        <v>19</v>
      </c>
      <c r="B20" s="0" t="n">
        <v>0.0499475236111074</v>
      </c>
      <c r="C20" s="0" t="n">
        <v>0.0617848941966394</v>
      </c>
      <c r="D20" s="0" t="n">
        <v>0.0388442968949838</v>
      </c>
      <c r="E20" s="0" t="n">
        <v>0.0344413224258915</v>
      </c>
      <c r="F20" s="0" t="n">
        <v>0.0516201464285775</v>
      </c>
      <c r="G20" s="0" t="n">
        <v>0.00709415410853503</v>
      </c>
      <c r="H20" s="0" t="n">
        <v>0.0332150123483796</v>
      </c>
      <c r="I20" s="0" t="n">
        <v>0.0521552278227587</v>
      </c>
      <c r="J20" s="0" t="n">
        <v>0.00709415410853503</v>
      </c>
    </row>
    <row r="21" customFormat="false" ht="12.75" hidden="false" customHeight="false" outlineLevel="0" collapsed="false">
      <c r="A21" s="0" t="n">
        <v>20</v>
      </c>
      <c r="B21" s="0" t="n">
        <v>0.0478999355022853</v>
      </c>
      <c r="C21" s="0" t="n">
        <v>0.0597319948049684</v>
      </c>
      <c r="D21" s="0" t="n">
        <v>0.0363832234972781</v>
      </c>
      <c r="E21" s="0" t="n">
        <v>0.032180250297247</v>
      </c>
      <c r="F21" s="0" t="n">
        <v>0.0488938653613472</v>
      </c>
      <c r="G21" s="0" t="n">
        <v>0.00641861275290358</v>
      </c>
      <c r="H21" s="0" t="n">
        <v>0.030973918149574</v>
      </c>
      <c r="I21" s="0" t="n">
        <v>0.0494283132847003</v>
      </c>
      <c r="J21" s="0" t="n">
        <v>0.00641861275290358</v>
      </c>
    </row>
    <row r="22" customFormat="false" ht="12.75" hidden="false" customHeight="false" outlineLevel="0" collapsed="false">
      <c r="A22" s="0" t="n">
        <v>21</v>
      </c>
      <c r="B22" s="0" t="n">
        <v>0.0459817801286683</v>
      </c>
      <c r="C22" s="0" t="n">
        <v>0.0577797395561657</v>
      </c>
      <c r="D22" s="0" t="n">
        <v>0.0341488590485205</v>
      </c>
      <c r="E22" s="0" t="n">
        <v>0.0301398392433539</v>
      </c>
      <c r="F22" s="0" t="n">
        <v>0.0463780074921765</v>
      </c>
      <c r="G22" s="0" t="n">
        <v>0.00583517865137259</v>
      </c>
      <c r="H22" s="0" t="n">
        <v>0.0289567141851899</v>
      </c>
      <c r="I22" s="0" t="n">
        <v>0.046909813701674</v>
      </c>
      <c r="J22" s="0" t="n">
        <v>0.00583517865137259</v>
      </c>
    </row>
    <row r="23" customFormat="false" ht="12.75" hidden="false" customHeight="false" outlineLevel="0" collapsed="false">
      <c r="A23" s="0" t="n">
        <v>22</v>
      </c>
      <c r="B23" s="0" t="n">
        <v>0.044181880435185</v>
      </c>
      <c r="C23" s="0" t="n">
        <v>0.0559216554101083</v>
      </c>
      <c r="D23" s="0" t="n">
        <v>0.0321141878188285</v>
      </c>
      <c r="E23" s="0" t="n">
        <v>0.0282916465266473</v>
      </c>
      <c r="F23" s="0" t="n">
        <v>0.0440514611194356</v>
      </c>
      <c r="G23" s="0" t="n">
        <v>0.00532783515062891</v>
      </c>
      <c r="H23" s="0" t="n">
        <v>0.0271339719532984</v>
      </c>
      <c r="I23" s="0" t="n">
        <v>0.0445790181558348</v>
      </c>
      <c r="J23" s="0" t="n">
        <v>0.00532783515062891</v>
      </c>
    </row>
    <row r="24" customFormat="false" ht="12.75" hidden="false" customHeight="false" outlineLevel="0" collapsed="false">
      <c r="A24" s="0" t="n">
        <v>23</v>
      </c>
      <c r="B24" s="0" t="n">
        <v>0.0424902889787627</v>
      </c>
      <c r="C24" s="0" t="n">
        <v>0.0541517814925211</v>
      </c>
      <c r="D24" s="0" t="n">
        <v>0.0302561018176166</v>
      </c>
      <c r="E24" s="0" t="n">
        <v>0.0266117647730601</v>
      </c>
      <c r="F24" s="0" t="n">
        <v>0.0418956974206338</v>
      </c>
      <c r="G24" s="0" t="n">
        <v>0.00488390200096085</v>
      </c>
      <c r="H24" s="0" t="n">
        <v>0.0254810309903002</v>
      </c>
      <c r="I24" s="0" t="n">
        <v>0.0424177260102884</v>
      </c>
      <c r="J24" s="0" t="n">
        <v>0.00488390200096085</v>
      </c>
    </row>
    <row r="25" customFormat="false" ht="12.75" hidden="false" customHeight="false" outlineLevel="0" collapsed="false">
      <c r="A25" s="0" t="n">
        <v>24</v>
      </c>
      <c r="B25" s="0" t="n">
        <v>0.0408981235146409</v>
      </c>
      <c r="C25" s="0" t="n">
        <v>0.0524646212236542</v>
      </c>
      <c r="D25" s="0" t="n">
        <v>0.0285547415739478</v>
      </c>
      <c r="E25" s="0" t="n">
        <v>0.0250799642380164</v>
      </c>
      <c r="F25" s="0" t="n">
        <v>0.0398944003111731</v>
      </c>
      <c r="G25" s="0" t="n">
        <v>0.00449323471135123</v>
      </c>
      <c r="H25" s="0" t="n">
        <v>0.023977085547446</v>
      </c>
      <c r="I25" s="0" t="n">
        <v>0.0404098904379776</v>
      </c>
      <c r="J25" s="0" t="n">
        <v>0.00449323471135123</v>
      </c>
    </row>
    <row r="26" customFormat="false" ht="12.75" hidden="false" customHeight="false" outlineLevel="0" collapsed="false">
      <c r="A26" s="0" t="n">
        <v>25</v>
      </c>
      <c r="B26" s="0" t="n">
        <v>0.039397428400186</v>
      </c>
      <c r="C26" s="0" t="n">
        <v>0.0508550995870829</v>
      </c>
      <c r="D26" s="0" t="n">
        <v>0.0269929631110798</v>
      </c>
      <c r="E26" s="0" t="n">
        <v>0.0236790218427018</v>
      </c>
      <c r="F26" s="0" t="n">
        <v>0.0380331567434283</v>
      </c>
      <c r="G26" s="0" t="n">
        <v>0.004147639439014</v>
      </c>
      <c r="H26" s="0" t="n">
        <v>0.0226044721462656</v>
      </c>
      <c r="I26" s="0" t="n">
        <v>0.0385413196423874</v>
      </c>
      <c r="J26" s="0" t="n">
        <v>0.004147639439014</v>
      </c>
    </row>
    <row r="27" customFormat="false" ht="12.75" hidden="false" customHeight="false" outlineLevel="0" collapsed="false">
      <c r="A27" s="0" t="n">
        <v>26</v>
      </c>
      <c r="B27" s="0" t="n">
        <v>0.0379810571781345</v>
      </c>
      <c r="C27" s="0" t="n">
        <v>0.0493185249173979</v>
      </c>
      <c r="D27" s="0" t="n">
        <v>0.0255559042417637</v>
      </c>
      <c r="E27" s="0" t="n">
        <v>0.0223941911819216</v>
      </c>
      <c r="F27" s="0" t="n">
        <v>0.0362991964240697</v>
      </c>
      <c r="G27" s="0" t="n">
        <v>0.00384043955810365</v>
      </c>
      <c r="H27" s="0" t="n">
        <v>0.0213481083712533</v>
      </c>
      <c r="I27" s="0" t="n">
        <v>0.0367994253404344</v>
      </c>
      <c r="J27" s="0" t="n">
        <v>0.00384043955810365</v>
      </c>
    </row>
    <row r="28" customFormat="false" ht="12.75" hidden="false" customHeight="false" outlineLevel="0" collapsed="false">
      <c r="A28" s="0" t="n">
        <v>27</v>
      </c>
      <c r="B28" s="0" t="n">
        <v>0.0366425726352388</v>
      </c>
      <c r="C28" s="0" t="n">
        <v>0.0478505546687793</v>
      </c>
      <c r="D28" s="0" t="n">
        <v>0.0242306295820386</v>
      </c>
      <c r="E28" s="0" t="n">
        <v>0.0212127801360245</v>
      </c>
      <c r="F28" s="0" t="n">
        <v>0.0346811721384298</v>
      </c>
      <c r="G28" s="0" t="n">
        <v>0.00356615057513639</v>
      </c>
      <c r="H28" s="0" t="n">
        <v>0.0201950468123553</v>
      </c>
      <c r="I28" s="0" t="n">
        <v>0.0351730101521957</v>
      </c>
      <c r="J28" s="0" t="n">
        <v>0.00356615057513639</v>
      </c>
    </row>
    <row r="29" customFormat="false" ht="12.75" hidden="false" customHeight="false" outlineLevel="0" collapsed="false">
      <c r="A29" s="0" t="n">
        <v>28</v>
      </c>
      <c r="B29" s="0" t="n">
        <v>0.0353761613588332</v>
      </c>
      <c r="C29" s="0" t="n">
        <v>0.0464471646974247</v>
      </c>
      <c r="D29" s="0" t="n">
        <v>0.0230058383675263</v>
      </c>
      <c r="E29" s="0" t="n">
        <v>0.0201238114665384</v>
      </c>
      <c r="F29" s="0" t="n">
        <v>0.0331689735995737</v>
      </c>
      <c r="G29" s="0" t="n">
        <v>0.00332023350533517</v>
      </c>
      <c r="H29" s="0" t="n">
        <v>0.0191341175892245</v>
      </c>
      <c r="I29" s="0" t="n">
        <v>0.0336520871679644</v>
      </c>
      <c r="J29" s="0" t="n">
        <v>0.00332023350533517</v>
      </c>
    </row>
    <row r="30" customFormat="false" ht="12.75" hidden="false" customHeight="false" outlineLevel="0" collapsed="false">
      <c r="A30" s="0" t="n">
        <v>29</v>
      </c>
      <c r="B30" s="0" t="n">
        <v>0.0341765603830765</v>
      </c>
      <c r="C30" s="0" t="n">
        <v>0.0451046216515693</v>
      </c>
      <c r="D30" s="0" t="n">
        <v>0.0218716226872559</v>
      </c>
      <c r="E30" s="0" t="n">
        <v>0.0191177480171087</v>
      </c>
      <c r="F30" s="0" t="n">
        <v>0.0317535690997359</v>
      </c>
      <c r="G30" s="0" t="n">
        <v>0.00309890578898568</v>
      </c>
      <c r="H30" s="0" t="n">
        <v>0.0181556396691608</v>
      </c>
      <c r="I30" s="0" t="n">
        <v>0.0322277262448753</v>
      </c>
      <c r="J30" s="0" t="n">
        <v>0.00309890578898568</v>
      </c>
    </row>
    <row r="31" customFormat="false" ht="12.75" hidden="false" customHeight="false" outlineLevel="0" collapsed="false">
      <c r="A31" s="0" t="n">
        <v>30</v>
      </c>
      <c r="B31" s="0" t="n">
        <v>0.0330389939656807</v>
      </c>
      <c r="C31" s="0" t="n">
        <v>0.043819458114922</v>
      </c>
      <c r="D31" s="0" t="n">
        <v>0.0208192664316439</v>
      </c>
      <c r="E31" s="0" t="n">
        <v>0.0181862686532959</v>
      </c>
      <c r="F31" s="0" t="n">
        <v>0.0304268703176789</v>
      </c>
      <c r="G31" s="0" t="n">
        <v>0.00289899490014615</v>
      </c>
      <c r="H31" s="0" t="n">
        <v>0.01725118608198</v>
      </c>
      <c r="I31" s="0" t="n">
        <v>0.0308919226014472</v>
      </c>
      <c r="J31" s="0" t="n">
        <v>0.00289899490014615</v>
      </c>
    </row>
    <row r="32" customFormat="false" ht="12.75" hidden="false" customHeight="false" outlineLevel="0" collapsed="false">
      <c r="A32" s="0" t="n">
        <v>31</v>
      </c>
      <c r="B32" s="0" t="n">
        <v>0.0319591188924675</v>
      </c>
      <c r="C32" s="0" t="n">
        <v>0.0425884501941083</v>
      </c>
      <c r="D32" s="0" t="n">
        <v>0.019841077302832</v>
      </c>
      <c r="E32" s="0" t="n">
        <v>0.017322084375192</v>
      </c>
      <c r="F32" s="0" t="n">
        <v>0.029181616491231</v>
      </c>
      <c r="G32" s="0" t="n">
        <v>0.0027178239755752</v>
      </c>
      <c r="H32" s="0" t="n">
        <v>0.0164133917058983</v>
      </c>
      <c r="I32" s="0" t="n">
        <v>0.0296374840882207</v>
      </c>
      <c r="J32" s="0" t="n">
        <v>0.0027178239755752</v>
      </c>
    </row>
    <row r="33" customFormat="false" ht="12.75" hidden="false" customHeight="false" outlineLevel="0" collapsed="false">
      <c r="A33" s="0" t="n">
        <v>32</v>
      </c>
      <c r="B33" s="0" t="n">
        <v>0.0309329769919071</v>
      </c>
      <c r="C33" s="0" t="n">
        <v>0.0414085972792968</v>
      </c>
      <c r="D33" s="0" t="n">
        <v>0.018930245816302</v>
      </c>
      <c r="E33" s="0" t="n">
        <v>0.01651878647763</v>
      </c>
      <c r="F33" s="0" t="n">
        <v>0.0280112748484207</v>
      </c>
      <c r="G33" s="0" t="n">
        <v>0.00255312170208435</v>
      </c>
      <c r="H33" s="0" t="n">
        <v>0.0156357949341026</v>
      </c>
      <c r="I33" s="0" t="n">
        <v>0.0284579341612961</v>
      </c>
      <c r="J33" s="0" t="n">
        <v>0.00255312170208435</v>
      </c>
    </row>
    <row r="34" customFormat="false" ht="12.75" hidden="false" customHeight="false" outlineLevel="0" collapsed="false">
      <c r="A34" s="0" t="n">
        <v>33</v>
      </c>
      <c r="B34" s="0" t="n">
        <v>0.0299569537706266</v>
      </c>
      <c r="C34" s="0" t="n">
        <v>0.0402771037404699</v>
      </c>
      <c r="D34" s="0" t="n">
        <v>0.0180807264486909</v>
      </c>
      <c r="E34" s="0" t="n">
        <v>0.0157707204563092</v>
      </c>
      <c r="F34" s="0" t="n">
        <v>0.0269099547402412</v>
      </c>
      <c r="G34" s="0" t="n">
        <v>0.00240295075492376</v>
      </c>
      <c r="H34" s="0" t="n">
        <v>0.0149127064968269</v>
      </c>
      <c r="I34" s="0" t="n">
        <v>0.0273474281077043</v>
      </c>
      <c r="J34" s="0" t="n">
        <v>0.00240295075492376</v>
      </c>
    </row>
    <row r="35" customFormat="false" ht="12.75" hidden="false" customHeight="false" outlineLevel="0" collapsed="false">
      <c r="A35" s="0" t="n">
        <v>34</v>
      </c>
      <c r="B35" s="0" t="n">
        <v>0.0290277422657519</v>
      </c>
      <c r="C35" s="0" t="n">
        <v>0.0391913623506306</v>
      </c>
      <c r="D35" s="0" t="n">
        <v>0.0172871370436889</v>
      </c>
      <c r="E35" s="0" t="n">
        <v>0.0150728807335179</v>
      </c>
      <c r="F35" s="0" t="n">
        <v>0.0258723333617606</v>
      </c>
      <c r="G35" s="0" t="n">
        <v>0.00226565054731924</v>
      </c>
      <c r="H35" s="0" t="n">
        <v>0.0142391001929525</v>
      </c>
      <c r="I35" s="0" t="n">
        <v>0.0263006804937009</v>
      </c>
      <c r="J35" s="0" t="n">
        <v>0.00226565054731924</v>
      </c>
    </row>
    <row r="36" customFormat="false" ht="12.75" hidden="false" customHeight="false" outlineLevel="0" collapsed="false">
      <c r="A36" s="0" t="n">
        <v>35</v>
      </c>
      <c r="B36" s="0" t="n">
        <v>0.0281423113600872</v>
      </c>
      <c r="C36" s="0" t="n">
        <v>0.0381489392522142</v>
      </c>
      <c r="D36" s="0" t="n">
        <v>0.0165446733393625</v>
      </c>
      <c r="E36" s="0" t="n">
        <v>0.0144208223236348</v>
      </c>
      <c r="F36" s="0" t="n">
        <v>0.0248935913080445</v>
      </c>
      <c r="G36" s="0" t="n">
        <v>0.00213979111115317</v>
      </c>
      <c r="H36" s="0" t="n">
        <v>0.0136105214084295</v>
      </c>
      <c r="I36" s="0" t="n">
        <v>0.0253129021499811</v>
      </c>
      <c r="J36" s="0" t="n">
        <v>0.00213979111115317</v>
      </c>
    </row>
    <row r="37" customFormat="false" ht="12.75" hidden="false" customHeight="false" outlineLevel="0" collapsed="false">
      <c r="A37" s="0" t="n">
        <v>36</v>
      </c>
      <c r="B37" s="0" t="n">
        <v>0.0272978779286717</v>
      </c>
      <c r="C37" s="0" t="n">
        <v>0.0371475603046564</v>
      </c>
      <c r="D37" s="0" t="n">
        <v>0.0158490360737199</v>
      </c>
      <c r="E37" s="0" t="n">
        <v>0.0138105863614791</v>
      </c>
      <c r="F37" s="0" t="n">
        <v>0.0239693565043296</v>
      </c>
      <c r="G37" s="0" t="n">
        <v>0.00202413570224869</v>
      </c>
      <c r="H37" s="0" t="n">
        <v>0.0130230101588956</v>
      </c>
      <c r="I37" s="0" t="n">
        <v>0.0243797452875074</v>
      </c>
      <c r="J37" s="0" t="n">
        <v>0.00202413570224869</v>
      </c>
    </row>
    <row r="38" customFormat="false" ht="12.75" hidden="false" customHeight="false" outlineLevel="0" collapsed="false">
      <c r="A38" s="0" t="n">
        <v>37</v>
      </c>
      <c r="B38" s="0" t="n">
        <v>0.0264918822857402</v>
      </c>
      <c r="C38" s="0" t="n">
        <v>0.0361850986700067</v>
      </c>
      <c r="D38" s="0" t="n">
        <v>0.0151963685966214</v>
      </c>
      <c r="E38" s="0" t="n">
        <v>0.0132386370373286</v>
      </c>
      <c r="F38" s="0" t="n">
        <v>0.0230956552894509</v>
      </c>
      <c r="G38" s="0" t="n">
        <v>0.00191761029362903</v>
      </c>
      <c r="H38" s="0" t="n">
        <v>0.0124730360575327</v>
      </c>
      <c r="I38" s="0" t="n">
        <v>0.0234972555667107</v>
      </c>
      <c r="J38" s="0" t="n">
        <v>0.00191761029362903</v>
      </c>
    </row>
    <row r="39" customFormat="false" ht="12.75" hidden="false" customHeight="false" outlineLevel="0" collapsed="false">
      <c r="A39" s="0" t="n">
        <v>38</v>
      </c>
      <c r="B39" s="0" t="n">
        <v>0.0257219664838817</v>
      </c>
      <c r="C39" s="0" t="n">
        <v>0.0352595635098965</v>
      </c>
      <c r="D39" s="0" t="n">
        <v>0.0145832032923268</v>
      </c>
      <c r="E39" s="0" t="n">
        <v>0.0127018079658715</v>
      </c>
      <c r="F39" s="0" t="n">
        <v>0.0222688696282293</v>
      </c>
      <c r="G39" s="0" t="n">
        <v>0.00181927854394768</v>
      </c>
      <c r="H39" s="0" t="n">
        <v>0.0119574431250506</v>
      </c>
      <c r="I39" s="0" t="n">
        <v>0.0226618301311824</v>
      </c>
      <c r="J39" s="0" t="n">
        <v>0.00181927854394768</v>
      </c>
    </row>
    <row r="40" customFormat="false" ht="12.75" hidden="false" customHeight="false" outlineLevel="0" collapsed="false">
      <c r="A40" s="0" t="n">
        <v>39</v>
      </c>
      <c r="B40" s="0" t="n">
        <v>0.0249859550856685</v>
      </c>
      <c r="C40" s="0" t="n">
        <v>0.0343690896815997</v>
      </c>
      <c r="D40" s="0" t="n">
        <v>0.0140064154187899</v>
      </c>
      <c r="E40" s="0" t="n">
        <v>0.0121972563954361</v>
      </c>
      <c r="F40" s="0" t="n">
        <v>0.021485699590625</v>
      </c>
      <c r="G40" s="0" t="n">
        <v>0.00172832114612512</v>
      </c>
      <c r="H40" s="0" t="n">
        <v>0.0114734027623896</v>
      </c>
      <c r="I40" s="0" t="n">
        <v>0.0218701807724212</v>
      </c>
      <c r="J40" s="0" t="n">
        <v>0.00172832114612512</v>
      </c>
    </row>
    <row r="41" customFormat="false" ht="12.75" hidden="false" customHeight="false" outlineLevel="0" collapsed="false">
      <c r="A41" s="0" t="n">
        <v>40</v>
      </c>
      <c r="B41" s="0" t="n">
        <v>0.0242818380849067</v>
      </c>
      <c r="C41" s="0" t="n">
        <v>0.0335119283335352</v>
      </c>
      <c r="D41" s="0" t="n">
        <v>0.0134631832130738</v>
      </c>
      <c r="E41" s="0" t="n">
        <v>0.0117224239630174</v>
      </c>
      <c r="F41" s="0" t="n">
        <v>0.020743130369555</v>
      </c>
      <c r="G41" s="0" t="n">
        <v>0.00164401870158147</v>
      </c>
      <c r="H41" s="0" t="n">
        <v>0.0110183735247357</v>
      </c>
      <c r="I41" s="0" t="n">
        <v>0.0211193015209652</v>
      </c>
      <c r="J41" s="0" t="n">
        <v>0.00164401870158147</v>
      </c>
    </row>
    <row r="42" customFormat="false" ht="12.75" hidden="false" customHeight="false" outlineLevel="0" collapsed="false">
      <c r="A42" s="0" t="n">
        <v>41</v>
      </c>
      <c r="B42" s="0" t="n">
        <v>0.023607755702096</v>
      </c>
      <c r="C42" s="0" t="n">
        <v>0.0326922900306809</v>
      </c>
      <c r="D42" s="0" t="n">
        <v>0.012950953309273</v>
      </c>
      <c r="E42" s="0" t="n">
        <v>0.0112750029381692</v>
      </c>
      <c r="F42" s="0" t="n">
        <v>0.0200384032205888</v>
      </c>
      <c r="G42" s="0" t="n">
        <v>0.00156573744857078</v>
      </c>
      <c r="H42" s="0" t="n">
        <v>0.0105900665874508</v>
      </c>
      <c r="I42" s="0" t="n">
        <v>0.0204064400662829</v>
      </c>
      <c r="J42" s="0" t="n">
        <v>0.00156573744857078</v>
      </c>
    </row>
    <row r="43" customFormat="false" ht="12.75" hidden="false" customHeight="false" outlineLevel="0" collapsed="false">
      <c r="A43" s="0" t="n">
        <v>42</v>
      </c>
      <c r="B43" s="0" t="n">
        <v>0.0229619848183966</v>
      </c>
      <c r="C43" s="0" t="n">
        <v>0.0319166785267418</v>
      </c>
      <c r="D43" s="0" t="n">
        <v>0.0124674106755345</v>
      </c>
      <c r="E43" s="0" t="n">
        <v>0.0108529070885416</v>
      </c>
      <c r="F43" s="0" t="n">
        <v>0.01936898979946</v>
      </c>
      <c r="G43" s="0" t="n">
        <v>0.00149291731365268</v>
      </c>
      <c r="H43" s="0" t="n">
        <v>0.010186415995408</v>
      </c>
      <c r="I43" s="0" t="n">
        <v>0.0197290724970497</v>
      </c>
      <c r="J43" s="0" t="n">
        <v>0.00149291731365268</v>
      </c>
    </row>
    <row r="44" customFormat="false" ht="12.75" hidden="false" customHeight="false" outlineLevel="0" collapsed="false">
      <c r="A44" s="0" t="n">
        <v>43</v>
      </c>
      <c r="B44" s="0" t="n">
        <v>0.0223429268457574</v>
      </c>
      <c r="C44" s="0" t="n">
        <v>0.0311683450516656</v>
      </c>
      <c r="D44" s="0" t="n">
        <v>0.0120104524076417</v>
      </c>
      <c r="E44" s="0" t="n">
        <v>0.0104542464521802</v>
      </c>
      <c r="F44" s="0" t="n">
        <v>0.0187325694508105</v>
      </c>
      <c r="G44" s="0" t="n">
        <v>0.00142506186394292</v>
      </c>
      <c r="H44" s="0" t="n">
        <v>0.00980555294822813</v>
      </c>
      <c r="I44" s="0" t="n">
        <v>0.019084880928149</v>
      </c>
      <c r="J44" s="0" t="n">
        <v>0.00142506186394292</v>
      </c>
    </row>
    <row r="45" customFormat="false" ht="12.75" hidden="false" customHeight="false" outlineLevel="0" collapsed="false">
      <c r="A45" s="0" t="n">
        <v>44</v>
      </c>
      <c r="B45" s="0" t="n">
        <v>0.0217490968589881</v>
      </c>
      <c r="C45" s="0" t="n">
        <v>0.0304460252804123</v>
      </c>
      <c r="D45" s="0" t="n">
        <v>0.0115781648239304</v>
      </c>
      <c r="E45" s="0" t="n">
        <v>0.0100773054246568</v>
      </c>
      <c r="F45" s="0" t="n">
        <v>0.0181270090665573</v>
      </c>
      <c r="G45" s="0" t="n">
        <v>0.001361729822247</v>
      </c>
      <c r="H45" s="0" t="n">
        <v>0.00944578350363384</v>
      </c>
      <c r="I45" s="0" t="n">
        <v>0.0184717336434231</v>
      </c>
      <c r="J45" s="0" t="n">
        <v>0.001361729822247</v>
      </c>
    </row>
    <row r="46" customFormat="false" ht="12.75" hidden="false" customHeight="false" outlineLevel="0" collapsed="false">
      <c r="A46" s="0" t="n">
        <v>45</v>
      </c>
      <c r="B46" s="0" t="n">
        <v>0.0211791138393409</v>
      </c>
      <c r="C46" s="0" t="n">
        <v>0.0297546221284798</v>
      </c>
      <c r="D46" s="0" t="n">
        <v>0.0111688033946429</v>
      </c>
      <c r="E46" s="0" t="n">
        <v>0.0097205236688459</v>
      </c>
      <c r="F46" s="0" t="n">
        <v>0.0175503451869013</v>
      </c>
      <c r="G46" s="0" t="n">
        <v>0.00130252787328876</v>
      </c>
      <c r="H46" s="0" t="n">
        <v>0.00910556918617053</v>
      </c>
      <c r="I46" s="0" t="n">
        <v>0.0178876674359873</v>
      </c>
      <c r="J46" s="0" t="n">
        <v>0.00130252787328876</v>
      </c>
    </row>
    <row r="47" customFormat="false" ht="12.75" hidden="false" customHeight="false" outlineLevel="0" collapsed="false">
      <c r="A47" s="0" t="n">
        <v>46</v>
      </c>
      <c r="B47" s="0" t="n">
        <v>0.0206316918993556</v>
      </c>
      <c r="C47" s="0" t="n">
        <v>0.029107551961043</v>
      </c>
      <c r="D47" s="0" t="n">
        <v>0.0107807751118231</v>
      </c>
      <c r="E47" s="0" t="n">
        <v>0.00938247943643754</v>
      </c>
      <c r="F47" s="0" t="n">
        <v>0.0170007680630642</v>
      </c>
      <c r="G47" s="0" t="n">
        <v>0.00124710454128716</v>
      </c>
      <c r="H47" s="0" t="n">
        <v>0.00878351007398744</v>
      </c>
      <c r="I47" s="0" t="n">
        <v>0.0173308718724964</v>
      </c>
      <c r="J47" s="0" t="n">
        <v>0.00124710454128716</v>
      </c>
    </row>
    <row r="48" customFormat="false" ht="12.75" hidden="false" customHeight="false" outlineLevel="0" collapsed="false">
      <c r="A48" s="0" t="n">
        <v>47</v>
      </c>
      <c r="B48" s="0" t="n">
        <v>0.0201056323758985</v>
      </c>
      <c r="C48" s="0" t="n">
        <v>0.0284813623847261</v>
      </c>
      <c r="D48" s="0" t="n">
        <v>0.0104126229663862</v>
      </c>
      <c r="E48" s="0" t="n">
        <v>0.00906187495681996</v>
      </c>
      <c r="F48" s="0" t="n">
        <v>0.0164766074398235</v>
      </c>
      <c r="G48" s="0" t="n">
        <v>0.00119514496033102</v>
      </c>
      <c r="H48" s="0" t="n">
        <v>0.00847833000619713</v>
      </c>
      <c r="I48" s="0" t="n">
        <v>0.0167996752454673</v>
      </c>
      <c r="J48" s="0" t="n">
        <v>0.00119514496033102</v>
      </c>
    </row>
    <row r="49" customFormat="false" ht="12.75" hidden="false" customHeight="false" outlineLevel="0" collapsed="false">
      <c r="A49" s="0" t="n">
        <v>48</v>
      </c>
      <c r="B49" s="0" t="n">
        <v>0.019599816692994</v>
      </c>
      <c r="C49" s="0" t="n">
        <v>0.0278751645537724</v>
      </c>
      <c r="D49" s="0" t="n">
        <v>0.0100630122493613</v>
      </c>
      <c r="E49" s="0" t="n">
        <v>0.00875752360366681</v>
      </c>
      <c r="F49" s="0" t="n">
        <v>0.0159763198489753</v>
      </c>
      <c r="G49" s="0" t="n">
        <v>0.00114636639180232</v>
      </c>
      <c r="H49" s="0" t="n">
        <v>0.00818886361063587</v>
      </c>
      <c r="I49" s="0" t="n">
        <v>0.0162925320098502</v>
      </c>
      <c r="J49" s="0" t="n">
        <v>0.00114636639180232</v>
      </c>
    </row>
    <row r="50" customFormat="false" ht="12.75" hidden="false" customHeight="false" outlineLevel="0" collapsed="false">
      <c r="A50" s="0" t="n">
        <v>49</v>
      </c>
      <c r="B50" s="0" t="n">
        <v>0.0191131999085993</v>
      </c>
      <c r="C50" s="0" t="n">
        <v>0.0273031708016572</v>
      </c>
      <c r="D50" s="0" t="n">
        <v>0.00973071843636285</v>
      </c>
      <c r="E50" s="0" t="n">
        <v>0.00846833859472093</v>
      </c>
      <c r="F50" s="0" t="n">
        <v>0.0154984772329497</v>
      </c>
      <c r="G50" s="0" t="n">
        <v>0.00110051436931911</v>
      </c>
      <c r="H50" s="0" t="n">
        <v>0.00791404489907082</v>
      </c>
      <c r="I50" s="0" t="n">
        <v>0.0158080115272632</v>
      </c>
      <c r="J50" s="0" t="n">
        <v>0.00110051436931911</v>
      </c>
    </row>
    <row r="51" customFormat="false" ht="12.75" hidden="false" customHeight="false" outlineLevel="0" collapsed="false">
      <c r="A51" s="0" t="n">
        <v>50</v>
      </c>
      <c r="B51" s="0" t="n">
        <v>0.0186448048702511</v>
      </c>
      <c r="C51" s="0" t="n">
        <v>0.0267547352277818</v>
      </c>
      <c r="D51" s="0" t="n">
        <v>0.00941461644956509</v>
      </c>
      <c r="E51" s="0" t="n">
        <v>0.00819332301768798</v>
      </c>
      <c r="F51" s="0" t="n">
        <v>0.0150417567417945</v>
      </c>
      <c r="G51" s="0" t="n">
        <v>0.00105735937278126</v>
      </c>
      <c r="H51" s="0" t="n">
        <v>0.00765289721596923</v>
      </c>
      <c r="I51" s="0" t="n">
        <v>0.015344787964633</v>
      </c>
      <c r="J51" s="0" t="n">
        <v>0.00105735937278126</v>
      </c>
    </row>
    <row r="52" customFormat="false" ht="12.75" hidden="false" customHeight="false" outlineLevel="0" collapsed="false">
      <c r="A52" s="0" t="n">
        <v>51</v>
      </c>
      <c r="B52" s="0" t="n">
        <v>0.0181937169137889</v>
      </c>
      <c r="C52" s="0" t="n">
        <v>0.0262226598820184</v>
      </c>
      <c r="D52" s="0" t="n">
        <v>0.00911367112105052</v>
      </c>
      <c r="E52" s="0" t="n">
        <v>0.00793156100628097</v>
      </c>
      <c r="F52" s="0" t="n">
        <v>0.0146049315672286</v>
      </c>
      <c r="G52" s="0" t="n">
        <v>0.00101669395011027</v>
      </c>
      <c r="H52" s="0" t="n">
        <v>0.00740452435938965</v>
      </c>
      <c r="I52" s="0" t="n">
        <v>0.0149016312138765</v>
      </c>
      <c r="J52" s="0" t="n">
        <v>0.00101669395011027</v>
      </c>
    </row>
    <row r="53" customFormat="false" ht="12.75" hidden="false" customHeight="false" outlineLevel="0" collapsed="false">
      <c r="A53" s="0" t="n">
        <v>52</v>
      </c>
      <c r="B53" s="0" t="n">
        <v>0.0177590790473613</v>
      </c>
      <c r="C53" s="0" t="n">
        <v>0.0257063004545916</v>
      </c>
      <c r="D53" s="0" t="n">
        <v>0.0088269287063317</v>
      </c>
      <c r="E53" s="0" t="n">
        <v>0.00768220991644226</v>
      </c>
      <c r="F53" s="0" t="n">
        <v>0.0141868626950017</v>
      </c>
      <c r="G53" s="0" t="n">
        <v>0.000978330219116752</v>
      </c>
      <c r="H53" s="0" t="n">
        <v>0.00716810271959597</v>
      </c>
      <c r="I53" s="0" t="n">
        <v>0.0144773987163575</v>
      </c>
      <c r="J53" s="0" t="n">
        <v>0.000978330219116752</v>
      </c>
    </row>
    <row r="54" customFormat="false" ht="12.75" hidden="false" customHeight="false" outlineLevel="0" collapsed="false">
      <c r="A54" s="0" t="n">
        <v>53</v>
      </c>
      <c r="B54" s="0" t="n">
        <v>0.0173400875698461</v>
      </c>
      <c r="C54" s="0" t="n">
        <v>0.0252050440448038</v>
      </c>
      <c r="D54" s="0" t="n">
        <v>0.00855350931793399</v>
      </c>
      <c r="E54" s="0" t="n">
        <v>0.00744449337453657</v>
      </c>
      <c r="F54" s="0" t="n">
        <v>0.0137864914719283</v>
      </c>
      <c r="G54" s="0" t="n">
        <v>0.000942097693187549</v>
      </c>
      <c r="H54" s="0" t="n">
        <v>0.00694287430361085</v>
      </c>
      <c r="I54" s="0" t="n">
        <v>0.0140710280905286</v>
      </c>
      <c r="J54" s="0" t="n">
        <v>0.000942097693187549</v>
      </c>
    </row>
    <row r="55" customFormat="false" ht="12.75" hidden="false" customHeight="false" outlineLevel="0" collapsed="false">
      <c r="A55" s="0" t="n">
        <v>54</v>
      </c>
      <c r="B55" s="0" t="n">
        <v>0.0169359880788157</v>
      </c>
      <c r="C55" s="0" t="n">
        <v>0.024718307341389</v>
      </c>
      <c r="D55" s="0" t="n">
        <v>0.0082926001667769</v>
      </c>
      <c r="E55" s="0" t="n">
        <v>0.0072176950876036</v>
      </c>
      <c r="F55" s="0" t="n">
        <v>0.0134028328968752</v>
      </c>
      <c r="G55" s="0" t="n">
        <v>0.000907841383681141</v>
      </c>
      <c r="H55" s="0" t="n">
        <v>0.00672814053290306</v>
      </c>
      <c r="I55" s="0" t="n">
        <v>0.0136815304738257</v>
      </c>
      <c r="J55" s="0" t="n">
        <v>0.000907841383681141</v>
      </c>
    </row>
    <row r="56" customFormat="false" ht="12.75" hidden="false" customHeight="false" outlineLevel="0" collapsed="false">
      <c r="A56" s="0" t="n">
        <v>55</v>
      </c>
      <c r="B56" s="0" t="n">
        <v>0.0165460718283973</v>
      </c>
      <c r="C56" s="0" t="n">
        <v>0.0242455349247116</v>
      </c>
      <c r="D56" s="0" t="n">
        <v>0.00804344951427183</v>
      </c>
      <c r="E56" s="0" t="n">
        <v>0.0070011533211819</v>
      </c>
      <c r="F56" s="0" t="n">
        <v>0.0130349695562505</v>
      </c>
      <c r="G56" s="0" t="n">
        <v>0.000875420139520039</v>
      </c>
      <c r="H56" s="0" t="n">
        <v>0.00652325671737777</v>
      </c>
      <c r="I56" s="0" t="n">
        <v>0.0133079845008183</v>
      </c>
      <c r="J56" s="0" t="n">
        <v>0.000875420139520039</v>
      </c>
    </row>
    <row r="57" customFormat="false" ht="12.75" hidden="false" customHeight="false" outlineLevel="0" collapsed="false">
      <c r="A57" s="0" t="n">
        <v>56</v>
      </c>
      <c r="B57" s="0" t="n">
        <v>0.0161696724019178</v>
      </c>
      <c r="C57" s="0" t="n">
        <v>0.0237861976815116</v>
      </c>
      <c r="D57" s="0" t="n">
        <v>0.00780536125099008</v>
      </c>
      <c r="E57" s="0" t="n">
        <v>0.00679425596326138</v>
      </c>
      <c r="F57" s="0" t="n">
        <v>0.0126820461341817</v>
      </c>
      <c r="G57" s="0" t="n">
        <v>0.000844705190675094</v>
      </c>
      <c r="H57" s="0" t="n">
        <v>0.0063276271223309</v>
      </c>
      <c r="I57" s="0" t="n">
        <v>0.0129495308490545</v>
      </c>
      <c r="J57" s="0" t="n">
        <v>0.000844705190675094</v>
      </c>
    </row>
    <row r="58" customFormat="false" ht="12.75" hidden="false" customHeight="false" outlineLevel="0" collapsed="false">
      <c r="A58" s="0" t="n">
        <v>57</v>
      </c>
      <c r="B58" s="0" t="n">
        <v>0.0158061626681898</v>
      </c>
      <c r="C58" s="0" t="n">
        <v>0.0233397913238061</v>
      </c>
      <c r="D58" s="0" t="n">
        <v>0.00757769002879378</v>
      </c>
      <c r="E58" s="0" t="n">
        <v>0.00659643610398436</v>
      </c>
      <c r="F58" s="0" t="n">
        <v>0.0123432644359716</v>
      </c>
      <c r="G58" s="0" t="n">
        <v>0.000815578867432376</v>
      </c>
      <c r="H58" s="0" t="n">
        <v>0.00614070055645213</v>
      </c>
      <c r="I58" s="0" t="n">
        <v>0.0126053672922569</v>
      </c>
      <c r="J58" s="0" t="n">
        <v>0.000815578867432376</v>
      </c>
    </row>
    <row r="59" customFormat="false" ht="12.75" hidden="false" customHeight="false" outlineLevel="0" collapsed="false">
      <c r="A59" s="0" t="n">
        <v>58</v>
      </c>
      <c r="B59" s="0" t="n">
        <v>0.0154549519937642</v>
      </c>
      <c r="C59" s="0" t="n">
        <v>0.0229058350041518</v>
      </c>
      <c r="D59" s="0" t="n">
        <v>0.00735983688278349</v>
      </c>
      <c r="E59" s="0" t="n">
        <v>0.00640716807012724</v>
      </c>
      <c r="F59" s="0" t="n">
        <v>0.0120178788707221</v>
      </c>
      <c r="G59" s="0" t="n">
        <v>0.000787933471603769</v>
      </c>
      <c r="H59" s="0" t="n">
        <v>0.00596196641866675</v>
      </c>
      <c r="I59" s="0" t="n">
        <v>0.0122747442076393</v>
      </c>
      <c r="J59" s="0" t="n">
        <v>0.000787933471603769</v>
      </c>
    </row>
    <row r="60" customFormat="false" ht="12.75" hidden="false" customHeight="false" outlineLevel="0" collapsed="false">
      <c r="A60" s="0" t="n">
        <v>59</v>
      </c>
      <c r="B60" s="0" t="n">
        <v>0.0151154836865105</v>
      </c>
      <c r="C60" s="0" t="n">
        <v>0.0224838700202043</v>
      </c>
      <c r="D60" s="0" t="n">
        <v>0.00715124528753412</v>
      </c>
      <c r="E60" s="0" t="n">
        <v>0.00622596386142134</v>
      </c>
      <c r="F60" s="0" t="n">
        <v>0.0117051923453252</v>
      </c>
      <c r="G60" s="0" t="n">
        <v>0.000761670279419074</v>
      </c>
      <c r="H60" s="0" t="n">
        <v>0.00579095114987114</v>
      </c>
      <c r="I60" s="0" t="n">
        <v>0.0119569604903143</v>
      </c>
      <c r="J60" s="0" t="n">
        <v>0.000761670279419074</v>
      </c>
    </row>
    <row r="61" customFormat="false" ht="12.75" hidden="false" customHeight="false" outlineLevel="0" collapsed="false">
      <c r="A61" s="0" t="n">
        <v>60</v>
      </c>
      <c r="B61" s="0" t="n">
        <v>0.0147872326485589</v>
      </c>
      <c r="C61" s="0" t="n">
        <v>0.022073458602034</v>
      </c>
      <c r="D61" s="0" t="n">
        <v>0.00695139759907386</v>
      </c>
      <c r="E61" s="0" t="n">
        <v>0.00605236994263559</v>
      </c>
      <c r="F61" s="0" t="n">
        <v>0.011404552527565</v>
      </c>
      <c r="G61" s="0" t="n">
        <v>0.00073669865883928</v>
      </c>
      <c r="H61" s="0" t="n">
        <v>0.00562721504267489</v>
      </c>
      <c r="I61" s="0" t="n">
        <v>0.011651359833172</v>
      </c>
      <c r="J61" s="0" t="n">
        <v>0.00073669865883928</v>
      </c>
    </row>
    <row r="62" customFormat="false" ht="12.75" hidden="false" customHeight="false" outlineLevel="0" collapsed="false">
      <c r="A62" s="0" t="n">
        <v>61</v>
      </c>
      <c r="B62" s="0" t="n">
        <v>0.0144697032189817</v>
      </c>
      <c r="C62" s="0" t="n">
        <v>0.0216741827762209</v>
      </c>
      <c r="D62" s="0" t="n">
        <v>0.0067598118400737</v>
      </c>
      <c r="E62" s="0" t="n">
        <v>0.00588596435122992</v>
      </c>
      <c r="F62" s="0" t="n">
        <v>0.0111153484408914</v>
      </c>
      <c r="G62" s="0" t="n">
        <v>0.000712935286524036</v>
      </c>
      <c r="H62" s="0" t="n">
        <v>0.0054703493683059</v>
      </c>
      <c r="I62" s="0" t="n">
        <v>0.0113573273353498</v>
      </c>
      <c r="J62" s="0" t="n">
        <v>0.000712935286524036</v>
      </c>
    </row>
    <row r="63" customFormat="false" ht="12.75" hidden="false" customHeight="false" outlineLevel="0" collapsed="false">
      <c r="A63" s="0" t="n">
        <v>62</v>
      </c>
      <c r="B63" s="0" t="n">
        <v>0.0141624271886651</v>
      </c>
      <c r="C63" s="0" t="n">
        <v>0.0212856433012079</v>
      </c>
      <c r="D63" s="0" t="n">
        <v>0.00657603879093939</v>
      </c>
      <c r="E63" s="0" t="n">
        <v>0.00572635408544543</v>
      </c>
      <c r="F63" s="0" t="n">
        <v>0.01083700735764</v>
      </c>
      <c r="G63" s="0" t="n">
        <v>0.000690303451793234</v>
      </c>
      <c r="H63" s="0" t="n">
        <v>0.00531997378502156</v>
      </c>
      <c r="I63" s="0" t="n">
        <v>0.0110742864065154</v>
      </c>
      <c r="J63" s="0" t="n">
        <v>0.000690303451793234</v>
      </c>
    </row>
    <row r="64" customFormat="false" ht="12.75" hidden="false" customHeight="false" outlineLevel="0" collapsed="false">
      <c r="A64" s="0" t="n">
        <v>63</v>
      </c>
      <c r="B64" s="0" t="n">
        <v>0.0138649619716449</v>
      </c>
      <c r="C64" s="0" t="n">
        <v>0.0209074586688772</v>
      </c>
      <c r="D64" s="0" t="n">
        <v>0.00639965935397032</v>
      </c>
      <c r="E64" s="0" t="n">
        <v>0.00557317274205638</v>
      </c>
      <c r="F64" s="0" t="n">
        <v>0.0105689919611738</v>
      </c>
      <c r="G64" s="0" t="n">
        <v>0.000668732436721664</v>
      </c>
      <c r="H64" s="0" t="n">
        <v>0.00517573399683198</v>
      </c>
      <c r="I64" s="0" t="n">
        <v>0.0108016959378653</v>
      </c>
      <c r="J64" s="0" t="n">
        <v>0.000668732436721664</v>
      </c>
    </row>
    <row r="65" customFormat="false" ht="12.75" hidden="false" customHeight="false" outlineLevel="0" collapsed="false">
      <c r="A65" s="0" t="n">
        <v>64</v>
      </c>
      <c r="B65" s="0" t="n">
        <v>0.0135768889187991</v>
      </c>
      <c r="C65" s="0" t="n">
        <v>0.0205392641676475</v>
      </c>
      <c r="D65" s="0" t="n">
        <v>0.0062302821616893</v>
      </c>
      <c r="E65" s="0" t="n">
        <v>0.00542607837677095</v>
      </c>
      <c r="F65" s="0" t="n">
        <v>0.0103107977506752</v>
      </c>
      <c r="G65" s="0" t="n">
        <v>0.00064815696298236</v>
      </c>
      <c r="H65" s="0" t="n">
        <v>0.00503729963518937</v>
      </c>
      <c r="I65" s="0" t="n">
        <v>0.0105390477138709</v>
      </c>
      <c r="J65" s="0" t="n">
        <v>0.00064815696298236</v>
      </c>
    </row>
    <row r="66" customFormat="false" ht="12.75" hidden="false" customHeight="false" outlineLevel="0" collapsed="false">
      <c r="A66" s="0" t="n">
        <v>65</v>
      </c>
      <c r="B66" s="0" t="n">
        <v>0.0132978117612195</v>
      </c>
      <c r="C66" s="0" t="n">
        <v>0.020180711002832</v>
      </c>
      <c r="D66" s="0" t="n">
        <v>0.00606754140382359</v>
      </c>
      <c r="E66" s="0" t="n">
        <v>0.0052847515635255</v>
      </c>
      <c r="F66" s="0" t="n">
        <v>0.0100619506651526</v>
      </c>
      <c r="G66" s="0" t="n">
        <v>0.000628516697362302</v>
      </c>
      <c r="H66" s="0" t="n">
        <v>0.00490436233962465</v>
      </c>
      <c r="I66" s="0" t="n">
        <v>0.0102858640416537</v>
      </c>
      <c r="J66" s="0" t="n">
        <v>0.000628516697362302</v>
      </c>
    </row>
    <row r="67" customFormat="false" ht="12.75" hidden="false" customHeight="false" outlineLevel="0" collapsed="false">
      <c r="A67" s="0" t="n">
        <v>66</v>
      </c>
      <c r="B67" s="0" t="n">
        <v>0.0130273551718555</v>
      </c>
      <c r="C67" s="0" t="n">
        <v>0.0198314654702632</v>
      </c>
      <c r="D67" s="0" t="n">
        <v>0.00591109485039178</v>
      </c>
      <c r="E67" s="0" t="n">
        <v>0.00514889363174078</v>
      </c>
      <c r="F67" s="0" t="n">
        <v>0.0098220049057583</v>
      </c>
      <c r="G67" s="0" t="n">
        <v>0.000609755808933587</v>
      </c>
      <c r="H67" s="0" t="n">
        <v>0.00477663401619322</v>
      </c>
      <c r="I67" s="0" t="n">
        <v>0.010041695577326</v>
      </c>
      <c r="J67" s="0" t="n">
        <v>0.000609755808933587</v>
      </c>
    </row>
    <row r="68" customFormat="false" ht="12.75" hidden="false" customHeight="false" outlineLevel="0" collapsed="false">
      <c r="A68" s="0" t="n">
        <v>67</v>
      </c>
      <c r="B68" s="0" t="n">
        <v>0.0127651634351516</v>
      </c>
      <c r="C68" s="0" t="n">
        <v>0.0194912081795533</v>
      </c>
      <c r="D68" s="0" t="n">
        <v>0.00576062205092349</v>
      </c>
      <c r="E68" s="0" t="n">
        <v>0.00501822506306391</v>
      </c>
      <c r="F68" s="0" t="n">
        <v>0.00959054093772634</v>
      </c>
      <c r="G68" s="0" t="n">
        <v>0.000591822571810241</v>
      </c>
      <c r="H68" s="0" t="n">
        <v>0.00465384525509334</v>
      </c>
      <c r="I68" s="0" t="n">
        <v>0.00980611933080184</v>
      </c>
      <c r="J68" s="0" t="n">
        <v>0.000591822571810241</v>
      </c>
    </row>
    <row r="69" customFormat="false" ht="12.75" hidden="false" customHeight="false" outlineLevel="0" collapsed="false">
      <c r="A69" s="0" t="n">
        <v>68</v>
      </c>
      <c r="B69" s="0" t="n">
        <v>0.0125108992154066</v>
      </c>
      <c r="C69" s="0" t="n">
        <v>0.0191596333235936</v>
      </c>
      <c r="D69" s="0" t="n">
        <v>0.00561582269210736</v>
      </c>
      <c r="E69" s="0" t="n">
        <v>0.00489248403125784</v>
      </c>
      <c r="F69" s="0" t="n">
        <v>0.0093671636551881</v>
      </c>
      <c r="G69" s="0" t="n">
        <v>0.000574669008203144</v>
      </c>
      <c r="H69" s="0" t="n">
        <v>0.00453574389099618</v>
      </c>
      <c r="I69" s="0" t="n">
        <v>0.00957873683253818</v>
      </c>
      <c r="J69" s="0" t="n">
        <v>0.000574669008203144</v>
      </c>
    </row>
    <row r="70" customFormat="false" ht="12.75" hidden="false" customHeight="false" outlineLevel="0" collapsed="false">
      <c r="A70" s="0" t="n">
        <v>69</v>
      </c>
      <c r="B70" s="0" t="n">
        <v>0.0122642424154754</v>
      </c>
      <c r="C70" s="0" t="n">
        <v>0.0188364479911892</v>
      </c>
      <c r="D70" s="0" t="n">
        <v>0.00547641509812988</v>
      </c>
      <c r="E70" s="0" t="n">
        <v>0.00477142507076562</v>
      </c>
      <c r="F70" s="0" t="n">
        <v>0.00915150069387175</v>
      </c>
      <c r="G70" s="0" t="n">
        <v>0.000558250567167229</v>
      </c>
      <c r="H70" s="0" t="n">
        <v>0.0044220936915227</v>
      </c>
      <c r="I70" s="0" t="n">
        <v>0.00935917244734583</v>
      </c>
      <c r="J70" s="0" t="n">
        <v>0.000558250567167229</v>
      </c>
    </row>
    <row r="71" customFormat="false" ht="12.75" hidden="false" customHeight="false" outlineLevel="0" collapsed="false">
      <c r="A71" s="0" t="n">
        <v>70</v>
      </c>
      <c r="B71" s="0" t="n">
        <v>0.012024889118237</v>
      </c>
      <c r="C71" s="0" t="n">
        <v>0.0185213715199252</v>
      </c>
      <c r="D71" s="0" t="n">
        <v>0.00534213485971834</v>
      </c>
      <c r="E71" s="0" t="n">
        <v>0.00465481786110787</v>
      </c>
      <c r="F71" s="0" t="n">
        <v>0.00894320087821487</v>
      </c>
      <c r="G71" s="0" t="n">
        <v>0.000542525835021468</v>
      </c>
      <c r="H71" s="0" t="n">
        <v>0.00431267316095847</v>
      </c>
      <c r="I71" s="0" t="n">
        <v>0.00914707182195931</v>
      </c>
      <c r="J71" s="0" t="n">
        <v>0.000542525835021468</v>
      </c>
    </row>
    <row r="72" customFormat="false" ht="12.75" hidden="false" customHeight="false" outlineLevel="0" collapsed="false">
      <c r="A72" s="0" t="n">
        <v>71</v>
      </c>
      <c r="B72" s="0" t="n">
        <v>0.0117925506039648</v>
      </c>
      <c r="C72" s="0" t="n">
        <v>0.0182141348866152</v>
      </c>
      <c r="D72" s="0" t="n">
        <v>0.00521273357940876</v>
      </c>
      <c r="E72" s="0" t="n">
        <v>0.00454244611570067</v>
      </c>
      <c r="F72" s="0" t="n">
        <v>0.00874193279080921</v>
      </c>
      <c r="G72" s="0" t="n">
        <v>0.000527456273919369</v>
      </c>
      <c r="H72" s="0" t="n">
        <v>0.00420727444774646</v>
      </c>
      <c r="I72" s="0" t="n">
        <v>0.00894210045434561</v>
      </c>
      <c r="J72" s="0" t="n">
        <v>0.000527456273919369</v>
      </c>
    </row>
    <row r="73" customFormat="false" ht="12.75" hidden="false" customHeight="false" outlineLevel="0" collapsed="false">
      <c r="A73" s="0" t="n">
        <v>72</v>
      </c>
      <c r="B73" s="0" t="n">
        <v>0.0115669524373779</v>
      </c>
      <c r="C73" s="0" t="n">
        <v>0.0179144801328406</v>
      </c>
      <c r="D73" s="0" t="n">
        <v>0.00508797772191998</v>
      </c>
      <c r="E73" s="0" t="n">
        <v>0.00443410656493469</v>
      </c>
      <c r="F73" s="0" t="n">
        <v>0.00854738345325178</v>
      </c>
      <c r="G73" s="0" t="n">
        <v>0.000513005985491388</v>
      </c>
      <c r="H73" s="0" t="n">
        <v>0.00410570234556737</v>
      </c>
      <c r="I73" s="0" t="n">
        <v>0.00874394237399108</v>
      </c>
      <c r="J73" s="0" t="n">
        <v>0.000513005985491388</v>
      </c>
    </row>
    <row r="74" customFormat="false" ht="12.75" hidden="false" customHeight="false" outlineLevel="0" collapsed="false">
      <c r="A74" s="0" t="n">
        <v>73</v>
      </c>
      <c r="B74" s="0" t="n">
        <v>0.011347833618723</v>
      </c>
      <c r="C74" s="0" t="n">
        <v>0.0176221598233026</v>
      </c>
      <c r="D74" s="0" t="n">
        <v>0.004967647559685</v>
      </c>
      <c r="E74" s="0" t="n">
        <v>0.00432960802445836</v>
      </c>
      <c r="F74" s="0" t="n">
        <v>0.00835925710863461</v>
      </c>
      <c r="G74" s="0" t="n">
        <v>0.000499141496835465</v>
      </c>
      <c r="H74" s="0" t="n">
        <v>0.00400777337893234</v>
      </c>
      <c r="I74" s="0" t="n">
        <v>0.00855229892342081</v>
      </c>
      <c r="J74" s="0" t="n">
        <v>0.000499141496835465</v>
      </c>
    </row>
    <row r="75" customFormat="false" ht="12.75" hidden="false" customHeight="false" outlineLevel="0" collapsed="false">
      <c r="A75" s="0" t="n">
        <v>74</v>
      </c>
      <c r="B75" s="0" t="n">
        <v>0.0111349457937541</v>
      </c>
      <c r="C75" s="0" t="n">
        <v>0.0173369365348578</v>
      </c>
      <c r="D75" s="0" t="n">
        <v>0.00485153620464857</v>
      </c>
      <c r="E75" s="0" t="n">
        <v>0.00422877054057844</v>
      </c>
      <c r="F75" s="0" t="n">
        <v>0.00817727409679635</v>
      </c>
      <c r="G75" s="0" t="n">
        <v>0.000485831566494943</v>
      </c>
      <c r="H75" s="0" t="n">
        <v>0.0039133149651933</v>
      </c>
      <c r="I75" s="0" t="n">
        <v>0.00836688763217046</v>
      </c>
      <c r="J75" s="0" t="n">
        <v>0.000485831566494943</v>
      </c>
    </row>
    <row r="76" customFormat="false" ht="12.75" hidden="false" customHeight="false" outlineLevel="0" collapsed="false">
      <c r="A76" s="0" t="n">
        <v>75</v>
      </c>
      <c r="B76" s="0" t="n">
        <v>0.0109280525179381</v>
      </c>
      <c r="C76" s="0" t="n">
        <v>0.0170585823742596</v>
      </c>
      <c r="D76" s="0" t="n">
        <v>0.004739448718352</v>
      </c>
      <c r="E76" s="0" t="n">
        <v>0.00413142460554702</v>
      </c>
      <c r="F76" s="0" t="n">
        <v>0.00800116981434954</v>
      </c>
      <c r="G76" s="0" t="n">
        <v>0.000473047008292049</v>
      </c>
      <c r="H76" s="0" t="n">
        <v>0.00382216464574065</v>
      </c>
      <c r="I76" s="0" t="n">
        <v>0.0081874411752907</v>
      </c>
      <c r="J76" s="0" t="n">
        <v>0.000473047008292049</v>
      </c>
    </row>
    <row r="77" customFormat="false" ht="12.75" hidden="false" customHeight="false" outlineLevel="0" collapsed="false">
      <c r="A77" s="0" t="n">
        <v>76</v>
      </c>
      <c r="B77" s="0" t="n">
        <v>0.0107269285706339</v>
      </c>
      <c r="C77" s="0" t="n">
        <v>0.0167868785228014</v>
      </c>
      <c r="D77" s="0" t="n">
        <v>0.00463120129316043</v>
      </c>
      <c r="E77" s="0" t="n">
        <v>0.00403741043626033</v>
      </c>
      <c r="F77" s="0" t="n">
        <v>0.00783069375226617</v>
      </c>
      <c r="G77" s="0" t="n">
        <v>0.000460760531185167</v>
      </c>
      <c r="H77" s="0" t="n">
        <v>0.00373416937992009</v>
      </c>
      <c r="I77" s="0" t="n">
        <v>0.00801370640919574</v>
      </c>
      <c r="J77" s="0" t="n">
        <v>0.000460760531185167</v>
      </c>
    </row>
    <row r="78" customFormat="false" ht="12.75" hidden="false" customHeight="false" outlineLevel="0" collapsed="false">
      <c r="A78" s="0" t="n">
        <v>77</v>
      </c>
      <c r="B78" s="0" t="n">
        <v>0.0105313593153632</v>
      </c>
      <c r="C78" s="0" t="n">
        <v>0.0165216148061207</v>
      </c>
      <c r="D78" s="0" t="n">
        <v>0.00452662049819989</v>
      </c>
      <c r="E78" s="0" t="n">
        <v>0.00394657731056351</v>
      </c>
      <c r="F78" s="0" t="n">
        <v>0.00766560860447412</v>
      </c>
      <c r="G78" s="0" t="n">
        <v>0.000448946593495292</v>
      </c>
      <c r="H78" s="0" t="n">
        <v>0.00364918489587477</v>
      </c>
      <c r="I78" s="0" t="n">
        <v>0.00784544347837391</v>
      </c>
      <c r="J78" s="0" t="n">
        <v>0.000448946593495292</v>
      </c>
    </row>
    <row r="79" customFormat="false" ht="12.75" hidden="false" customHeight="false" outlineLevel="0" collapsed="false">
      <c r="A79" s="0" t="n">
        <v>78</v>
      </c>
      <c r="B79" s="0" t="n">
        <v>0.0103411401026351</v>
      </c>
      <c r="C79" s="0" t="n">
        <v>0.0162625892876355</v>
      </c>
      <c r="D79" s="0" t="n">
        <v>0.00442554258422976</v>
      </c>
      <c r="E79" s="0" t="n">
        <v>0.00385878295594841</v>
      </c>
      <c r="F79" s="0" t="n">
        <v>0.00750568944153851</v>
      </c>
      <c r="G79" s="0" t="n">
        <v>0.000437581270044141</v>
      </c>
      <c r="H79" s="0" t="n">
        <v>0.00356707509311524</v>
      </c>
      <c r="I79" s="0" t="n">
        <v>0.00768242498705487</v>
      </c>
      <c r="J79" s="0" t="n">
        <v>0.000437581270044141</v>
      </c>
    </row>
    <row r="80" customFormat="false" ht="12.75" hidden="false" customHeight="false" outlineLevel="0" collapsed="false">
      <c r="A80" s="0" t="n">
        <v>79</v>
      </c>
      <c r="B80" s="0" t="n">
        <v>0.0101560757120885</v>
      </c>
      <c r="C80" s="0" t="n">
        <v>0.016009607884085</v>
      </c>
      <c r="D80" s="0" t="n">
        <v>0.00432781284224044</v>
      </c>
      <c r="E80" s="0" t="n">
        <v>0.00377389298595802</v>
      </c>
      <c r="F80" s="0" t="n">
        <v>0.00735072294406227</v>
      </c>
      <c r="G80" s="0" t="n">
        <v>0.000426642130926469</v>
      </c>
      <c r="H80" s="0" t="n">
        <v>0.00348771149214919</v>
      </c>
      <c r="I80" s="0" t="n">
        <v>0.00752443523050299</v>
      </c>
      <c r="J80" s="0" t="n">
        <v>0.000426642130926469</v>
      </c>
    </row>
    <row r="81" customFormat="false" ht="12.75" hidden="false" customHeight="false" outlineLevel="0" collapsed="false">
      <c r="A81" s="0" t="n">
        <v>80</v>
      </c>
      <c r="B81" s="0" t="n">
        <v>0.00997597983099514</v>
      </c>
      <c r="C81" s="0" t="n">
        <v>0.0157624840018782</v>
      </c>
      <c r="D81" s="0" t="n">
        <v>0.0042332850110848</v>
      </c>
      <c r="E81" s="0" t="n">
        <v>0.0036917803800782</v>
      </c>
      <c r="F81" s="0" t="n">
        <v>0.00720050669090662</v>
      </c>
      <c r="G81" s="0" t="n">
        <v>0.000416108130746817</v>
      </c>
      <c r="H81" s="0" t="n">
        <v>0.00341097272697217</v>
      </c>
      <c r="I81" s="0" t="n">
        <v>0.00737126948108076</v>
      </c>
      <c r="J81" s="0" t="n">
        <v>0.000416108130746817</v>
      </c>
    </row>
    <row r="82" customFormat="false" ht="12.75" hidden="false" customHeight="false" outlineLevel="0" collapsed="false">
      <c r="A82" s="0" t="n">
        <v>81</v>
      </c>
      <c r="B82" s="0" t="n">
        <v>0.00980067456641352</v>
      </c>
      <c r="C82" s="0" t="n">
        <v>0.0155210381929021</v>
      </c>
      <c r="D82" s="0" t="n">
        <v>0.00414182072990359</v>
      </c>
      <c r="E82" s="0" t="n">
        <v>0.00361232500331404</v>
      </c>
      <c r="F82" s="0" t="n">
        <v>0.007054848497819</v>
      </c>
      <c r="G82" s="0" t="n">
        <v>0.000405959507322728</v>
      </c>
      <c r="H82" s="0" t="n">
        <v>0.00333674407663839</v>
      </c>
      <c r="I82" s="0" t="n">
        <v>0.00722273332465541</v>
      </c>
      <c r="J82" s="0" t="n">
        <v>0.000405959507322728</v>
      </c>
    </row>
    <row r="83" customFormat="false" ht="12.75" hidden="false" customHeight="false" outlineLevel="0" collapsed="false">
      <c r="A83" s="0" t="n">
        <v>82</v>
      </c>
      <c r="B83" s="0" t="n">
        <v>0.00962998998851533</v>
      </c>
      <c r="C83" s="0" t="n">
        <v>0.0152850978286731</v>
      </c>
      <c r="D83" s="0" t="n">
        <v>0.00405328903152349</v>
      </c>
      <c r="E83" s="0" t="n">
        <v>0.00353541316201909</v>
      </c>
      <c r="F83" s="0" t="n">
        <v>0.00691356580240429</v>
      </c>
      <c r="G83" s="0" t="n">
        <v>0.000396177688924149</v>
      </c>
      <c r="H83" s="0" t="n">
        <v>0.00326491703250279</v>
      </c>
      <c r="I83" s="0" t="n">
        <v>0.0070786420433506</v>
      </c>
      <c r="J83" s="0" t="n">
        <v>0.000396177688924149</v>
      </c>
    </row>
    <row r="84" customFormat="false" ht="12.75" hidden="false" customHeight="false" outlineLevel="0" collapsed="false">
      <c r="A84" s="0" t="n">
        <v>83</v>
      </c>
      <c r="B84" s="0" t="n">
        <v>0.00946376370280634</v>
      </c>
      <c r="C84" s="0" t="n">
        <v>0.0150544967916697</v>
      </c>
      <c r="D84" s="0" t="n">
        <v>0.00396756587333927</v>
      </c>
      <c r="E84" s="0" t="n">
        <v>0.00346093719287681</v>
      </c>
      <c r="F84" s="0" t="n">
        <v>0.00677648509179214</v>
      </c>
      <c r="G84" s="0" t="n">
        <v>0.000386745209239936</v>
      </c>
      <c r="H84" s="0" t="n">
        <v>0.00319538889805687</v>
      </c>
      <c r="I84" s="0" t="n">
        <v>0.00693882004095958</v>
      </c>
      <c r="J84" s="0" t="n">
        <v>0.000386745209239936</v>
      </c>
    </row>
    <row r="85" customFormat="false" ht="12.75" hidden="false" customHeight="false" outlineLevel="0" collapsed="false">
      <c r="A85" s="0" t="n">
        <v>84</v>
      </c>
      <c r="B85" s="0" t="n">
        <v>0.00930184044915445</v>
      </c>
      <c r="C85" s="0" t="n">
        <v>0.0148290751828603</v>
      </c>
      <c r="D85" s="0" t="n">
        <v>0.00388453370257866</v>
      </c>
      <c r="E85" s="0" t="n">
        <v>0.00338879508222929</v>
      </c>
      <c r="F85" s="0" t="n">
        <v>0.0066434413696178</v>
      </c>
      <c r="G85" s="0" t="n">
        <v>0.000377645629357726</v>
      </c>
      <c r="H85" s="0" t="n">
        <v>0.003128062418577</v>
      </c>
      <c r="I85" s="0" t="n">
        <v>0.00680310030770583</v>
      </c>
      <c r="J85" s="0" t="n">
        <v>0.000377645629357726</v>
      </c>
    </row>
    <row r="86" customFormat="false" ht="12.75" hidden="false" customHeight="false" outlineLevel="0" collapsed="false">
      <c r="A86" s="0" t="n">
        <v>85</v>
      </c>
      <c r="B86" s="0" t="n">
        <v>0.00914407172570528</v>
      </c>
      <c r="C86" s="0" t="n">
        <v>0.0146086790444352</v>
      </c>
      <c r="D86" s="0" t="n">
        <v>0.00380408105305903</v>
      </c>
      <c r="E86" s="0" t="n">
        <v>0.00331889011321355</v>
      </c>
      <c r="F86" s="0" t="n">
        <v>0.00651427765928591</v>
      </c>
      <c r="G86" s="0" t="n">
        <v>0.000368863466084002</v>
      </c>
      <c r="H86" s="0" t="n">
        <v>0.00306284543806875</v>
      </c>
      <c r="I86" s="0" t="n">
        <v>0.00667132392128036</v>
      </c>
      <c r="J86" s="0" t="n">
        <v>0.000368863466084002</v>
      </c>
    </row>
    <row r="87" customFormat="false" ht="12.75" hidden="false" customHeight="false" outlineLevel="0" collapsed="false">
      <c r="A87" s="0" t="n">
        <v>86</v>
      </c>
      <c r="B87" s="0" t="n">
        <v>0.008990315435921</v>
      </c>
      <c r="C87" s="0" t="n">
        <v>0.0143931600968559</v>
      </c>
      <c r="D87" s="0" t="n">
        <v>0.00372610217089222</v>
      </c>
      <c r="E87" s="0" t="n">
        <v>0.00325113053840234</v>
      </c>
      <c r="F87" s="0" t="n">
        <v>0.00638884454070356</v>
      </c>
      <c r="G87" s="0" t="n">
        <v>0.000360384126030666</v>
      </c>
      <c r="H87" s="0" t="n">
        <v>0.00299965058122741</v>
      </c>
      <c r="I87" s="0" t="n">
        <v>0.00654333958138756</v>
      </c>
      <c r="J87" s="0" t="n">
        <v>0.000360384126030666</v>
      </c>
    </row>
    <row r="88" customFormat="false" ht="12.75" hidden="false" customHeight="false" outlineLevel="0" collapsed="false">
      <c r="A88" s="0" t="n">
        <v>87</v>
      </c>
      <c r="B88" s="0" t="n">
        <v>0.00884043555711832</v>
      </c>
      <c r="C88" s="0" t="n">
        <v>0.0141823754893857</v>
      </c>
      <c r="D88" s="0" t="n">
        <v>0.00365049666676002</v>
      </c>
      <c r="E88" s="0" t="n">
        <v>0.00318542927585982</v>
      </c>
      <c r="F88" s="0" t="n">
        <v>0.00626699971794123</v>
      </c>
      <c r="G88" s="0" t="n">
        <v>0.000352193844956772</v>
      </c>
      <c r="H88" s="0" t="n">
        <v>0.00293839495834775</v>
      </c>
      <c r="I88" s="0" t="n">
        <v>0.0064190031752455</v>
      </c>
      <c r="J88" s="0" t="n">
        <v>0.000352193844956772</v>
      </c>
    </row>
    <row r="89" customFormat="false" ht="12.75" hidden="false" customHeight="false" outlineLevel="0" collapsed="false">
      <c r="A89" s="0" t="n">
        <v>88</v>
      </c>
      <c r="B89" s="0" t="n">
        <v>0.00869430182900993</v>
      </c>
      <c r="C89" s="0" t="n">
        <v>0.0139761875633136</v>
      </c>
      <c r="D89" s="0" t="n">
        <v>0.00357716919264127</v>
      </c>
      <c r="E89" s="0" t="n">
        <v>0.00312170362671299</v>
      </c>
      <c r="F89" s="0" t="n">
        <v>0.00614860761547252</v>
      </c>
      <c r="G89" s="0" t="n">
        <v>0.00034427963186644</v>
      </c>
      <c r="H89" s="0" t="n">
        <v>0.00287899989130601</v>
      </c>
      <c r="I89" s="0" t="n">
        <v>0.00629817737170791</v>
      </c>
      <c r="J89" s="0" t="n">
        <v>0.00034427963186644</v>
      </c>
    </row>
    <row r="90" customFormat="false" ht="12.75" hidden="false" customHeight="false" outlineLevel="0" collapsed="false">
      <c r="A90" s="0" t="n">
        <v>89</v>
      </c>
      <c r="B90" s="0" t="n">
        <v>0.00855178946087055</v>
      </c>
      <c r="C90" s="0" t="n">
        <v>0.0137744636271375</v>
      </c>
      <c r="D90" s="0" t="n">
        <v>0.00350602914103901</v>
      </c>
      <c r="E90" s="0" t="n">
        <v>0.00305987501251225</v>
      </c>
      <c r="F90" s="0" t="n">
        <v>0.00603370444075717</v>
      </c>
      <c r="G90" s="0" t="n">
        <v>0.000336629217462248</v>
      </c>
      <c r="H90" s="0" t="n">
        <v>0.00282139065890894</v>
      </c>
      <c r="I90" s="0" t="n">
        <v>0.00618073124188576</v>
      </c>
      <c r="J90" s="0" t="n">
        <v>0.000336629217462248</v>
      </c>
    </row>
    <row r="91" customFormat="false" ht="12.75" hidden="false" customHeight="false" outlineLevel="0" collapsed="false">
      <c r="A91" s="0" t="n">
        <v>90</v>
      </c>
      <c r="B91" s="0" t="n">
        <v>0.00841277885605574</v>
      </c>
      <c r="C91" s="0" t="n">
        <v>0.0135770757430226</v>
      </c>
      <c r="D91" s="0" t="n">
        <v>0.00343699036493869</v>
      </c>
      <c r="E91" s="0" t="n">
        <v>0.00299986873080866</v>
      </c>
      <c r="F91" s="0" t="n">
        <v>0.00592219674020527</v>
      </c>
      <c r="G91" s="0" t="n">
        <v>0.000329231006564556</v>
      </c>
      <c r="H91" s="0" t="n">
        <v>0.00276549626005826</v>
      </c>
      <c r="I91" s="0" t="n">
        <v>0.00606653990428864</v>
      </c>
      <c r="J91" s="0" t="n">
        <v>0.000329231006564556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s">
        <v>2</v>
      </c>
      <c r="B1" s="0" t="s">
        <v>3</v>
      </c>
      <c r="C1" s="0" t="s">
        <v>207</v>
      </c>
      <c r="D1" s="0" t="s">
        <v>208</v>
      </c>
      <c r="E1" s="0" t="s">
        <v>209</v>
      </c>
    </row>
    <row r="2" customFormat="false" ht="12.75" hidden="false" customHeight="false" outlineLevel="0" collapsed="false">
      <c r="A2" s="0" t="s">
        <v>140</v>
      </c>
      <c r="B2" s="106" t="s">
        <v>28</v>
      </c>
      <c r="C2" s="0" t="n">
        <f aca="false">AVERAGE(Simulated_root_profiles!B2:B11)</f>
        <v>0.104043965378032</v>
      </c>
      <c r="D2" s="0" t="n">
        <f aca="false">MIN(Simulated_root_profiles!D2:D11)</f>
        <v>0.0628015359804577</v>
      </c>
      <c r="E2" s="0" t="n">
        <f aca="false">MAX(Simulated_root_profiles!C2:C11)</f>
        <v>0.256893520908066</v>
      </c>
    </row>
    <row r="3" customFormat="false" ht="12.75" hidden="false" customHeight="false" outlineLevel="0" collapsed="false">
      <c r="A3" s="0" t="s">
        <v>140</v>
      </c>
      <c r="B3" s="107" t="s">
        <v>31</v>
      </c>
      <c r="C3" s="0" t="n">
        <f aca="false">AVERAGE(Simulated_root_profiles!B11:B20)</f>
        <v>0.0620846468076444</v>
      </c>
      <c r="D3" s="0" t="n">
        <f aca="false">MIN(Simulated_root_profiles!D11:D20)</f>
        <v>0.0388442968949838</v>
      </c>
      <c r="E3" s="0" t="n">
        <f aca="false">MAX(Simulated_root_profiles!C11:C20)</f>
        <v>0.0914808876271894</v>
      </c>
    </row>
    <row r="4" customFormat="false" ht="12.75" hidden="false" customHeight="false" outlineLevel="0" collapsed="false">
      <c r="A4" s="0" t="s">
        <v>140</v>
      </c>
      <c r="B4" s="106" t="s">
        <v>34</v>
      </c>
      <c r="C4" s="0" t="n">
        <f aca="false">AVERAGE(Simulated_root_profiles!B21:B40)</f>
        <v>0.0346290783772747</v>
      </c>
      <c r="D4" s="0" t="n">
        <f aca="false">MIN(Simulated_root_profiles!D21:D40)</f>
        <v>0.0140064154187899</v>
      </c>
      <c r="E4" s="0" t="n">
        <f aca="false">MAX(Simulated_root_profiles!C21:C40)</f>
        <v>0.0597319948049684</v>
      </c>
    </row>
    <row r="5" customFormat="false" ht="12.75" hidden="false" customHeight="false" outlineLevel="0" collapsed="false">
      <c r="A5" s="0" t="s">
        <v>150</v>
      </c>
      <c r="B5" s="106" t="s">
        <v>28</v>
      </c>
      <c r="C5" s="0" t="n">
        <f aca="false">AVERAGE(Simulated_root_profiles!E5:E14)</f>
        <v>0.0972292044067548</v>
      </c>
      <c r="D5" s="0" t="n">
        <f aca="false">MIN(Simulated_root_profiles!F5:F14)</f>
        <v>0.0740386978487328</v>
      </c>
      <c r="E5" s="0" t="n">
        <f aca="false">MAX(Simulated_root_profiles!G5:G14)</f>
        <v>0.126510993059748</v>
      </c>
    </row>
    <row r="6" customFormat="false" ht="12.75" hidden="false" customHeight="false" outlineLevel="0" collapsed="false">
      <c r="A6" s="0" t="s">
        <v>150</v>
      </c>
      <c r="B6" s="107" t="s">
        <v>31</v>
      </c>
      <c r="C6" s="0" t="n">
        <f aca="false">AVERAGE(Simulated_root_profiles!E14:E23)</f>
        <v>0.0396916681126236</v>
      </c>
      <c r="D6" s="0" t="n">
        <f aca="false">MIN(Simulated_root_profiles!F14:F23)</f>
        <v>0.0440514611194356</v>
      </c>
      <c r="E6" s="0" t="n">
        <f aca="false">MAX(Simulated_root_profiles!G14:G23)</f>
        <v>0.0148100260715103</v>
      </c>
    </row>
    <row r="7" customFormat="false" ht="12.75" hidden="false" customHeight="false" outlineLevel="0" collapsed="false">
      <c r="A7" s="0" t="s">
        <v>150</v>
      </c>
      <c r="B7" s="106" t="s">
        <v>34</v>
      </c>
      <c r="C7" s="0" t="n">
        <f aca="false">AVERAGE(Simulated_root_profiles!E24:E43)</f>
        <v>0.0170654733212397</v>
      </c>
      <c r="D7" s="0" t="n">
        <f aca="false">MIN(Simulated_root_profiles!F24:F43)</f>
        <v>0.01936898979946</v>
      </c>
      <c r="E7" s="0" t="n">
        <f aca="false">MAX(Simulated_root_profiles!G24:G43)</f>
        <v>0.00488390200096085</v>
      </c>
    </row>
    <row r="8" customFormat="false" ht="12.75" hidden="false" customHeight="false" outlineLevel="0" collapsed="false">
      <c r="A8" s="0" t="s">
        <v>171</v>
      </c>
      <c r="B8" s="106" t="s">
        <v>28</v>
      </c>
      <c r="C8" s="0" t="n">
        <f aca="false">AVERAGE(Simulated_root_profiles!H8:H17)</f>
        <v>0.0669720389854661</v>
      </c>
      <c r="D8" s="0" t="n">
        <f aca="false">MIN(Simulated_root_profiles!I8:I17)</f>
        <v>0.0618408291451648</v>
      </c>
      <c r="E8" s="0" t="n">
        <f aca="false">MAX(Simulated_root_profiles!J8:J17)</f>
        <v>0.0481160759276522</v>
      </c>
    </row>
    <row r="9" customFormat="false" ht="12.75" hidden="false" customHeight="false" outlineLevel="0" collapsed="false">
      <c r="A9" s="0" t="s">
        <v>171</v>
      </c>
      <c r="B9" s="107" t="s">
        <v>31</v>
      </c>
      <c r="C9" s="0" t="n">
        <f aca="false">AVERAGE(Simulated_root_profiles!H17:H26)</f>
        <v>0.0308250489143864</v>
      </c>
      <c r="D9" s="0" t="n">
        <f aca="false">MIN(Simulated_root_profiles!I17:I26)</f>
        <v>0.0385413196423874</v>
      </c>
      <c r="E9" s="0" t="n">
        <f aca="false">MAX(Simulated_root_profiles!J17:J26)</f>
        <v>0.00991041875169267</v>
      </c>
    </row>
    <row r="10" customFormat="false" ht="12.75" hidden="false" customHeight="false" outlineLevel="0" collapsed="false">
      <c r="A10" s="0" t="s">
        <v>171</v>
      </c>
      <c r="B10" s="106" t="s">
        <v>34</v>
      </c>
      <c r="C10" s="0" t="n">
        <f aca="false">AVERAGE(Simulated_root_profiles!H27:H46)</f>
        <v>0.013998713355584</v>
      </c>
      <c r="D10" s="0" t="n">
        <f aca="false">MIN(Simulated_root_profiles!I27:I46)</f>
        <v>0.0178876674359873</v>
      </c>
      <c r="E10" s="0" t="n">
        <f aca="false">MAX(Simulated_root_profiles!J27:J46)</f>
        <v>0.00384043955810365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B65" activeCellId="0" sqref="B65"/>
    </sheetView>
  </sheetViews>
  <sheetFormatPr defaultRowHeight="12.8"/>
  <cols>
    <col collapsed="false" hidden="false" max="3" min="1" style="0" width="11.2040816326531"/>
    <col collapsed="false" hidden="false" max="1025" min="4" style="0" width="11.5204081632653"/>
  </cols>
  <sheetData>
    <row r="1" customFormat="false" ht="23.85" hidden="false" customHeight="false" outlineLevel="0" collapsed="false">
      <c r="A1" s="108"/>
      <c r="B1" s="108" t="s">
        <v>210</v>
      </c>
      <c r="C1" s="108" t="s">
        <v>211</v>
      </c>
    </row>
    <row r="2" customFormat="false" ht="12.8" hidden="false" customHeight="false" outlineLevel="0" collapsed="false">
      <c r="A2" s="0" t="n">
        <v>1949</v>
      </c>
      <c r="B2" s="0" t="n">
        <v>1</v>
      </c>
      <c r="C2" s="109" t="n">
        <v>97.4</v>
      </c>
    </row>
    <row r="3" customFormat="false" ht="12.8" hidden="false" customHeight="false" outlineLevel="0" collapsed="false">
      <c r="A3" s="0" t="n">
        <f aca="false">A2+1</f>
        <v>1950</v>
      </c>
      <c r="B3" s="0" t="n">
        <v>2</v>
      </c>
      <c r="C3" s="109" t="n">
        <v>97.42</v>
      </c>
    </row>
    <row r="4" customFormat="false" ht="12.8" hidden="false" customHeight="false" outlineLevel="0" collapsed="false">
      <c r="A4" s="0" t="n">
        <f aca="false">A3+1</f>
        <v>1951</v>
      </c>
      <c r="B4" s="0" t="n">
        <f aca="false">B3+1</f>
        <v>3</v>
      </c>
      <c r="C4" s="109" t="n">
        <v>97.45</v>
      </c>
    </row>
    <row r="5" customFormat="false" ht="12.8" hidden="false" customHeight="false" outlineLevel="0" collapsed="false">
      <c r="A5" s="0" t="n">
        <f aca="false">A4+1</f>
        <v>1952</v>
      </c>
      <c r="B5" s="0" t="n">
        <f aca="false">B4+1</f>
        <v>4</v>
      </c>
      <c r="C5" s="109" t="n">
        <v>97.42</v>
      </c>
    </row>
    <row r="6" customFormat="false" ht="12.8" hidden="false" customHeight="false" outlineLevel="0" collapsed="false">
      <c r="A6" s="0" t="n">
        <f aca="false">A5+1</f>
        <v>1953</v>
      </c>
      <c r="B6" s="0" t="n">
        <f aca="false">B5+1</f>
        <v>5</v>
      </c>
      <c r="C6" s="109" t="n">
        <v>97.59</v>
      </c>
    </row>
    <row r="7" customFormat="false" ht="12.8" hidden="false" customHeight="false" outlineLevel="0" collapsed="false">
      <c r="A7" s="0" t="n">
        <f aca="false">A6+1</f>
        <v>1954</v>
      </c>
      <c r="B7" s="0" t="n">
        <f aca="false">B6+1</f>
        <v>6</v>
      </c>
      <c r="C7" s="110" t="n">
        <v>97.75</v>
      </c>
    </row>
    <row r="8" customFormat="false" ht="12.8" hidden="false" customHeight="false" outlineLevel="0" collapsed="false">
      <c r="A8" s="0" t="n">
        <f aca="false">A7+1</f>
        <v>1955</v>
      </c>
      <c r="B8" s="0" t="n">
        <f aca="false">B7+1</f>
        <v>7</v>
      </c>
      <c r="C8" s="110" t="n">
        <v>102.7363</v>
      </c>
    </row>
    <row r="9" customFormat="false" ht="12.8" hidden="false" customHeight="false" outlineLevel="0" collapsed="false">
      <c r="A9" s="0" t="n">
        <f aca="false">A8+1</f>
        <v>1956</v>
      </c>
      <c r="B9" s="0" t="n">
        <f aca="false">B8+1</f>
        <v>8</v>
      </c>
      <c r="C9" s="110" t="n">
        <v>107.7225</v>
      </c>
    </row>
    <row r="10" customFormat="false" ht="12.8" hidden="false" customHeight="false" outlineLevel="0" collapsed="false">
      <c r="A10" s="0" t="n">
        <f aca="false">A9+1</f>
        <v>1957</v>
      </c>
      <c r="B10" s="0" t="n">
        <f aca="false">B9+1</f>
        <v>9</v>
      </c>
      <c r="C10" s="110" t="n">
        <v>112.7088</v>
      </c>
    </row>
    <row r="11" customFormat="false" ht="12.8" hidden="false" customHeight="false" outlineLevel="0" collapsed="false">
      <c r="A11" s="0" t="n">
        <f aca="false">A10+1</f>
        <v>1958</v>
      </c>
      <c r="B11" s="0" t="n">
        <f aca="false">B10+1</f>
        <v>10</v>
      </c>
      <c r="C11" s="110" t="n">
        <v>117.695</v>
      </c>
    </row>
    <row r="12" customFormat="false" ht="12.8" hidden="false" customHeight="false" outlineLevel="0" collapsed="false">
      <c r="A12" s="0" t="n">
        <f aca="false">A11+1</f>
        <v>1959</v>
      </c>
      <c r="B12" s="0" t="n">
        <f aca="false">B11+1</f>
        <v>11</v>
      </c>
      <c r="C12" s="110" t="n">
        <v>122.6813</v>
      </c>
    </row>
    <row r="13" customFormat="false" ht="12.8" hidden="false" customHeight="false" outlineLevel="0" collapsed="false">
      <c r="A13" s="0" t="n">
        <f aca="false">A12+1</f>
        <v>1960</v>
      </c>
      <c r="B13" s="0" t="n">
        <f aca="false">B12+1</f>
        <v>12</v>
      </c>
      <c r="C13" s="110" t="n">
        <v>121.1923</v>
      </c>
    </row>
    <row r="14" customFormat="false" ht="12.8" hidden="false" customHeight="false" outlineLevel="0" collapsed="false">
      <c r="A14" s="0" t="n">
        <f aca="false">A13+1</f>
        <v>1961</v>
      </c>
      <c r="B14" s="0" t="n">
        <f aca="false">B13+1</f>
        <v>13</v>
      </c>
      <c r="C14" s="110" t="n">
        <v>122.0727</v>
      </c>
    </row>
    <row r="15" customFormat="false" ht="12.8" hidden="false" customHeight="false" outlineLevel="0" collapsed="false">
      <c r="A15" s="0" t="n">
        <f aca="false">A14+1</f>
        <v>1962</v>
      </c>
      <c r="B15" s="0" t="n">
        <f aca="false">B14+1</f>
        <v>14</v>
      </c>
      <c r="C15" s="110" t="n">
        <v>135.6667</v>
      </c>
    </row>
    <row r="16" customFormat="false" ht="12.8" hidden="false" customHeight="false" outlineLevel="0" collapsed="false">
      <c r="A16" s="109" t="n">
        <f aca="false">A15+1</f>
        <v>1963</v>
      </c>
      <c r="B16" s="109" t="n">
        <f aca="false">B15+1</f>
        <v>15</v>
      </c>
      <c r="C16" s="110" t="n">
        <v>172.6105</v>
      </c>
    </row>
    <row r="17" customFormat="false" ht="12.8" hidden="false" customHeight="false" outlineLevel="0" collapsed="false">
      <c r="A17" s="111" t="n">
        <f aca="false">A16+1</f>
        <v>1964</v>
      </c>
      <c r="B17" s="111" t="n">
        <f aca="false">B16+1</f>
        <v>16</v>
      </c>
      <c r="C17" s="112" t="n">
        <v>183.5333</v>
      </c>
    </row>
    <row r="18" customFormat="false" ht="12.8" hidden="false" customHeight="false" outlineLevel="0" collapsed="false">
      <c r="A18" s="109" t="n">
        <f aca="false">A17+1</f>
        <v>1965</v>
      </c>
      <c r="B18" s="109" t="n">
        <f aca="false">B17+1</f>
        <v>17</v>
      </c>
      <c r="C18" s="110" t="n">
        <v>175.45</v>
      </c>
    </row>
    <row r="19" customFormat="false" ht="12.8" hidden="false" customHeight="false" outlineLevel="0" collapsed="false">
      <c r="A19" s="109" t="n">
        <f aca="false">A18+1</f>
        <v>1966</v>
      </c>
      <c r="B19" s="109" t="n">
        <f aca="false">B18+1</f>
        <v>18</v>
      </c>
      <c r="C19" s="110" t="n">
        <v>169.1333</v>
      </c>
    </row>
    <row r="20" customFormat="false" ht="12.8" hidden="false" customHeight="false" outlineLevel="0" collapsed="false">
      <c r="A20" s="109" t="n">
        <f aca="false">A19+1</f>
        <v>1967</v>
      </c>
      <c r="B20" s="109" t="n">
        <f aca="false">B19+1</f>
        <v>19</v>
      </c>
      <c r="C20" s="110" t="n">
        <v>162.2</v>
      </c>
    </row>
    <row r="21" customFormat="false" ht="12.8" hidden="false" customHeight="false" outlineLevel="0" collapsed="false">
      <c r="A21" s="109" t="n">
        <f aca="false">A20+1</f>
        <v>1968</v>
      </c>
      <c r="B21" s="109" t="n">
        <f aca="false">B20+1</f>
        <v>20</v>
      </c>
      <c r="C21" s="110" t="n">
        <v>156.4692</v>
      </c>
    </row>
    <row r="22" customFormat="false" ht="12.8" hidden="false" customHeight="false" outlineLevel="0" collapsed="false">
      <c r="A22" s="109" t="n">
        <f aca="false">A21+1</f>
        <v>1969</v>
      </c>
      <c r="B22" s="109" t="n">
        <f aca="false">B21+1</f>
        <v>21</v>
      </c>
      <c r="C22" s="110" t="n">
        <v>154.525</v>
      </c>
    </row>
    <row r="23" customFormat="false" ht="12.8" hidden="false" customHeight="false" outlineLevel="0" collapsed="false">
      <c r="A23" s="109" t="n">
        <f aca="false">A22+1</f>
        <v>1970</v>
      </c>
      <c r="B23" s="109" t="n">
        <f aca="false">B22+1</f>
        <v>22</v>
      </c>
      <c r="C23" s="110" t="n">
        <v>152.9917</v>
      </c>
    </row>
    <row r="24" customFormat="false" ht="12.8" hidden="false" customHeight="false" outlineLevel="0" collapsed="false">
      <c r="A24" s="109" t="n">
        <f aca="false">A23+1</f>
        <v>1971</v>
      </c>
      <c r="B24" s="109" t="n">
        <f aca="false">B23+1</f>
        <v>23</v>
      </c>
      <c r="C24" s="110" t="n">
        <v>149.9167</v>
      </c>
    </row>
    <row r="25" customFormat="false" ht="12.8" hidden="false" customHeight="false" outlineLevel="0" collapsed="false">
      <c r="A25" s="109" t="n">
        <f aca="false">A24+1</f>
        <v>1972</v>
      </c>
      <c r="B25" s="109" t="n">
        <f aca="false">B24+1</f>
        <v>24</v>
      </c>
      <c r="C25" s="110" t="n">
        <v>146.8818</v>
      </c>
    </row>
    <row r="26" customFormat="false" ht="12.8" hidden="false" customHeight="false" outlineLevel="0" collapsed="false">
      <c r="A26" s="109" t="n">
        <f aca="false">A25+1</f>
        <v>1973</v>
      </c>
      <c r="B26" s="109" t="n">
        <f aca="false">B25+1</f>
        <v>25</v>
      </c>
      <c r="C26" s="110" t="n">
        <v>142.3</v>
      </c>
    </row>
    <row r="27" customFormat="false" ht="12.8" hidden="false" customHeight="false" outlineLevel="0" collapsed="false">
      <c r="A27" s="109" t="n">
        <f aca="false">A26+1</f>
        <v>1974</v>
      </c>
      <c r="B27" s="109" t="n">
        <f aca="false">B26+1</f>
        <v>26</v>
      </c>
      <c r="C27" s="110" t="n">
        <v>139.22</v>
      </c>
    </row>
    <row r="28" customFormat="false" ht="12.8" hidden="false" customHeight="false" outlineLevel="0" collapsed="false">
      <c r="A28" s="109" t="n">
        <f aca="false">A27+1</f>
        <v>1975</v>
      </c>
      <c r="B28" s="109" t="n">
        <f aca="false">B27+1</f>
        <v>27</v>
      </c>
      <c r="C28" s="110" t="n">
        <v>137.0143</v>
      </c>
    </row>
    <row r="29" customFormat="false" ht="12.8" hidden="false" customHeight="false" outlineLevel="0" collapsed="false">
      <c r="A29" s="109" t="n">
        <f aca="false">A28+1</f>
        <v>1976</v>
      </c>
      <c r="B29" s="109" t="n">
        <f aca="false">B28+1</f>
        <v>28</v>
      </c>
      <c r="C29" s="110" t="n">
        <v>134.9647</v>
      </c>
    </row>
    <row r="30" customFormat="false" ht="12.8" hidden="false" customHeight="false" outlineLevel="0" collapsed="false">
      <c r="A30" s="109" t="n">
        <f aca="false">A29+1</f>
        <v>1977</v>
      </c>
      <c r="B30" s="109" t="n">
        <f aca="false">B29+1</f>
        <v>29</v>
      </c>
      <c r="C30" s="110" t="n">
        <v>133.2944</v>
      </c>
    </row>
    <row r="31" customFormat="false" ht="12.8" hidden="false" customHeight="false" outlineLevel="0" collapsed="false">
      <c r="A31" s="109" t="n">
        <f aca="false">A30+1</f>
        <v>1978</v>
      </c>
      <c r="B31" s="109" t="n">
        <f aca="false">B30+1</f>
        <v>30</v>
      </c>
      <c r="C31" s="110" t="n">
        <v>132.4417</v>
      </c>
    </row>
    <row r="32" customFormat="false" ht="12.8" hidden="false" customHeight="false" outlineLevel="0" collapsed="false">
      <c r="A32" s="109" t="n">
        <f aca="false">A31+1</f>
        <v>1979</v>
      </c>
      <c r="B32" s="109" t="n">
        <f aca="false">B31+1</f>
        <v>31</v>
      </c>
      <c r="C32" s="110" t="n">
        <v>129.6417</v>
      </c>
    </row>
    <row r="33" customFormat="false" ht="12.8" hidden="false" customHeight="false" outlineLevel="0" collapsed="false">
      <c r="A33" s="109" t="n">
        <f aca="false">A32+1</f>
        <v>1980</v>
      </c>
      <c r="B33" s="109" t="n">
        <f aca="false">B32+1</f>
        <v>32</v>
      </c>
      <c r="C33" s="110" t="n">
        <v>126.3486</v>
      </c>
    </row>
    <row r="34" customFormat="false" ht="12.8" hidden="false" customHeight="false" outlineLevel="0" collapsed="false">
      <c r="A34" s="109" t="n">
        <f aca="false">A33+1</f>
        <v>1981</v>
      </c>
      <c r="B34" s="109" t="n">
        <f aca="false">B33+1</f>
        <v>33</v>
      </c>
      <c r="C34" s="110" t="n">
        <v>125.5274</v>
      </c>
    </row>
    <row r="35" customFormat="false" ht="12.8" hidden="false" customHeight="false" outlineLevel="0" collapsed="false">
      <c r="A35" s="109" t="n">
        <f aca="false">A34+1</f>
        <v>1982</v>
      </c>
      <c r="B35" s="109" t="n">
        <f aca="false">B34+1</f>
        <v>34</v>
      </c>
      <c r="C35" s="110" t="n">
        <v>123.8614</v>
      </c>
    </row>
    <row r="36" customFormat="false" ht="12.8" hidden="false" customHeight="false" outlineLevel="0" collapsed="false">
      <c r="A36" s="109" t="n">
        <f aca="false">A35+1</f>
        <v>1983</v>
      </c>
      <c r="B36" s="109" t="n">
        <f aca="false">B35+1</f>
        <v>35</v>
      </c>
      <c r="C36" s="110" t="n">
        <v>122.5089</v>
      </c>
    </row>
    <row r="37" customFormat="false" ht="12.8" hidden="false" customHeight="false" outlineLevel="0" collapsed="false">
      <c r="A37" s="109" t="n">
        <f aca="false">A36+1</f>
        <v>1984</v>
      </c>
      <c r="B37" s="109" t="n">
        <f aca="false">B36+1</f>
        <v>36</v>
      </c>
      <c r="C37" s="110" t="n">
        <v>120.5179</v>
      </c>
    </row>
    <row r="38" customFormat="false" ht="12.8" hidden="false" customHeight="false" outlineLevel="0" collapsed="false">
      <c r="A38" s="109" t="n">
        <f aca="false">A37+1</f>
        <v>1985</v>
      </c>
      <c r="B38" s="109" t="n">
        <f aca="false">B37+1</f>
        <v>37</v>
      </c>
      <c r="C38" s="110" t="n">
        <v>119.456</v>
      </c>
    </row>
    <row r="39" customFormat="false" ht="12.8" hidden="false" customHeight="false" outlineLevel="0" collapsed="false">
      <c r="A39" s="109" t="n">
        <f aca="false">A38+1</f>
        <v>1986</v>
      </c>
      <c r="B39" s="109" t="n">
        <f aca="false">B38+1</f>
        <v>38</v>
      </c>
      <c r="C39" s="110" t="n">
        <v>118.35</v>
      </c>
    </row>
    <row r="40" customFormat="false" ht="12.8" hidden="false" customHeight="false" outlineLevel="0" collapsed="false">
      <c r="A40" s="109" t="n">
        <f aca="false">A39+1</f>
        <v>1987</v>
      </c>
      <c r="B40" s="109" t="n">
        <f aca="false">B39+1</f>
        <v>39</v>
      </c>
      <c r="C40" s="110" t="n">
        <v>117.8131</v>
      </c>
    </row>
    <row r="41" customFormat="false" ht="12.8" hidden="false" customHeight="false" outlineLevel="0" collapsed="false">
      <c r="A41" s="109" t="n">
        <f aca="false">A40+1</f>
        <v>1988</v>
      </c>
      <c r="B41" s="109" t="n">
        <f aca="false">B40+1</f>
        <v>40</v>
      </c>
      <c r="C41" s="110" t="n">
        <v>116.9552</v>
      </c>
    </row>
    <row r="42" customFormat="false" ht="12.8" hidden="false" customHeight="false" outlineLevel="0" collapsed="false">
      <c r="A42" s="109" t="n">
        <f aca="false">A41+1</f>
        <v>1989</v>
      </c>
      <c r="B42" s="109" t="n">
        <f aca="false">B41+1</f>
        <v>41</v>
      </c>
      <c r="C42" s="110" t="n">
        <v>116.144</v>
      </c>
    </row>
    <row r="43" customFormat="false" ht="12.8" hidden="false" customHeight="false" outlineLevel="0" collapsed="false">
      <c r="A43" s="109" t="n">
        <f aca="false">A42+1</f>
        <v>1990</v>
      </c>
      <c r="B43" s="109" t="n">
        <f aca="false">B42+1</f>
        <v>42</v>
      </c>
      <c r="C43" s="110" t="n">
        <v>114.989</v>
      </c>
    </row>
    <row r="44" customFormat="false" ht="12.8" hidden="false" customHeight="false" outlineLevel="0" collapsed="false">
      <c r="A44" s="109" t="n">
        <f aca="false">A43+1</f>
        <v>1991</v>
      </c>
      <c r="B44" s="109" t="n">
        <f aca="false">B43+1</f>
        <v>43</v>
      </c>
      <c r="C44" s="110" t="n">
        <v>113.918</v>
      </c>
    </row>
    <row r="45" customFormat="false" ht="12.8" hidden="false" customHeight="false" outlineLevel="0" collapsed="false">
      <c r="A45" s="109" t="n">
        <f aca="false">A44+1</f>
        <v>1992</v>
      </c>
      <c r="B45" s="109" t="n">
        <f aca="false">B44+1</f>
        <v>44</v>
      </c>
      <c r="C45" s="110" t="n">
        <v>113.2693</v>
      </c>
    </row>
    <row r="46" customFormat="false" ht="12.8" hidden="false" customHeight="false" outlineLevel="0" collapsed="false">
      <c r="A46" s="109" t="n">
        <f aca="false">A45+1</f>
        <v>1993</v>
      </c>
      <c r="B46" s="109" t="n">
        <f aca="false">B45+1</f>
        <v>45</v>
      </c>
      <c r="C46" s="110" t="n">
        <v>112.5343</v>
      </c>
    </row>
    <row r="47" customFormat="false" ht="12.8" hidden="false" customHeight="false" outlineLevel="0" collapsed="false">
      <c r="A47" s="109" t="n">
        <f aca="false">A46+1</f>
        <v>1994</v>
      </c>
      <c r="B47" s="109" t="n">
        <f aca="false">B46+1</f>
        <v>46</v>
      </c>
      <c r="C47" s="110" t="n">
        <v>111.9235</v>
      </c>
    </row>
    <row r="48" customFormat="false" ht="12.8" hidden="false" customHeight="false" outlineLevel="0" collapsed="false">
      <c r="A48" s="109" t="n">
        <f aca="false">A47+1</f>
        <v>1995</v>
      </c>
      <c r="B48" s="109" t="n">
        <f aca="false">B47+1</f>
        <v>47</v>
      </c>
      <c r="C48" s="110" t="n">
        <v>111.3074</v>
      </c>
    </row>
    <row r="49" customFormat="false" ht="12.8" hidden="false" customHeight="false" outlineLevel="0" collapsed="false">
      <c r="A49" s="109" t="n">
        <f aca="false">A48+1</f>
        <v>1996</v>
      </c>
      <c r="B49" s="109" t="n">
        <f aca="false">B48+1</f>
        <v>48</v>
      </c>
      <c r="C49" s="110" t="n">
        <v>110.5375</v>
      </c>
    </row>
    <row r="50" customFormat="false" ht="12.8" hidden="false" customHeight="false" outlineLevel="0" collapsed="false">
      <c r="A50" s="109" t="n">
        <f aca="false">A49+1</f>
        <v>1997</v>
      </c>
      <c r="B50" s="109" t="n">
        <f aca="false">B49+1</f>
        <v>49</v>
      </c>
      <c r="C50" s="110" t="n">
        <v>110.13</v>
      </c>
    </row>
    <row r="51" customFormat="false" ht="12.8" hidden="false" customHeight="false" outlineLevel="0" collapsed="false">
      <c r="A51" s="109" t="n">
        <f aca="false">A50+1</f>
        <v>1998</v>
      </c>
      <c r="B51" s="109" t="n">
        <f aca="false">B50+1</f>
        <v>50</v>
      </c>
      <c r="C51" s="110" t="n">
        <v>109.7664</v>
      </c>
    </row>
    <row r="52" customFormat="false" ht="12.8" hidden="false" customHeight="false" outlineLevel="0" collapsed="false">
      <c r="A52" s="109" t="n">
        <f aca="false">A51+1</f>
        <v>1999</v>
      </c>
      <c r="B52" s="109" t="n">
        <f aca="false">B51+1</f>
        <v>51</v>
      </c>
      <c r="C52" s="110" t="n">
        <v>109.1764</v>
      </c>
    </row>
    <row r="53" customFormat="false" ht="12.8" hidden="false" customHeight="false" outlineLevel="0" collapsed="false">
      <c r="A53" s="109" t="n">
        <f aca="false">A52+1</f>
        <v>2000</v>
      </c>
      <c r="B53" s="109" t="n">
        <f aca="false">B52+1</f>
        <v>52</v>
      </c>
      <c r="C53" s="110" t="n">
        <v>108.7456</v>
      </c>
    </row>
    <row r="54" customFormat="false" ht="12.8" hidden="false" customHeight="false" outlineLevel="0" collapsed="false">
      <c r="A54" s="109" t="n">
        <f aca="false">A53+1</f>
        <v>2001</v>
      </c>
      <c r="B54" s="109" t="n">
        <f aca="false">B53+1</f>
        <v>53</v>
      </c>
      <c r="C54" s="110" t="n">
        <v>108.0529</v>
      </c>
    </row>
    <row r="55" customFormat="false" ht="12.8" hidden="false" customHeight="false" outlineLevel="0" collapsed="false">
      <c r="A55" s="109" t="n">
        <f aca="false">A54+1</f>
        <v>2002</v>
      </c>
      <c r="B55" s="109" t="n">
        <f aca="false">B54+1</f>
        <v>54</v>
      </c>
      <c r="C55" s="110" t="n">
        <v>107.3901</v>
      </c>
    </row>
    <row r="56" customFormat="false" ht="12.8" hidden="false" customHeight="false" outlineLevel="0" collapsed="false">
      <c r="A56" s="109" t="n">
        <f aca="false">A55+1</f>
        <v>2003</v>
      </c>
      <c r="B56" s="109" t="n">
        <f aca="false">B55+1</f>
        <v>55</v>
      </c>
      <c r="C56" s="110" t="n">
        <v>106.8178</v>
      </c>
    </row>
    <row r="57" customFormat="false" ht="12.8" hidden="false" customHeight="false" outlineLevel="0" collapsed="false">
      <c r="A57" s="109" t="n">
        <f aca="false">A56+1</f>
        <v>2004</v>
      </c>
      <c r="B57" s="109" t="n">
        <f aca="false">B56+1</f>
        <v>56</v>
      </c>
      <c r="C57" s="110" t="n">
        <v>106.2062</v>
      </c>
    </row>
    <row r="58" customFormat="false" ht="12.8" hidden="false" customHeight="false" outlineLevel="0" collapsed="false">
      <c r="A58" s="109" t="n">
        <f aca="false">A57+1</f>
        <v>2005</v>
      </c>
      <c r="B58" s="109" t="n">
        <f aca="false">B57+1</f>
        <v>57</v>
      </c>
      <c r="C58" s="110" t="n">
        <v>105.7437</v>
      </c>
    </row>
    <row r="59" customFormat="false" ht="12.8" hidden="false" customHeight="false" outlineLevel="0" collapsed="false">
      <c r="A59" s="109" t="n">
        <f aca="false">A58+1</f>
        <v>2006</v>
      </c>
      <c r="B59" s="109" t="n">
        <f aca="false">B58+1</f>
        <v>58</v>
      </c>
      <c r="C59" s="110" t="n">
        <v>105.5558</v>
      </c>
    </row>
    <row r="60" customFormat="false" ht="12.8" hidden="false" customHeight="false" outlineLevel="0" collapsed="false">
      <c r="A60" s="109" t="n">
        <f aca="false">A59+1</f>
        <v>2007</v>
      </c>
      <c r="B60" s="109" t="n">
        <f aca="false">B59+1</f>
        <v>59</v>
      </c>
      <c r="C60" s="110" t="n">
        <v>105.0663</v>
      </c>
    </row>
    <row r="61" customFormat="false" ht="12.8" hidden="false" customHeight="false" outlineLevel="0" collapsed="false">
      <c r="A61" s="109" t="n">
        <f aca="false">A60+1</f>
        <v>2008</v>
      </c>
      <c r="B61" s="109" t="n">
        <f aca="false">B60+1</f>
        <v>60</v>
      </c>
      <c r="C61" s="110" t="n">
        <v>104.6239</v>
      </c>
    </row>
    <row r="62" customFormat="false" ht="12.8" hidden="false" customHeight="false" outlineLevel="0" collapsed="false">
      <c r="A62" s="109" t="n">
        <f aca="false">A61+1</f>
        <v>2009</v>
      </c>
      <c r="B62" s="109" t="n">
        <f aca="false">B61+1</f>
        <v>61</v>
      </c>
      <c r="C62" s="110" t="n">
        <v>104.3605</v>
      </c>
    </row>
    <row r="63" customFormat="false" ht="12.8" hidden="false" customHeight="false" outlineLevel="0" collapsed="false">
      <c r="A63" s="109" t="n">
        <f aca="false">A62+1</f>
        <v>2010</v>
      </c>
      <c r="B63" s="109" t="n">
        <f aca="false">B62+1</f>
        <v>62</v>
      </c>
      <c r="C63" s="110" t="n">
        <v>104.0473</v>
      </c>
    </row>
    <row r="64" customFormat="false" ht="12.8" hidden="false" customHeight="false" outlineLevel="0" collapsed="false">
      <c r="A64" s="0" t="n">
        <f aca="false">A63+1</f>
        <v>2011</v>
      </c>
      <c r="B64" s="0" t="n">
        <f aca="false">B63+1</f>
        <v>63</v>
      </c>
      <c r="C64" s="110" t="n">
        <v>103.7589</v>
      </c>
    </row>
    <row r="65" customFormat="false" ht="12.8" hidden="false" customHeight="false" outlineLevel="0" collapsed="false">
      <c r="A65" s="0" t="n">
        <f aca="false">A64+1</f>
        <v>2012</v>
      </c>
      <c r="B65" s="0" t="n">
        <f aca="false">B64+1</f>
        <v>64</v>
      </c>
      <c r="C65" s="110" t="n">
        <v>103.4955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4.72448979591837"/>
    <col collapsed="false" hidden="false" max="2" min="2" style="0" width="6.0765306122449"/>
    <col collapsed="false" hidden="false" max="3" min="3" style="0" width="11.6071428571429"/>
    <col collapsed="false" hidden="false" max="4" min="4" style="0" width="10.8010204081633"/>
    <col collapsed="false" hidden="false" max="1025" min="5" style="0" width="10.3928571428571"/>
  </cols>
  <sheetData>
    <row r="1" customFormat="false" ht="12.8" hidden="false" customHeight="false" outlineLevel="0" collapsed="false">
      <c r="A1" s="0" t="s">
        <v>4</v>
      </c>
      <c r="B1" s="0" t="s">
        <v>212</v>
      </c>
      <c r="C1" s="0" t="s">
        <v>213</v>
      </c>
      <c r="D1" s="0" t="s">
        <v>214</v>
      </c>
      <c r="E1" s="0" t="s">
        <v>207</v>
      </c>
      <c r="F1" s="0" t="s">
        <v>215</v>
      </c>
      <c r="G1" s="0" t="s">
        <v>216</v>
      </c>
    </row>
    <row r="2" customFormat="false" ht="12.8" hidden="false" customHeight="false" outlineLevel="0" collapsed="false">
      <c r="A2" s="113" t="n">
        <v>1950</v>
      </c>
      <c r="C2" s="114" t="n">
        <v>97.42</v>
      </c>
    </row>
    <row r="3" customFormat="false" ht="12.8" hidden="false" customHeight="false" outlineLevel="0" collapsed="false">
      <c r="A3" s="115" t="n">
        <v>1951</v>
      </c>
      <c r="C3" s="114" t="n">
        <v>97.45</v>
      </c>
    </row>
    <row r="4" customFormat="false" ht="12.8" hidden="false" customHeight="false" outlineLevel="0" collapsed="false">
      <c r="A4" s="115" t="n">
        <v>1952</v>
      </c>
      <c r="C4" s="114" t="n">
        <v>97.42</v>
      </c>
    </row>
    <row r="5" customFormat="false" ht="12.8" hidden="false" customHeight="false" outlineLevel="0" collapsed="false">
      <c r="A5" s="115" t="n">
        <v>1953</v>
      </c>
      <c r="C5" s="114" t="n">
        <v>97.59</v>
      </c>
    </row>
    <row r="6" customFormat="false" ht="12.8" hidden="false" customHeight="false" outlineLevel="0" collapsed="false">
      <c r="A6" s="115" t="n">
        <v>1954</v>
      </c>
      <c r="C6" s="114" t="n">
        <v>97.75</v>
      </c>
    </row>
    <row r="7" customFormat="false" ht="12.8" hidden="false" customHeight="false" outlineLevel="0" collapsed="false">
      <c r="A7" s="115" t="n">
        <v>1955</v>
      </c>
      <c r="C7" s="114" t="n">
        <v>102.7363</v>
      </c>
    </row>
    <row r="8" customFormat="false" ht="12.8" hidden="false" customHeight="false" outlineLevel="0" collapsed="false">
      <c r="A8" s="115" t="n">
        <v>1956</v>
      </c>
      <c r="C8" s="114" t="n">
        <v>107.7225</v>
      </c>
    </row>
    <row r="9" customFormat="false" ht="12.8" hidden="false" customHeight="false" outlineLevel="0" collapsed="false">
      <c r="A9" s="115" t="n">
        <v>1957</v>
      </c>
      <c r="C9" s="114" t="n">
        <v>112.7088</v>
      </c>
    </row>
    <row r="10" customFormat="false" ht="12.8" hidden="false" customHeight="false" outlineLevel="0" collapsed="false">
      <c r="A10" s="115" t="n">
        <v>1958</v>
      </c>
      <c r="C10" s="114" t="n">
        <v>117.695</v>
      </c>
    </row>
    <row r="11" customFormat="false" ht="12.8" hidden="false" customHeight="false" outlineLevel="0" collapsed="false">
      <c r="A11" s="115" t="n">
        <v>1959</v>
      </c>
      <c r="C11" s="114" t="n">
        <v>122.6813</v>
      </c>
    </row>
    <row r="12" customFormat="false" ht="12.8" hidden="false" customHeight="false" outlineLevel="0" collapsed="false">
      <c r="A12" s="115" t="n">
        <v>1960</v>
      </c>
      <c r="C12" s="114" t="n">
        <v>121.1923</v>
      </c>
    </row>
    <row r="13" customFormat="false" ht="12.8" hidden="false" customHeight="false" outlineLevel="0" collapsed="false">
      <c r="A13" s="115" t="n">
        <v>1961</v>
      </c>
      <c r="C13" s="114" t="n">
        <v>122.0727</v>
      </c>
    </row>
    <row r="14" customFormat="false" ht="12.8" hidden="false" customHeight="false" outlineLevel="0" collapsed="false">
      <c r="A14" s="115" t="n">
        <v>1962</v>
      </c>
      <c r="C14" s="114" t="n">
        <v>135.6667</v>
      </c>
    </row>
    <row r="15" customFormat="false" ht="12.8" hidden="false" customHeight="false" outlineLevel="0" collapsed="false">
      <c r="A15" s="115" t="n">
        <v>1963</v>
      </c>
      <c r="C15" s="114" t="n">
        <v>172.6105</v>
      </c>
    </row>
    <row r="16" customFormat="false" ht="12.8" hidden="false" customHeight="false" outlineLevel="0" collapsed="false">
      <c r="A16" s="115" t="n">
        <v>1964</v>
      </c>
      <c r="C16" s="114" t="n">
        <v>183.5333</v>
      </c>
    </row>
    <row r="17" customFormat="false" ht="12.8" hidden="false" customHeight="false" outlineLevel="0" collapsed="false">
      <c r="A17" s="115" t="n">
        <v>1965</v>
      </c>
      <c r="C17" s="114" t="n">
        <v>175.45</v>
      </c>
    </row>
    <row r="18" customFormat="false" ht="12.8" hidden="false" customHeight="false" outlineLevel="0" collapsed="false">
      <c r="A18" s="115" t="n">
        <v>1966</v>
      </c>
      <c r="C18" s="114" t="n">
        <v>169.1333</v>
      </c>
    </row>
    <row r="19" customFormat="false" ht="12.8" hidden="false" customHeight="false" outlineLevel="0" collapsed="false">
      <c r="A19" s="115" t="n">
        <v>1967</v>
      </c>
      <c r="C19" s="114" t="n">
        <v>162.2</v>
      </c>
    </row>
    <row r="20" customFormat="false" ht="12.8" hidden="false" customHeight="false" outlineLevel="0" collapsed="false">
      <c r="A20" s="115" t="n">
        <v>1968</v>
      </c>
      <c r="C20" s="114" t="n">
        <v>156.4692</v>
      </c>
    </row>
    <row r="21" customFormat="false" ht="12.8" hidden="false" customHeight="false" outlineLevel="0" collapsed="false">
      <c r="A21" s="115" t="n">
        <v>1969</v>
      </c>
      <c r="C21" s="114" t="n">
        <v>154.525</v>
      </c>
    </row>
    <row r="22" customFormat="false" ht="12.8" hidden="false" customHeight="false" outlineLevel="0" collapsed="false">
      <c r="A22" s="115" t="n">
        <v>1970</v>
      </c>
      <c r="C22" s="114" t="n">
        <v>152.9917</v>
      </c>
    </row>
    <row r="23" customFormat="false" ht="12.8" hidden="false" customHeight="false" outlineLevel="0" collapsed="false">
      <c r="A23" s="115" t="n">
        <v>1971</v>
      </c>
      <c r="C23" s="114" t="n">
        <v>149.9167</v>
      </c>
    </row>
    <row r="24" customFormat="false" ht="12.8" hidden="false" customHeight="false" outlineLevel="0" collapsed="false">
      <c r="A24" s="115" t="n">
        <v>1972</v>
      </c>
      <c r="C24" s="114" t="n">
        <v>146.8818</v>
      </c>
    </row>
    <row r="25" customFormat="false" ht="12.8" hidden="false" customHeight="false" outlineLevel="0" collapsed="false">
      <c r="A25" s="115" t="n">
        <v>1973</v>
      </c>
      <c r="C25" s="114" t="n">
        <v>142.3</v>
      </c>
    </row>
    <row r="26" customFormat="false" ht="12.8" hidden="false" customHeight="false" outlineLevel="0" collapsed="false">
      <c r="A26" s="115" t="n">
        <v>1974</v>
      </c>
      <c r="C26" s="114" t="n">
        <v>139.22</v>
      </c>
    </row>
    <row r="27" customFormat="false" ht="12.8" hidden="false" customHeight="false" outlineLevel="0" collapsed="false">
      <c r="A27" s="115" t="n">
        <v>1975</v>
      </c>
      <c r="C27" s="114" t="n">
        <v>137.0143</v>
      </c>
    </row>
    <row r="28" customFormat="false" ht="12.8" hidden="false" customHeight="false" outlineLevel="0" collapsed="false">
      <c r="A28" s="115" t="n">
        <v>1976</v>
      </c>
      <c r="C28" s="114" t="n">
        <v>134.9647</v>
      </c>
    </row>
    <row r="29" customFormat="false" ht="12.8" hidden="false" customHeight="false" outlineLevel="0" collapsed="false">
      <c r="A29" s="0" t="n">
        <v>1977</v>
      </c>
      <c r="B29" s="0" t="s">
        <v>217</v>
      </c>
      <c r="C29" s="0" t="n">
        <v>325.8</v>
      </c>
    </row>
    <row r="30" customFormat="false" ht="12.8" hidden="false" customHeight="false" outlineLevel="0" collapsed="false">
      <c r="A30" s="0" t="n">
        <v>1977</v>
      </c>
      <c r="B30" s="0" t="s">
        <v>218</v>
      </c>
      <c r="C30" s="0" t="n">
        <v>332.3</v>
      </c>
    </row>
    <row r="31" customFormat="false" ht="12.8" hidden="false" customHeight="false" outlineLevel="0" collapsed="false">
      <c r="A31" s="0" t="n">
        <v>1977</v>
      </c>
      <c r="B31" s="0" t="s">
        <v>219</v>
      </c>
      <c r="C31" s="0" t="n">
        <v>331.4</v>
      </c>
    </row>
    <row r="32" customFormat="false" ht="12.8" hidden="false" customHeight="false" outlineLevel="0" collapsed="false">
      <c r="A32" s="0" t="n">
        <v>1977</v>
      </c>
      <c r="B32" s="0" t="s">
        <v>220</v>
      </c>
      <c r="C32" s="0" t="n">
        <v>330.5</v>
      </c>
    </row>
    <row r="33" customFormat="false" ht="12.8" hidden="false" customHeight="false" outlineLevel="0" collapsed="false">
      <c r="A33" s="0" t="n">
        <v>1977</v>
      </c>
      <c r="B33" s="0" t="s">
        <v>221</v>
      </c>
      <c r="C33" s="0" t="n">
        <v>336.4</v>
      </c>
    </row>
    <row r="34" customFormat="false" ht="12.8" hidden="false" customHeight="false" outlineLevel="0" collapsed="false">
      <c r="A34" s="0" t="n">
        <v>1977</v>
      </c>
      <c r="B34" s="0" t="s">
        <v>222</v>
      </c>
      <c r="C34" s="0" t="n">
        <v>340.4</v>
      </c>
    </row>
    <row r="35" customFormat="false" ht="12.8" hidden="false" customHeight="false" outlineLevel="0" collapsed="false">
      <c r="A35" s="0" t="n">
        <v>1977</v>
      </c>
      <c r="B35" s="0" t="s">
        <v>223</v>
      </c>
      <c r="C35" s="0" t="n">
        <v>332.6</v>
      </c>
    </row>
    <row r="36" customFormat="false" ht="12.8" hidden="false" customHeight="false" outlineLevel="0" collapsed="false">
      <c r="A36" s="0" t="n">
        <v>1977</v>
      </c>
      <c r="B36" s="0" t="s">
        <v>224</v>
      </c>
      <c r="C36" s="0" t="n">
        <v>331.8</v>
      </c>
    </row>
    <row r="37" customFormat="false" ht="12.8" hidden="false" customHeight="false" outlineLevel="0" collapsed="false">
      <c r="A37" s="0" t="n">
        <v>1977</v>
      </c>
      <c r="B37" s="0" t="s">
        <v>225</v>
      </c>
      <c r="C37" s="0" t="n">
        <v>341.2</v>
      </c>
    </row>
    <row r="38" customFormat="false" ht="12.8" hidden="false" customHeight="false" outlineLevel="0" collapsed="false">
      <c r="A38" s="0" t="n">
        <v>1977</v>
      </c>
      <c r="B38" s="0" t="s">
        <v>226</v>
      </c>
      <c r="C38" s="0" t="n">
        <v>342</v>
      </c>
    </row>
    <row r="39" customFormat="false" ht="12.8" hidden="false" customHeight="false" outlineLevel="0" collapsed="false">
      <c r="A39" s="0" t="n">
        <v>1977</v>
      </c>
      <c r="B39" s="0" t="s">
        <v>227</v>
      </c>
      <c r="C39" s="0" t="n">
        <v>331.1</v>
      </c>
    </row>
    <row r="40" customFormat="false" ht="12.8" hidden="false" customHeight="false" outlineLevel="0" collapsed="false">
      <c r="A40" s="0" t="n">
        <v>1977</v>
      </c>
      <c r="B40" s="0" t="s">
        <v>228</v>
      </c>
      <c r="C40" s="0" t="n">
        <v>308.9</v>
      </c>
    </row>
    <row r="41" customFormat="false" ht="12.8" hidden="false" customHeight="false" outlineLevel="0" collapsed="false">
      <c r="A41" s="0" t="n">
        <v>1978</v>
      </c>
      <c r="B41" s="0" t="s">
        <v>217</v>
      </c>
      <c r="C41" s="0" t="n">
        <v>311.8</v>
      </c>
    </row>
    <row r="42" customFormat="false" ht="12.8" hidden="false" customHeight="false" outlineLevel="0" collapsed="false">
      <c r="A42" s="0" t="n">
        <v>1978</v>
      </c>
      <c r="B42" s="0" t="s">
        <v>218</v>
      </c>
      <c r="C42" s="0" t="n">
        <v>309</v>
      </c>
    </row>
    <row r="43" customFormat="false" ht="12.8" hidden="false" customHeight="false" outlineLevel="0" collapsed="false">
      <c r="A43" s="0" t="n">
        <v>1978</v>
      </c>
      <c r="B43" s="0" t="s">
        <v>219</v>
      </c>
      <c r="C43" s="0" t="n">
        <v>317.5</v>
      </c>
    </row>
    <row r="44" customFormat="false" ht="12.8" hidden="false" customHeight="false" outlineLevel="0" collapsed="false">
      <c r="A44" s="0" t="n">
        <v>1978</v>
      </c>
      <c r="B44" s="0" t="s">
        <v>220</v>
      </c>
      <c r="C44" s="0" t="n">
        <v>323.4</v>
      </c>
    </row>
    <row r="45" customFormat="false" ht="12.8" hidden="false" customHeight="false" outlineLevel="0" collapsed="false">
      <c r="A45" s="0" t="n">
        <v>1978</v>
      </c>
      <c r="B45" s="0" t="s">
        <v>221</v>
      </c>
      <c r="C45" s="0" t="n">
        <v>321.8</v>
      </c>
    </row>
    <row r="46" customFormat="false" ht="12.8" hidden="false" customHeight="false" outlineLevel="0" collapsed="false">
      <c r="A46" s="0" t="n">
        <v>1978</v>
      </c>
      <c r="B46" s="0" t="s">
        <v>222</v>
      </c>
      <c r="C46" s="0" t="n">
        <v>339.8</v>
      </c>
    </row>
    <row r="47" customFormat="false" ht="12.8" hidden="false" customHeight="false" outlineLevel="0" collapsed="false">
      <c r="A47" s="0" t="n">
        <v>1978</v>
      </c>
      <c r="B47" s="0" t="s">
        <v>223</v>
      </c>
      <c r="C47" s="0" t="n">
        <v>336.1</v>
      </c>
    </row>
    <row r="48" customFormat="false" ht="12.8" hidden="false" customHeight="false" outlineLevel="0" collapsed="false">
      <c r="A48" s="0" t="n">
        <v>1978</v>
      </c>
      <c r="B48" s="0" t="s">
        <v>224</v>
      </c>
      <c r="C48" s="0" t="n">
        <v>342</v>
      </c>
    </row>
    <row r="49" customFormat="false" ht="12.8" hidden="false" customHeight="false" outlineLevel="0" collapsed="false">
      <c r="A49" s="0" t="n">
        <v>1978</v>
      </c>
      <c r="B49" s="0" t="s">
        <v>225</v>
      </c>
      <c r="C49" s="0" t="n">
        <v>322.7</v>
      </c>
    </row>
    <row r="50" customFormat="false" ht="12.8" hidden="false" customHeight="false" outlineLevel="0" collapsed="false">
      <c r="A50" s="0" t="n">
        <v>1978</v>
      </c>
      <c r="B50" s="0" t="s">
        <v>226</v>
      </c>
      <c r="C50" s="0" t="n">
        <v>315.3</v>
      </c>
    </row>
    <row r="51" customFormat="false" ht="12.8" hidden="false" customHeight="false" outlineLevel="0" collapsed="false">
      <c r="A51" s="0" t="n">
        <v>1978</v>
      </c>
      <c r="B51" s="0" t="s">
        <v>227</v>
      </c>
      <c r="C51" s="0" t="n">
        <v>326.8</v>
      </c>
    </row>
    <row r="52" customFormat="false" ht="12.8" hidden="false" customHeight="false" outlineLevel="0" collapsed="false">
      <c r="A52" s="0" t="n">
        <v>1978</v>
      </c>
      <c r="B52" s="0" t="s">
        <v>228</v>
      </c>
      <c r="C52" s="0" t="n">
        <v>312.3</v>
      </c>
    </row>
    <row r="53" customFormat="false" ht="12.8" hidden="false" customHeight="false" outlineLevel="0" collapsed="false">
      <c r="A53" s="0" t="n">
        <v>1979</v>
      </c>
      <c r="B53" s="0" t="s">
        <v>217</v>
      </c>
      <c r="C53" s="0" t="n">
        <v>302.3</v>
      </c>
    </row>
    <row r="54" customFormat="false" ht="12.8" hidden="false" customHeight="false" outlineLevel="0" collapsed="false">
      <c r="A54" s="0" t="n">
        <v>1979</v>
      </c>
      <c r="B54" s="0" t="s">
        <v>218</v>
      </c>
      <c r="C54" s="0" t="n">
        <v>300.4</v>
      </c>
    </row>
    <row r="55" customFormat="false" ht="12.8" hidden="false" customHeight="false" outlineLevel="0" collapsed="false">
      <c r="A55" s="0" t="n">
        <v>1979</v>
      </c>
      <c r="B55" s="0" t="s">
        <v>219</v>
      </c>
      <c r="C55" s="0" t="n">
        <v>296.6</v>
      </c>
    </row>
    <row r="56" customFormat="false" ht="12.8" hidden="false" customHeight="false" outlineLevel="0" collapsed="false">
      <c r="A56" s="0" t="n">
        <v>1979</v>
      </c>
      <c r="B56" s="0" t="s">
        <v>220</v>
      </c>
      <c r="C56" s="0" t="n">
        <v>299.4</v>
      </c>
    </row>
    <row r="57" customFormat="false" ht="12.8" hidden="false" customHeight="false" outlineLevel="0" collapsed="false">
      <c r="A57" s="0" t="n">
        <v>1979</v>
      </c>
      <c r="B57" s="0" t="s">
        <v>221</v>
      </c>
      <c r="C57" s="0" t="n">
        <v>314.1</v>
      </c>
    </row>
    <row r="58" customFormat="false" ht="12.8" hidden="false" customHeight="false" outlineLevel="0" collapsed="false">
      <c r="A58" s="0" t="n">
        <v>1979</v>
      </c>
      <c r="B58" s="0" t="s">
        <v>222</v>
      </c>
      <c r="C58" s="0" t="n">
        <v>290.7</v>
      </c>
    </row>
    <row r="59" customFormat="false" ht="12.8" hidden="false" customHeight="false" outlineLevel="0" collapsed="false">
      <c r="A59" s="0" t="n">
        <v>1979</v>
      </c>
      <c r="B59" s="0" t="s">
        <v>223</v>
      </c>
      <c r="C59" s="0" t="n">
        <v>297.7</v>
      </c>
    </row>
    <row r="60" customFormat="false" ht="12.8" hidden="false" customHeight="false" outlineLevel="0" collapsed="false">
      <c r="A60" s="0" t="n">
        <v>1979</v>
      </c>
      <c r="B60" s="0" t="s">
        <v>224</v>
      </c>
      <c r="C60" s="0" t="n">
        <v>295.3</v>
      </c>
    </row>
    <row r="61" customFormat="false" ht="12.8" hidden="false" customHeight="false" outlineLevel="0" collapsed="false">
      <c r="A61" s="0" t="n">
        <v>1979</v>
      </c>
      <c r="B61" s="0" t="s">
        <v>225</v>
      </c>
      <c r="C61" s="0" t="n">
        <v>300.3</v>
      </c>
    </row>
    <row r="62" customFormat="false" ht="12.8" hidden="false" customHeight="false" outlineLevel="0" collapsed="false">
      <c r="A62" s="0" t="n">
        <v>1979</v>
      </c>
      <c r="B62" s="0" t="s">
        <v>226</v>
      </c>
      <c r="C62" s="0" t="n">
        <v>295.1</v>
      </c>
    </row>
    <row r="63" customFormat="false" ht="12.8" hidden="false" customHeight="false" outlineLevel="0" collapsed="false">
      <c r="A63" s="0" t="n">
        <v>1979</v>
      </c>
      <c r="B63" s="0" t="s">
        <v>227</v>
      </c>
      <c r="C63" s="0" t="n">
        <v>287.1</v>
      </c>
    </row>
    <row r="64" customFormat="false" ht="12.8" hidden="false" customHeight="false" outlineLevel="0" collapsed="false">
      <c r="A64" s="0" t="n">
        <v>1979</v>
      </c>
      <c r="B64" s="0" t="s">
        <v>228</v>
      </c>
      <c r="C64" s="0" t="n">
        <v>287.3</v>
      </c>
    </row>
    <row r="65" customFormat="false" ht="12.8" hidden="false" customHeight="false" outlineLevel="0" collapsed="false">
      <c r="A65" s="0" t="n">
        <v>1980</v>
      </c>
      <c r="B65" s="0" t="s">
        <v>217</v>
      </c>
      <c r="C65" s="0" t="n">
        <v>281</v>
      </c>
    </row>
    <row r="66" customFormat="false" ht="12.8" hidden="false" customHeight="false" outlineLevel="0" collapsed="false">
      <c r="A66" s="0" t="n">
        <v>1980</v>
      </c>
      <c r="B66" s="0" t="s">
        <v>218</v>
      </c>
      <c r="C66" s="0" t="n">
        <v>269.5</v>
      </c>
    </row>
    <row r="67" customFormat="false" ht="12.8" hidden="false" customHeight="false" outlineLevel="0" collapsed="false">
      <c r="A67" s="0" t="n">
        <v>1980</v>
      </c>
      <c r="B67" s="0" t="s">
        <v>219</v>
      </c>
      <c r="C67" s="0" t="n">
        <v>254.3</v>
      </c>
    </row>
    <row r="68" customFormat="false" ht="12.8" hidden="false" customHeight="false" outlineLevel="0" collapsed="false">
      <c r="A68" s="0" t="n">
        <v>1980</v>
      </c>
      <c r="B68" s="0" t="s">
        <v>220</v>
      </c>
      <c r="C68" s="0" t="n">
        <v>262.1</v>
      </c>
    </row>
    <row r="69" customFormat="false" ht="12.8" hidden="false" customHeight="false" outlineLevel="0" collapsed="false">
      <c r="A69" s="0" t="n">
        <v>1980</v>
      </c>
      <c r="B69" s="0" t="s">
        <v>221</v>
      </c>
      <c r="C69" s="0" t="n">
        <v>267</v>
      </c>
    </row>
    <row r="70" customFormat="false" ht="12.8" hidden="false" customHeight="false" outlineLevel="0" collapsed="false">
      <c r="A70" s="0" t="n">
        <v>1980</v>
      </c>
      <c r="B70" s="0" t="s">
        <v>222</v>
      </c>
      <c r="C70" s="0" t="n">
        <v>273.1</v>
      </c>
    </row>
    <row r="71" customFormat="false" ht="12.8" hidden="false" customHeight="false" outlineLevel="0" collapsed="false">
      <c r="A71" s="0" t="n">
        <v>1980</v>
      </c>
      <c r="B71" s="0" t="s">
        <v>223</v>
      </c>
      <c r="C71" s="0" t="n">
        <v>277.6</v>
      </c>
    </row>
    <row r="72" customFormat="false" ht="12.8" hidden="false" customHeight="false" outlineLevel="0" collapsed="false">
      <c r="A72" s="0" t="n">
        <v>1980</v>
      </c>
      <c r="B72" s="0" t="s">
        <v>224</v>
      </c>
      <c r="C72" s="0" t="n">
        <v>266.5</v>
      </c>
    </row>
    <row r="73" customFormat="false" ht="12.8" hidden="false" customHeight="false" outlineLevel="0" collapsed="false">
      <c r="A73" s="0" t="n">
        <v>1980</v>
      </c>
      <c r="B73" s="0" t="s">
        <v>225</v>
      </c>
      <c r="C73" s="0" t="n">
        <v>267.1</v>
      </c>
    </row>
    <row r="74" customFormat="false" ht="12.8" hidden="false" customHeight="false" outlineLevel="0" collapsed="false">
      <c r="A74" s="0" t="n">
        <v>1980</v>
      </c>
      <c r="B74" s="0" t="s">
        <v>226</v>
      </c>
      <c r="C74" s="0" t="n">
        <v>269.2</v>
      </c>
    </row>
    <row r="75" customFormat="false" ht="12.8" hidden="false" customHeight="false" outlineLevel="0" collapsed="false">
      <c r="A75" s="0" t="n">
        <v>1980</v>
      </c>
      <c r="B75" s="0" t="s">
        <v>227</v>
      </c>
      <c r="C75" s="0" t="n">
        <v>257.2</v>
      </c>
    </row>
    <row r="76" customFormat="false" ht="12.8" hidden="false" customHeight="false" outlineLevel="0" collapsed="false">
      <c r="A76" s="0" t="n">
        <v>1980</v>
      </c>
      <c r="B76" s="0" t="s">
        <v>228</v>
      </c>
      <c r="C76" s="0" t="n">
        <v>261</v>
      </c>
    </row>
    <row r="77" customFormat="false" ht="12.8" hidden="false" customHeight="false" outlineLevel="0" collapsed="false">
      <c r="A77" s="0" t="n">
        <v>1981</v>
      </c>
      <c r="B77" s="0" t="s">
        <v>217</v>
      </c>
      <c r="C77" s="0" t="n">
        <v>250.9</v>
      </c>
    </row>
    <row r="78" customFormat="false" ht="12.8" hidden="false" customHeight="false" outlineLevel="0" collapsed="false">
      <c r="A78" s="0" t="n">
        <v>1981</v>
      </c>
      <c r="B78" s="0" t="s">
        <v>218</v>
      </c>
      <c r="C78" s="0" t="n">
        <v>260.8</v>
      </c>
    </row>
    <row r="79" customFormat="false" ht="12.8" hidden="false" customHeight="false" outlineLevel="0" collapsed="false">
      <c r="A79" s="0" t="n">
        <v>1981</v>
      </c>
      <c r="B79" s="0" t="s">
        <v>219</v>
      </c>
      <c r="C79" s="0" t="n">
        <v>252.8</v>
      </c>
    </row>
    <row r="80" customFormat="false" ht="12.8" hidden="false" customHeight="false" outlineLevel="0" collapsed="false">
      <c r="A80" s="0" t="n">
        <v>1981</v>
      </c>
      <c r="B80" s="0" t="s">
        <v>220</v>
      </c>
      <c r="C80" s="0" t="n">
        <v>250.5</v>
      </c>
    </row>
    <row r="81" customFormat="false" ht="12.8" hidden="false" customHeight="false" outlineLevel="0" collapsed="false">
      <c r="A81" s="0" t="n">
        <v>1981</v>
      </c>
      <c r="B81" s="0" t="s">
        <v>221</v>
      </c>
      <c r="C81" s="0" t="n">
        <v>242</v>
      </c>
    </row>
    <row r="82" customFormat="false" ht="12.8" hidden="false" customHeight="false" outlineLevel="0" collapsed="false">
      <c r="A82" s="0" t="n">
        <v>1981</v>
      </c>
      <c r="B82" s="0" t="s">
        <v>222</v>
      </c>
    </row>
    <row r="83" customFormat="false" ht="12.8" hidden="false" customHeight="false" outlineLevel="0" collapsed="false">
      <c r="A83" s="0" t="n">
        <v>1981</v>
      </c>
      <c r="B83" s="0" t="s">
        <v>223</v>
      </c>
      <c r="C83" s="0" t="n">
        <v>270.9</v>
      </c>
    </row>
    <row r="84" customFormat="false" ht="12.8" hidden="false" customHeight="false" outlineLevel="0" collapsed="false">
      <c r="A84" s="0" t="n">
        <v>1981</v>
      </c>
      <c r="B84" s="0" t="s">
        <v>224</v>
      </c>
      <c r="C84" s="0" t="n">
        <v>267</v>
      </c>
    </row>
    <row r="85" customFormat="false" ht="12.8" hidden="false" customHeight="false" outlineLevel="0" collapsed="false">
      <c r="A85" s="0" t="n">
        <v>1981</v>
      </c>
      <c r="B85" s="0" t="s">
        <v>225</v>
      </c>
    </row>
    <row r="86" customFormat="false" ht="12.8" hidden="false" customHeight="false" outlineLevel="0" collapsed="false">
      <c r="A86" s="0" t="n">
        <v>1981</v>
      </c>
      <c r="B86" s="0" t="s">
        <v>226</v>
      </c>
    </row>
    <row r="87" customFormat="false" ht="12.8" hidden="false" customHeight="false" outlineLevel="0" collapsed="false">
      <c r="A87" s="0" t="n">
        <v>1981</v>
      </c>
      <c r="B87" s="0" t="s">
        <v>227</v>
      </c>
    </row>
    <row r="88" customFormat="false" ht="12.8" hidden="false" customHeight="false" outlineLevel="0" collapsed="false">
      <c r="A88" s="0" t="n">
        <v>1981</v>
      </c>
      <c r="B88" s="0" t="s">
        <v>228</v>
      </c>
    </row>
    <row r="89" customFormat="false" ht="12.8" hidden="false" customHeight="false" outlineLevel="0" collapsed="false">
      <c r="A89" s="0" t="n">
        <v>1982</v>
      </c>
      <c r="B89" s="0" t="s">
        <v>217</v>
      </c>
      <c r="C89" s="0" t="n">
        <v>241</v>
      </c>
    </row>
    <row r="90" customFormat="false" ht="12.8" hidden="false" customHeight="false" outlineLevel="0" collapsed="false">
      <c r="A90" s="0" t="n">
        <v>1982</v>
      </c>
      <c r="B90" s="0" t="s">
        <v>218</v>
      </c>
      <c r="C90" s="0" t="n">
        <v>235.1</v>
      </c>
    </row>
    <row r="91" customFormat="false" ht="12.8" hidden="false" customHeight="false" outlineLevel="0" collapsed="false">
      <c r="A91" s="0" t="n">
        <v>1982</v>
      </c>
      <c r="B91" s="0" t="s">
        <v>219</v>
      </c>
      <c r="C91" s="0" t="n">
        <v>238.3</v>
      </c>
    </row>
    <row r="92" customFormat="false" ht="12.8" hidden="false" customHeight="false" outlineLevel="0" collapsed="false">
      <c r="A92" s="0" t="n">
        <v>1982</v>
      </c>
      <c r="B92" s="0" t="s">
        <v>220</v>
      </c>
      <c r="C92" s="0" t="n">
        <v>238.6</v>
      </c>
    </row>
    <row r="93" customFormat="false" ht="12.8" hidden="false" customHeight="false" outlineLevel="0" collapsed="false">
      <c r="A93" s="0" t="n">
        <v>1982</v>
      </c>
      <c r="B93" s="0" t="s">
        <v>221</v>
      </c>
      <c r="C93" s="0" t="n">
        <v>245.2</v>
      </c>
    </row>
    <row r="94" customFormat="false" ht="12.8" hidden="false" customHeight="false" outlineLevel="0" collapsed="false">
      <c r="A94" s="0" t="n">
        <v>1982</v>
      </c>
      <c r="B94" s="0" t="s">
        <v>222</v>
      </c>
      <c r="C94" s="0" t="n">
        <v>241.5</v>
      </c>
    </row>
    <row r="95" customFormat="false" ht="12.8" hidden="false" customHeight="false" outlineLevel="0" collapsed="false">
      <c r="A95" s="0" t="n">
        <v>1982</v>
      </c>
      <c r="B95" s="0" t="s">
        <v>223</v>
      </c>
      <c r="C95" s="0" t="n">
        <v>245.8</v>
      </c>
    </row>
    <row r="96" customFormat="false" ht="12.8" hidden="false" customHeight="false" outlineLevel="0" collapsed="false">
      <c r="A96" s="0" t="n">
        <v>1982</v>
      </c>
      <c r="B96" s="0" t="s">
        <v>224</v>
      </c>
      <c r="C96" s="0" t="n">
        <v>243.9</v>
      </c>
    </row>
    <row r="97" customFormat="false" ht="12.8" hidden="false" customHeight="false" outlineLevel="0" collapsed="false">
      <c r="A97" s="0" t="n">
        <v>1982</v>
      </c>
      <c r="B97" s="0" t="s">
        <v>225</v>
      </c>
      <c r="C97" s="0" t="n">
        <v>240.1</v>
      </c>
    </row>
    <row r="98" customFormat="false" ht="12.8" hidden="false" customHeight="false" outlineLevel="0" collapsed="false">
      <c r="A98" s="0" t="n">
        <v>1982</v>
      </c>
      <c r="B98" s="0" t="s">
        <v>226</v>
      </c>
      <c r="C98" s="0" t="n">
        <v>241.4</v>
      </c>
    </row>
    <row r="99" customFormat="false" ht="12.8" hidden="false" customHeight="false" outlineLevel="0" collapsed="false">
      <c r="A99" s="0" t="n">
        <v>1982</v>
      </c>
      <c r="B99" s="0" t="s">
        <v>227</v>
      </c>
      <c r="C99" s="0" t="n">
        <v>236.3</v>
      </c>
    </row>
    <row r="100" customFormat="false" ht="12.8" hidden="false" customHeight="false" outlineLevel="0" collapsed="false">
      <c r="A100" s="0" t="n">
        <v>1982</v>
      </c>
      <c r="B100" s="0" t="s">
        <v>228</v>
      </c>
      <c r="C100" s="0" t="n">
        <v>231.9</v>
      </c>
    </row>
    <row r="101" customFormat="false" ht="12.8" hidden="false" customHeight="false" outlineLevel="0" collapsed="false">
      <c r="A101" s="0" t="n">
        <v>1983</v>
      </c>
      <c r="B101" s="0" t="s">
        <v>217</v>
      </c>
      <c r="C101" s="0" t="n">
        <v>235.1</v>
      </c>
    </row>
    <row r="102" customFormat="false" ht="12.8" hidden="false" customHeight="false" outlineLevel="0" collapsed="false">
      <c r="A102" s="0" t="n">
        <v>1983</v>
      </c>
      <c r="B102" s="0" t="s">
        <v>218</v>
      </c>
      <c r="C102" s="0" t="n">
        <v>232.8</v>
      </c>
    </row>
    <row r="103" customFormat="false" ht="12.8" hidden="false" customHeight="false" outlineLevel="0" collapsed="false">
      <c r="A103" s="0" t="n">
        <v>1983</v>
      </c>
      <c r="B103" s="0" t="s">
        <v>219</v>
      </c>
      <c r="C103" s="0" t="n">
        <v>233.3</v>
      </c>
    </row>
    <row r="104" customFormat="false" ht="12.8" hidden="false" customHeight="false" outlineLevel="0" collapsed="false">
      <c r="A104" s="0" t="n">
        <v>1983</v>
      </c>
      <c r="B104" s="0" t="s">
        <v>220</v>
      </c>
      <c r="C104" s="0" t="n">
        <v>238.3</v>
      </c>
    </row>
    <row r="105" customFormat="false" ht="12.8" hidden="false" customHeight="false" outlineLevel="0" collapsed="false">
      <c r="A105" s="0" t="n">
        <v>1983</v>
      </c>
      <c r="B105" s="0" t="s">
        <v>221</v>
      </c>
      <c r="C105" s="0" t="n">
        <v>228.2</v>
      </c>
    </row>
    <row r="106" customFormat="false" ht="12.8" hidden="false" customHeight="false" outlineLevel="0" collapsed="false">
      <c r="A106" s="0" t="n">
        <v>1983</v>
      </c>
      <c r="B106" s="0" t="s">
        <v>222</v>
      </c>
      <c r="C106" s="0" t="n">
        <v>225.6</v>
      </c>
    </row>
    <row r="107" customFormat="false" ht="12.8" hidden="false" customHeight="false" outlineLevel="0" collapsed="false">
      <c r="A107" s="0" t="n">
        <v>1983</v>
      </c>
      <c r="B107" s="0" t="s">
        <v>223</v>
      </c>
      <c r="C107" s="0" t="n">
        <v>218</v>
      </c>
    </row>
    <row r="108" customFormat="false" ht="12.8" hidden="false" customHeight="false" outlineLevel="0" collapsed="false">
      <c r="A108" s="0" t="n">
        <v>1983</v>
      </c>
      <c r="B108" s="0" t="s">
        <v>224</v>
      </c>
      <c r="C108" s="0" t="n">
        <v>221.9</v>
      </c>
    </row>
    <row r="109" customFormat="false" ht="12.8" hidden="false" customHeight="false" outlineLevel="0" collapsed="false">
      <c r="A109" s="0" t="n">
        <v>1983</v>
      </c>
      <c r="B109" s="0" t="s">
        <v>225</v>
      </c>
      <c r="C109" s="0" t="n">
        <v>228.9</v>
      </c>
    </row>
    <row r="110" customFormat="false" ht="12.8" hidden="false" customHeight="false" outlineLevel="0" collapsed="false">
      <c r="A110" s="0" t="n">
        <v>1983</v>
      </c>
      <c r="B110" s="0" t="s">
        <v>226</v>
      </c>
      <c r="C110" s="0" t="n">
        <v>222.4</v>
      </c>
    </row>
    <row r="111" customFormat="false" ht="12.8" hidden="false" customHeight="false" outlineLevel="0" collapsed="false">
      <c r="A111" s="0" t="n">
        <v>1983</v>
      </c>
      <c r="B111" s="0" t="s">
        <v>227</v>
      </c>
      <c r="C111" s="0" t="n">
        <v>212.5</v>
      </c>
    </row>
    <row r="112" customFormat="false" ht="12.8" hidden="false" customHeight="false" outlineLevel="0" collapsed="false">
      <c r="A112" s="0" t="n">
        <v>1983</v>
      </c>
      <c r="B112" s="0" t="s">
        <v>228</v>
      </c>
      <c r="C112" s="0" t="n">
        <v>210.4</v>
      </c>
    </row>
    <row r="113" customFormat="false" ht="12.8" hidden="false" customHeight="false" outlineLevel="0" collapsed="false">
      <c r="A113" s="0" t="n">
        <v>1984</v>
      </c>
      <c r="B113" s="0" t="s">
        <v>217</v>
      </c>
      <c r="C113" s="0" t="n">
        <v>211.8</v>
      </c>
    </row>
    <row r="114" customFormat="false" ht="12.8" hidden="false" customHeight="false" outlineLevel="0" collapsed="false">
      <c r="A114" s="0" t="n">
        <v>1984</v>
      </c>
      <c r="B114" s="0" t="s">
        <v>218</v>
      </c>
      <c r="C114" s="0" t="n">
        <v>196.8</v>
      </c>
    </row>
    <row r="115" customFormat="false" ht="12.8" hidden="false" customHeight="false" outlineLevel="0" collapsed="false">
      <c r="A115" s="0" t="n">
        <v>1984</v>
      </c>
      <c r="B115" s="0" t="s">
        <v>219</v>
      </c>
      <c r="C115" s="0" t="n">
        <v>195.8</v>
      </c>
    </row>
    <row r="116" customFormat="false" ht="12.8" hidden="false" customHeight="false" outlineLevel="0" collapsed="false">
      <c r="A116" s="0" t="n">
        <v>1984</v>
      </c>
      <c r="B116" s="0" t="s">
        <v>220</v>
      </c>
      <c r="C116" s="0" t="n">
        <v>197.8</v>
      </c>
    </row>
    <row r="117" customFormat="false" ht="12.8" hidden="false" customHeight="false" outlineLevel="0" collapsed="false">
      <c r="A117" s="0" t="n">
        <v>1984</v>
      </c>
      <c r="B117" s="0" t="s">
        <v>221</v>
      </c>
      <c r="C117" s="0" t="n">
        <v>207.7</v>
      </c>
    </row>
    <row r="118" customFormat="false" ht="12.8" hidden="false" customHeight="false" outlineLevel="0" collapsed="false">
      <c r="A118" s="0" t="n">
        <v>1984</v>
      </c>
      <c r="B118" s="0" t="s">
        <v>222</v>
      </c>
      <c r="C118" s="0" t="n">
        <v>212.4</v>
      </c>
    </row>
    <row r="119" customFormat="false" ht="12.8" hidden="false" customHeight="false" outlineLevel="0" collapsed="false">
      <c r="A119" s="0" t="n">
        <v>1984</v>
      </c>
      <c r="B119" s="0" t="s">
        <v>223</v>
      </c>
      <c r="C119" s="0" t="n">
        <v>207.9</v>
      </c>
    </row>
    <row r="120" customFormat="false" ht="12.8" hidden="false" customHeight="false" outlineLevel="0" collapsed="false">
      <c r="A120" s="0" t="n">
        <v>1984</v>
      </c>
      <c r="B120" s="0" t="s">
        <v>224</v>
      </c>
      <c r="C120" s="0" t="n">
        <v>206.6</v>
      </c>
    </row>
    <row r="121" customFormat="false" ht="12.8" hidden="false" customHeight="false" outlineLevel="0" collapsed="false">
      <c r="A121" s="0" t="n">
        <v>1984</v>
      </c>
      <c r="B121" s="0" t="s">
        <v>225</v>
      </c>
      <c r="C121" s="0" t="n">
        <v>206.2</v>
      </c>
    </row>
    <row r="122" customFormat="false" ht="12.8" hidden="false" customHeight="false" outlineLevel="0" collapsed="false">
      <c r="A122" s="0" t="n">
        <v>1984</v>
      </c>
      <c r="B122" s="0" t="s">
        <v>226</v>
      </c>
      <c r="C122" s="0" t="n">
        <v>209.9</v>
      </c>
    </row>
    <row r="123" customFormat="false" ht="12.8" hidden="false" customHeight="false" outlineLevel="0" collapsed="false">
      <c r="A123" s="0" t="n">
        <v>1984</v>
      </c>
      <c r="B123" s="0" t="s">
        <v>227</v>
      </c>
      <c r="C123" s="0" t="n">
        <v>205.6</v>
      </c>
    </row>
    <row r="124" customFormat="false" ht="12.8" hidden="false" customHeight="false" outlineLevel="0" collapsed="false">
      <c r="A124" s="0" t="n">
        <v>1984</v>
      </c>
      <c r="B124" s="0" t="s">
        <v>228</v>
      </c>
      <c r="C124" s="0" t="n">
        <v>199.6</v>
      </c>
    </row>
    <row r="125" customFormat="false" ht="12.8" hidden="false" customHeight="false" outlineLevel="0" collapsed="false">
      <c r="A125" s="0" t="n">
        <v>1985</v>
      </c>
      <c r="B125" s="0" t="s">
        <v>217</v>
      </c>
      <c r="C125" s="0" t="n">
        <v>192.9</v>
      </c>
    </row>
    <row r="126" customFormat="false" ht="12.8" hidden="false" customHeight="false" outlineLevel="0" collapsed="false">
      <c r="A126" s="0" t="n">
        <v>1985</v>
      </c>
      <c r="B126" s="0" t="s">
        <v>218</v>
      </c>
      <c r="C126" s="0" t="n">
        <v>194.3</v>
      </c>
    </row>
    <row r="127" customFormat="false" ht="12.8" hidden="false" customHeight="false" outlineLevel="0" collapsed="false">
      <c r="A127" s="0" t="n">
        <v>1985</v>
      </c>
      <c r="B127" s="0" t="s">
        <v>219</v>
      </c>
      <c r="C127" s="0" t="n">
        <v>189.9</v>
      </c>
    </row>
    <row r="128" customFormat="false" ht="12.8" hidden="false" customHeight="false" outlineLevel="0" collapsed="false">
      <c r="A128" s="0" t="n">
        <v>1985</v>
      </c>
      <c r="B128" s="0" t="s">
        <v>220</v>
      </c>
      <c r="C128" s="0" t="n">
        <v>192</v>
      </c>
    </row>
    <row r="129" customFormat="false" ht="12.8" hidden="false" customHeight="false" outlineLevel="0" collapsed="false">
      <c r="A129" s="0" t="n">
        <v>1985</v>
      </c>
      <c r="B129" s="0" t="s">
        <v>221</v>
      </c>
      <c r="C129" s="0" t="n">
        <v>195.7</v>
      </c>
    </row>
    <row r="130" customFormat="false" ht="12.8" hidden="false" customHeight="false" outlineLevel="0" collapsed="false">
      <c r="A130" s="0" t="n">
        <v>1985</v>
      </c>
      <c r="B130" s="0" t="s">
        <v>222</v>
      </c>
      <c r="C130" s="0" t="n">
        <v>202.5</v>
      </c>
    </row>
    <row r="131" customFormat="false" ht="12.8" hidden="false" customHeight="false" outlineLevel="0" collapsed="false">
      <c r="A131" s="0" t="n">
        <v>1985</v>
      </c>
      <c r="B131" s="0" t="s">
        <v>223</v>
      </c>
      <c r="C131" s="0" t="n">
        <v>196.8</v>
      </c>
    </row>
    <row r="132" customFormat="false" ht="12.8" hidden="false" customHeight="false" outlineLevel="0" collapsed="false">
      <c r="A132" s="0" t="n">
        <v>1985</v>
      </c>
      <c r="B132" s="0" t="s">
        <v>224</v>
      </c>
      <c r="C132" s="0" t="n">
        <v>204.3</v>
      </c>
    </row>
    <row r="133" customFormat="false" ht="12.8" hidden="false" customHeight="false" outlineLevel="0" collapsed="false">
      <c r="A133" s="0" t="n">
        <v>1985</v>
      </c>
      <c r="B133" s="0" t="s">
        <v>225</v>
      </c>
      <c r="C133" s="0" t="n">
        <v>195.5</v>
      </c>
    </row>
    <row r="134" customFormat="false" ht="12.8" hidden="false" customHeight="false" outlineLevel="0" collapsed="false">
      <c r="A134" s="0" t="n">
        <v>1985</v>
      </c>
      <c r="B134" s="0" t="s">
        <v>226</v>
      </c>
      <c r="C134" s="0" t="n">
        <v>195.3</v>
      </c>
    </row>
    <row r="135" customFormat="false" ht="12.8" hidden="false" customHeight="false" outlineLevel="0" collapsed="false">
      <c r="A135" s="0" t="n">
        <v>1985</v>
      </c>
      <c r="B135" s="0" t="s">
        <v>227</v>
      </c>
      <c r="C135" s="0" t="n">
        <v>186.2</v>
      </c>
    </row>
    <row r="136" customFormat="false" ht="12.8" hidden="false" customHeight="false" outlineLevel="0" collapsed="false">
      <c r="A136" s="0" t="n">
        <v>1985</v>
      </c>
      <c r="B136" s="0" t="s">
        <v>228</v>
      </c>
      <c r="C136" s="0" t="n">
        <v>187.9</v>
      </c>
    </row>
    <row r="137" customFormat="false" ht="12.8" hidden="false" customHeight="false" outlineLevel="0" collapsed="false">
      <c r="A137" s="0" t="n">
        <v>1986</v>
      </c>
      <c r="B137" s="0" t="s">
        <v>217</v>
      </c>
      <c r="C137" s="0" t="n">
        <v>191.3</v>
      </c>
    </row>
    <row r="138" customFormat="false" ht="12.8" hidden="false" customHeight="false" outlineLevel="0" collapsed="false">
      <c r="A138" s="0" t="n">
        <v>1986</v>
      </c>
      <c r="B138" s="0" t="s">
        <v>218</v>
      </c>
      <c r="C138" s="0" t="n">
        <v>174.4</v>
      </c>
    </row>
    <row r="139" customFormat="false" ht="12.8" hidden="false" customHeight="false" outlineLevel="0" collapsed="false">
      <c r="A139" s="0" t="n">
        <v>1986</v>
      </c>
      <c r="B139" s="0" t="s">
        <v>219</v>
      </c>
      <c r="C139" s="0" t="n">
        <v>176</v>
      </c>
    </row>
    <row r="140" customFormat="false" ht="12.8" hidden="false" customHeight="false" outlineLevel="0" collapsed="false">
      <c r="A140" s="0" t="n">
        <v>1986</v>
      </c>
      <c r="B140" s="0" t="s">
        <v>220</v>
      </c>
      <c r="C140" s="0" t="n">
        <v>182.8</v>
      </c>
    </row>
    <row r="141" customFormat="false" ht="12.8" hidden="false" customHeight="false" outlineLevel="0" collapsed="false">
      <c r="A141" s="0" t="n">
        <v>1986</v>
      </c>
      <c r="B141" s="0" t="s">
        <v>221</v>
      </c>
      <c r="C141" s="0" t="n">
        <v>183.8</v>
      </c>
    </row>
    <row r="142" customFormat="false" ht="12.8" hidden="false" customHeight="false" outlineLevel="0" collapsed="false">
      <c r="A142" s="0" t="n">
        <v>1986</v>
      </c>
      <c r="B142" s="0" t="s">
        <v>222</v>
      </c>
      <c r="C142" s="0" t="n">
        <v>182.1</v>
      </c>
    </row>
    <row r="143" customFormat="false" ht="12.8" hidden="false" customHeight="false" outlineLevel="0" collapsed="false">
      <c r="A143" s="0" t="n">
        <v>1986</v>
      </c>
      <c r="B143" s="0" t="s">
        <v>223</v>
      </c>
      <c r="C143" s="0" t="n">
        <v>188.1</v>
      </c>
      <c r="D143" s="0" t="n">
        <v>189</v>
      </c>
      <c r="E143" s="0" t="n">
        <f aca="false">AVERAGE(C143:D143)</f>
        <v>188.55</v>
      </c>
      <c r="F143" s="0" t="n">
        <f aca="false">ABS(C143-D143)</f>
        <v>0.900000000000006</v>
      </c>
      <c r="G143" s="0" t="n">
        <f aca="false">F143/E143</f>
        <v>0.0047732696897375</v>
      </c>
      <c r="H143" s="0" t="n">
        <f aca="false">AVERAGE(G143:G148)</f>
        <v>0.02800308929494</v>
      </c>
    </row>
    <row r="144" customFormat="false" ht="12.8" hidden="false" customHeight="false" outlineLevel="0" collapsed="false">
      <c r="A144" s="0" t="n">
        <v>1986</v>
      </c>
      <c r="B144" s="0" t="s">
        <v>224</v>
      </c>
      <c r="C144" s="0" t="n">
        <v>191.6</v>
      </c>
      <c r="D144" s="0" t="n">
        <v>193</v>
      </c>
      <c r="E144" s="0" t="n">
        <f aca="false">AVERAGE(C144:D144)</f>
        <v>192.3</v>
      </c>
      <c r="F144" s="0" t="n">
        <f aca="false">ABS(C144-D144)</f>
        <v>1.40000000000001</v>
      </c>
      <c r="G144" s="0" t="n">
        <f aca="false">F144/E144</f>
        <v>0.0072802912116485</v>
      </c>
    </row>
    <row r="145" customFormat="false" ht="12.8" hidden="false" customHeight="false" outlineLevel="0" collapsed="false">
      <c r="A145" s="0" t="n">
        <v>1986</v>
      </c>
      <c r="B145" s="0" t="s">
        <v>225</v>
      </c>
      <c r="C145" s="0" t="n">
        <v>182.3</v>
      </c>
      <c r="D145" s="0" t="n">
        <v>193.5</v>
      </c>
      <c r="E145" s="0" t="n">
        <f aca="false">AVERAGE(C145:D145)</f>
        <v>187.9</v>
      </c>
      <c r="F145" s="0" t="n">
        <f aca="false">ABS(C145-D145)</f>
        <v>11.2</v>
      </c>
      <c r="G145" s="0" t="n">
        <f aca="false">F145/E145</f>
        <v>0.0596061734965407</v>
      </c>
    </row>
    <row r="146" customFormat="false" ht="12.8" hidden="false" customHeight="false" outlineLevel="0" collapsed="false">
      <c r="A146" s="0" t="n">
        <v>1986</v>
      </c>
      <c r="B146" s="0" t="s">
        <v>226</v>
      </c>
      <c r="C146" s="0" t="n">
        <v>185.2</v>
      </c>
      <c r="D146" s="0" t="n">
        <v>189.9</v>
      </c>
      <c r="E146" s="0" t="n">
        <f aca="false">AVERAGE(C146:D146)</f>
        <v>187.55</v>
      </c>
      <c r="F146" s="0" t="n">
        <f aca="false">ABS(C146-D146)</f>
        <v>4.70000000000002</v>
      </c>
      <c r="G146" s="0" t="n">
        <f aca="false">F146/E146</f>
        <v>0.0250599840042656</v>
      </c>
    </row>
    <row r="147" customFormat="false" ht="12.8" hidden="false" customHeight="false" outlineLevel="0" collapsed="false">
      <c r="A147" s="0" t="n">
        <v>1986</v>
      </c>
      <c r="B147" s="0" t="s">
        <v>227</v>
      </c>
      <c r="C147" s="0" t="n">
        <v>181.3</v>
      </c>
      <c r="D147" s="0" t="n">
        <v>188.8</v>
      </c>
      <c r="E147" s="0" t="n">
        <f aca="false">AVERAGE(C147:D147)</f>
        <v>185.05</v>
      </c>
      <c r="F147" s="0" t="n">
        <f aca="false">ABS(C147-D147)</f>
        <v>7.5</v>
      </c>
      <c r="G147" s="0" t="n">
        <f aca="false">F147/E147</f>
        <v>0.0405295865982167</v>
      </c>
    </row>
    <row r="148" customFormat="false" ht="12.8" hidden="false" customHeight="false" outlineLevel="0" collapsed="false">
      <c r="A148" s="0" t="n">
        <v>1986</v>
      </c>
      <c r="B148" s="0" t="s">
        <v>228</v>
      </c>
      <c r="C148" s="0" t="n">
        <v>179.2</v>
      </c>
      <c r="D148" s="0" t="n">
        <v>184.8</v>
      </c>
      <c r="E148" s="0" t="n">
        <f aca="false">AVERAGE(C148:D148)</f>
        <v>182</v>
      </c>
      <c r="F148" s="0" t="n">
        <f aca="false">ABS(C148-D148)</f>
        <v>5.60000000000002</v>
      </c>
      <c r="G148" s="0" t="n">
        <f aca="false">F148/E148</f>
        <v>0.0307692307692309</v>
      </c>
    </row>
    <row r="149" customFormat="false" ht="12.8" hidden="false" customHeight="false" outlineLevel="0" collapsed="false">
      <c r="A149" s="0" t="n">
        <v>1987</v>
      </c>
      <c r="B149" s="0" t="s">
        <v>217</v>
      </c>
      <c r="C149" s="0" t="n">
        <v>168</v>
      </c>
      <c r="D149" s="0" t="n">
        <v>183.4</v>
      </c>
      <c r="E149" s="0" t="n">
        <f aca="false">AVERAGE(C149:D149)</f>
        <v>175.7</v>
      </c>
      <c r="F149" s="0" t="n">
        <f aca="false">ABS(C149-D149)</f>
        <v>15.4</v>
      </c>
      <c r="G149" s="0" t="n">
        <f aca="false">F149/E149</f>
        <v>0.0876494023904383</v>
      </c>
      <c r="H149" s="0" t="n">
        <f aca="false">AVERAGE(G149:G160)</f>
        <v>0.0393620482878354</v>
      </c>
    </row>
    <row r="150" customFormat="false" ht="12.8" hidden="false" customHeight="false" outlineLevel="0" collapsed="false">
      <c r="A150" s="0" t="n">
        <v>1987</v>
      </c>
      <c r="B150" s="0" t="s">
        <v>218</v>
      </c>
      <c r="C150" s="0" t="n">
        <v>165.9</v>
      </c>
      <c r="D150" s="0" t="n">
        <v>178.5</v>
      </c>
      <c r="E150" s="0" t="n">
        <f aca="false">AVERAGE(C150:D150)</f>
        <v>172.2</v>
      </c>
      <c r="F150" s="0" t="n">
        <f aca="false">ABS(C150-D150)</f>
        <v>12.6</v>
      </c>
      <c r="G150" s="0" t="n">
        <f aca="false">F150/E150</f>
        <v>0.073170731707317</v>
      </c>
    </row>
    <row r="151" customFormat="false" ht="12.8" hidden="false" customHeight="false" outlineLevel="0" collapsed="false">
      <c r="A151" s="0" t="n">
        <v>1987</v>
      </c>
      <c r="B151" s="0" t="s">
        <v>219</v>
      </c>
      <c r="C151" s="0" t="n">
        <v>165.5</v>
      </c>
      <c r="D151" s="0" t="n">
        <v>179.5</v>
      </c>
      <c r="E151" s="0" t="n">
        <f aca="false">AVERAGE(C151:D151)</f>
        <v>172.5</v>
      </c>
      <c r="F151" s="0" t="n">
        <f aca="false">ABS(C151-D151)</f>
        <v>14</v>
      </c>
      <c r="G151" s="0" t="n">
        <f aca="false">F151/E151</f>
        <v>0.0811594202898551</v>
      </c>
    </row>
    <row r="152" customFormat="false" ht="12.8" hidden="false" customHeight="false" outlineLevel="0" collapsed="false">
      <c r="A152" s="0" t="n">
        <v>1987</v>
      </c>
      <c r="B152" s="0" t="s">
        <v>220</v>
      </c>
      <c r="C152" s="0" t="n">
        <v>170.6</v>
      </c>
      <c r="D152" s="0" t="n">
        <v>181</v>
      </c>
      <c r="E152" s="0" t="n">
        <f aca="false">AVERAGE(C152:D152)</f>
        <v>175.8</v>
      </c>
      <c r="F152" s="0" t="n">
        <f aca="false">ABS(C152-D152)</f>
        <v>10.4</v>
      </c>
      <c r="G152" s="0" t="n">
        <f aca="false">F152/E152</f>
        <v>0.0591581342434585</v>
      </c>
    </row>
    <row r="153" customFormat="false" ht="12.8" hidden="false" customHeight="false" outlineLevel="0" collapsed="false">
      <c r="A153" s="0" t="n">
        <v>1987</v>
      </c>
      <c r="B153" s="0" t="s">
        <v>221</v>
      </c>
      <c r="C153" s="0" t="n">
        <v>177.8</v>
      </c>
      <c r="D153" s="0" t="n">
        <v>182</v>
      </c>
      <c r="E153" s="0" t="n">
        <f aca="false">AVERAGE(C153:D153)</f>
        <v>179.9</v>
      </c>
      <c r="F153" s="0" t="n">
        <f aca="false">ABS(C153-D153)</f>
        <v>4.19999999999999</v>
      </c>
      <c r="G153" s="0" t="n">
        <f aca="false">F153/E153</f>
        <v>0.0233463035019455</v>
      </c>
    </row>
    <row r="154" customFormat="false" ht="12.8" hidden="false" customHeight="false" outlineLevel="0" collapsed="false">
      <c r="A154" s="0" t="n">
        <v>1987</v>
      </c>
      <c r="B154" s="0" t="s">
        <v>222</v>
      </c>
      <c r="C154" s="0" t="n">
        <v>182.3</v>
      </c>
      <c r="D154" s="0" t="n">
        <v>182.5</v>
      </c>
      <c r="E154" s="0" t="n">
        <f aca="false">AVERAGE(C154:D154)</f>
        <v>182.4</v>
      </c>
      <c r="F154" s="0" t="n">
        <f aca="false">ABS(C154-D154)</f>
        <v>0.199999999999989</v>
      </c>
      <c r="G154" s="0" t="n">
        <f aca="false">F154/E154</f>
        <v>0.00109649122807011</v>
      </c>
    </row>
    <row r="155" customFormat="false" ht="12.8" hidden="false" customHeight="false" outlineLevel="0" collapsed="false">
      <c r="A155" s="0" t="n">
        <v>1987</v>
      </c>
      <c r="B155" s="0" t="s">
        <v>223</v>
      </c>
      <c r="C155" s="0" t="n">
        <v>187.2</v>
      </c>
      <c r="D155" s="0" t="n">
        <v>182.9</v>
      </c>
      <c r="E155" s="0" t="n">
        <f aca="false">AVERAGE(C155:D155)</f>
        <v>185.05</v>
      </c>
      <c r="F155" s="0" t="n">
        <f aca="false">ABS(C155-D155)</f>
        <v>4.29999999999998</v>
      </c>
      <c r="G155" s="0" t="n">
        <f aca="false">F155/E155</f>
        <v>0.0232369629829775</v>
      </c>
    </row>
    <row r="156" customFormat="false" ht="12.8" hidden="false" customHeight="false" outlineLevel="0" collapsed="false">
      <c r="A156" s="0" t="n">
        <v>1987</v>
      </c>
      <c r="B156" s="0" t="s">
        <v>224</v>
      </c>
      <c r="C156" s="0" t="n">
        <v>186.6</v>
      </c>
      <c r="D156" s="0" t="n">
        <v>187.5</v>
      </c>
      <c r="E156" s="0" t="n">
        <f aca="false">AVERAGE(C156:D156)</f>
        <v>187.05</v>
      </c>
      <c r="F156" s="0" t="n">
        <f aca="false">ABS(C156-D156)</f>
        <v>0.900000000000006</v>
      </c>
      <c r="G156" s="0" t="n">
        <f aca="false">F156/E156</f>
        <v>0.00481154771451487</v>
      </c>
    </row>
    <row r="157" customFormat="false" ht="12.8" hidden="false" customHeight="false" outlineLevel="0" collapsed="false">
      <c r="A157" s="0" t="n">
        <v>1987</v>
      </c>
      <c r="B157" s="0" t="s">
        <v>225</v>
      </c>
      <c r="C157" s="0" t="n">
        <v>180.9</v>
      </c>
      <c r="D157" s="0" t="n">
        <v>184.7</v>
      </c>
      <c r="E157" s="0" t="n">
        <f aca="false">AVERAGE(C157:D157)</f>
        <v>182.8</v>
      </c>
      <c r="F157" s="0" t="n">
        <f aca="false">ABS(C157-D157)</f>
        <v>3.79999999999998</v>
      </c>
      <c r="G157" s="0" t="n">
        <f aca="false">F157/E157</f>
        <v>0.0207877461706782</v>
      </c>
    </row>
    <row r="158" customFormat="false" ht="12.8" hidden="false" customHeight="false" outlineLevel="0" collapsed="false">
      <c r="A158" s="0" t="n">
        <v>1987</v>
      </c>
      <c r="B158" s="0" t="s">
        <v>226</v>
      </c>
      <c r="C158" s="0" t="n">
        <v>175.6</v>
      </c>
      <c r="D158" s="0" t="n">
        <v>180.4</v>
      </c>
      <c r="E158" s="0" t="n">
        <f aca="false">AVERAGE(C158:D158)</f>
        <v>178</v>
      </c>
      <c r="F158" s="0" t="n">
        <f aca="false">ABS(C158-D158)</f>
        <v>4.80000000000001</v>
      </c>
      <c r="G158" s="0" t="n">
        <f aca="false">F158/E158</f>
        <v>0.0269662921348315</v>
      </c>
    </row>
    <row r="159" customFormat="false" ht="12.8" hidden="false" customHeight="false" outlineLevel="0" collapsed="false">
      <c r="A159" s="0" t="n">
        <v>1987</v>
      </c>
      <c r="B159" s="0" t="s">
        <v>227</v>
      </c>
      <c r="C159" s="0" t="n">
        <v>174</v>
      </c>
      <c r="D159" s="0" t="n">
        <v>176.3</v>
      </c>
      <c r="E159" s="0" t="n">
        <f aca="false">AVERAGE(C159:D159)</f>
        <v>175.15</v>
      </c>
      <c r="F159" s="0" t="n">
        <f aca="false">ABS(C159-D159)</f>
        <v>2.30000000000001</v>
      </c>
      <c r="G159" s="0" t="n">
        <f aca="false">F159/E159</f>
        <v>0.013131601484442</v>
      </c>
    </row>
    <row r="160" customFormat="false" ht="12.8" hidden="false" customHeight="false" outlineLevel="0" collapsed="false">
      <c r="A160" s="0" t="n">
        <v>1987</v>
      </c>
      <c r="B160" s="0" t="s">
        <v>228</v>
      </c>
      <c r="C160" s="0" t="n">
        <v>169.6</v>
      </c>
      <c r="D160" s="0" t="n">
        <v>179.7</v>
      </c>
      <c r="E160" s="0" t="n">
        <f aca="false">AVERAGE(C160:D160)</f>
        <v>174.65</v>
      </c>
      <c r="F160" s="0" t="n">
        <f aca="false">ABS(C160-D160)</f>
        <v>10.1</v>
      </c>
      <c r="G160" s="0" t="n">
        <f aca="false">F160/E160</f>
        <v>0.0578299456054967</v>
      </c>
    </row>
    <row r="161" customFormat="false" ht="12.8" hidden="false" customHeight="false" outlineLevel="0" collapsed="false">
      <c r="A161" s="0" t="n">
        <v>1988</v>
      </c>
      <c r="B161" s="0" t="s">
        <v>217</v>
      </c>
      <c r="C161" s="0" t="n">
        <v>176.6</v>
      </c>
      <c r="D161" s="0" t="n">
        <v>176.6</v>
      </c>
      <c r="E161" s="0" t="n">
        <f aca="false">AVERAGE(C161:D161)</f>
        <v>176.6</v>
      </c>
      <c r="F161" s="0" t="n">
        <f aca="false">ABS(C161-D161)</f>
        <v>0</v>
      </c>
      <c r="G161" s="0" t="n">
        <f aca="false">F161/E161</f>
        <v>0</v>
      </c>
      <c r="H161" s="0" t="n">
        <f aca="false">AVERAGE(G161:G172)</f>
        <v>0.02076890455467</v>
      </c>
    </row>
    <row r="162" customFormat="false" ht="12.8" hidden="false" customHeight="false" outlineLevel="0" collapsed="false">
      <c r="A162" s="0" t="n">
        <v>1988</v>
      </c>
      <c r="B162" s="0" t="s">
        <v>218</v>
      </c>
      <c r="C162" s="0" t="n">
        <v>168.1</v>
      </c>
      <c r="D162" s="0" t="n">
        <v>170.2</v>
      </c>
      <c r="E162" s="0" t="n">
        <f aca="false">AVERAGE(C162:D162)</f>
        <v>169.15</v>
      </c>
      <c r="F162" s="0" t="n">
        <f aca="false">ABS(C162-D162)</f>
        <v>2.09999999999999</v>
      </c>
      <c r="G162" s="0" t="n">
        <f aca="false">F162/E162</f>
        <v>0.0124150162577594</v>
      </c>
    </row>
    <row r="163" customFormat="false" ht="12.8" hidden="false" customHeight="false" outlineLevel="0" collapsed="false">
      <c r="A163" s="0" t="n">
        <v>1988</v>
      </c>
      <c r="B163" s="0" t="s">
        <v>219</v>
      </c>
      <c r="C163" s="0" t="n">
        <v>170.3</v>
      </c>
      <c r="D163" s="0" t="n">
        <v>172.4</v>
      </c>
      <c r="E163" s="0" t="n">
        <f aca="false">AVERAGE(C163:D163)</f>
        <v>171.35</v>
      </c>
      <c r="F163" s="0" t="n">
        <f aca="false">ABS(C163-D163)</f>
        <v>2.09999999999999</v>
      </c>
      <c r="G163" s="0" t="n">
        <f aca="false">F163/E163</f>
        <v>0.012255617157864</v>
      </c>
    </row>
    <row r="164" customFormat="false" ht="12.8" hidden="false" customHeight="false" outlineLevel="0" collapsed="false">
      <c r="A164" s="0" t="n">
        <v>1988</v>
      </c>
      <c r="B164" s="0" t="s">
        <v>220</v>
      </c>
      <c r="C164" s="0" t="n">
        <v>162.8</v>
      </c>
      <c r="D164" s="0" t="n">
        <v>169</v>
      </c>
      <c r="E164" s="0" t="n">
        <f aca="false">AVERAGE(C164:D164)</f>
        <v>165.9</v>
      </c>
      <c r="F164" s="0" t="n">
        <f aca="false">ABS(C164-D164)</f>
        <v>6.19999999999999</v>
      </c>
      <c r="G164" s="0" t="n">
        <f aca="false">F164/E164</f>
        <v>0.0373719107896322</v>
      </c>
    </row>
    <row r="165" customFormat="false" ht="12.8" hidden="false" customHeight="false" outlineLevel="0" collapsed="false">
      <c r="A165" s="0" t="n">
        <v>1988</v>
      </c>
      <c r="B165" s="0" t="s">
        <v>221</v>
      </c>
      <c r="C165" s="0" t="n">
        <v>168.7</v>
      </c>
      <c r="D165" s="0" t="n">
        <v>168.2</v>
      </c>
      <c r="E165" s="0" t="n">
        <f aca="false">AVERAGE(C165:D165)</f>
        <v>168.45</v>
      </c>
      <c r="F165" s="0" t="n">
        <f aca="false">ABS(C165-D165)</f>
        <v>0.5</v>
      </c>
      <c r="G165" s="0" t="n">
        <f aca="false">F165/E165</f>
        <v>0.00296823983377857</v>
      </c>
    </row>
    <row r="166" customFormat="false" ht="12.8" hidden="false" customHeight="false" outlineLevel="0" collapsed="false">
      <c r="A166" s="0" t="n">
        <v>1988</v>
      </c>
      <c r="B166" s="0" t="s">
        <v>222</v>
      </c>
      <c r="C166" s="0" t="n">
        <v>169.5</v>
      </c>
      <c r="D166" s="0" t="n">
        <v>172.3</v>
      </c>
      <c r="E166" s="0" t="n">
        <f aca="false">AVERAGE(C166:D166)</f>
        <v>170.9</v>
      </c>
      <c r="F166" s="0" t="n">
        <f aca="false">ABS(C166-D166)</f>
        <v>2.80000000000001</v>
      </c>
      <c r="G166" s="0" t="n">
        <f aca="false">F166/E166</f>
        <v>0.0163838502047982</v>
      </c>
    </row>
    <row r="167" customFormat="false" ht="12.8" hidden="false" customHeight="false" outlineLevel="0" collapsed="false">
      <c r="A167" s="0" t="n">
        <v>1988</v>
      </c>
      <c r="B167" s="0" t="s">
        <v>223</v>
      </c>
      <c r="C167" s="0" t="n">
        <v>170.6</v>
      </c>
      <c r="D167" s="0" t="n">
        <v>168.8</v>
      </c>
      <c r="E167" s="0" t="n">
        <f aca="false">AVERAGE(C167:D167)</f>
        <v>169.7</v>
      </c>
      <c r="F167" s="0" t="n">
        <f aca="false">ABS(C167-D167)</f>
        <v>1.79999999999998</v>
      </c>
      <c r="G167" s="0" t="n">
        <f aca="false">F167/E167</f>
        <v>0.0106069534472598</v>
      </c>
    </row>
    <row r="168" customFormat="false" ht="12.8" hidden="false" customHeight="false" outlineLevel="0" collapsed="false">
      <c r="A168" s="0" t="n">
        <v>1988</v>
      </c>
      <c r="B168" s="0" t="s">
        <v>224</v>
      </c>
      <c r="C168" s="0" t="n">
        <v>168.7</v>
      </c>
      <c r="D168" s="0" t="n">
        <v>170.6</v>
      </c>
      <c r="E168" s="0" t="n">
        <f aca="false">AVERAGE(C168:D168)</f>
        <v>169.65</v>
      </c>
      <c r="F168" s="0" t="n">
        <f aca="false">ABS(C168-D168)</f>
        <v>1.90000000000001</v>
      </c>
      <c r="G168" s="0" t="n">
        <f aca="false">F168/E168</f>
        <v>0.0111995284409078</v>
      </c>
    </row>
    <row r="169" customFormat="false" ht="12.8" hidden="false" customHeight="false" outlineLevel="0" collapsed="false">
      <c r="A169" s="0" t="n">
        <v>1988</v>
      </c>
      <c r="B169" s="0" t="s">
        <v>225</v>
      </c>
      <c r="C169" s="0" t="n">
        <v>165</v>
      </c>
      <c r="D169" s="0" t="n">
        <v>172.1</v>
      </c>
      <c r="E169" s="0" t="n">
        <f aca="false">AVERAGE(C169:D169)</f>
        <v>168.55</v>
      </c>
      <c r="F169" s="0" t="n">
        <f aca="false">ABS(C169-D169)</f>
        <v>7.09999999999999</v>
      </c>
      <c r="G169" s="0" t="n">
        <f aca="false">F169/E169</f>
        <v>0.0421239988134084</v>
      </c>
    </row>
    <row r="170" customFormat="false" ht="12.8" hidden="false" customHeight="false" outlineLevel="0" collapsed="false">
      <c r="A170" s="0" t="n">
        <v>1988</v>
      </c>
      <c r="B170" s="0" t="s">
        <v>226</v>
      </c>
      <c r="C170" s="0" t="n">
        <v>169.9</v>
      </c>
      <c r="D170" s="0" t="n">
        <v>171.8</v>
      </c>
      <c r="E170" s="0" t="n">
        <f aca="false">AVERAGE(C170:D170)</f>
        <v>170.85</v>
      </c>
      <c r="F170" s="0" t="n">
        <f aca="false">ABS(C170-D170)</f>
        <v>1.90000000000001</v>
      </c>
      <c r="G170" s="0" t="n">
        <f aca="false">F170/E170</f>
        <v>0.0111208662569506</v>
      </c>
    </row>
    <row r="171" customFormat="false" ht="12.8" hidden="false" customHeight="false" outlineLevel="0" collapsed="false">
      <c r="A171" s="0" t="n">
        <v>1988</v>
      </c>
      <c r="B171" s="0" t="s">
        <v>227</v>
      </c>
      <c r="C171" s="0" t="n">
        <v>158.1</v>
      </c>
      <c r="D171" s="0" t="n">
        <v>169.4</v>
      </c>
      <c r="E171" s="0" t="n">
        <f aca="false">AVERAGE(C171:D171)</f>
        <v>163.75</v>
      </c>
      <c r="F171" s="0" t="n">
        <f aca="false">ABS(C171-D171)</f>
        <v>11.3</v>
      </c>
      <c r="G171" s="0" t="n">
        <f aca="false">F171/E171</f>
        <v>0.0690076335877863</v>
      </c>
    </row>
    <row r="172" customFormat="false" ht="12.8" hidden="false" customHeight="false" outlineLevel="0" collapsed="false">
      <c r="A172" s="0" t="n">
        <v>1988</v>
      </c>
      <c r="B172" s="0" t="s">
        <v>228</v>
      </c>
      <c r="C172" s="0" t="n">
        <v>162.1</v>
      </c>
      <c r="D172" s="0" t="n">
        <v>166</v>
      </c>
      <c r="E172" s="0" t="n">
        <f aca="false">AVERAGE(C172:D172)</f>
        <v>164.05</v>
      </c>
      <c r="F172" s="0" t="n">
        <f aca="false">ABS(C172-D172)</f>
        <v>3.90000000000001</v>
      </c>
      <c r="G172" s="0" t="n">
        <f aca="false">F172/E172</f>
        <v>0.0237732398658946</v>
      </c>
    </row>
    <row r="173" customFormat="false" ht="12.8" hidden="false" customHeight="false" outlineLevel="0" collapsed="false">
      <c r="A173" s="0" t="n">
        <v>1989</v>
      </c>
      <c r="B173" s="0" t="s">
        <v>217</v>
      </c>
      <c r="C173" s="0" t="n">
        <v>168.7</v>
      </c>
      <c r="D173" s="0" t="n">
        <v>170.1</v>
      </c>
      <c r="E173" s="0" t="n">
        <f aca="false">AVERAGE(C173:D173)</f>
        <v>169.4</v>
      </c>
      <c r="F173" s="0" t="n">
        <f aca="false">ABS(C173-D173)</f>
        <v>1.40000000000001</v>
      </c>
      <c r="G173" s="0" t="n">
        <f aca="false">F173/E173</f>
        <v>0.00826446280991739</v>
      </c>
      <c r="H173" s="0" t="n">
        <f aca="false">AVERAGE(G173:G184)</f>
        <v>0.0289124654771004</v>
      </c>
    </row>
    <row r="174" customFormat="false" ht="12.8" hidden="false" customHeight="false" outlineLevel="0" collapsed="false">
      <c r="A174" s="0" t="n">
        <v>1989</v>
      </c>
      <c r="B174" s="0" t="s">
        <v>218</v>
      </c>
      <c r="C174" s="0" t="n">
        <v>169.3</v>
      </c>
      <c r="D174" s="0" t="n">
        <v>163.1</v>
      </c>
      <c r="E174" s="0" t="n">
        <f aca="false">AVERAGE(C174:D174)</f>
        <v>166.2</v>
      </c>
      <c r="F174" s="0" t="n">
        <f aca="false">ABS(C174-D174)</f>
        <v>6.20000000000002</v>
      </c>
      <c r="G174" s="0" t="n">
        <f aca="false">F174/E174</f>
        <v>0.0373044524669074</v>
      </c>
    </row>
    <row r="175" customFormat="false" ht="12.8" hidden="false" customHeight="false" outlineLevel="0" collapsed="false">
      <c r="A175" s="0" t="n">
        <v>1989</v>
      </c>
      <c r="B175" s="0" t="s">
        <v>219</v>
      </c>
      <c r="C175" s="0" t="n">
        <v>164.1</v>
      </c>
      <c r="D175" s="0" t="n">
        <v>164.1</v>
      </c>
      <c r="E175" s="0" t="n">
        <f aca="false">AVERAGE(C175:D175)</f>
        <v>164.1</v>
      </c>
      <c r="F175" s="0" t="n">
        <f aca="false">ABS(C175-D175)</f>
        <v>0</v>
      </c>
      <c r="G175" s="0" t="n">
        <f aca="false">F175/E175</f>
        <v>0</v>
      </c>
    </row>
    <row r="176" customFormat="false" ht="12.8" hidden="false" customHeight="false" outlineLevel="0" collapsed="false">
      <c r="A176" s="0" t="n">
        <v>1989</v>
      </c>
      <c r="B176" s="0" t="s">
        <v>220</v>
      </c>
      <c r="C176" s="0" t="n">
        <v>163.9</v>
      </c>
      <c r="D176" s="0" t="n">
        <v>161</v>
      </c>
      <c r="E176" s="0" t="n">
        <f aca="false">AVERAGE(C176:D176)</f>
        <v>162.45</v>
      </c>
      <c r="F176" s="0" t="n">
        <f aca="false">ABS(C176-D176)</f>
        <v>2.90000000000001</v>
      </c>
      <c r="G176" s="0" t="n">
        <f aca="false">F176/E176</f>
        <v>0.017851646660511</v>
      </c>
    </row>
    <row r="177" customFormat="false" ht="12.8" hidden="false" customHeight="false" outlineLevel="0" collapsed="false">
      <c r="A177" s="0" t="n">
        <v>1989</v>
      </c>
      <c r="B177" s="0" t="s">
        <v>221</v>
      </c>
      <c r="C177" s="0" t="n">
        <v>164.7</v>
      </c>
      <c r="D177" s="0" t="n">
        <v>163.4</v>
      </c>
      <c r="E177" s="0" t="n">
        <f aca="false">AVERAGE(C177:D177)</f>
        <v>164.05</v>
      </c>
      <c r="F177" s="0" t="n">
        <f aca="false">ABS(C177-D177)</f>
        <v>1.29999999999998</v>
      </c>
      <c r="G177" s="0" t="n">
        <f aca="false">F177/E177</f>
        <v>0.00792441328863141</v>
      </c>
    </row>
    <row r="178" customFormat="false" ht="12.8" hidden="false" customHeight="false" outlineLevel="0" collapsed="false">
      <c r="A178" s="0" t="n">
        <v>1989</v>
      </c>
      <c r="B178" s="0" t="s">
        <v>222</v>
      </c>
      <c r="C178" s="0" t="n">
        <v>159.8</v>
      </c>
      <c r="D178" s="0" t="n">
        <v>165.5</v>
      </c>
      <c r="E178" s="0" t="n">
        <f aca="false">AVERAGE(C178:D178)</f>
        <v>162.65</v>
      </c>
      <c r="F178" s="0" t="n">
        <f aca="false">ABS(C178-D178)</f>
        <v>5.69999999999999</v>
      </c>
      <c r="G178" s="0" t="n">
        <f aca="false">F178/E178</f>
        <v>0.0350445742391638</v>
      </c>
    </row>
    <row r="179" customFormat="false" ht="12.8" hidden="false" customHeight="false" outlineLevel="0" collapsed="false">
      <c r="A179" s="0" t="n">
        <v>1989</v>
      </c>
      <c r="B179" s="0" t="s">
        <v>223</v>
      </c>
      <c r="C179" s="0" t="n">
        <v>152</v>
      </c>
      <c r="D179" s="0" t="n">
        <v>164.6</v>
      </c>
      <c r="E179" s="0" t="n">
        <f aca="false">AVERAGE(C179:D179)</f>
        <v>158.3</v>
      </c>
      <c r="F179" s="0" t="n">
        <f aca="false">ABS(C179-D179)</f>
        <v>12.6</v>
      </c>
      <c r="G179" s="0" t="n">
        <f aca="false">F179/E179</f>
        <v>0.0795957043588123</v>
      </c>
    </row>
    <row r="180" customFormat="false" ht="12.8" hidden="false" customHeight="false" outlineLevel="0" collapsed="false">
      <c r="A180" s="0" t="n">
        <v>1989</v>
      </c>
      <c r="B180" s="0" t="s">
        <v>224</v>
      </c>
      <c r="C180" s="0" t="n">
        <v>158.4</v>
      </c>
      <c r="D180" s="0" t="n">
        <v>166.7</v>
      </c>
      <c r="E180" s="0" t="n">
        <f aca="false">AVERAGE(C180:D180)</f>
        <v>162.55</v>
      </c>
      <c r="F180" s="0" t="n">
        <f aca="false">ABS(C180-D180)</f>
        <v>8.29999999999998</v>
      </c>
      <c r="G180" s="0" t="n">
        <f aca="false">F180/E180</f>
        <v>0.0510612119347892</v>
      </c>
    </row>
    <row r="181" customFormat="false" ht="12.8" hidden="false" customHeight="false" outlineLevel="0" collapsed="false">
      <c r="A181" s="0" t="n">
        <v>1989</v>
      </c>
      <c r="B181" s="0" t="s">
        <v>225</v>
      </c>
      <c r="C181" s="0" t="n">
        <v>159.1</v>
      </c>
      <c r="D181" s="0" t="n">
        <v>162.9</v>
      </c>
      <c r="E181" s="0" t="n">
        <f aca="false">AVERAGE(C181:D181)</f>
        <v>161</v>
      </c>
      <c r="F181" s="0" t="n">
        <f aca="false">ABS(C181-D181)</f>
        <v>3.80000000000001</v>
      </c>
      <c r="G181" s="0" t="n">
        <f aca="false">F181/E181</f>
        <v>0.0236024844720498</v>
      </c>
    </row>
    <row r="182" customFormat="false" ht="12.8" hidden="false" customHeight="false" outlineLevel="0" collapsed="false">
      <c r="A182" s="0" t="n">
        <v>1989</v>
      </c>
      <c r="B182" s="0" t="s">
        <v>226</v>
      </c>
      <c r="C182" s="0" t="n">
        <v>159.3</v>
      </c>
      <c r="D182" s="0" t="n">
        <v>162.4</v>
      </c>
      <c r="E182" s="0" t="n">
        <f aca="false">AVERAGE(C182:D182)</f>
        <v>160.85</v>
      </c>
      <c r="F182" s="0" t="n">
        <f aca="false">ABS(C182-D182)</f>
        <v>3.09999999999999</v>
      </c>
      <c r="G182" s="0" t="n">
        <f aca="false">F182/E182</f>
        <v>0.0192726142368666</v>
      </c>
    </row>
    <row r="183" customFormat="false" ht="12.8" hidden="false" customHeight="false" outlineLevel="0" collapsed="false">
      <c r="A183" s="0" t="n">
        <v>1989</v>
      </c>
      <c r="B183" s="0" t="s">
        <v>227</v>
      </c>
      <c r="C183" s="0" t="n">
        <v>152.2</v>
      </c>
      <c r="D183" s="0" t="n">
        <v>159.7</v>
      </c>
      <c r="E183" s="0" t="n">
        <f aca="false">AVERAGE(C183:D183)</f>
        <v>155.95</v>
      </c>
      <c r="F183" s="0" t="n">
        <f aca="false">ABS(C183-D183)</f>
        <v>7.5</v>
      </c>
      <c r="G183" s="0" t="n">
        <f aca="false">F183/E183</f>
        <v>0.0480923372875922</v>
      </c>
    </row>
    <row r="184" customFormat="false" ht="12.8" hidden="false" customHeight="false" outlineLevel="0" collapsed="false">
      <c r="A184" s="0" t="n">
        <v>1989</v>
      </c>
      <c r="B184" s="0" t="s">
        <v>228</v>
      </c>
      <c r="C184" s="0" t="n">
        <v>151.7</v>
      </c>
      <c r="D184" s="0" t="n">
        <v>154.6</v>
      </c>
      <c r="E184" s="0" t="n">
        <f aca="false">AVERAGE(C184:D184)</f>
        <v>153.15</v>
      </c>
      <c r="F184" s="0" t="n">
        <f aca="false">ABS(C184-D184)</f>
        <v>2.90000000000001</v>
      </c>
      <c r="G184" s="0" t="n">
        <f aca="false">F184/E184</f>
        <v>0.0189356839699641</v>
      </c>
    </row>
    <row r="185" customFormat="false" ht="12.8" hidden="false" customHeight="false" outlineLevel="0" collapsed="false">
      <c r="A185" s="0" t="n">
        <v>1990</v>
      </c>
      <c r="B185" s="0" t="s">
        <v>217</v>
      </c>
      <c r="C185" s="0" t="n">
        <v>159</v>
      </c>
      <c r="D185" s="0" t="n">
        <v>157.3</v>
      </c>
      <c r="E185" s="0" t="n">
        <f aca="false">AVERAGE(C185:D185)</f>
        <v>158.15</v>
      </c>
      <c r="F185" s="0" t="n">
        <f aca="false">ABS(C185-D185)</f>
        <v>1.69999999999999</v>
      </c>
      <c r="G185" s="0" t="n">
        <f aca="false">F185/E185</f>
        <v>0.0107492886500157</v>
      </c>
      <c r="H185" s="0" t="n">
        <f aca="false">AVERAGE(G185:G196)</f>
        <v>0.0355919237338859</v>
      </c>
    </row>
    <row r="186" customFormat="false" ht="12.8" hidden="false" customHeight="false" outlineLevel="0" collapsed="false">
      <c r="A186" s="0" t="n">
        <v>1990</v>
      </c>
      <c r="B186" s="0" t="s">
        <v>218</v>
      </c>
      <c r="C186" s="0" t="n">
        <v>157.1</v>
      </c>
      <c r="D186" s="0" t="n">
        <v>151</v>
      </c>
      <c r="E186" s="0" t="n">
        <f aca="false">AVERAGE(C186:D186)</f>
        <v>154.05</v>
      </c>
      <c r="F186" s="0" t="n">
        <f aca="false">ABS(C186-D186)</f>
        <v>6.09999999999999</v>
      </c>
      <c r="G186" s="0" t="n">
        <f aca="false">F186/E186</f>
        <v>0.0395975332684193</v>
      </c>
    </row>
    <row r="187" customFormat="false" ht="12.8" hidden="false" customHeight="false" outlineLevel="0" collapsed="false">
      <c r="A187" s="0" t="n">
        <v>1990</v>
      </c>
      <c r="B187" s="0" t="s">
        <v>219</v>
      </c>
      <c r="C187" s="0" t="n">
        <v>153.3</v>
      </c>
      <c r="D187" s="0" t="n">
        <v>150.7</v>
      </c>
      <c r="E187" s="0" t="n">
        <f aca="false">AVERAGE(C187:D187)</f>
        <v>152</v>
      </c>
      <c r="F187" s="0" t="n">
        <f aca="false">ABS(C187-D187)</f>
        <v>2.60000000000002</v>
      </c>
      <c r="G187" s="0" t="n">
        <f aca="false">F187/E187</f>
        <v>0.0171052631578949</v>
      </c>
    </row>
    <row r="188" customFormat="false" ht="12.8" hidden="false" customHeight="false" outlineLevel="0" collapsed="false">
      <c r="A188" s="0" t="n">
        <v>1990</v>
      </c>
      <c r="B188" s="0" t="s">
        <v>220</v>
      </c>
      <c r="C188" s="0" t="n">
        <v>148.3</v>
      </c>
      <c r="D188" s="0" t="n">
        <v>147.7</v>
      </c>
      <c r="E188" s="0" t="n">
        <f aca="false">AVERAGE(C188:D188)</f>
        <v>148</v>
      </c>
      <c r="F188" s="0" t="n">
        <f aca="false">ABS(C188-D188)</f>
        <v>0.600000000000023</v>
      </c>
      <c r="G188" s="0" t="n">
        <f aca="false">F188/E188</f>
        <v>0.00405405405405421</v>
      </c>
    </row>
    <row r="189" customFormat="false" ht="12.8" hidden="false" customHeight="false" outlineLevel="0" collapsed="false">
      <c r="A189" s="0" t="n">
        <v>1990</v>
      </c>
      <c r="B189" s="0" t="s">
        <v>221</v>
      </c>
      <c r="C189" s="0" t="n">
        <v>145.3</v>
      </c>
      <c r="D189" s="0" t="n">
        <v>152.3</v>
      </c>
      <c r="E189" s="0" t="n">
        <f aca="false">AVERAGE(C189:D189)</f>
        <v>148.8</v>
      </c>
      <c r="F189" s="0" t="n">
        <f aca="false">ABS(C189-D189)</f>
        <v>7</v>
      </c>
      <c r="G189" s="0" t="n">
        <f aca="false">F189/E189</f>
        <v>0.0470430107526882</v>
      </c>
    </row>
    <row r="190" customFormat="false" ht="12.8" hidden="false" customHeight="false" outlineLevel="0" collapsed="false">
      <c r="A190" s="0" t="n">
        <v>1990</v>
      </c>
      <c r="B190" s="0" t="s">
        <v>222</v>
      </c>
      <c r="C190" s="0" t="n">
        <v>151.6</v>
      </c>
      <c r="D190" s="0" t="n">
        <v>152.9</v>
      </c>
      <c r="E190" s="0" t="n">
        <f aca="false">AVERAGE(C190:D190)</f>
        <v>152.25</v>
      </c>
      <c r="F190" s="0" t="n">
        <f aca="false">ABS(C190-D190)</f>
        <v>1.30000000000001</v>
      </c>
      <c r="G190" s="0" t="n">
        <f aca="false">F190/E190</f>
        <v>0.00853858784893275</v>
      </c>
    </row>
    <row r="191" customFormat="false" ht="12.8" hidden="false" customHeight="false" outlineLevel="0" collapsed="false">
      <c r="A191" s="0" t="n">
        <v>1990</v>
      </c>
      <c r="B191" s="0" t="s">
        <v>223</v>
      </c>
      <c r="C191" s="0" t="n">
        <v>144.6</v>
      </c>
      <c r="D191" s="0" t="n">
        <v>155.7</v>
      </c>
      <c r="E191" s="0" t="n">
        <f aca="false">AVERAGE(C191:D191)</f>
        <v>150.15</v>
      </c>
      <c r="F191" s="0" t="n">
        <f aca="false">ABS(C191-D191)</f>
        <v>11.1</v>
      </c>
      <c r="G191" s="0" t="n">
        <f aca="false">F191/E191</f>
        <v>0.0739260739260739</v>
      </c>
    </row>
    <row r="192" customFormat="false" ht="12.8" hidden="false" customHeight="false" outlineLevel="0" collapsed="false">
      <c r="A192" s="0" t="n">
        <v>1990</v>
      </c>
      <c r="B192" s="0" t="s">
        <v>224</v>
      </c>
      <c r="C192" s="0" t="n">
        <v>152.9</v>
      </c>
      <c r="D192" s="0" t="n">
        <v>150.3</v>
      </c>
      <c r="E192" s="0" t="n">
        <f aca="false">AVERAGE(C192:D192)</f>
        <v>151.6</v>
      </c>
      <c r="F192" s="0" t="n">
        <f aca="false">ABS(C192-D192)</f>
        <v>2.59999999999999</v>
      </c>
      <c r="G192" s="0" t="n">
        <f aca="false">F192/E192</f>
        <v>0.0171503957783641</v>
      </c>
    </row>
    <row r="193" customFormat="false" ht="12.8" hidden="false" customHeight="false" outlineLevel="0" collapsed="false">
      <c r="A193" s="0" t="n">
        <v>1990</v>
      </c>
      <c r="B193" s="0" t="s">
        <v>225</v>
      </c>
      <c r="C193" s="0" t="n">
        <v>144</v>
      </c>
      <c r="D193" s="0" t="n">
        <v>153.4</v>
      </c>
      <c r="E193" s="0" t="n">
        <f aca="false">AVERAGE(C193:D193)</f>
        <v>148.7</v>
      </c>
      <c r="F193" s="0" t="n">
        <f aca="false">ABS(C193-D193)</f>
        <v>9.40000000000001</v>
      </c>
      <c r="G193" s="0" t="n">
        <f aca="false">F193/E193</f>
        <v>0.0632145258910559</v>
      </c>
    </row>
    <row r="194" customFormat="false" ht="12.8" hidden="false" customHeight="false" outlineLevel="0" collapsed="false">
      <c r="A194" s="0" t="n">
        <v>1990</v>
      </c>
      <c r="B194" s="0" t="s">
        <v>226</v>
      </c>
      <c r="C194" s="0" t="n">
        <v>144.6</v>
      </c>
      <c r="D194" s="0" t="n">
        <v>153.5</v>
      </c>
      <c r="E194" s="0" t="n">
        <f aca="false">AVERAGE(C194:D194)</f>
        <v>149.05</v>
      </c>
      <c r="F194" s="0" t="n">
        <f aca="false">ABS(C194-D194)</f>
        <v>8.90000000000001</v>
      </c>
      <c r="G194" s="0" t="n">
        <f aca="false">F194/E194</f>
        <v>0.0597115062059712</v>
      </c>
    </row>
    <row r="195" customFormat="false" ht="12.8" hidden="false" customHeight="false" outlineLevel="0" collapsed="false">
      <c r="A195" s="0" t="n">
        <v>1990</v>
      </c>
      <c r="B195" s="0" t="s">
        <v>227</v>
      </c>
      <c r="C195" s="0" t="n">
        <v>141.2</v>
      </c>
      <c r="D195" s="0" t="n">
        <v>148.9</v>
      </c>
      <c r="E195" s="0" t="n">
        <f aca="false">AVERAGE(C195:D195)</f>
        <v>145.05</v>
      </c>
      <c r="F195" s="0" t="n">
        <f aca="false">ABS(C195-D195)</f>
        <v>7.70000000000002</v>
      </c>
      <c r="G195" s="0" t="n">
        <f aca="false">F195/E195</f>
        <v>0.0530851430541194</v>
      </c>
    </row>
    <row r="196" customFormat="false" ht="12.8" hidden="false" customHeight="false" outlineLevel="0" collapsed="false">
      <c r="A196" s="0" t="n">
        <v>1990</v>
      </c>
      <c r="B196" s="0" t="s">
        <v>228</v>
      </c>
      <c r="C196" s="0" t="n">
        <v>137.4</v>
      </c>
      <c r="D196" s="0" t="n">
        <v>142</v>
      </c>
      <c r="E196" s="0" t="n">
        <f aca="false">AVERAGE(C196:D196)</f>
        <v>139.7</v>
      </c>
      <c r="F196" s="0" t="n">
        <f aca="false">ABS(C196-D196)</f>
        <v>4.59999999999999</v>
      </c>
      <c r="G196" s="0" t="n">
        <f aca="false">F196/E196</f>
        <v>0.0329277022190408</v>
      </c>
    </row>
    <row r="197" customFormat="false" ht="12.8" hidden="false" customHeight="false" outlineLevel="0" collapsed="false">
      <c r="A197" s="0" t="n">
        <v>1991</v>
      </c>
      <c r="B197" s="0" t="s">
        <v>217</v>
      </c>
      <c r="C197" s="0" t="n">
        <v>140.2</v>
      </c>
      <c r="D197" s="0" t="n">
        <v>142.8</v>
      </c>
      <c r="E197" s="0" t="n">
        <f aca="false">AVERAGE(C197:D197)</f>
        <v>141.5</v>
      </c>
      <c r="F197" s="0" t="n">
        <f aca="false">ABS(C197-D197)</f>
        <v>2.60000000000002</v>
      </c>
      <c r="G197" s="0" t="n">
        <f aca="false">F197/E197</f>
        <v>0.0183745583038871</v>
      </c>
      <c r="H197" s="0" t="n">
        <f aca="false">AVERAGE(G197:G208)</f>
        <v>0.042900115219294</v>
      </c>
    </row>
    <row r="198" customFormat="false" ht="12.8" hidden="false" customHeight="false" outlineLevel="0" collapsed="false">
      <c r="A198" s="0" t="n">
        <v>1991</v>
      </c>
      <c r="B198" s="0" t="s">
        <v>218</v>
      </c>
      <c r="C198" s="0" t="n">
        <v>135</v>
      </c>
      <c r="D198" s="0" t="n">
        <v>142.4</v>
      </c>
      <c r="E198" s="0" t="n">
        <f aca="false">AVERAGE(C198:D198)</f>
        <v>138.7</v>
      </c>
      <c r="F198" s="0" t="n">
        <f aca="false">ABS(C198-D198)</f>
        <v>7.40000000000001</v>
      </c>
      <c r="G198" s="0" t="n">
        <f aca="false">F198/E198</f>
        <v>0.0533525594808941</v>
      </c>
    </row>
    <row r="199" customFormat="false" ht="12.8" hidden="false" customHeight="false" outlineLevel="0" collapsed="false">
      <c r="A199" s="0" t="n">
        <v>1991</v>
      </c>
      <c r="B199" s="0" t="s">
        <v>219</v>
      </c>
      <c r="C199" s="0" t="n">
        <v>133.6</v>
      </c>
      <c r="D199" s="0" t="n">
        <v>140.3</v>
      </c>
      <c r="E199" s="0" t="n">
        <f aca="false">AVERAGE(C199:D199)</f>
        <v>136.95</v>
      </c>
      <c r="F199" s="0" t="n">
        <f aca="false">ABS(C199-D199)</f>
        <v>6.70000000000002</v>
      </c>
      <c r="G199" s="0" t="n">
        <f aca="false">F199/E199</f>
        <v>0.0489229645856153</v>
      </c>
    </row>
    <row r="200" customFormat="false" ht="12.8" hidden="false" customHeight="false" outlineLevel="0" collapsed="false">
      <c r="A200" s="0" t="n">
        <v>1991</v>
      </c>
      <c r="B200" s="0" t="s">
        <v>220</v>
      </c>
      <c r="C200" s="0" t="n">
        <v>133.1</v>
      </c>
      <c r="D200" s="0" t="n">
        <v>138.3</v>
      </c>
      <c r="E200" s="0" t="n">
        <f aca="false">AVERAGE(C200:D200)</f>
        <v>135.7</v>
      </c>
      <c r="F200" s="0" t="n">
        <f aca="false">ABS(C200-D200)</f>
        <v>5.20000000000002</v>
      </c>
      <c r="G200" s="0" t="n">
        <f aca="false">F200/E200</f>
        <v>0.0383198231392779</v>
      </c>
    </row>
    <row r="201" customFormat="false" ht="12.8" hidden="false" customHeight="false" outlineLevel="0" collapsed="false">
      <c r="A201" s="0" t="n">
        <v>1991</v>
      </c>
      <c r="B201" s="0" t="s">
        <v>221</v>
      </c>
      <c r="C201" s="0" t="n">
        <v>134.6</v>
      </c>
      <c r="D201" s="0" t="n">
        <v>142.1</v>
      </c>
      <c r="E201" s="0" t="n">
        <f aca="false">AVERAGE(C201:D201)</f>
        <v>138.35</v>
      </c>
      <c r="F201" s="0" t="n">
        <f aca="false">ABS(C201-D201)</f>
        <v>7.5</v>
      </c>
      <c r="G201" s="0" t="n">
        <f aca="false">F201/E201</f>
        <v>0.0542103361040839</v>
      </c>
    </row>
    <row r="202" customFormat="false" ht="12.8" hidden="false" customHeight="false" outlineLevel="0" collapsed="false">
      <c r="A202" s="0" t="n">
        <v>1991</v>
      </c>
      <c r="B202" s="0" t="s">
        <v>222</v>
      </c>
      <c r="C202" s="0" t="n">
        <v>135.8</v>
      </c>
      <c r="D202" s="0" t="n">
        <v>144.8</v>
      </c>
      <c r="E202" s="0" t="n">
        <f aca="false">AVERAGE(C202:D202)</f>
        <v>140.3</v>
      </c>
      <c r="F202" s="0" t="n">
        <f aca="false">ABS(C202-D202)</f>
        <v>9</v>
      </c>
      <c r="G202" s="0" t="n">
        <f aca="false">F202/E202</f>
        <v>0.0641482537419815</v>
      </c>
    </row>
    <row r="203" customFormat="false" ht="12.8" hidden="false" customHeight="false" outlineLevel="0" collapsed="false">
      <c r="A203" s="0" t="n">
        <v>1991</v>
      </c>
      <c r="B203" s="0" t="s">
        <v>223</v>
      </c>
      <c r="C203" s="0" t="n">
        <v>144.5</v>
      </c>
      <c r="D203" s="0" t="n">
        <v>139.4</v>
      </c>
      <c r="E203" s="0" t="n">
        <f aca="false">AVERAGE(C203:D203)</f>
        <v>141.95</v>
      </c>
      <c r="F203" s="0" t="n">
        <f aca="false">ABS(C203-D203)</f>
        <v>5.09999999999999</v>
      </c>
      <c r="G203" s="0" t="n">
        <f aca="false">F203/E203</f>
        <v>0.0359281437125748</v>
      </c>
    </row>
    <row r="204" customFormat="false" ht="12.8" hidden="false" customHeight="false" outlineLevel="0" collapsed="false">
      <c r="A204" s="0" t="n">
        <v>1991</v>
      </c>
      <c r="B204" s="0" t="s">
        <v>224</v>
      </c>
      <c r="C204" s="0" t="n">
        <v>138.7</v>
      </c>
      <c r="D204" s="0" t="n">
        <v>142.8</v>
      </c>
      <c r="E204" s="0" t="n">
        <f aca="false">AVERAGE(C204:D204)</f>
        <v>140.75</v>
      </c>
      <c r="F204" s="0" t="n">
        <f aca="false">ABS(C204-D204)</f>
        <v>4.10000000000002</v>
      </c>
      <c r="G204" s="0" t="n">
        <f aca="false">F204/E204</f>
        <v>0.0291296625222027</v>
      </c>
    </row>
    <row r="205" customFormat="false" ht="12.8" hidden="false" customHeight="false" outlineLevel="0" collapsed="false">
      <c r="A205" s="0" t="n">
        <v>1991</v>
      </c>
      <c r="B205" s="0" t="s">
        <v>225</v>
      </c>
      <c r="C205" s="0" t="n">
        <v>133.9</v>
      </c>
      <c r="D205" s="0" t="n">
        <v>145.6</v>
      </c>
      <c r="E205" s="0" t="n">
        <f aca="false">AVERAGE(C205:D205)</f>
        <v>139.75</v>
      </c>
      <c r="F205" s="0" t="n">
        <f aca="false">ABS(C205-D205)</f>
        <v>11.7</v>
      </c>
      <c r="G205" s="0" t="n">
        <f aca="false">F205/E205</f>
        <v>0.0837209302325581</v>
      </c>
    </row>
    <row r="206" customFormat="false" ht="12.8" hidden="false" customHeight="false" outlineLevel="0" collapsed="false">
      <c r="A206" s="0" t="n">
        <v>1991</v>
      </c>
      <c r="B206" s="0" t="s">
        <v>226</v>
      </c>
      <c r="C206" s="0" t="n">
        <v>130</v>
      </c>
      <c r="D206" s="0" t="n">
        <v>139.8</v>
      </c>
      <c r="E206" s="0" t="n">
        <f aca="false">AVERAGE(C206:D206)</f>
        <v>134.9</v>
      </c>
      <c r="F206" s="0" t="n">
        <f aca="false">ABS(C206-D206)</f>
        <v>9.80000000000001</v>
      </c>
      <c r="G206" s="0" t="n">
        <f aca="false">F206/E206</f>
        <v>0.0726464047442551</v>
      </c>
    </row>
    <row r="207" customFormat="false" ht="12.8" hidden="false" customHeight="false" outlineLevel="0" collapsed="false">
      <c r="A207" s="0" t="n">
        <v>1991</v>
      </c>
      <c r="B207" s="0" t="s">
        <v>227</v>
      </c>
      <c r="C207" s="0" t="n">
        <v>138.1</v>
      </c>
      <c r="D207" s="0" t="n">
        <v>136.1</v>
      </c>
      <c r="E207" s="0" t="n">
        <f aca="false">AVERAGE(C207:D207)</f>
        <v>137.1</v>
      </c>
      <c r="F207" s="0" t="n">
        <f aca="false">ABS(C207-D207)</f>
        <v>2</v>
      </c>
      <c r="G207" s="0" t="n">
        <f aca="false">F207/E207</f>
        <v>0.0145878920495988</v>
      </c>
    </row>
    <row r="208" customFormat="false" ht="12.8" hidden="false" customHeight="false" outlineLevel="0" collapsed="false">
      <c r="A208" s="0" t="n">
        <v>1991</v>
      </c>
      <c r="B208" s="0" t="s">
        <v>228</v>
      </c>
      <c r="C208" s="0" t="n">
        <v>137.1</v>
      </c>
      <c r="D208" s="0" t="n">
        <v>136.9</v>
      </c>
      <c r="E208" s="0" t="n">
        <f aca="false">AVERAGE(C208:D208)</f>
        <v>137</v>
      </c>
      <c r="F208" s="0" t="n">
        <f aca="false">ABS(C208-D208)</f>
        <v>0.199999999999989</v>
      </c>
      <c r="G208" s="0" t="n">
        <f aca="false">F208/E208</f>
        <v>0.00145985401459846</v>
      </c>
    </row>
    <row r="209" customFormat="false" ht="12.8" hidden="false" customHeight="false" outlineLevel="0" collapsed="false">
      <c r="A209" s="0" t="n">
        <v>1992</v>
      </c>
      <c r="B209" s="0" t="s">
        <v>217</v>
      </c>
      <c r="C209" s="0" t="n">
        <v>130.9</v>
      </c>
      <c r="D209" s="0" t="n">
        <v>137.5</v>
      </c>
      <c r="E209" s="0" t="n">
        <f aca="false">AVERAGE(C209:D209)</f>
        <v>134.2</v>
      </c>
      <c r="F209" s="0" t="n">
        <f aca="false">ABS(C209-D209)</f>
        <v>6.59999999999999</v>
      </c>
      <c r="G209" s="0" t="n">
        <f aca="false">F209/E209</f>
        <v>0.0491803278688524</v>
      </c>
      <c r="H209" s="0" t="n">
        <f aca="false">AVERAGE(G209:G220)</f>
        <v>0.0438209984481659</v>
      </c>
    </row>
    <row r="210" customFormat="false" ht="12.8" hidden="false" customHeight="false" outlineLevel="0" collapsed="false">
      <c r="A210" s="0" t="n">
        <v>1992</v>
      </c>
      <c r="B210" s="0" t="s">
        <v>218</v>
      </c>
      <c r="C210" s="0" t="n">
        <v>123.8</v>
      </c>
      <c r="D210" s="0" t="n">
        <v>133.6</v>
      </c>
      <c r="E210" s="0" t="n">
        <f aca="false">AVERAGE(C210:D210)</f>
        <v>128.7</v>
      </c>
      <c r="F210" s="0" t="n">
        <f aca="false">ABS(C210-D210)</f>
        <v>9.8</v>
      </c>
      <c r="G210" s="0" t="n">
        <f aca="false">F210/E210</f>
        <v>0.0761460761460761</v>
      </c>
    </row>
    <row r="211" customFormat="false" ht="12.8" hidden="false" customHeight="false" outlineLevel="0" collapsed="false">
      <c r="A211" s="0" t="n">
        <v>1992</v>
      </c>
      <c r="B211" s="0" t="s">
        <v>219</v>
      </c>
      <c r="C211" s="0" t="n">
        <v>126.7</v>
      </c>
      <c r="D211" s="0" t="n">
        <v>136.3</v>
      </c>
      <c r="E211" s="0" t="n">
        <f aca="false">AVERAGE(C211:D211)</f>
        <v>131.5</v>
      </c>
      <c r="F211" s="0" t="n">
        <f aca="false">ABS(C211-D211)</f>
        <v>9.60000000000001</v>
      </c>
      <c r="G211" s="0" t="n">
        <f aca="false">F211/E211</f>
        <v>0.0730038022813689</v>
      </c>
    </row>
    <row r="212" customFormat="false" ht="12.8" hidden="false" customHeight="false" outlineLevel="0" collapsed="false">
      <c r="A212" s="0" t="n">
        <v>1992</v>
      </c>
      <c r="B212" s="0" t="s">
        <v>220</v>
      </c>
      <c r="C212" s="0" t="n">
        <v>126.5</v>
      </c>
      <c r="D212" s="0" t="n">
        <v>135</v>
      </c>
      <c r="E212" s="0" t="n">
        <f aca="false">AVERAGE(C212:D212)</f>
        <v>130.75</v>
      </c>
      <c r="F212" s="0" t="n">
        <f aca="false">ABS(C212-D212)</f>
        <v>8.5</v>
      </c>
      <c r="G212" s="0" t="n">
        <f aca="false">F212/E212</f>
        <v>0.0650095602294455</v>
      </c>
    </row>
    <row r="213" customFormat="false" ht="12.8" hidden="false" customHeight="false" outlineLevel="0" collapsed="false">
      <c r="A213" s="0" t="n">
        <v>1992</v>
      </c>
      <c r="B213" s="0" t="s">
        <v>221</v>
      </c>
      <c r="C213" s="0" t="n">
        <v>127.7</v>
      </c>
      <c r="D213" s="0" t="n">
        <v>136.7</v>
      </c>
      <c r="E213" s="0" t="n">
        <f aca="false">AVERAGE(C213:D213)</f>
        <v>132.2</v>
      </c>
      <c r="F213" s="0" t="n">
        <f aca="false">ABS(C213-D213)</f>
        <v>8.99999999999999</v>
      </c>
      <c r="G213" s="0" t="n">
        <f aca="false">F213/E213</f>
        <v>0.0680786686838123</v>
      </c>
    </row>
    <row r="214" customFormat="false" ht="12.8" hidden="false" customHeight="false" outlineLevel="0" collapsed="false">
      <c r="A214" s="0" t="n">
        <v>1992</v>
      </c>
      <c r="B214" s="0" t="s">
        <v>222</v>
      </c>
      <c r="C214" s="0" t="n">
        <v>134.4</v>
      </c>
      <c r="D214" s="0" t="n">
        <v>135.6</v>
      </c>
      <c r="E214" s="0" t="n">
        <f aca="false">AVERAGE(C214:D214)</f>
        <v>135</v>
      </c>
      <c r="F214" s="0" t="n">
        <f aca="false">ABS(C214-D214)</f>
        <v>1.19999999999999</v>
      </c>
      <c r="G214" s="0" t="n">
        <f aca="false">F214/E214</f>
        <v>0.0088888888888888</v>
      </c>
    </row>
    <row r="215" customFormat="false" ht="12.8" hidden="false" customHeight="false" outlineLevel="0" collapsed="false">
      <c r="A215" s="0" t="n">
        <v>1992</v>
      </c>
      <c r="B215" s="0" t="s">
        <v>223</v>
      </c>
      <c r="C215" s="0" t="n">
        <v>136.4</v>
      </c>
      <c r="D215" s="0" t="n">
        <v>135.6</v>
      </c>
      <c r="E215" s="0" t="n">
        <f aca="false">AVERAGE(C215:D215)</f>
        <v>136</v>
      </c>
      <c r="F215" s="0" t="n">
        <f aca="false">ABS(C215-D215)</f>
        <v>0.800000000000011</v>
      </c>
      <c r="G215" s="0" t="n">
        <f aca="false">F215/E215</f>
        <v>0.00588235294117655</v>
      </c>
    </row>
    <row r="216" customFormat="false" ht="12.8" hidden="false" customHeight="false" outlineLevel="0" collapsed="false">
      <c r="A216" s="0" t="n">
        <v>1992</v>
      </c>
      <c r="B216" s="0" t="s">
        <v>224</v>
      </c>
      <c r="C216" s="0" t="n">
        <v>139.1</v>
      </c>
      <c r="D216" s="0" t="n">
        <v>135.8</v>
      </c>
      <c r="E216" s="0" t="n">
        <f aca="false">AVERAGE(C216:D216)</f>
        <v>137.45</v>
      </c>
      <c r="F216" s="0" t="n">
        <f aca="false">ABS(C216-D216)</f>
        <v>3.29999999999998</v>
      </c>
      <c r="G216" s="0" t="n">
        <f aca="false">F216/E216</f>
        <v>0.0240087304474353</v>
      </c>
    </row>
    <row r="217" customFormat="false" ht="12.8" hidden="false" customHeight="false" outlineLevel="0" collapsed="false">
      <c r="A217" s="0" t="n">
        <v>1992</v>
      </c>
      <c r="B217" s="0" t="s">
        <v>225</v>
      </c>
      <c r="C217" s="0" t="n">
        <v>137.2</v>
      </c>
      <c r="D217" s="0" t="n">
        <v>133.8</v>
      </c>
      <c r="E217" s="0" t="n">
        <f aca="false">AVERAGE(C217:D217)</f>
        <v>135.5</v>
      </c>
      <c r="F217" s="0" t="n">
        <f aca="false">ABS(C217-D217)</f>
        <v>3.39999999999998</v>
      </c>
      <c r="G217" s="0" t="n">
        <f aca="false">F217/E217</f>
        <v>0.0250922509225091</v>
      </c>
    </row>
    <row r="218" customFormat="false" ht="12.8" hidden="false" customHeight="false" outlineLevel="0" collapsed="false">
      <c r="A218" s="0" t="n">
        <v>1992</v>
      </c>
      <c r="B218" s="0" t="s">
        <v>226</v>
      </c>
      <c r="C218" s="0" t="n">
        <v>127.8</v>
      </c>
      <c r="D218" s="0" t="n">
        <v>135.9</v>
      </c>
      <c r="E218" s="0" t="n">
        <f aca="false">AVERAGE(C218:D218)</f>
        <v>131.85</v>
      </c>
      <c r="F218" s="0" t="n">
        <f aca="false">ABS(C218-D218)</f>
        <v>8.10000000000001</v>
      </c>
      <c r="G218" s="0" t="n">
        <f aca="false">F218/E218</f>
        <v>0.0614334470989762</v>
      </c>
    </row>
    <row r="219" customFormat="false" ht="12.8" hidden="false" customHeight="false" outlineLevel="0" collapsed="false">
      <c r="A219" s="0" t="n">
        <v>1992</v>
      </c>
      <c r="B219" s="0" t="s">
        <v>227</v>
      </c>
      <c r="C219" s="0" t="n">
        <v>134.3</v>
      </c>
      <c r="D219" s="0" t="n">
        <v>132.7</v>
      </c>
      <c r="E219" s="0" t="n">
        <f aca="false">AVERAGE(C219:D219)</f>
        <v>133.5</v>
      </c>
      <c r="F219" s="0" t="n">
        <f aca="false">ABS(C219-D219)</f>
        <v>1.60000000000002</v>
      </c>
      <c r="G219" s="0" t="n">
        <f aca="false">F219/E219</f>
        <v>0.0119850187265919</v>
      </c>
    </row>
    <row r="220" customFormat="false" ht="12.8" hidden="false" customHeight="false" outlineLevel="0" collapsed="false">
      <c r="A220" s="0" t="n">
        <v>1992</v>
      </c>
      <c r="B220" s="0" t="s">
        <v>228</v>
      </c>
      <c r="C220" s="0" t="n">
        <v>127.5</v>
      </c>
      <c r="D220" s="0" t="n">
        <v>135</v>
      </c>
      <c r="E220" s="0" t="n">
        <f aca="false">AVERAGE(C220:D220)</f>
        <v>131.25</v>
      </c>
      <c r="F220" s="0" t="n">
        <f aca="false">ABS(C220-D220)</f>
        <v>7.5</v>
      </c>
      <c r="G220" s="0" t="n">
        <f aca="false">F220/E220</f>
        <v>0.0571428571428571</v>
      </c>
    </row>
    <row r="221" customFormat="false" ht="12.8" hidden="false" customHeight="false" outlineLevel="0" collapsed="false">
      <c r="A221" s="0" t="n">
        <v>1993</v>
      </c>
      <c r="B221" s="0" t="s">
        <v>217</v>
      </c>
      <c r="C221" s="0" t="n">
        <v>132.5</v>
      </c>
      <c r="D221" s="0" t="n">
        <v>134.4</v>
      </c>
      <c r="E221" s="0" t="n">
        <f aca="false">AVERAGE(C221:D221)</f>
        <v>133.45</v>
      </c>
      <c r="F221" s="0" t="n">
        <f aca="false">ABS(C221-D221)</f>
        <v>1.90000000000001</v>
      </c>
      <c r="G221" s="0" t="n">
        <f aca="false">F221/E221</f>
        <v>0.0142375421506183</v>
      </c>
      <c r="H221" s="0" t="n">
        <f aca="false">AVERAGE(G221:G232)</f>
        <v>0.0357479316977728</v>
      </c>
    </row>
    <row r="222" customFormat="false" ht="12.8" hidden="false" customHeight="false" outlineLevel="0" collapsed="false">
      <c r="A222" s="0" t="n">
        <v>1993</v>
      </c>
      <c r="B222" s="0" t="s">
        <v>218</v>
      </c>
      <c r="C222" s="0" t="n">
        <v>123.6</v>
      </c>
      <c r="D222" s="0" t="n">
        <v>127.9</v>
      </c>
      <c r="E222" s="0" t="n">
        <f aca="false">AVERAGE(C222:D222)</f>
        <v>125.75</v>
      </c>
      <c r="F222" s="0" t="n">
        <f aca="false">ABS(C222-D222)</f>
        <v>4.30000000000001</v>
      </c>
      <c r="G222" s="0" t="n">
        <f aca="false">F222/E222</f>
        <v>0.0341948310139166</v>
      </c>
    </row>
    <row r="223" customFormat="false" ht="12.8" hidden="false" customHeight="false" outlineLevel="0" collapsed="false">
      <c r="A223" s="0" t="n">
        <v>1993</v>
      </c>
      <c r="B223" s="0" t="s">
        <v>219</v>
      </c>
      <c r="C223" s="0" t="n">
        <v>120.3</v>
      </c>
      <c r="D223" s="0" t="n">
        <v>124.8</v>
      </c>
      <c r="E223" s="0" t="n">
        <f aca="false">AVERAGE(C223:D223)</f>
        <v>122.55</v>
      </c>
      <c r="F223" s="0" t="n">
        <f aca="false">ABS(C223-D223)</f>
        <v>4.5</v>
      </c>
      <c r="G223" s="0" t="n">
        <f aca="false">F223/E223</f>
        <v>0.0367197062423501</v>
      </c>
    </row>
    <row r="224" customFormat="false" ht="12.8" hidden="false" customHeight="false" outlineLevel="0" collapsed="false">
      <c r="A224" s="0" t="n">
        <v>1993</v>
      </c>
      <c r="B224" s="0" t="s">
        <v>220</v>
      </c>
      <c r="C224" s="0" t="n">
        <v>123.5</v>
      </c>
      <c r="D224" s="0" t="n">
        <v>124.3</v>
      </c>
      <c r="E224" s="0" t="n">
        <f aca="false">AVERAGE(C224:D224)</f>
        <v>123.9</v>
      </c>
      <c r="F224" s="0" t="n">
        <f aca="false">ABS(C224-D224)</f>
        <v>0.799999999999997</v>
      </c>
      <c r="G224" s="0" t="n">
        <f aca="false">F224/E224</f>
        <v>0.00645682001614203</v>
      </c>
    </row>
    <row r="225" customFormat="false" ht="12.8" hidden="false" customHeight="false" outlineLevel="0" collapsed="false">
      <c r="A225" s="0" t="n">
        <v>1993</v>
      </c>
      <c r="B225" s="0" t="s">
        <v>221</v>
      </c>
      <c r="C225" s="0" t="n">
        <v>124.7</v>
      </c>
      <c r="D225" s="0" t="n">
        <v>129</v>
      </c>
      <c r="E225" s="0" t="n">
        <f aca="false">AVERAGE(C225:D225)</f>
        <v>126.85</v>
      </c>
      <c r="F225" s="0" t="n">
        <f aca="false">ABS(C225-D225)</f>
        <v>4.3</v>
      </c>
      <c r="G225" s="0" t="n">
        <f aca="false">F225/E225</f>
        <v>0.0338983050847457</v>
      </c>
    </row>
    <row r="226" customFormat="false" ht="12.8" hidden="false" customHeight="false" outlineLevel="0" collapsed="false">
      <c r="A226" s="0" t="n">
        <v>1993</v>
      </c>
      <c r="B226" s="0" t="s">
        <v>222</v>
      </c>
      <c r="C226" s="0" t="n">
        <v>125.4</v>
      </c>
      <c r="D226" s="0" t="n">
        <v>127.5</v>
      </c>
      <c r="E226" s="0" t="n">
        <f aca="false">AVERAGE(C226:D226)</f>
        <v>126.45</v>
      </c>
      <c r="F226" s="0" t="n">
        <f aca="false">ABS(C226-D226)</f>
        <v>2.09999999999999</v>
      </c>
      <c r="G226" s="0" t="n">
        <f aca="false">F226/E226</f>
        <v>0.0166073546856465</v>
      </c>
    </row>
    <row r="227" customFormat="false" ht="12.8" hidden="false" customHeight="false" outlineLevel="0" collapsed="false">
      <c r="A227" s="0" t="n">
        <v>1993</v>
      </c>
      <c r="B227" s="0" t="s">
        <v>223</v>
      </c>
      <c r="C227" s="0" t="n">
        <v>128.6</v>
      </c>
      <c r="D227" s="0" t="n">
        <v>130.1</v>
      </c>
      <c r="E227" s="0" t="n">
        <f aca="false">AVERAGE(C227:D227)</f>
        <v>129.35</v>
      </c>
      <c r="F227" s="0" t="n">
        <f aca="false">ABS(C227-D227)</f>
        <v>1.5</v>
      </c>
      <c r="G227" s="0" t="n">
        <f aca="false">F227/E227</f>
        <v>0.0115964437572478</v>
      </c>
    </row>
    <row r="228" customFormat="false" ht="12.8" hidden="false" customHeight="false" outlineLevel="0" collapsed="false">
      <c r="A228" s="0" t="n">
        <v>1993</v>
      </c>
      <c r="B228" s="0" t="s">
        <v>224</v>
      </c>
      <c r="C228" s="0" t="n">
        <v>124.7</v>
      </c>
      <c r="D228" s="0" t="n">
        <v>126.4</v>
      </c>
      <c r="E228" s="0" t="n">
        <f aca="false">AVERAGE(C228:D228)</f>
        <v>125.55</v>
      </c>
      <c r="F228" s="0" t="n">
        <f aca="false">ABS(C228-D228)</f>
        <v>1.7</v>
      </c>
      <c r="G228" s="0" t="n">
        <f aca="false">F228/E228</f>
        <v>0.0135404221425727</v>
      </c>
    </row>
    <row r="229" customFormat="false" ht="12.8" hidden="false" customHeight="false" outlineLevel="0" collapsed="false">
      <c r="A229" s="0" t="n">
        <v>1993</v>
      </c>
      <c r="B229" s="0" t="s">
        <v>225</v>
      </c>
      <c r="C229" s="0" t="n">
        <v>126.3</v>
      </c>
      <c r="D229" s="0" t="n">
        <v>126.1</v>
      </c>
      <c r="E229" s="0" t="n">
        <f aca="false">AVERAGE(C229:D229)</f>
        <v>126.2</v>
      </c>
      <c r="F229" s="0" t="n">
        <f aca="false">ABS(C229-D229)</f>
        <v>0.200000000000003</v>
      </c>
      <c r="G229" s="0" t="n">
        <f aca="false">F229/E229</f>
        <v>0.00158478605388275</v>
      </c>
    </row>
    <row r="230" customFormat="false" ht="12.8" hidden="false" customHeight="false" outlineLevel="0" collapsed="false">
      <c r="A230" s="0" t="n">
        <v>1993</v>
      </c>
      <c r="B230" s="0" t="s">
        <v>226</v>
      </c>
      <c r="C230" s="0" t="n">
        <v>126.9</v>
      </c>
      <c r="D230" s="0" t="n">
        <v>123.7</v>
      </c>
      <c r="E230" s="0" t="n">
        <f aca="false">AVERAGE(C230:D230)</f>
        <v>125.3</v>
      </c>
      <c r="F230" s="0" t="n">
        <f aca="false">ABS(C230-D230)</f>
        <v>3.2</v>
      </c>
      <c r="G230" s="0" t="n">
        <f aca="false">F230/E230</f>
        <v>0.0255387071029529</v>
      </c>
    </row>
    <row r="231" customFormat="false" ht="12.8" hidden="false" customHeight="false" outlineLevel="0" collapsed="false">
      <c r="A231" s="0" t="n">
        <v>1993</v>
      </c>
      <c r="B231" s="0" t="s">
        <v>227</v>
      </c>
      <c r="C231" s="0" t="n">
        <v>109.2</v>
      </c>
      <c r="D231" s="0" t="n">
        <v>126</v>
      </c>
      <c r="E231" s="0" t="n">
        <f aca="false">AVERAGE(C231:D231)</f>
        <v>117.6</v>
      </c>
      <c r="F231" s="0" t="n">
        <f aca="false">ABS(C231-D231)</f>
        <v>16.8</v>
      </c>
      <c r="G231" s="0" t="n">
        <f aca="false">F231/E231</f>
        <v>0.142857142857143</v>
      </c>
    </row>
    <row r="232" customFormat="false" ht="12.8" hidden="false" customHeight="false" outlineLevel="0" collapsed="false">
      <c r="A232" s="0" t="n">
        <v>1993</v>
      </c>
      <c r="B232" s="0" t="s">
        <v>228</v>
      </c>
      <c r="C232" s="0" t="n">
        <v>114.4</v>
      </c>
      <c r="D232" s="0" t="n">
        <v>125.4</v>
      </c>
      <c r="E232" s="0" t="n">
        <f aca="false">AVERAGE(C232:D232)</f>
        <v>119.9</v>
      </c>
      <c r="F232" s="0" t="n">
        <f aca="false">ABS(C232-D232)</f>
        <v>11</v>
      </c>
      <c r="G232" s="0" t="n">
        <f aca="false">F232/E232</f>
        <v>0.091743119266055</v>
      </c>
    </row>
    <row r="233" customFormat="false" ht="12.8" hidden="false" customHeight="false" outlineLevel="0" collapsed="false">
      <c r="A233" s="0" t="n">
        <v>1994</v>
      </c>
      <c r="B233" s="0" t="s">
        <v>217</v>
      </c>
      <c r="C233" s="0" t="n">
        <v>115.8</v>
      </c>
      <c r="D233" s="0" t="n">
        <v>124.1</v>
      </c>
      <c r="E233" s="0" t="n">
        <f aca="false">AVERAGE(C233:D233)</f>
        <v>119.95</v>
      </c>
      <c r="F233" s="0" t="n">
        <f aca="false">ABS(C233-D233)</f>
        <v>8.3</v>
      </c>
      <c r="G233" s="0" t="n">
        <f aca="false">F233/E233</f>
        <v>0.0691954981242184</v>
      </c>
      <c r="H233" s="0" t="n">
        <f aca="false">AVERAGE(G233:G244)</f>
        <v>0.0318165531747282</v>
      </c>
    </row>
    <row r="234" customFormat="false" ht="12.8" hidden="false" customHeight="false" outlineLevel="0" collapsed="false">
      <c r="A234" s="0" t="n">
        <v>1994</v>
      </c>
      <c r="B234" s="0" t="s">
        <v>218</v>
      </c>
      <c r="C234" s="0" t="n">
        <v>113.3</v>
      </c>
      <c r="D234" s="0" t="n">
        <v>116.3</v>
      </c>
      <c r="E234" s="0" t="n">
        <f aca="false">AVERAGE(C234:D234)</f>
        <v>114.8</v>
      </c>
      <c r="F234" s="0" t="n">
        <f aca="false">ABS(C234-D234)</f>
        <v>3</v>
      </c>
      <c r="G234" s="0" t="n">
        <f aca="false">F234/E234</f>
        <v>0.0261324041811847</v>
      </c>
    </row>
    <row r="235" customFormat="false" ht="12.8" hidden="false" customHeight="false" outlineLevel="0" collapsed="false">
      <c r="A235" s="0" t="n">
        <v>1994</v>
      </c>
      <c r="B235" s="0" t="s">
        <v>219</v>
      </c>
      <c r="C235" s="0" t="n">
        <v>121.4</v>
      </c>
      <c r="D235" s="0" t="n">
        <v>120.6</v>
      </c>
      <c r="E235" s="0" t="n">
        <f aca="false">AVERAGE(C235:D235)</f>
        <v>121</v>
      </c>
      <c r="F235" s="0" t="n">
        <f aca="false">ABS(C235-D235)</f>
        <v>0.800000000000011</v>
      </c>
      <c r="G235" s="0" t="n">
        <f aca="false">F235/E235</f>
        <v>0.00661157024793398</v>
      </c>
    </row>
    <row r="236" customFormat="false" ht="12.8" hidden="false" customHeight="false" outlineLevel="0" collapsed="false">
      <c r="A236" s="0" t="n">
        <v>1994</v>
      </c>
      <c r="B236" s="0" t="s">
        <v>220</v>
      </c>
      <c r="C236" s="0" t="n">
        <v>116.4</v>
      </c>
      <c r="D236" s="0" t="n">
        <v>118.5</v>
      </c>
      <c r="E236" s="0" t="n">
        <f aca="false">AVERAGE(C236:D236)</f>
        <v>117.45</v>
      </c>
      <c r="F236" s="0" t="n">
        <f aca="false">ABS(C236-D236)</f>
        <v>2.09999999999999</v>
      </c>
      <c r="G236" s="0" t="n">
        <f aca="false">F236/E236</f>
        <v>0.0178799489144316</v>
      </c>
    </row>
    <row r="237" customFormat="false" ht="12.8" hidden="false" customHeight="false" outlineLevel="0" collapsed="false">
      <c r="A237" s="0" t="n">
        <v>1994</v>
      </c>
      <c r="B237" s="0" t="s">
        <v>221</v>
      </c>
      <c r="C237" s="0" t="n">
        <v>118.6</v>
      </c>
      <c r="D237" s="0" t="n">
        <v>120.7</v>
      </c>
      <c r="E237" s="0" t="n">
        <f aca="false">AVERAGE(C237:D237)</f>
        <v>119.65</v>
      </c>
      <c r="F237" s="0" t="n">
        <f aca="false">ABS(C237-D237)</f>
        <v>2.10000000000001</v>
      </c>
      <c r="G237" s="0" t="n">
        <f aca="false">F237/E237</f>
        <v>0.0175511909736733</v>
      </c>
    </row>
    <row r="238" customFormat="false" ht="12.8" hidden="false" customHeight="false" outlineLevel="0" collapsed="false">
      <c r="A238" s="0" t="n">
        <v>1994</v>
      </c>
      <c r="B238" s="0" t="s">
        <v>222</v>
      </c>
      <c r="C238" s="0" t="n">
        <v>120.4</v>
      </c>
      <c r="D238" s="0" t="n">
        <v>125.1</v>
      </c>
      <c r="E238" s="0" t="n">
        <f aca="false">AVERAGE(C238:D238)</f>
        <v>122.75</v>
      </c>
      <c r="F238" s="0" t="n">
        <f aca="false">ABS(C238-D238)</f>
        <v>4.69999999999999</v>
      </c>
      <c r="G238" s="0" t="n">
        <f aca="false">F238/E238</f>
        <v>0.0382892057026476</v>
      </c>
    </row>
    <row r="239" customFormat="false" ht="12.8" hidden="false" customHeight="false" outlineLevel="0" collapsed="false">
      <c r="A239" s="0" t="n">
        <v>1994</v>
      </c>
      <c r="B239" s="0" t="s">
        <v>223</v>
      </c>
      <c r="C239" s="0" t="n">
        <v>119.6</v>
      </c>
      <c r="D239" s="0" t="n">
        <v>124.4</v>
      </c>
      <c r="E239" s="0" t="n">
        <f aca="false">AVERAGE(C239:D239)</f>
        <v>122</v>
      </c>
      <c r="F239" s="0" t="n">
        <f aca="false">ABS(C239-D239)</f>
        <v>4.80000000000001</v>
      </c>
      <c r="G239" s="0" t="n">
        <f aca="false">F239/E239</f>
        <v>0.0393442622950821</v>
      </c>
    </row>
    <row r="240" customFormat="false" ht="12.8" hidden="false" customHeight="false" outlineLevel="0" collapsed="false">
      <c r="A240" s="0" t="n">
        <v>1994</v>
      </c>
      <c r="B240" s="0" t="s">
        <v>224</v>
      </c>
      <c r="C240" s="0" t="n">
        <v>119.4</v>
      </c>
      <c r="D240" s="0" t="n">
        <v>119.3</v>
      </c>
      <c r="E240" s="0" t="n">
        <f aca="false">AVERAGE(C240:D240)</f>
        <v>119.35</v>
      </c>
      <c r="F240" s="0" t="n">
        <f aca="false">ABS(C240-D240)</f>
        <v>0.100000000000009</v>
      </c>
      <c r="G240" s="0" t="n">
        <f aca="false">F240/E240</f>
        <v>0.000837871805613812</v>
      </c>
    </row>
    <row r="241" customFormat="false" ht="12.8" hidden="false" customHeight="false" outlineLevel="0" collapsed="false">
      <c r="A241" s="0" t="n">
        <v>1994</v>
      </c>
      <c r="B241" s="0" t="s">
        <v>225</v>
      </c>
      <c r="C241" s="0" t="n">
        <v>118.8</v>
      </c>
      <c r="D241" s="0" t="n">
        <v>121.9</v>
      </c>
      <c r="E241" s="0" t="n">
        <f aca="false">AVERAGE(C241:D241)</f>
        <v>120.35</v>
      </c>
      <c r="F241" s="0" t="n">
        <f aca="false">ABS(C241-D241)</f>
        <v>3.10000000000001</v>
      </c>
      <c r="G241" s="0" t="n">
        <f aca="false">F241/E241</f>
        <v>0.0257582052347321</v>
      </c>
    </row>
    <row r="242" customFormat="false" ht="12.8" hidden="false" customHeight="false" outlineLevel="0" collapsed="false">
      <c r="A242" s="0" t="n">
        <v>1994</v>
      </c>
      <c r="B242" s="0" t="s">
        <v>226</v>
      </c>
      <c r="C242" s="0" t="n">
        <v>113.3</v>
      </c>
      <c r="D242" s="0" t="n">
        <v>120.1</v>
      </c>
      <c r="E242" s="0" t="n">
        <f aca="false">AVERAGE(C242:D242)</f>
        <v>116.7</v>
      </c>
      <c r="F242" s="0" t="n">
        <f aca="false">ABS(C242-D242)</f>
        <v>6.8</v>
      </c>
      <c r="G242" s="0" t="n">
        <f aca="false">F242/E242</f>
        <v>0.0582690659811482</v>
      </c>
    </row>
    <row r="243" customFormat="false" ht="12.8" hidden="false" customHeight="false" outlineLevel="0" collapsed="false">
      <c r="A243" s="0" t="n">
        <v>1994</v>
      </c>
      <c r="B243" s="0" t="s">
        <v>227</v>
      </c>
      <c r="C243" s="0" t="n">
        <v>120.5</v>
      </c>
      <c r="D243" s="0" t="n">
        <v>122.3</v>
      </c>
      <c r="E243" s="0" t="n">
        <f aca="false">AVERAGE(C243:D243)</f>
        <v>121.4</v>
      </c>
      <c r="F243" s="0" t="n">
        <f aca="false">ABS(C243-D243)</f>
        <v>1.8</v>
      </c>
      <c r="G243" s="0" t="n">
        <f aca="false">F243/E243</f>
        <v>0.014827018121911</v>
      </c>
    </row>
    <row r="244" customFormat="false" ht="12.8" hidden="false" customHeight="false" outlineLevel="0" collapsed="false">
      <c r="A244" s="0" t="n">
        <v>1994</v>
      </c>
      <c r="B244" s="0" t="s">
        <v>228</v>
      </c>
      <c r="C244" s="0" t="n">
        <v>110.9</v>
      </c>
      <c r="D244" s="0" t="n">
        <v>118.6</v>
      </c>
      <c r="E244" s="0" t="n">
        <f aca="false">AVERAGE(C244:D244)</f>
        <v>114.75</v>
      </c>
      <c r="F244" s="0" t="n">
        <f aca="false">ABS(C244-D244)</f>
        <v>7.69999999999999</v>
      </c>
      <c r="G244" s="0" t="n">
        <f aca="false">F244/E244</f>
        <v>0.0671023965141611</v>
      </c>
    </row>
    <row r="245" customFormat="false" ht="12.8" hidden="false" customHeight="false" outlineLevel="0" collapsed="false">
      <c r="A245" s="0" t="n">
        <v>1995</v>
      </c>
      <c r="B245" s="0" t="s">
        <v>217</v>
      </c>
      <c r="C245" s="0" t="n">
        <v>113.3</v>
      </c>
      <c r="D245" s="0" t="n">
        <v>118.2</v>
      </c>
      <c r="E245" s="0" t="n">
        <f aca="false">AVERAGE(C245:D245)</f>
        <v>115.75</v>
      </c>
      <c r="F245" s="0" t="n">
        <f aca="false">ABS(C245-D245)</f>
        <v>4.90000000000001</v>
      </c>
      <c r="G245" s="0" t="n">
        <f aca="false">F245/E245</f>
        <v>0.0423326133909288</v>
      </c>
      <c r="H245" s="0" t="n">
        <f aca="false">AVERAGE(G245:G256)</f>
        <v>0.0474998264661438</v>
      </c>
    </row>
    <row r="246" customFormat="false" ht="12.8" hidden="false" customHeight="false" outlineLevel="0" collapsed="false">
      <c r="A246" s="0" t="n">
        <v>1995</v>
      </c>
      <c r="B246" s="0" t="s">
        <v>218</v>
      </c>
      <c r="C246" s="0" t="n">
        <v>114.3</v>
      </c>
      <c r="D246" s="0" t="n">
        <v>115.9</v>
      </c>
      <c r="E246" s="0" t="n">
        <f aca="false">AVERAGE(C246:D246)</f>
        <v>115.1</v>
      </c>
      <c r="F246" s="0" t="n">
        <f aca="false">ABS(C246-D246)</f>
        <v>1.60000000000001</v>
      </c>
      <c r="G246" s="0" t="n">
        <f aca="false">F246/E246</f>
        <v>0.0139009556907038</v>
      </c>
    </row>
    <row r="247" customFormat="false" ht="12.8" hidden="false" customHeight="false" outlineLevel="0" collapsed="false">
      <c r="A247" s="0" t="n">
        <v>1995</v>
      </c>
      <c r="B247" s="0" t="s">
        <v>219</v>
      </c>
      <c r="C247" s="0" t="n">
        <v>109.7</v>
      </c>
      <c r="D247" s="0" t="n">
        <v>116.6</v>
      </c>
      <c r="E247" s="0" t="n">
        <f aca="false">AVERAGE(C247:D247)</f>
        <v>113.15</v>
      </c>
      <c r="F247" s="0" t="n">
        <f aca="false">ABS(C247-D247)</f>
        <v>6.89999999999999</v>
      </c>
      <c r="G247" s="0" t="n">
        <f aca="false">F247/E247</f>
        <v>0.060980998674326</v>
      </c>
    </row>
    <row r="248" customFormat="false" ht="12.8" hidden="false" customHeight="false" outlineLevel="0" collapsed="false">
      <c r="A248" s="0" t="n">
        <v>1995</v>
      </c>
      <c r="B248" s="0" t="s">
        <v>220</v>
      </c>
      <c r="C248" s="0" t="n">
        <v>105.5</v>
      </c>
      <c r="D248" s="0" t="n">
        <v>115.3</v>
      </c>
      <c r="E248" s="0" t="n">
        <f aca="false">AVERAGE(C248:D248)</f>
        <v>110.4</v>
      </c>
      <c r="F248" s="0" t="n">
        <f aca="false">ABS(C248-D248)</f>
        <v>9.8</v>
      </c>
      <c r="G248" s="0" t="n">
        <f aca="false">F248/E248</f>
        <v>0.088768115942029</v>
      </c>
    </row>
    <row r="249" customFormat="false" ht="12.8" hidden="false" customHeight="false" outlineLevel="0" collapsed="false">
      <c r="A249" s="0" t="n">
        <v>1995</v>
      </c>
      <c r="B249" s="0" t="s">
        <v>221</v>
      </c>
      <c r="C249" s="0" t="n">
        <v>111.6</v>
      </c>
      <c r="D249" s="0" t="n">
        <v>114.5</v>
      </c>
      <c r="E249" s="0" t="n">
        <f aca="false">AVERAGE(C249:D249)</f>
        <v>113.05</v>
      </c>
      <c r="F249" s="0" t="n">
        <f aca="false">ABS(C249-D249)</f>
        <v>2.90000000000001</v>
      </c>
      <c r="G249" s="0" t="n">
        <f aca="false">F249/E249</f>
        <v>0.0256523662096418</v>
      </c>
    </row>
    <row r="250" customFormat="false" ht="12.8" hidden="false" customHeight="false" outlineLevel="0" collapsed="false">
      <c r="A250" s="0" t="n">
        <v>1995</v>
      </c>
      <c r="B250" s="0" t="s">
        <v>222</v>
      </c>
      <c r="C250" s="0" t="n">
        <v>110.7</v>
      </c>
      <c r="D250" s="0" t="n">
        <v>112.7</v>
      </c>
      <c r="E250" s="0" t="n">
        <f aca="false">AVERAGE(C250:D250)</f>
        <v>111.7</v>
      </c>
      <c r="F250" s="0" t="n">
        <f aca="false">ABS(C250-D250)</f>
        <v>2</v>
      </c>
      <c r="G250" s="0" t="n">
        <f aca="false">F250/E250</f>
        <v>0.017905102954342</v>
      </c>
    </row>
    <row r="251" customFormat="false" ht="12.8" hidden="false" customHeight="false" outlineLevel="0" collapsed="false">
      <c r="A251" s="0" t="n">
        <v>1995</v>
      </c>
      <c r="B251" s="0" t="s">
        <v>223</v>
      </c>
      <c r="C251" s="0" t="n">
        <v>116.1</v>
      </c>
      <c r="D251" s="0" t="n">
        <v>115</v>
      </c>
      <c r="E251" s="0" t="n">
        <f aca="false">AVERAGE(C251:D251)</f>
        <v>115.55</v>
      </c>
      <c r="F251" s="0" t="n">
        <f aca="false">ABS(C251-D251)</f>
        <v>1.09999999999999</v>
      </c>
      <c r="G251" s="0" t="n">
        <f aca="false">F251/E251</f>
        <v>0.00951968844655988</v>
      </c>
    </row>
    <row r="252" customFormat="false" ht="12.8" hidden="false" customHeight="false" outlineLevel="0" collapsed="false">
      <c r="A252" s="0" t="n">
        <v>1995</v>
      </c>
      <c r="B252" s="0" t="s">
        <v>224</v>
      </c>
      <c r="C252" s="0" t="n">
        <v>109.4</v>
      </c>
      <c r="D252" s="0" t="n">
        <v>118.7</v>
      </c>
      <c r="E252" s="0" t="n">
        <f aca="false">AVERAGE(C252:D252)</f>
        <v>114.05</v>
      </c>
      <c r="F252" s="0" t="n">
        <f aca="false">ABS(C252-D252)</f>
        <v>9.3</v>
      </c>
      <c r="G252" s="0" t="n">
        <f aca="false">F252/E252</f>
        <v>0.081543182814555</v>
      </c>
    </row>
    <row r="253" customFormat="false" ht="12.8" hidden="false" customHeight="false" outlineLevel="0" collapsed="false">
      <c r="A253" s="0" t="n">
        <v>1995</v>
      </c>
      <c r="B253" s="0" t="s">
        <v>225</v>
      </c>
      <c r="C253" s="0" t="n">
        <v>121.4</v>
      </c>
      <c r="D253" s="0" t="n">
        <v>120.2</v>
      </c>
      <c r="E253" s="0" t="n">
        <f aca="false">AVERAGE(C253:D253)</f>
        <v>120.8</v>
      </c>
      <c r="F253" s="0" t="n">
        <f aca="false">ABS(C253-D253)</f>
        <v>1.2</v>
      </c>
      <c r="G253" s="0" t="n">
        <f aca="false">F253/E253</f>
        <v>0.00993377483443711</v>
      </c>
    </row>
    <row r="254" customFormat="false" ht="12.8" hidden="false" customHeight="false" outlineLevel="0" collapsed="false">
      <c r="A254" s="0" t="n">
        <v>1995</v>
      </c>
      <c r="B254" s="0" t="s">
        <v>226</v>
      </c>
      <c r="C254" s="0" t="n">
        <v>107.7</v>
      </c>
      <c r="D254" s="0" t="n">
        <v>118</v>
      </c>
      <c r="E254" s="0" t="n">
        <f aca="false">AVERAGE(C254:D254)</f>
        <v>112.85</v>
      </c>
      <c r="F254" s="0" t="n">
        <f aca="false">ABS(C254-D254)</f>
        <v>10.3</v>
      </c>
      <c r="G254" s="0" t="n">
        <f aca="false">F254/E254</f>
        <v>0.0912715994683208</v>
      </c>
    </row>
    <row r="255" customFormat="false" ht="12.8" hidden="false" customHeight="false" outlineLevel="0" collapsed="false">
      <c r="A255" s="0" t="n">
        <v>1995</v>
      </c>
      <c r="B255" s="0" t="s">
        <v>227</v>
      </c>
      <c r="C255" s="0" t="n">
        <v>108.6</v>
      </c>
      <c r="D255" s="0" t="n">
        <v>114.5</v>
      </c>
      <c r="E255" s="0" t="n">
        <f aca="false">AVERAGE(C255:D255)</f>
        <v>111.55</v>
      </c>
      <c r="F255" s="0" t="n">
        <f aca="false">ABS(C255-D255)</f>
        <v>5.90000000000001</v>
      </c>
      <c r="G255" s="0" t="n">
        <f aca="false">F255/E255</f>
        <v>0.0528910802330794</v>
      </c>
    </row>
    <row r="256" customFormat="false" ht="12.8" hidden="false" customHeight="false" outlineLevel="0" collapsed="false">
      <c r="A256" s="0" t="n">
        <v>1995</v>
      </c>
      <c r="B256" s="0" t="s">
        <v>228</v>
      </c>
      <c r="C256" s="0" t="n">
        <v>104.8</v>
      </c>
      <c r="D256" s="0" t="n">
        <v>113</v>
      </c>
      <c r="E256" s="0" t="n">
        <f aca="false">AVERAGE(C256:D256)</f>
        <v>108.9</v>
      </c>
      <c r="F256" s="0" t="n">
        <f aca="false">ABS(C256-D256)</f>
        <v>8.2</v>
      </c>
      <c r="G256" s="0" t="n">
        <f aca="false">F256/E256</f>
        <v>0.0752984389348026</v>
      </c>
    </row>
    <row r="257" customFormat="false" ht="12.8" hidden="false" customHeight="false" outlineLevel="0" collapsed="false">
      <c r="A257" s="0" t="n">
        <v>1996</v>
      </c>
      <c r="B257" s="0" t="s">
        <v>217</v>
      </c>
      <c r="C257" s="0" t="n">
        <v>104.6</v>
      </c>
      <c r="D257" s="0" t="n">
        <v>110.8</v>
      </c>
      <c r="E257" s="0" t="n">
        <f aca="false">AVERAGE(C257:D257)</f>
        <v>107.7</v>
      </c>
      <c r="F257" s="0" t="n">
        <f aca="false">ABS(C257-D257)</f>
        <v>6.2</v>
      </c>
      <c r="G257" s="0" t="n">
        <f aca="false">F257/E257</f>
        <v>0.0575673166202414</v>
      </c>
      <c r="H257" s="0" t="n">
        <f aca="false">AVERAGE(G257:G268)</f>
        <v>0.0532104046893633</v>
      </c>
    </row>
    <row r="258" customFormat="false" ht="12.8" hidden="false" customHeight="false" outlineLevel="0" collapsed="false">
      <c r="A258" s="0" t="n">
        <v>1996</v>
      </c>
      <c r="B258" s="0" t="s">
        <v>218</v>
      </c>
      <c r="C258" s="0" t="n">
        <v>97.7</v>
      </c>
      <c r="D258" s="0" t="n">
        <v>107.1</v>
      </c>
      <c r="E258" s="0" t="n">
        <f aca="false">AVERAGE(C258:D258)</f>
        <v>102.4</v>
      </c>
      <c r="F258" s="0" t="n">
        <f aca="false">ABS(C258-D258)</f>
        <v>9.39999999999999</v>
      </c>
      <c r="G258" s="0" t="n">
        <f aca="false">F258/E258</f>
        <v>0.0917968749999999</v>
      </c>
    </row>
    <row r="259" customFormat="false" ht="12.8" hidden="false" customHeight="false" outlineLevel="0" collapsed="false">
      <c r="A259" s="0" t="n">
        <v>1996</v>
      </c>
      <c r="B259" s="0" t="s">
        <v>219</v>
      </c>
      <c r="C259" s="0" t="n">
        <v>93.2</v>
      </c>
      <c r="D259" s="0" t="n">
        <v>109.2</v>
      </c>
      <c r="E259" s="0" t="n">
        <f aca="false">AVERAGE(C259:D259)</f>
        <v>101.2</v>
      </c>
      <c r="F259" s="0" t="n">
        <f aca="false">ABS(C259-D259)</f>
        <v>16</v>
      </c>
      <c r="G259" s="0" t="n">
        <f aca="false">F259/E259</f>
        <v>0.158102766798419</v>
      </c>
    </row>
    <row r="260" customFormat="false" ht="12.8" hidden="false" customHeight="false" outlineLevel="0" collapsed="false">
      <c r="A260" s="0" t="n">
        <v>1996</v>
      </c>
      <c r="B260" s="0" t="s">
        <v>220</v>
      </c>
      <c r="C260" s="0" t="n">
        <v>97.8</v>
      </c>
      <c r="D260" s="0" t="n">
        <v>104.4</v>
      </c>
      <c r="E260" s="0" t="n">
        <f aca="false">AVERAGE(C260:D260)</f>
        <v>101.1</v>
      </c>
      <c r="F260" s="0" t="n">
        <f aca="false">ABS(C260-D260)</f>
        <v>6.60000000000001</v>
      </c>
      <c r="G260" s="0" t="n">
        <f aca="false">F260/E260</f>
        <v>0.0652818991097924</v>
      </c>
    </row>
    <row r="261" customFormat="false" ht="12.8" hidden="false" customHeight="false" outlineLevel="0" collapsed="false">
      <c r="A261" s="0" t="n">
        <v>1996</v>
      </c>
      <c r="B261" s="0" t="s">
        <v>221</v>
      </c>
      <c r="C261" s="0" t="n">
        <v>99.5</v>
      </c>
      <c r="D261" s="0" t="n">
        <v>108</v>
      </c>
      <c r="E261" s="0" t="n">
        <f aca="false">AVERAGE(C261:D261)</f>
        <v>103.75</v>
      </c>
      <c r="F261" s="0" t="n">
        <f aca="false">ABS(C261-D261)</f>
        <v>8.5</v>
      </c>
      <c r="G261" s="0" t="n">
        <f aca="false">F261/E261</f>
        <v>0.0819277108433735</v>
      </c>
    </row>
    <row r="262" customFormat="false" ht="12.8" hidden="false" customHeight="false" outlineLevel="0" collapsed="false">
      <c r="A262" s="0" t="n">
        <v>1996</v>
      </c>
      <c r="B262" s="0" t="s">
        <v>222</v>
      </c>
      <c r="C262" s="0" t="n">
        <v>104.7</v>
      </c>
      <c r="D262" s="0" t="n">
        <v>110</v>
      </c>
      <c r="E262" s="0" t="n">
        <f aca="false">AVERAGE(C262:D262)</f>
        <v>107.35</v>
      </c>
      <c r="F262" s="0" t="n">
        <f aca="false">ABS(C262-D262)</f>
        <v>5.3</v>
      </c>
      <c r="G262" s="0" t="n">
        <f aca="false">F262/E262</f>
        <v>0.0493712156497438</v>
      </c>
    </row>
    <row r="263" customFormat="false" ht="12.8" hidden="false" customHeight="false" outlineLevel="0" collapsed="false">
      <c r="A263" s="0" t="n">
        <v>1996</v>
      </c>
      <c r="B263" s="0" t="s">
        <v>223</v>
      </c>
      <c r="C263" s="0" t="n">
        <v>107.5</v>
      </c>
      <c r="D263" s="0" t="n">
        <v>107.6</v>
      </c>
      <c r="E263" s="0" t="n">
        <f aca="false">AVERAGE(C263:D263)</f>
        <v>107.55</v>
      </c>
      <c r="F263" s="0" t="n">
        <f aca="false">ABS(C263-D263)</f>
        <v>0.0999999999999943</v>
      </c>
      <c r="G263" s="0" t="n">
        <f aca="false">F263/E263</f>
        <v>0.000929800092979956</v>
      </c>
    </row>
    <row r="264" customFormat="false" ht="12.8" hidden="false" customHeight="false" outlineLevel="0" collapsed="false">
      <c r="A264" s="0" t="n">
        <v>1996</v>
      </c>
      <c r="B264" s="0" t="s">
        <v>224</v>
      </c>
      <c r="C264" s="0" t="n">
        <v>105.7</v>
      </c>
      <c r="D264" s="0" t="n">
        <v>112.9</v>
      </c>
      <c r="E264" s="0" t="n">
        <f aca="false">AVERAGE(C264:D264)</f>
        <v>109.3</v>
      </c>
      <c r="F264" s="0" t="n">
        <f aca="false">ABS(C264-D264)</f>
        <v>7.2</v>
      </c>
      <c r="G264" s="0" t="n">
        <f aca="false">F264/E264</f>
        <v>0.0658737419945105</v>
      </c>
    </row>
    <row r="265" customFormat="false" ht="12.8" hidden="false" customHeight="false" outlineLevel="0" collapsed="false">
      <c r="A265" s="0" t="n">
        <v>1996</v>
      </c>
      <c r="B265" s="0" t="s">
        <v>225</v>
      </c>
      <c r="C265" s="0" t="n">
        <v>104.4</v>
      </c>
      <c r="D265" s="0" t="n">
        <v>107</v>
      </c>
      <c r="E265" s="0" t="n">
        <f aca="false">AVERAGE(C265:D265)</f>
        <v>105.7</v>
      </c>
      <c r="F265" s="0" t="n">
        <f aca="false">ABS(C265-D265)</f>
        <v>2.59999999999999</v>
      </c>
      <c r="G265" s="0" t="n">
        <f aca="false">F265/E265</f>
        <v>0.0245979186376537</v>
      </c>
    </row>
    <row r="266" customFormat="false" ht="12.8" hidden="false" customHeight="false" outlineLevel="0" collapsed="false">
      <c r="A266" s="0" t="n">
        <v>1996</v>
      </c>
      <c r="B266" s="0" t="s">
        <v>226</v>
      </c>
      <c r="C266" s="0" t="n">
        <v>105.1</v>
      </c>
      <c r="D266" s="0" t="n">
        <v>103.7</v>
      </c>
      <c r="E266" s="0" t="n">
        <f aca="false">AVERAGE(C266:D266)</f>
        <v>104.4</v>
      </c>
      <c r="F266" s="0" t="n">
        <f aca="false">ABS(C266-D266)</f>
        <v>1.39999999999999</v>
      </c>
      <c r="G266" s="0" t="n">
        <f aca="false">F266/E266</f>
        <v>0.0134099616858237</v>
      </c>
    </row>
    <row r="267" customFormat="false" ht="12.8" hidden="false" customHeight="false" outlineLevel="0" collapsed="false">
      <c r="A267" s="0" t="n">
        <v>1996</v>
      </c>
      <c r="B267" s="0" t="s">
        <v>227</v>
      </c>
      <c r="C267" s="0" t="n">
        <v>107</v>
      </c>
      <c r="D267" s="0" t="n">
        <v>105.7</v>
      </c>
      <c r="E267" s="0" t="n">
        <f aca="false">AVERAGE(C267:D267)</f>
        <v>106.35</v>
      </c>
      <c r="F267" s="0" t="n">
        <f aca="false">ABS(C267-D267)</f>
        <v>1.3</v>
      </c>
      <c r="G267" s="0" t="n">
        <f aca="false">F267/E267</f>
        <v>0.0122237893747061</v>
      </c>
    </row>
    <row r="268" customFormat="false" ht="12.8" hidden="false" customHeight="false" outlineLevel="0" collapsed="false">
      <c r="A268" s="0" t="n">
        <v>1996</v>
      </c>
      <c r="B268" s="0" t="s">
        <v>228</v>
      </c>
      <c r="C268" s="0" t="n">
        <v>102.3</v>
      </c>
      <c r="D268" s="0" t="n">
        <v>104.1</v>
      </c>
      <c r="E268" s="0" t="n">
        <f aca="false">AVERAGE(C268:D268)</f>
        <v>103.2</v>
      </c>
      <c r="F268" s="0" t="n">
        <f aca="false">ABS(C268-D268)</f>
        <v>1.8</v>
      </c>
      <c r="G268" s="0" t="n">
        <f aca="false">F268/E268</f>
        <v>0.0174418604651163</v>
      </c>
    </row>
    <row r="269" customFormat="false" ht="12.8" hidden="false" customHeight="false" outlineLevel="0" collapsed="false">
      <c r="A269" s="0" t="n">
        <v>1997</v>
      </c>
      <c r="B269" s="0" t="s">
        <v>217</v>
      </c>
      <c r="C269" s="0" t="n">
        <v>100.5</v>
      </c>
      <c r="D269" s="0" t="n">
        <v>101.3</v>
      </c>
      <c r="E269" s="0" t="n">
        <f aca="false">AVERAGE(C269:D269)</f>
        <v>100.9</v>
      </c>
      <c r="F269" s="0" t="n">
        <f aca="false">ABS(C269-D269)</f>
        <v>0.799999999999997</v>
      </c>
      <c r="G269" s="0" t="n">
        <f aca="false">F269/E269</f>
        <v>0.00792864222001979</v>
      </c>
      <c r="H269" s="0" t="n">
        <f aca="false">AVERAGE(G269:G280)</f>
        <v>0.0329846397663865</v>
      </c>
    </row>
    <row r="270" customFormat="false" ht="12.8" hidden="false" customHeight="false" outlineLevel="0" collapsed="false">
      <c r="A270" s="0" t="n">
        <v>1997</v>
      </c>
      <c r="B270" s="0" t="s">
        <v>218</v>
      </c>
      <c r="C270" s="0" t="n">
        <v>105.9</v>
      </c>
      <c r="D270" s="0" t="n">
        <v>103.5</v>
      </c>
      <c r="E270" s="0" t="n">
        <f aca="false">AVERAGE(C270:D270)</f>
        <v>104.7</v>
      </c>
      <c r="F270" s="0" t="n">
        <f aca="false">ABS(C270-D270)</f>
        <v>2.40000000000001</v>
      </c>
      <c r="G270" s="0" t="n">
        <f aca="false">F270/E270</f>
        <v>0.0229226361031519</v>
      </c>
    </row>
    <row r="271" customFormat="false" ht="12.8" hidden="false" customHeight="false" outlineLevel="0" collapsed="false">
      <c r="A271" s="0" t="n">
        <v>1997</v>
      </c>
      <c r="B271" s="0" t="s">
        <v>219</v>
      </c>
      <c r="C271" s="0" t="n">
        <v>103.6</v>
      </c>
      <c r="D271" s="0" t="n">
        <v>105.4</v>
      </c>
      <c r="E271" s="0" t="n">
        <f aca="false">AVERAGE(C271:D271)</f>
        <v>104.5</v>
      </c>
      <c r="F271" s="0" t="n">
        <f aca="false">ABS(C271-D271)</f>
        <v>1.80000000000001</v>
      </c>
      <c r="G271" s="0" t="n">
        <f aca="false">F271/E271</f>
        <v>0.0172248803827752</v>
      </c>
    </row>
    <row r="272" customFormat="false" ht="12.8" hidden="false" customHeight="false" outlineLevel="0" collapsed="false">
      <c r="A272" s="0" t="n">
        <v>1997</v>
      </c>
      <c r="B272" s="0" t="s">
        <v>220</v>
      </c>
      <c r="C272" s="0" t="n">
        <v>94</v>
      </c>
      <c r="D272" s="0" t="n">
        <v>103.3</v>
      </c>
      <c r="E272" s="0" t="n">
        <f aca="false">AVERAGE(C272:D272)</f>
        <v>98.65</v>
      </c>
      <c r="F272" s="0" t="n">
        <f aca="false">ABS(C272-D272)</f>
        <v>9.3</v>
      </c>
      <c r="G272" s="0" t="n">
        <f aca="false">F272/E272</f>
        <v>0.094272681196148</v>
      </c>
    </row>
    <row r="273" customFormat="false" ht="12.8" hidden="false" customHeight="false" outlineLevel="0" collapsed="false">
      <c r="A273" s="0" t="n">
        <v>1997</v>
      </c>
      <c r="B273" s="0" t="s">
        <v>221</v>
      </c>
      <c r="C273" s="0" t="n">
        <v>103.1</v>
      </c>
      <c r="D273" s="0" t="n">
        <v>102.1</v>
      </c>
      <c r="E273" s="0" t="n">
        <f aca="false">AVERAGE(C273:D273)</f>
        <v>102.6</v>
      </c>
      <c r="F273" s="0" t="n">
        <f aca="false">ABS(C273-D273)</f>
        <v>1</v>
      </c>
      <c r="G273" s="0" t="n">
        <f aca="false">F273/E273</f>
        <v>0.00974658869395712</v>
      </c>
    </row>
    <row r="274" customFormat="false" ht="12.8" hidden="false" customHeight="false" outlineLevel="0" collapsed="false">
      <c r="A274" s="0" t="n">
        <v>1997</v>
      </c>
      <c r="B274" s="0" t="s">
        <v>222</v>
      </c>
      <c r="C274" s="0" t="n">
        <v>96.4</v>
      </c>
      <c r="D274" s="0" t="n">
        <v>100.6</v>
      </c>
      <c r="E274" s="0" t="n">
        <f aca="false">AVERAGE(C274:D274)</f>
        <v>98.5</v>
      </c>
      <c r="F274" s="0" t="n">
        <f aca="false">ABS(C274-D274)</f>
        <v>4.19999999999999</v>
      </c>
      <c r="G274" s="0" t="n">
        <f aca="false">F274/E274</f>
        <v>0.0426395939086293</v>
      </c>
    </row>
    <row r="275" customFormat="false" ht="12.8" hidden="false" customHeight="false" outlineLevel="0" collapsed="false">
      <c r="A275" s="0" t="n">
        <v>1997</v>
      </c>
      <c r="B275" s="0" t="s">
        <v>223</v>
      </c>
      <c r="C275" s="0" t="n">
        <v>99.1</v>
      </c>
      <c r="D275" s="0" t="n">
        <v>101.8</v>
      </c>
      <c r="E275" s="0" t="n">
        <f aca="false">AVERAGE(C275:D275)</f>
        <v>100.45</v>
      </c>
      <c r="F275" s="0" t="n">
        <f aca="false">ABS(C275-D275)</f>
        <v>2.7</v>
      </c>
      <c r="G275" s="0" t="n">
        <f aca="false">F275/E275</f>
        <v>0.0268790443006471</v>
      </c>
    </row>
    <row r="276" customFormat="false" ht="12.8" hidden="false" customHeight="false" outlineLevel="0" collapsed="false">
      <c r="A276" s="0" t="n">
        <v>1997</v>
      </c>
      <c r="B276" s="0" t="s">
        <v>224</v>
      </c>
      <c r="C276" s="0" t="n">
        <v>101.2</v>
      </c>
      <c r="D276" s="0" t="n">
        <v>103.8</v>
      </c>
      <c r="E276" s="0" t="n">
        <f aca="false">AVERAGE(C276:D276)</f>
        <v>102.5</v>
      </c>
      <c r="F276" s="0" t="n">
        <f aca="false">ABS(C276-D276)</f>
        <v>2.59999999999999</v>
      </c>
      <c r="G276" s="0" t="n">
        <f aca="false">F276/E276</f>
        <v>0.0253658536585365</v>
      </c>
    </row>
    <row r="277" customFormat="false" ht="12.8" hidden="false" customHeight="false" outlineLevel="0" collapsed="false">
      <c r="A277" s="0" t="n">
        <v>1997</v>
      </c>
      <c r="B277" s="0" t="s">
        <v>225</v>
      </c>
      <c r="C277" s="0" t="n">
        <v>103</v>
      </c>
      <c r="D277" s="0" t="n">
        <v>99.6</v>
      </c>
      <c r="E277" s="0" t="n">
        <f aca="false">AVERAGE(C277:D277)</f>
        <v>101.3</v>
      </c>
      <c r="F277" s="0" t="n">
        <f aca="false">ABS(C277-D277)</f>
        <v>3.40000000000001</v>
      </c>
      <c r="G277" s="0" t="n">
        <f aca="false">F277/E277</f>
        <v>0.0335636722606121</v>
      </c>
    </row>
    <row r="278" customFormat="false" ht="12.8" hidden="false" customHeight="false" outlineLevel="0" collapsed="false">
      <c r="A278" s="0" t="n">
        <v>1997</v>
      </c>
      <c r="B278" s="0" t="s">
        <v>226</v>
      </c>
      <c r="C278" s="0" t="n">
        <v>95.3</v>
      </c>
      <c r="D278" s="0" t="n">
        <v>101.8</v>
      </c>
      <c r="E278" s="0" t="n">
        <f aca="false">AVERAGE(C278:D278)</f>
        <v>98.55</v>
      </c>
      <c r="F278" s="0" t="n">
        <f aca="false">ABS(C278-D278)</f>
        <v>6.5</v>
      </c>
      <c r="G278" s="0" t="n">
        <f aca="false">F278/E278</f>
        <v>0.0659563673262303</v>
      </c>
    </row>
    <row r="279" customFormat="false" ht="12.8" hidden="false" customHeight="false" outlineLevel="0" collapsed="false">
      <c r="A279" s="0" t="n">
        <v>1997</v>
      </c>
      <c r="B279" s="0" t="s">
        <v>227</v>
      </c>
      <c r="C279" s="0" t="n">
        <v>96.4</v>
      </c>
      <c r="D279" s="0" t="n">
        <v>97.6</v>
      </c>
      <c r="E279" s="0" t="n">
        <f aca="false">AVERAGE(C279:D279)</f>
        <v>97</v>
      </c>
      <c r="F279" s="0" t="n">
        <f aca="false">ABS(C279-D279)</f>
        <v>1.19999999999999</v>
      </c>
      <c r="G279" s="0" t="n">
        <f aca="false">F279/E279</f>
        <v>0.0123711340206184</v>
      </c>
    </row>
    <row r="280" customFormat="false" ht="12.8" hidden="false" customHeight="false" outlineLevel="0" collapsed="false">
      <c r="A280" s="0" t="n">
        <v>1997</v>
      </c>
      <c r="B280" s="0" t="s">
        <v>228</v>
      </c>
      <c r="C280" s="0" t="n">
        <v>98.3</v>
      </c>
      <c r="D280" s="0" t="n">
        <v>102</v>
      </c>
      <c r="E280" s="0" t="n">
        <f aca="false">AVERAGE(C280:D280)</f>
        <v>100.15</v>
      </c>
      <c r="F280" s="0" t="n">
        <f aca="false">ABS(C280-D280)</f>
        <v>3.7</v>
      </c>
      <c r="G280" s="0" t="n">
        <f aca="false">F280/E280</f>
        <v>0.0369445831253121</v>
      </c>
    </row>
    <row r="281" customFormat="false" ht="12.8" hidden="false" customHeight="false" outlineLevel="0" collapsed="false">
      <c r="A281" s="0" t="n">
        <v>1998</v>
      </c>
      <c r="B281" s="0" t="s">
        <v>217</v>
      </c>
      <c r="C281" s="0" t="n">
        <v>95.8</v>
      </c>
      <c r="D281" s="0" t="n">
        <v>100</v>
      </c>
      <c r="E281" s="0" t="n">
        <f aca="false">AVERAGE(C281:D281)</f>
        <v>97.9</v>
      </c>
      <c r="F281" s="0" t="n">
        <f aca="false">ABS(C281-D281)</f>
        <v>4.2</v>
      </c>
      <c r="G281" s="0" t="n">
        <f aca="false">F281/E281</f>
        <v>0.0429009193054137</v>
      </c>
      <c r="H281" s="0" t="n">
        <f aca="false">AVERAGE(G281:G292)</f>
        <v>0.0411382980911464</v>
      </c>
    </row>
    <row r="282" customFormat="false" ht="12.8" hidden="false" customHeight="false" outlineLevel="0" collapsed="false">
      <c r="A282" s="0" t="n">
        <v>1998</v>
      </c>
      <c r="B282" s="0" t="s">
        <v>218</v>
      </c>
      <c r="C282" s="0" t="n">
        <v>97.9</v>
      </c>
      <c r="D282" s="0" t="n">
        <v>98</v>
      </c>
      <c r="E282" s="0" t="n">
        <f aca="false">AVERAGE(C282:D282)</f>
        <v>97.95</v>
      </c>
      <c r="F282" s="0" t="n">
        <f aca="false">ABS(C282-D282)</f>
        <v>0.0999999999999943</v>
      </c>
      <c r="G282" s="0" t="n">
        <f aca="false">F282/E282</f>
        <v>0.00102092904543128</v>
      </c>
    </row>
    <row r="283" customFormat="false" ht="12.8" hidden="false" customHeight="false" outlineLevel="0" collapsed="false">
      <c r="A283" s="0" t="n">
        <v>1998</v>
      </c>
      <c r="B283" s="0" t="s">
        <v>219</v>
      </c>
      <c r="C283" s="0" t="n">
        <v>94.7</v>
      </c>
      <c r="D283" s="0" t="n">
        <v>96.2</v>
      </c>
      <c r="E283" s="0" t="n">
        <f aca="false">AVERAGE(C283:D283)</f>
        <v>95.45</v>
      </c>
      <c r="F283" s="0" t="n">
        <f aca="false">ABS(C283-D283)</f>
        <v>1.5</v>
      </c>
      <c r="G283" s="0" t="n">
        <f aca="false">F283/E283</f>
        <v>0.0157150340492404</v>
      </c>
    </row>
    <row r="284" customFormat="false" ht="12.8" hidden="false" customHeight="false" outlineLevel="0" collapsed="false">
      <c r="A284" s="0" t="n">
        <v>1998</v>
      </c>
      <c r="B284" s="0" t="s">
        <v>220</v>
      </c>
      <c r="C284" s="0" t="n">
        <v>94.5</v>
      </c>
      <c r="D284" s="0" t="n">
        <v>93</v>
      </c>
      <c r="E284" s="0" t="n">
        <f aca="false">AVERAGE(C284:D284)</f>
        <v>93.75</v>
      </c>
      <c r="F284" s="0" t="n">
        <f aca="false">ABS(C284-D284)</f>
        <v>1.5</v>
      </c>
      <c r="G284" s="0" t="n">
        <f aca="false">F284/E284</f>
        <v>0.016</v>
      </c>
    </row>
    <row r="285" customFormat="false" ht="12.8" hidden="false" customHeight="false" outlineLevel="0" collapsed="false">
      <c r="A285" s="0" t="n">
        <v>1998</v>
      </c>
      <c r="B285" s="0" t="s">
        <v>221</v>
      </c>
      <c r="C285" s="0" t="n">
        <v>97.1</v>
      </c>
      <c r="D285" s="0" t="n">
        <v>102</v>
      </c>
      <c r="E285" s="0" t="n">
        <f aca="false">AVERAGE(C285:D285)</f>
        <v>99.55</v>
      </c>
      <c r="F285" s="0" t="n">
        <f aca="false">ABS(C285-D285)</f>
        <v>4.90000000000001</v>
      </c>
      <c r="G285" s="0" t="n">
        <f aca="false">F285/E285</f>
        <v>0.049221496735309</v>
      </c>
    </row>
    <row r="286" customFormat="false" ht="12.8" hidden="false" customHeight="false" outlineLevel="0" collapsed="false">
      <c r="A286" s="0" t="n">
        <v>1998</v>
      </c>
      <c r="B286" s="0" t="s">
        <v>222</v>
      </c>
      <c r="C286" s="0" t="n">
        <v>97.3</v>
      </c>
      <c r="D286" s="0" t="n">
        <v>100</v>
      </c>
      <c r="E286" s="0" t="n">
        <f aca="false">AVERAGE(C286:D286)</f>
        <v>98.65</v>
      </c>
      <c r="F286" s="0" t="n">
        <f aca="false">ABS(C286-D286)</f>
        <v>2.7</v>
      </c>
      <c r="G286" s="0" t="n">
        <f aca="false">F286/E286</f>
        <v>0.0273694880892043</v>
      </c>
    </row>
    <row r="287" customFormat="false" ht="12.8" hidden="false" customHeight="false" outlineLevel="0" collapsed="false">
      <c r="A287" s="0" t="n">
        <v>1998</v>
      </c>
      <c r="B287" s="0" t="s">
        <v>223</v>
      </c>
      <c r="C287" s="0" t="n">
        <v>94.7</v>
      </c>
      <c r="D287" s="0" t="n">
        <v>108</v>
      </c>
      <c r="E287" s="0" t="n">
        <f aca="false">AVERAGE(C287:D287)</f>
        <v>101.35</v>
      </c>
      <c r="F287" s="0" t="n">
        <f aca="false">ABS(C287-D287)</f>
        <v>13.3</v>
      </c>
      <c r="G287" s="0" t="n">
        <f aca="false">F287/E287</f>
        <v>0.131228416378885</v>
      </c>
    </row>
    <row r="288" customFormat="false" ht="12.8" hidden="false" customHeight="false" outlineLevel="0" collapsed="false">
      <c r="A288" s="0" t="n">
        <v>1998</v>
      </c>
      <c r="B288" s="0" t="s">
        <v>224</v>
      </c>
      <c r="C288" s="0" t="n">
        <v>103.3</v>
      </c>
      <c r="D288" s="0" t="n">
        <v>101.2</v>
      </c>
      <c r="E288" s="0" t="n">
        <f aca="false">AVERAGE(C288:D288)</f>
        <v>102.25</v>
      </c>
      <c r="F288" s="0" t="n">
        <f aca="false">ABS(C288-D288)</f>
        <v>2.09999999999999</v>
      </c>
      <c r="G288" s="0" t="n">
        <f aca="false">F288/E288</f>
        <v>0.0205378973105134</v>
      </c>
    </row>
    <row r="289" customFormat="false" ht="12.8" hidden="false" customHeight="false" outlineLevel="0" collapsed="false">
      <c r="A289" s="0" t="n">
        <v>1998</v>
      </c>
      <c r="B289" s="0" t="s">
        <v>225</v>
      </c>
      <c r="C289" s="0" t="n">
        <v>96.9</v>
      </c>
      <c r="D289" s="0" t="n">
        <v>104.2</v>
      </c>
      <c r="E289" s="0" t="n">
        <f aca="false">AVERAGE(C289:D289)</f>
        <v>100.55</v>
      </c>
      <c r="F289" s="0" t="n">
        <f aca="false">ABS(C289-D289)</f>
        <v>7.3</v>
      </c>
      <c r="G289" s="0" t="n">
        <f aca="false">F289/E289</f>
        <v>0.0726006961710591</v>
      </c>
    </row>
    <row r="290" customFormat="false" ht="12.8" hidden="false" customHeight="false" outlineLevel="0" collapsed="false">
      <c r="A290" s="0" t="n">
        <v>1998</v>
      </c>
      <c r="B290" s="0" t="s">
        <v>226</v>
      </c>
      <c r="C290" s="0" t="n">
        <v>97.6</v>
      </c>
      <c r="D290" s="0" t="n">
        <v>98</v>
      </c>
      <c r="E290" s="0" t="n">
        <f aca="false">AVERAGE(C290:D290)</f>
        <v>97.8</v>
      </c>
      <c r="F290" s="0" t="n">
        <f aca="false">ABS(C290-D290)</f>
        <v>0.400000000000006</v>
      </c>
      <c r="G290" s="0" t="n">
        <f aca="false">F290/E290</f>
        <v>0.00408997955010231</v>
      </c>
    </row>
    <row r="291" customFormat="false" ht="12.8" hidden="false" customHeight="false" outlineLevel="0" collapsed="false">
      <c r="A291" s="0" t="n">
        <v>1998</v>
      </c>
      <c r="B291" s="0" t="s">
        <v>227</v>
      </c>
      <c r="C291" s="0" t="n">
        <v>92.6</v>
      </c>
      <c r="D291" s="0" t="n">
        <v>100.2</v>
      </c>
      <c r="E291" s="0" t="n">
        <f aca="false">AVERAGE(C291:D291)</f>
        <v>96.4</v>
      </c>
      <c r="F291" s="0" t="n">
        <f aca="false">ABS(C291-D291)</f>
        <v>7.60000000000001</v>
      </c>
      <c r="G291" s="0" t="n">
        <f aca="false">F291/E291</f>
        <v>0.078838174273859</v>
      </c>
    </row>
    <row r="292" customFormat="false" ht="12.8" hidden="false" customHeight="false" outlineLevel="0" collapsed="false">
      <c r="A292" s="0" t="n">
        <v>1998</v>
      </c>
      <c r="B292" s="0" t="s">
        <v>228</v>
      </c>
      <c r="C292" s="0" t="n">
        <v>101.3</v>
      </c>
      <c r="D292" s="0" t="n">
        <v>97.9</v>
      </c>
      <c r="E292" s="0" t="n">
        <f aca="false">AVERAGE(C292:D292)</f>
        <v>99.6</v>
      </c>
      <c r="F292" s="0" t="n">
        <f aca="false">ABS(C292-D292)</f>
        <v>3.39999999999999</v>
      </c>
      <c r="G292" s="0" t="n">
        <f aca="false">F292/E292</f>
        <v>0.0341365461847389</v>
      </c>
    </row>
    <row r="293" customFormat="false" ht="12.8" hidden="false" customHeight="false" outlineLevel="0" collapsed="false">
      <c r="A293" s="0" t="n">
        <v>1999</v>
      </c>
      <c r="B293" s="0" t="s">
        <v>217</v>
      </c>
      <c r="C293" s="0" t="n">
        <v>89</v>
      </c>
      <c r="D293" s="0" t="n">
        <v>95.8</v>
      </c>
      <c r="E293" s="0" t="n">
        <f aca="false">AVERAGE(C293:D293)</f>
        <v>92.4</v>
      </c>
      <c r="F293" s="0" t="n">
        <f aca="false">ABS(C293-D293)</f>
        <v>6.8</v>
      </c>
      <c r="G293" s="0" t="n">
        <f aca="false">F293/E293</f>
        <v>0.0735930735930736</v>
      </c>
      <c r="H293" s="0" t="n">
        <f aca="false">AVERAGE(G293:G304)</f>
        <v>0.0734407236759332</v>
      </c>
    </row>
    <row r="294" customFormat="false" ht="12.8" hidden="false" customHeight="false" outlineLevel="0" collapsed="false">
      <c r="A294" s="0" t="n">
        <v>1999</v>
      </c>
      <c r="B294" s="0" t="s">
        <v>218</v>
      </c>
      <c r="C294" s="0" t="n">
        <v>89.4</v>
      </c>
      <c r="D294" s="0" t="n">
        <v>101.8</v>
      </c>
      <c r="E294" s="0" t="n">
        <f aca="false">AVERAGE(C294:D294)</f>
        <v>95.6</v>
      </c>
      <c r="F294" s="0" t="n">
        <f aca="false">ABS(C294-D294)</f>
        <v>12.4</v>
      </c>
      <c r="G294" s="0" t="n">
        <f aca="false">F294/E294</f>
        <v>0.129707112970711</v>
      </c>
    </row>
    <row r="295" customFormat="false" ht="12.8" hidden="false" customHeight="false" outlineLevel="0" collapsed="false">
      <c r="A295" s="0" t="n">
        <v>1999</v>
      </c>
      <c r="B295" s="0" t="s">
        <v>219</v>
      </c>
      <c r="C295" s="0" t="n">
        <v>84.7</v>
      </c>
      <c r="D295" s="0" t="n">
        <v>94.2</v>
      </c>
      <c r="E295" s="0" t="n">
        <f aca="false">AVERAGE(C295:D295)</f>
        <v>89.45</v>
      </c>
      <c r="F295" s="0" t="n">
        <f aca="false">ABS(C295-D295)</f>
        <v>9.5</v>
      </c>
      <c r="G295" s="0" t="n">
        <f aca="false">F295/E295</f>
        <v>0.106204583566238</v>
      </c>
    </row>
    <row r="296" customFormat="false" ht="12.8" hidden="false" customHeight="false" outlineLevel="0" collapsed="false">
      <c r="A296" s="0" t="n">
        <v>1999</v>
      </c>
      <c r="B296" s="0" t="s">
        <v>220</v>
      </c>
      <c r="C296" s="0" t="n">
        <v>86</v>
      </c>
      <c r="D296" s="0" t="n">
        <v>93</v>
      </c>
      <c r="E296" s="0" t="n">
        <f aca="false">AVERAGE(C296:D296)</f>
        <v>89.5</v>
      </c>
      <c r="F296" s="0" t="n">
        <f aca="false">ABS(C296-D296)</f>
        <v>7</v>
      </c>
      <c r="G296" s="0" t="n">
        <f aca="false">F296/E296</f>
        <v>0.0782122905027933</v>
      </c>
    </row>
    <row r="297" customFormat="false" ht="12.8" hidden="false" customHeight="false" outlineLevel="0" collapsed="false">
      <c r="A297" s="0" t="n">
        <v>1999</v>
      </c>
      <c r="B297" s="0" t="s">
        <v>221</v>
      </c>
      <c r="C297" s="0" t="n">
        <v>85.9</v>
      </c>
      <c r="D297" s="0" t="n">
        <v>93</v>
      </c>
      <c r="E297" s="0" t="n">
        <f aca="false">AVERAGE(C297:D297)</f>
        <v>89.45</v>
      </c>
      <c r="F297" s="0" t="n">
        <f aca="false">ABS(C297-D297)</f>
        <v>7.09999999999999</v>
      </c>
      <c r="G297" s="0" t="n">
        <f aca="false">F297/E297</f>
        <v>0.0793739519284516</v>
      </c>
    </row>
    <row r="298" customFormat="false" ht="12.8" hidden="false" customHeight="false" outlineLevel="0" collapsed="false">
      <c r="A298" s="0" t="n">
        <v>1999</v>
      </c>
      <c r="B298" s="0" t="s">
        <v>222</v>
      </c>
      <c r="C298" s="0" t="n">
        <v>91</v>
      </c>
      <c r="D298" s="0" t="n">
        <v>97</v>
      </c>
      <c r="E298" s="0" t="n">
        <f aca="false">AVERAGE(C298:D298)</f>
        <v>94</v>
      </c>
      <c r="F298" s="0" t="n">
        <f aca="false">ABS(C298-D298)</f>
        <v>6</v>
      </c>
      <c r="G298" s="0" t="n">
        <f aca="false">F298/E298</f>
        <v>0.0638297872340425</v>
      </c>
    </row>
    <row r="299" customFormat="false" ht="12.8" hidden="false" customHeight="false" outlineLevel="0" collapsed="false">
      <c r="A299" s="0" t="n">
        <v>1999</v>
      </c>
      <c r="B299" s="0" t="s">
        <v>223</v>
      </c>
      <c r="C299" s="0" t="n">
        <v>93.9</v>
      </c>
      <c r="D299" s="0" t="n">
        <v>97</v>
      </c>
      <c r="E299" s="0" t="n">
        <f aca="false">AVERAGE(C299:D299)</f>
        <v>95.45</v>
      </c>
      <c r="F299" s="0" t="n">
        <f aca="false">ABS(C299-D299)</f>
        <v>3.09999999999999</v>
      </c>
      <c r="G299" s="0" t="n">
        <f aca="false">F299/E299</f>
        <v>0.0324777370350968</v>
      </c>
    </row>
    <row r="300" customFormat="false" ht="12.8" hidden="false" customHeight="false" outlineLevel="0" collapsed="false">
      <c r="A300" s="0" t="n">
        <v>1999</v>
      </c>
      <c r="B300" s="0" t="s">
        <v>224</v>
      </c>
      <c r="C300" s="0" t="n">
        <v>89.3</v>
      </c>
      <c r="D300" s="0" t="n">
        <v>96.6</v>
      </c>
      <c r="E300" s="0" t="n">
        <f aca="false">AVERAGE(C300:D300)</f>
        <v>92.95</v>
      </c>
      <c r="F300" s="0" t="n">
        <f aca="false">ABS(C300-D300)</f>
        <v>7.3</v>
      </c>
      <c r="G300" s="0" t="n">
        <f aca="false">F300/E300</f>
        <v>0.078536847767617</v>
      </c>
    </row>
    <row r="301" customFormat="false" ht="12.8" hidden="false" customHeight="false" outlineLevel="0" collapsed="false">
      <c r="A301" s="0" t="n">
        <v>1999</v>
      </c>
      <c r="B301" s="0" t="s">
        <v>225</v>
      </c>
      <c r="C301" s="0" t="n">
        <v>89.7</v>
      </c>
      <c r="D301" s="0" t="n">
        <v>97.4</v>
      </c>
      <c r="E301" s="0" t="n">
        <f aca="false">AVERAGE(C301:D301)</f>
        <v>93.55</v>
      </c>
      <c r="F301" s="0" t="n">
        <f aca="false">ABS(C301-D301)</f>
        <v>7.7</v>
      </c>
      <c r="G301" s="0" t="n">
        <f aca="false">F301/E301</f>
        <v>0.0823089257081775</v>
      </c>
    </row>
    <row r="302" customFormat="false" ht="12.8" hidden="false" customHeight="false" outlineLevel="0" collapsed="false">
      <c r="A302" s="0" t="n">
        <v>1999</v>
      </c>
      <c r="B302" s="0" t="s">
        <v>226</v>
      </c>
      <c r="C302" s="0" t="n">
        <v>91.5</v>
      </c>
      <c r="D302" s="0" t="n">
        <v>99</v>
      </c>
      <c r="E302" s="0" t="n">
        <f aca="false">AVERAGE(C302:D302)</f>
        <v>95.25</v>
      </c>
      <c r="F302" s="0" t="n">
        <f aca="false">ABS(C302-D302)</f>
        <v>7.5</v>
      </c>
      <c r="G302" s="0" t="n">
        <f aca="false">F302/E302</f>
        <v>0.078740157480315</v>
      </c>
    </row>
    <row r="303" customFormat="false" ht="12.8" hidden="false" customHeight="false" outlineLevel="0" collapsed="false">
      <c r="A303" s="0" t="n">
        <v>1999</v>
      </c>
      <c r="B303" s="0" t="s">
        <v>227</v>
      </c>
      <c r="C303" s="0" t="n">
        <v>88.7</v>
      </c>
      <c r="D303" s="0" t="n">
        <v>93</v>
      </c>
      <c r="E303" s="0" t="n">
        <f aca="false">AVERAGE(C303:D303)</f>
        <v>90.85</v>
      </c>
      <c r="F303" s="0" t="n">
        <f aca="false">ABS(C303-D303)</f>
        <v>4.3</v>
      </c>
      <c r="G303" s="0" t="n">
        <f aca="false">F303/E303</f>
        <v>0.0473307649972482</v>
      </c>
    </row>
    <row r="304" customFormat="false" ht="12.8" hidden="false" customHeight="false" outlineLevel="0" collapsed="false">
      <c r="A304" s="0" t="n">
        <v>1999</v>
      </c>
      <c r="B304" s="0" t="s">
        <v>228</v>
      </c>
      <c r="C304" s="0" t="n">
        <v>91.8</v>
      </c>
      <c r="D304" s="0" t="n">
        <v>89</v>
      </c>
      <c r="E304" s="0" t="n">
        <f aca="false">AVERAGE(C304:D304)</f>
        <v>90.4</v>
      </c>
      <c r="F304" s="0" t="n">
        <f aca="false">ABS(C304-D304)</f>
        <v>2.8</v>
      </c>
      <c r="G304" s="0" t="n">
        <f aca="false">F304/E304</f>
        <v>0.0309734513274336</v>
      </c>
    </row>
    <row r="305" customFormat="false" ht="12.8" hidden="false" customHeight="false" outlineLevel="0" collapsed="false">
      <c r="A305" s="0" t="n">
        <v>2000</v>
      </c>
      <c r="B305" s="0" t="s">
        <v>217</v>
      </c>
      <c r="C305" s="0" t="n">
        <v>86.8</v>
      </c>
      <c r="D305" s="0" t="n">
        <v>92</v>
      </c>
      <c r="E305" s="0" t="n">
        <f aca="false">AVERAGE(C305:D305)</f>
        <v>89.4</v>
      </c>
      <c r="F305" s="0" t="n">
        <f aca="false">ABS(C305-D305)</f>
        <v>5.2</v>
      </c>
      <c r="G305" s="0" t="n">
        <f aca="false">F305/E305</f>
        <v>0.058165548098434</v>
      </c>
      <c r="H305" s="0" t="n">
        <f aca="false">AVERAGE(G305:G316)</f>
        <v>0.0306152224038335</v>
      </c>
    </row>
    <row r="306" customFormat="false" ht="12.8" hidden="false" customHeight="false" outlineLevel="0" collapsed="false">
      <c r="A306" s="0" t="n">
        <v>2000</v>
      </c>
      <c r="B306" s="0" t="s">
        <v>218</v>
      </c>
      <c r="C306" s="0" t="n">
        <v>89.4</v>
      </c>
      <c r="D306" s="0" t="n">
        <v>90.8</v>
      </c>
      <c r="E306" s="0" t="n">
        <f aca="false">AVERAGE(C306:D306)</f>
        <v>90.1</v>
      </c>
      <c r="F306" s="0" t="n">
        <f aca="false">ABS(C306-D306)</f>
        <v>1.39999999999999</v>
      </c>
      <c r="G306" s="0" t="n">
        <f aca="false">F306/E306</f>
        <v>0.0155382907880132</v>
      </c>
    </row>
    <row r="307" customFormat="false" ht="12.8" hidden="false" customHeight="false" outlineLevel="0" collapsed="false">
      <c r="A307" s="0" t="n">
        <v>2000</v>
      </c>
      <c r="B307" s="0" t="s">
        <v>219</v>
      </c>
      <c r="C307" s="0" t="n">
        <v>84.6</v>
      </c>
      <c r="D307" s="0" t="n">
        <v>89</v>
      </c>
      <c r="E307" s="0" t="n">
        <f aca="false">AVERAGE(C307:D307)</f>
        <v>86.8</v>
      </c>
      <c r="F307" s="0" t="n">
        <f aca="false">ABS(C307-D307)</f>
        <v>4.40000000000001</v>
      </c>
      <c r="G307" s="0" t="n">
        <f aca="false">F307/E307</f>
        <v>0.0506912442396314</v>
      </c>
    </row>
    <row r="308" customFormat="false" ht="12.8" hidden="false" customHeight="false" outlineLevel="0" collapsed="false">
      <c r="A308" s="0" t="n">
        <v>2000</v>
      </c>
      <c r="B308" s="0" t="s">
        <v>220</v>
      </c>
      <c r="C308" s="0" t="n">
        <v>83.6</v>
      </c>
      <c r="D308" s="0" t="n">
        <v>85</v>
      </c>
      <c r="E308" s="0" t="n">
        <f aca="false">AVERAGE(C308:D308)</f>
        <v>84.3</v>
      </c>
      <c r="F308" s="0" t="n">
        <f aca="false">ABS(C308-D308)</f>
        <v>1.40000000000001</v>
      </c>
      <c r="G308" s="0" t="n">
        <f aca="false">F308/E308</f>
        <v>0.0166073546856466</v>
      </c>
    </row>
    <row r="309" customFormat="false" ht="12.8" hidden="false" customHeight="false" outlineLevel="0" collapsed="false">
      <c r="A309" s="0" t="n">
        <v>2000</v>
      </c>
      <c r="B309" s="0" t="s">
        <v>221</v>
      </c>
      <c r="C309" s="0" t="n">
        <v>87.6</v>
      </c>
      <c r="D309" s="0" t="n">
        <v>87.3</v>
      </c>
      <c r="E309" s="0" t="n">
        <f aca="false">AVERAGE(C309:D309)</f>
        <v>87.45</v>
      </c>
      <c r="F309" s="0" t="n">
        <f aca="false">ABS(C309-D309)</f>
        <v>0.299999999999997</v>
      </c>
      <c r="G309" s="0" t="n">
        <f aca="false">F309/E309</f>
        <v>0.00343053173241849</v>
      </c>
    </row>
    <row r="310" customFormat="false" ht="12.8" hidden="false" customHeight="false" outlineLevel="0" collapsed="false">
      <c r="A310" s="0" t="n">
        <v>2000</v>
      </c>
      <c r="B310" s="0" t="s">
        <v>222</v>
      </c>
      <c r="C310" s="0" t="n">
        <v>84.3</v>
      </c>
      <c r="D310" s="0" t="n">
        <v>89</v>
      </c>
      <c r="E310" s="0" t="n">
        <f aca="false">AVERAGE(C310:D310)</f>
        <v>86.65</v>
      </c>
      <c r="F310" s="0" t="n">
        <f aca="false">ABS(C310-D310)</f>
        <v>4.7</v>
      </c>
      <c r="G310" s="0" t="n">
        <f aca="false">F310/E310</f>
        <v>0.0542412002308136</v>
      </c>
    </row>
    <row r="311" customFormat="false" ht="12.8" hidden="false" customHeight="false" outlineLevel="0" collapsed="false">
      <c r="A311" s="0" t="n">
        <v>2000</v>
      </c>
      <c r="B311" s="0" t="s">
        <v>223</v>
      </c>
      <c r="C311" s="0" t="n">
        <v>85.9</v>
      </c>
      <c r="D311" s="0" t="n">
        <v>90.7</v>
      </c>
      <c r="E311" s="0" t="n">
        <f aca="false">AVERAGE(C311:D311)</f>
        <v>88.3</v>
      </c>
      <c r="F311" s="0" t="n">
        <f aca="false">ABS(C311-D311)</f>
        <v>4.8</v>
      </c>
      <c r="G311" s="0" t="n">
        <f aca="false">F311/E311</f>
        <v>0.0543601359003397</v>
      </c>
    </row>
    <row r="312" customFormat="false" ht="12.8" hidden="false" customHeight="false" outlineLevel="0" collapsed="false">
      <c r="A312" s="0" t="n">
        <v>2000</v>
      </c>
      <c r="B312" s="0" t="s">
        <v>224</v>
      </c>
      <c r="C312" s="0" t="n">
        <v>88.6</v>
      </c>
      <c r="D312" s="0" t="n">
        <v>92.8</v>
      </c>
      <c r="E312" s="0" t="n">
        <f aca="false">AVERAGE(C312:D312)</f>
        <v>90.7</v>
      </c>
      <c r="F312" s="0" t="n">
        <f aca="false">ABS(C312-D312)</f>
        <v>4.2</v>
      </c>
      <c r="G312" s="0" t="n">
        <f aca="false">F312/E312</f>
        <v>0.0463065049614113</v>
      </c>
    </row>
    <row r="313" customFormat="false" ht="12.8" hidden="false" customHeight="false" outlineLevel="0" collapsed="false">
      <c r="A313" s="0" t="n">
        <v>2000</v>
      </c>
      <c r="B313" s="0" t="s">
        <v>225</v>
      </c>
      <c r="C313" s="0" t="n">
        <v>86.1</v>
      </c>
      <c r="D313" s="0" t="n">
        <v>88.7</v>
      </c>
      <c r="E313" s="0" t="n">
        <f aca="false">AVERAGE(C313:D313)</f>
        <v>87.4</v>
      </c>
      <c r="F313" s="0" t="n">
        <f aca="false">ABS(C313-D313)</f>
        <v>2.60000000000001</v>
      </c>
      <c r="G313" s="0" t="n">
        <f aca="false">F313/E313</f>
        <v>0.0297482837528605</v>
      </c>
    </row>
    <row r="314" customFormat="false" ht="12.8" hidden="false" customHeight="false" outlineLevel="0" collapsed="false">
      <c r="A314" s="0" t="n">
        <v>2000</v>
      </c>
      <c r="B314" s="0" t="s">
        <v>226</v>
      </c>
      <c r="C314" s="0" t="n">
        <v>85.6</v>
      </c>
      <c r="D314" s="0" t="n">
        <v>86.7</v>
      </c>
      <c r="E314" s="0" t="n">
        <f aca="false">AVERAGE(C314:D314)</f>
        <v>86.15</v>
      </c>
      <c r="F314" s="0" t="n">
        <f aca="false">ABS(C314-D314)</f>
        <v>1.10000000000001</v>
      </c>
      <c r="G314" s="0" t="n">
        <f aca="false">F314/E314</f>
        <v>0.012768427161927</v>
      </c>
    </row>
    <row r="315" customFormat="false" ht="12.8" hidden="false" customHeight="false" outlineLevel="0" collapsed="false">
      <c r="A315" s="0" t="n">
        <v>2000</v>
      </c>
      <c r="B315" s="0" t="s">
        <v>227</v>
      </c>
      <c r="C315" s="0" t="n">
        <v>87.3</v>
      </c>
      <c r="D315" s="0" t="n">
        <v>85.3</v>
      </c>
      <c r="E315" s="0" t="n">
        <f aca="false">AVERAGE(C315:D315)</f>
        <v>86.3</v>
      </c>
      <c r="F315" s="0" t="n">
        <f aca="false">ABS(C315-D315)</f>
        <v>2</v>
      </c>
      <c r="G315" s="0" t="n">
        <f aca="false">F315/E315</f>
        <v>0.0231749710312862</v>
      </c>
    </row>
    <row r="316" customFormat="false" ht="12.8" hidden="false" customHeight="false" outlineLevel="0" collapsed="false">
      <c r="A316" s="0" t="n">
        <v>2000</v>
      </c>
      <c r="B316" s="0" t="s">
        <v>228</v>
      </c>
      <c r="C316" s="0" t="n">
        <v>85.2</v>
      </c>
      <c r="D316" s="0" t="n">
        <v>85</v>
      </c>
      <c r="E316" s="0" t="n">
        <f aca="false">AVERAGE(C316:D316)</f>
        <v>85.1</v>
      </c>
      <c r="F316" s="0" t="n">
        <f aca="false">ABS(C316-D316)</f>
        <v>0.200000000000003</v>
      </c>
      <c r="G316" s="0" t="n">
        <f aca="false">F316/E316</f>
        <v>0.00235017626321978</v>
      </c>
    </row>
    <row r="317" customFormat="false" ht="12.8" hidden="false" customHeight="false" outlineLevel="0" collapsed="false">
      <c r="A317" s="0" t="n">
        <v>2001</v>
      </c>
      <c r="B317" s="0" t="s">
        <v>217</v>
      </c>
      <c r="C317" s="0" t="n">
        <v>79.7</v>
      </c>
      <c r="D317" s="0" t="n">
        <v>84.8</v>
      </c>
      <c r="E317" s="0" t="n">
        <f aca="false">AVERAGE(C317:D317)</f>
        <v>82.25</v>
      </c>
      <c r="F317" s="0" t="n">
        <f aca="false">ABS(C317-D317)</f>
        <v>5.09999999999999</v>
      </c>
      <c r="G317" s="0" t="n">
        <f aca="false">F317/E317</f>
        <v>0.0620060790273556</v>
      </c>
      <c r="H317" s="0" t="n">
        <f aca="false">AVERAGE(G317:G328)</f>
        <v>0.0308522070125575</v>
      </c>
    </row>
    <row r="318" customFormat="false" ht="12.8" hidden="false" customHeight="false" outlineLevel="0" collapsed="false">
      <c r="A318" s="0" t="n">
        <v>2001</v>
      </c>
      <c r="B318" s="0" t="s">
        <v>218</v>
      </c>
      <c r="C318" s="0" t="n">
        <v>73.9</v>
      </c>
      <c r="D318" s="0" t="n">
        <v>80.5</v>
      </c>
      <c r="E318" s="0" t="n">
        <f aca="false">AVERAGE(C318:D318)</f>
        <v>77.2</v>
      </c>
      <c r="F318" s="0" t="n">
        <f aca="false">ABS(C318-D318)</f>
        <v>6.59999999999999</v>
      </c>
      <c r="G318" s="0" t="n">
        <f aca="false">F318/E318</f>
        <v>0.0854922279792745</v>
      </c>
    </row>
    <row r="319" customFormat="false" ht="12.8" hidden="false" customHeight="false" outlineLevel="0" collapsed="false">
      <c r="A319" s="0" t="n">
        <v>2001</v>
      </c>
      <c r="B319" s="0" t="s">
        <v>219</v>
      </c>
      <c r="C319" s="0" t="n">
        <v>80.2</v>
      </c>
      <c r="D319" s="0" t="n">
        <v>80.5</v>
      </c>
      <c r="E319" s="0" t="n">
        <f aca="false">AVERAGE(C319:D319)</f>
        <v>80.35</v>
      </c>
      <c r="F319" s="0" t="n">
        <f aca="false">ABS(C319-D319)</f>
        <v>0.299999999999997</v>
      </c>
      <c r="G319" s="0" t="n">
        <f aca="false">F319/E319</f>
        <v>0.00373366521468571</v>
      </c>
    </row>
    <row r="320" customFormat="false" ht="12.8" hidden="false" customHeight="false" outlineLevel="0" collapsed="false">
      <c r="A320" s="0" t="n">
        <v>2001</v>
      </c>
      <c r="B320" s="0" t="s">
        <v>220</v>
      </c>
      <c r="C320" s="0" t="n">
        <v>74.6</v>
      </c>
      <c r="D320" s="0" t="n">
        <v>77.4</v>
      </c>
      <c r="E320" s="0" t="n">
        <f aca="false">AVERAGE(C320:D320)</f>
        <v>76</v>
      </c>
      <c r="F320" s="0" t="n">
        <f aca="false">ABS(C320-D320)</f>
        <v>2.80000000000001</v>
      </c>
      <c r="G320" s="0" t="n">
        <f aca="false">F320/E320</f>
        <v>0.036842105263158</v>
      </c>
    </row>
    <row r="321" customFormat="false" ht="12.8" hidden="false" customHeight="false" outlineLevel="0" collapsed="false">
      <c r="A321" s="0" t="n">
        <v>2001</v>
      </c>
      <c r="B321" s="0" t="s">
        <v>221</v>
      </c>
      <c r="C321" s="0" t="n">
        <v>79.5</v>
      </c>
      <c r="D321" s="0" t="n">
        <v>80.9</v>
      </c>
      <c r="E321" s="0" t="n">
        <f aca="false">AVERAGE(C321:D321)</f>
        <v>80.2</v>
      </c>
      <c r="F321" s="0" t="n">
        <f aca="false">ABS(C321-D321)</f>
        <v>1.40000000000001</v>
      </c>
      <c r="G321" s="0" t="n">
        <f aca="false">F321/E321</f>
        <v>0.0174563591022445</v>
      </c>
    </row>
    <row r="322" customFormat="false" ht="12.8" hidden="false" customHeight="false" outlineLevel="0" collapsed="false">
      <c r="A322" s="0" t="n">
        <v>2001</v>
      </c>
      <c r="B322" s="0" t="s">
        <v>222</v>
      </c>
      <c r="C322" s="0" t="n">
        <v>80.8</v>
      </c>
      <c r="D322" s="0" t="n">
        <v>82</v>
      </c>
      <c r="E322" s="0" t="n">
        <f aca="false">AVERAGE(C322:D322)</f>
        <v>81.4</v>
      </c>
      <c r="F322" s="0" t="n">
        <f aca="false">ABS(C322-D322)</f>
        <v>1.2</v>
      </c>
      <c r="G322" s="0" t="n">
        <f aca="false">F322/E322</f>
        <v>0.0147420147420148</v>
      </c>
    </row>
    <row r="323" customFormat="false" ht="12.8" hidden="false" customHeight="false" outlineLevel="0" collapsed="false">
      <c r="A323" s="0" t="n">
        <v>2001</v>
      </c>
      <c r="B323" s="0" t="s">
        <v>223</v>
      </c>
      <c r="C323" s="0" t="n">
        <v>83</v>
      </c>
      <c r="D323" s="0" t="n">
        <v>83.5</v>
      </c>
      <c r="E323" s="0" t="n">
        <f aca="false">AVERAGE(C323:D323)</f>
        <v>83.25</v>
      </c>
      <c r="F323" s="0" t="n">
        <f aca="false">ABS(C323-D323)</f>
        <v>0.5</v>
      </c>
      <c r="G323" s="0" t="n">
        <f aca="false">F323/E323</f>
        <v>0.00600600600600601</v>
      </c>
    </row>
    <row r="324" customFormat="false" ht="12.8" hidden="false" customHeight="false" outlineLevel="0" collapsed="false">
      <c r="A324" s="0" t="n">
        <v>2001</v>
      </c>
      <c r="B324" s="0" t="s">
        <v>224</v>
      </c>
      <c r="C324" s="0" t="n">
        <v>79.5</v>
      </c>
      <c r="D324" s="0" t="n">
        <v>83</v>
      </c>
      <c r="E324" s="0" t="n">
        <f aca="false">AVERAGE(C324:D324)</f>
        <v>81.25</v>
      </c>
      <c r="F324" s="0" t="n">
        <f aca="false">ABS(C324-D324)</f>
        <v>3.5</v>
      </c>
      <c r="G324" s="0" t="n">
        <f aca="false">F324/E324</f>
        <v>0.0430769230769231</v>
      </c>
    </row>
    <row r="325" customFormat="false" ht="12.8" hidden="false" customHeight="false" outlineLevel="0" collapsed="false">
      <c r="A325" s="0" t="n">
        <v>2001</v>
      </c>
      <c r="B325" s="0" t="s">
        <v>225</v>
      </c>
      <c r="C325" s="0" t="n">
        <v>81.1</v>
      </c>
      <c r="D325" s="0" t="n">
        <v>81.4</v>
      </c>
      <c r="E325" s="0" t="n">
        <f aca="false">AVERAGE(C325:D325)</f>
        <v>81.25</v>
      </c>
      <c r="F325" s="0" t="n">
        <f aca="false">ABS(C325-D325)</f>
        <v>0.300000000000011</v>
      </c>
      <c r="G325" s="0" t="n">
        <f aca="false">F325/E325</f>
        <v>0.00369230769230783</v>
      </c>
    </row>
    <row r="326" customFormat="false" ht="12.8" hidden="false" customHeight="false" outlineLevel="0" collapsed="false">
      <c r="A326" s="0" t="n">
        <v>2001</v>
      </c>
      <c r="B326" s="0" t="s">
        <v>226</v>
      </c>
      <c r="C326" s="0" t="n">
        <v>83.3</v>
      </c>
      <c r="D326" s="0" t="n">
        <v>83.3</v>
      </c>
      <c r="E326" s="0" t="n">
        <f aca="false">AVERAGE(C326:D326)</f>
        <v>83.3</v>
      </c>
      <c r="F326" s="0" t="n">
        <f aca="false">ABS(C326-D326)</f>
        <v>0</v>
      </c>
      <c r="G326" s="0" t="n">
        <f aca="false">F326/E326</f>
        <v>0</v>
      </c>
    </row>
    <row r="327" customFormat="false" ht="12.8" hidden="false" customHeight="false" outlineLevel="0" collapsed="false">
      <c r="A327" s="0" t="n">
        <v>2001</v>
      </c>
      <c r="B327" s="0" t="s">
        <v>227</v>
      </c>
      <c r="C327" s="0" t="n">
        <v>77</v>
      </c>
      <c r="D327" s="0" t="n">
        <v>82</v>
      </c>
      <c r="E327" s="0" t="n">
        <f aca="false">AVERAGE(C327:D327)</f>
        <v>79.5</v>
      </c>
      <c r="F327" s="0" t="n">
        <f aca="false">ABS(C327-D327)</f>
        <v>5</v>
      </c>
      <c r="G327" s="0" t="n">
        <f aca="false">F327/E327</f>
        <v>0.0628930817610063</v>
      </c>
    </row>
    <row r="328" customFormat="false" ht="12.8" hidden="false" customHeight="false" outlineLevel="0" collapsed="false">
      <c r="A328" s="0" t="n">
        <v>2001</v>
      </c>
      <c r="B328" s="0" t="s">
        <v>228</v>
      </c>
      <c r="C328" s="0" t="n">
        <v>77.4</v>
      </c>
      <c r="D328" s="0" t="n">
        <v>80.1</v>
      </c>
      <c r="E328" s="0" t="n">
        <f aca="false">AVERAGE(C328:D328)</f>
        <v>78.75</v>
      </c>
      <c r="F328" s="0" t="n">
        <f aca="false">ABS(C328-D328)</f>
        <v>2.69999999999999</v>
      </c>
      <c r="G328" s="0" t="n">
        <f aca="false">F328/E328</f>
        <v>0.0342857142857141</v>
      </c>
    </row>
    <row r="329" customFormat="false" ht="12.8" hidden="false" customHeight="false" outlineLevel="0" collapsed="false">
      <c r="A329" s="0" t="n">
        <v>2002</v>
      </c>
      <c r="B329" s="0" t="s">
        <v>217</v>
      </c>
      <c r="C329" s="0" t="n">
        <v>73.4</v>
      </c>
      <c r="D329" s="0" t="n">
        <v>76.5</v>
      </c>
      <c r="E329" s="0" t="n">
        <f aca="false">AVERAGE(C329:D329)</f>
        <v>74.95</v>
      </c>
      <c r="F329" s="0" t="n">
        <f aca="false">ABS(C329-D329)</f>
        <v>3.09999999999999</v>
      </c>
      <c r="G329" s="0" t="n">
        <f aca="false">F329/E329</f>
        <v>0.0413609072715143</v>
      </c>
      <c r="H329" s="0" t="n">
        <f aca="false">AVERAGE(G329:G340)</f>
        <v>0.0575202423597188</v>
      </c>
    </row>
    <row r="330" customFormat="false" ht="12.8" hidden="false" customHeight="false" outlineLevel="0" collapsed="false">
      <c r="A330" s="0" t="n">
        <v>2002</v>
      </c>
      <c r="B330" s="0" t="s">
        <v>218</v>
      </c>
      <c r="C330" s="0" t="n">
        <v>72</v>
      </c>
      <c r="D330" s="0" t="n">
        <v>75.2</v>
      </c>
      <c r="E330" s="0" t="n">
        <f aca="false">AVERAGE(C330:D330)</f>
        <v>73.6</v>
      </c>
      <c r="F330" s="0" t="n">
        <f aca="false">ABS(C330-D330)</f>
        <v>3.2</v>
      </c>
      <c r="G330" s="0" t="n">
        <f aca="false">F330/E330</f>
        <v>0.0434782608695653</v>
      </c>
    </row>
    <row r="331" customFormat="false" ht="12.8" hidden="false" customHeight="false" outlineLevel="0" collapsed="false">
      <c r="A331" s="0" t="n">
        <v>2002</v>
      </c>
      <c r="B331" s="0" t="s">
        <v>219</v>
      </c>
      <c r="C331" s="0" t="n">
        <v>70.2</v>
      </c>
      <c r="D331" s="0" t="n">
        <v>76.1</v>
      </c>
      <c r="E331" s="0" t="n">
        <f aca="false">AVERAGE(C331:D331)</f>
        <v>73.15</v>
      </c>
      <c r="F331" s="0" t="n">
        <f aca="false">ABS(C331-D331)</f>
        <v>5.89999999999999</v>
      </c>
      <c r="G331" s="0" t="n">
        <f aca="false">F331/E331</f>
        <v>0.0806561859193437</v>
      </c>
    </row>
    <row r="332" customFormat="false" ht="12.8" hidden="false" customHeight="false" outlineLevel="0" collapsed="false">
      <c r="A332" s="0" t="n">
        <v>2002</v>
      </c>
      <c r="B332" s="0" t="s">
        <v>220</v>
      </c>
      <c r="C332" s="0" t="n">
        <v>67.6</v>
      </c>
      <c r="D332" s="0" t="n">
        <v>75</v>
      </c>
      <c r="E332" s="0" t="n">
        <f aca="false">AVERAGE(C332:D332)</f>
        <v>71.3</v>
      </c>
      <c r="F332" s="0" t="n">
        <f aca="false">ABS(C332-D332)</f>
        <v>7.40000000000001</v>
      </c>
      <c r="G332" s="0" t="n">
        <f aca="false">F332/E332</f>
        <v>0.103786816269285</v>
      </c>
    </row>
    <row r="333" customFormat="false" ht="12.8" hidden="false" customHeight="false" outlineLevel="0" collapsed="false">
      <c r="A333" s="0" t="n">
        <v>2002</v>
      </c>
      <c r="B333" s="0" t="s">
        <v>221</v>
      </c>
      <c r="C333" s="0" t="n">
        <v>74.1</v>
      </c>
      <c r="D333" s="0" t="n">
        <v>76</v>
      </c>
      <c r="E333" s="0" t="n">
        <f aca="false">AVERAGE(C333:D333)</f>
        <v>75.05</v>
      </c>
      <c r="F333" s="0" t="n">
        <f aca="false">ABS(C333-D333)</f>
        <v>1.90000000000001</v>
      </c>
      <c r="G333" s="0" t="n">
        <f aca="false">F333/E333</f>
        <v>0.0253164556962026</v>
      </c>
    </row>
    <row r="334" customFormat="false" ht="12.8" hidden="false" customHeight="false" outlineLevel="0" collapsed="false">
      <c r="A334" s="0" t="n">
        <v>2002</v>
      </c>
      <c r="B334" s="0" t="s">
        <v>222</v>
      </c>
      <c r="C334" s="0" t="n">
        <v>75.3</v>
      </c>
      <c r="D334" s="0" t="n">
        <v>78.7</v>
      </c>
      <c r="E334" s="0" t="n">
        <f aca="false">AVERAGE(C334:D334)</f>
        <v>77</v>
      </c>
      <c r="F334" s="0" t="n">
        <f aca="false">ABS(C334-D334)</f>
        <v>3.40000000000001</v>
      </c>
      <c r="G334" s="0" t="n">
        <f aca="false">F334/E334</f>
        <v>0.0441558441558442</v>
      </c>
    </row>
    <row r="335" customFormat="false" ht="12.8" hidden="false" customHeight="false" outlineLevel="0" collapsed="false">
      <c r="A335" s="0" t="n">
        <v>2002</v>
      </c>
      <c r="B335" s="0" t="s">
        <v>223</v>
      </c>
      <c r="C335" s="0" t="n">
        <v>77</v>
      </c>
      <c r="D335" s="0" t="n">
        <v>79</v>
      </c>
      <c r="E335" s="0" t="n">
        <f aca="false">AVERAGE(C335:D335)</f>
        <v>78</v>
      </c>
      <c r="F335" s="0" t="n">
        <f aca="false">ABS(C335-D335)</f>
        <v>2</v>
      </c>
      <c r="G335" s="0" t="n">
        <f aca="false">F335/E335</f>
        <v>0.0256410256410256</v>
      </c>
    </row>
    <row r="336" customFormat="false" ht="12.8" hidden="false" customHeight="false" outlineLevel="0" collapsed="false">
      <c r="A336" s="0" t="n">
        <v>2002</v>
      </c>
      <c r="B336" s="0" t="s">
        <v>224</v>
      </c>
      <c r="C336" s="0" t="n">
        <v>73.2</v>
      </c>
      <c r="D336" s="0" t="n">
        <v>81</v>
      </c>
      <c r="E336" s="0" t="n">
        <f aca="false">AVERAGE(C336:D336)</f>
        <v>77.1</v>
      </c>
      <c r="F336" s="0" t="n">
        <f aca="false">ABS(C336-D336)</f>
        <v>7.8</v>
      </c>
      <c r="G336" s="0" t="n">
        <f aca="false">F336/E336</f>
        <v>0.101167315175097</v>
      </c>
    </row>
    <row r="337" customFormat="false" ht="12.8" hidden="false" customHeight="false" outlineLevel="0" collapsed="false">
      <c r="A337" s="0" t="n">
        <v>2002</v>
      </c>
      <c r="B337" s="0" t="s">
        <v>225</v>
      </c>
      <c r="C337" s="0" t="n">
        <v>74.7</v>
      </c>
      <c r="D337" s="0" t="n">
        <v>79</v>
      </c>
      <c r="E337" s="0" t="n">
        <f aca="false">AVERAGE(C337:D337)</f>
        <v>76.85</v>
      </c>
      <c r="F337" s="0" t="n">
        <f aca="false">ABS(C337-D337)</f>
        <v>4.3</v>
      </c>
      <c r="G337" s="0" t="n">
        <f aca="false">F337/E337</f>
        <v>0.0559531554977228</v>
      </c>
    </row>
    <row r="338" customFormat="false" ht="12.8" hidden="false" customHeight="false" outlineLevel="0" collapsed="false">
      <c r="A338" s="0" t="n">
        <v>2002</v>
      </c>
      <c r="B338" s="0" t="s">
        <v>226</v>
      </c>
      <c r="C338" s="0" t="n">
        <v>71</v>
      </c>
      <c r="D338" s="0" t="n">
        <v>76</v>
      </c>
      <c r="E338" s="0" t="n">
        <f aca="false">AVERAGE(C338:D338)</f>
        <v>73.5</v>
      </c>
      <c r="F338" s="0" t="n">
        <f aca="false">ABS(C338-D338)</f>
        <v>5</v>
      </c>
      <c r="G338" s="0" t="n">
        <f aca="false">F338/E338</f>
        <v>0.0680272108843537</v>
      </c>
    </row>
    <row r="339" customFormat="false" ht="12.8" hidden="false" customHeight="false" outlineLevel="0" collapsed="false">
      <c r="A339" s="0" t="n">
        <v>2002</v>
      </c>
      <c r="B339" s="0" t="s">
        <v>227</v>
      </c>
      <c r="C339" s="0" t="n">
        <v>67.4</v>
      </c>
      <c r="D339" s="0" t="n">
        <v>74</v>
      </c>
      <c r="E339" s="0" t="n">
        <f aca="false">AVERAGE(C339:D339)</f>
        <v>70.7</v>
      </c>
      <c r="F339" s="0" t="n">
        <f aca="false">ABS(C339-D339)</f>
        <v>6.59999999999999</v>
      </c>
      <c r="G339" s="0" t="n">
        <f aca="false">F339/E339</f>
        <v>0.0933521923620933</v>
      </c>
    </row>
    <row r="340" customFormat="false" ht="12.8" hidden="false" customHeight="false" outlineLevel="0" collapsed="false">
      <c r="A340" s="0" t="n">
        <v>2002</v>
      </c>
      <c r="B340" s="0" t="s">
        <v>228</v>
      </c>
      <c r="C340" s="0" t="n">
        <v>67.8</v>
      </c>
      <c r="D340" s="0" t="n">
        <v>68.3</v>
      </c>
      <c r="E340" s="0" t="n">
        <f aca="false">AVERAGE(C340:D340)</f>
        <v>68.05</v>
      </c>
      <c r="F340" s="0" t="n">
        <f aca="false">ABS(C340-D340)</f>
        <v>0.5</v>
      </c>
      <c r="G340" s="0" t="n">
        <f aca="false">F340/E340</f>
        <v>0.00734753857457752</v>
      </c>
    </row>
    <row r="341" customFormat="false" ht="12.8" hidden="false" customHeight="false" outlineLevel="0" collapsed="false">
      <c r="A341" s="0" t="n">
        <v>2003</v>
      </c>
      <c r="B341" s="0" t="s">
        <v>217</v>
      </c>
      <c r="C341" s="0" t="n">
        <v>66.3</v>
      </c>
      <c r="D341" s="0" t="n">
        <v>70.7</v>
      </c>
      <c r="E341" s="0" t="n">
        <f aca="false">AVERAGE(C341:D341)</f>
        <v>68.5</v>
      </c>
      <c r="F341" s="0" t="n">
        <f aca="false">ABS(C341-D341)</f>
        <v>4.40000000000001</v>
      </c>
      <c r="G341" s="0" t="n">
        <f aca="false">F341/E341</f>
        <v>0.0642335766423359</v>
      </c>
      <c r="H341" s="0" t="n">
        <f aca="false">AVERAGE(G341:G352)</f>
        <v>0.0723215335146605</v>
      </c>
    </row>
    <row r="342" customFormat="false" ht="12.8" hidden="false" customHeight="false" outlineLevel="0" collapsed="false">
      <c r="A342" s="0" t="n">
        <v>2003</v>
      </c>
      <c r="B342" s="0" t="s">
        <v>218</v>
      </c>
      <c r="C342" s="0" t="n">
        <v>62</v>
      </c>
      <c r="D342" s="0" t="n">
        <v>70</v>
      </c>
      <c r="E342" s="0" t="n">
        <f aca="false">AVERAGE(C342:D342)</f>
        <v>66</v>
      </c>
      <c r="F342" s="0" t="n">
        <f aca="false">ABS(C342-D342)</f>
        <v>8</v>
      </c>
      <c r="G342" s="0" t="n">
        <f aca="false">F342/E342</f>
        <v>0.121212121212121</v>
      </c>
    </row>
    <row r="343" customFormat="false" ht="12.8" hidden="false" customHeight="false" outlineLevel="0" collapsed="false">
      <c r="A343" s="0" t="n">
        <v>2003</v>
      </c>
      <c r="B343" s="0" t="s">
        <v>219</v>
      </c>
      <c r="C343" s="0" t="n">
        <v>62.4</v>
      </c>
      <c r="D343" s="0" t="n">
        <v>70</v>
      </c>
      <c r="E343" s="0" t="n">
        <f aca="false">AVERAGE(C343:D343)</f>
        <v>66.2</v>
      </c>
      <c r="F343" s="0" t="n">
        <f aca="false">ABS(C343-D343)</f>
        <v>7.6</v>
      </c>
      <c r="G343" s="0" t="n">
        <f aca="false">F343/E343</f>
        <v>0.114803625377644</v>
      </c>
    </row>
    <row r="344" customFormat="false" ht="12.8" hidden="false" customHeight="false" outlineLevel="0" collapsed="false">
      <c r="A344" s="0" t="n">
        <v>2003</v>
      </c>
      <c r="B344" s="0" t="s">
        <v>220</v>
      </c>
      <c r="C344" s="0" t="n">
        <v>65.7</v>
      </c>
      <c r="D344" s="0" t="n">
        <v>68.2</v>
      </c>
      <c r="E344" s="0" t="n">
        <f aca="false">AVERAGE(C344:D344)</f>
        <v>66.95</v>
      </c>
      <c r="F344" s="0" t="n">
        <f aca="false">ABS(C344-D344)</f>
        <v>2.5</v>
      </c>
      <c r="G344" s="0" t="n">
        <f aca="false">F344/E344</f>
        <v>0.0373412994772218</v>
      </c>
    </row>
    <row r="345" customFormat="false" ht="12.8" hidden="false" customHeight="false" outlineLevel="0" collapsed="false">
      <c r="A345" s="0" t="n">
        <v>2003</v>
      </c>
      <c r="B345" s="0" t="s">
        <v>221</v>
      </c>
      <c r="C345" s="0" t="n">
        <v>67.3</v>
      </c>
      <c r="D345" s="0" t="n">
        <v>71.4</v>
      </c>
      <c r="E345" s="0" t="n">
        <f aca="false">AVERAGE(C345:D345)</f>
        <v>69.35</v>
      </c>
      <c r="F345" s="0" t="n">
        <f aca="false">ABS(C345-D345)</f>
        <v>4.10000000000001</v>
      </c>
      <c r="G345" s="0" t="n">
        <f aca="false">F345/E345</f>
        <v>0.0591204037490989</v>
      </c>
    </row>
    <row r="346" customFormat="false" ht="12.8" hidden="false" customHeight="false" outlineLevel="0" collapsed="false">
      <c r="A346" s="0" t="n">
        <v>2003</v>
      </c>
      <c r="B346" s="0" t="s">
        <v>222</v>
      </c>
      <c r="C346" s="0" t="n">
        <v>70</v>
      </c>
      <c r="D346" s="0" t="n">
        <v>70.3</v>
      </c>
      <c r="E346" s="0" t="n">
        <f aca="false">AVERAGE(C346:D346)</f>
        <v>70.15</v>
      </c>
      <c r="F346" s="0" t="n">
        <f aca="false">ABS(C346-D346)</f>
        <v>0.299999999999997</v>
      </c>
      <c r="G346" s="0" t="n">
        <f aca="false">F346/E346</f>
        <v>0.00427655024946539</v>
      </c>
    </row>
    <row r="347" customFormat="false" ht="12.8" hidden="false" customHeight="false" outlineLevel="0" collapsed="false">
      <c r="A347" s="0" t="n">
        <v>2003</v>
      </c>
      <c r="B347" s="0" t="s">
        <v>223</v>
      </c>
      <c r="C347" s="0" t="n">
        <v>68.4</v>
      </c>
      <c r="D347" s="0" t="n">
        <v>76</v>
      </c>
      <c r="E347" s="0" t="n">
        <f aca="false">AVERAGE(C347:D347)</f>
        <v>72.2</v>
      </c>
      <c r="F347" s="0" t="n">
        <f aca="false">ABS(C347-D347)</f>
        <v>7.59999999999999</v>
      </c>
      <c r="G347" s="0" t="n">
        <f aca="false">F347/E347</f>
        <v>0.105263157894737</v>
      </c>
    </row>
    <row r="348" customFormat="false" ht="12.8" hidden="false" customHeight="false" outlineLevel="0" collapsed="false">
      <c r="A348" s="0" t="n">
        <v>2003</v>
      </c>
      <c r="B348" s="0" t="s">
        <v>224</v>
      </c>
      <c r="C348" s="0" t="n">
        <v>70</v>
      </c>
    </row>
    <row r="349" customFormat="false" ht="12.8" hidden="false" customHeight="false" outlineLevel="0" collapsed="false">
      <c r="A349" s="0" t="n">
        <v>2003</v>
      </c>
      <c r="B349" s="0" t="s">
        <v>225</v>
      </c>
      <c r="C349" s="0" t="n">
        <v>68.1</v>
      </c>
    </row>
    <row r="350" customFormat="false" ht="12.8" hidden="false" customHeight="false" outlineLevel="0" collapsed="false">
      <c r="A350" s="0" t="n">
        <v>2003</v>
      </c>
      <c r="B350" s="0" t="s">
        <v>226</v>
      </c>
      <c r="C350" s="0" t="n">
        <v>67.2</v>
      </c>
    </row>
    <row r="351" customFormat="false" ht="12.8" hidden="false" customHeight="false" outlineLevel="0" collapsed="false">
      <c r="A351" s="0" t="n">
        <v>2003</v>
      </c>
      <c r="B351" s="0" t="s">
        <v>227</v>
      </c>
      <c r="C351" s="0" t="n">
        <v>65.3</v>
      </c>
    </row>
    <row r="352" customFormat="false" ht="12.8" hidden="false" customHeight="false" outlineLevel="0" collapsed="false">
      <c r="A352" s="0" t="n">
        <v>2003</v>
      </c>
      <c r="B352" s="0" t="s">
        <v>228</v>
      </c>
      <c r="C352" s="0" t="n">
        <v>63.6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2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16" width="10.9336734693878"/>
    <col collapsed="false" hidden="false" max="2" min="2" style="117" width="11.4744897959184"/>
    <col collapsed="false" hidden="false" max="3" min="3" style="118" width="11.4744897959184"/>
    <col collapsed="false" hidden="false" max="4" min="4" style="119" width="8.10204081632653"/>
    <col collapsed="false" hidden="false" max="5" min="5" style="117" width="11.4744897959184"/>
    <col collapsed="false" hidden="false" max="6" min="6" style="119" width="8.10204081632653"/>
    <col collapsed="false" hidden="false" max="7" min="7" style="117" width="11.4744897959184"/>
    <col collapsed="false" hidden="false" max="8" min="8" style="119" width="8.10204081632653"/>
    <col collapsed="false" hidden="false" max="9" min="9" style="117" width="11.4744897959184"/>
    <col collapsed="false" hidden="false" max="10" min="10" style="119" width="8.10204081632653"/>
    <col collapsed="false" hidden="false" max="11" min="11" style="117" width="11.4744897959184"/>
    <col collapsed="false" hidden="false" max="15" min="12" style="119" width="8.10204081632653"/>
    <col collapsed="false" hidden="false" max="16" min="16" style="117" width="11.4744897959184"/>
    <col collapsed="false" hidden="false" max="17" min="17" style="119" width="8.10204081632653"/>
    <col collapsed="false" hidden="false" max="18" min="18" style="117" width="11.4744897959184"/>
    <col collapsed="false" hidden="false" max="19" min="19" style="119" width="8.10204081632653"/>
    <col collapsed="false" hidden="false" max="20" min="20" style="117" width="11.4744897959184"/>
    <col collapsed="false" hidden="false" max="21" min="21" style="119" width="8.10204081632653"/>
    <col collapsed="false" hidden="false" max="22" min="22" style="117" width="11.4744897959184"/>
    <col collapsed="false" hidden="false" max="23" min="23" style="119" width="8.10204081632653"/>
    <col collapsed="false" hidden="false" max="24" min="24" style="117" width="11.4744897959184"/>
    <col collapsed="false" hidden="false" max="25" min="25" style="119" width="8.10204081632653"/>
    <col collapsed="false" hidden="false" max="26" min="26" style="117" width="11.4744897959184"/>
    <col collapsed="false" hidden="false" max="27" min="27" style="119" width="8.10204081632653"/>
    <col collapsed="false" hidden="false" max="28" min="28" style="117" width="11.4744897959184"/>
    <col collapsed="false" hidden="false" max="1025" min="29" style="0" width="10.3928571428571"/>
  </cols>
  <sheetData>
    <row r="1" customFormat="false" ht="13.5" hidden="false" customHeight="false" outlineLevel="0" collapsed="false">
      <c r="A1" s="120" t="s">
        <v>4</v>
      </c>
      <c r="B1" s="121" t="s">
        <v>229</v>
      </c>
      <c r="C1" s="122" t="s">
        <v>230</v>
      </c>
      <c r="D1" s="123" t="s">
        <v>231</v>
      </c>
      <c r="E1" s="124" t="s">
        <v>232</v>
      </c>
      <c r="F1" s="123" t="s">
        <v>233</v>
      </c>
      <c r="G1" s="124" t="s">
        <v>234</v>
      </c>
      <c r="H1" s="123" t="s">
        <v>235</v>
      </c>
      <c r="I1" s="124" t="s">
        <v>236</v>
      </c>
      <c r="J1" s="123" t="s">
        <v>237</v>
      </c>
      <c r="K1" s="124" t="s">
        <v>238</v>
      </c>
      <c r="L1" s="125" t="s">
        <v>239</v>
      </c>
      <c r="M1" s="125" t="s">
        <v>240</v>
      </c>
      <c r="N1" s="125" t="s">
        <v>241</v>
      </c>
      <c r="O1" s="125" t="s">
        <v>242</v>
      </c>
      <c r="P1" s="124" t="s">
        <v>243</v>
      </c>
      <c r="Q1" s="123" t="s">
        <v>244</v>
      </c>
      <c r="R1" s="124" t="s">
        <v>245</v>
      </c>
      <c r="S1" s="123" t="s">
        <v>246</v>
      </c>
      <c r="T1" s="124" t="s">
        <v>247</v>
      </c>
      <c r="U1" s="123" t="s">
        <v>248</v>
      </c>
      <c r="V1" s="124" t="s">
        <v>249</v>
      </c>
      <c r="W1" s="123" t="s">
        <v>250</v>
      </c>
      <c r="X1" s="124" t="s">
        <v>243</v>
      </c>
      <c r="Y1" s="123" t="s">
        <v>251</v>
      </c>
      <c r="Z1" s="124" t="s">
        <v>252</v>
      </c>
      <c r="AA1" s="123" t="s">
        <v>253</v>
      </c>
      <c r="AB1" s="124" t="s">
        <v>254</v>
      </c>
    </row>
    <row r="2" customFormat="false" ht="13.5" hidden="false" customHeight="false" outlineLevel="0" collapsed="false">
      <c r="A2" s="113" t="n">
        <v>1950</v>
      </c>
      <c r="B2" s="114" t="n">
        <v>97.42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</row>
    <row r="3" customFormat="false" ht="12.75" hidden="false" customHeight="false" outlineLevel="0" collapsed="false">
      <c r="A3" s="115" t="n">
        <v>1951</v>
      </c>
      <c r="B3" s="114" t="n">
        <v>97.45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</row>
    <row r="4" customFormat="false" ht="12.75" hidden="false" customHeight="false" outlineLevel="0" collapsed="false">
      <c r="A4" s="115" t="n">
        <v>1952</v>
      </c>
      <c r="B4" s="114" t="n">
        <v>97.42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</row>
    <row r="5" customFormat="false" ht="12.75" hidden="false" customHeight="false" outlineLevel="0" collapsed="false">
      <c r="A5" s="115" t="n">
        <v>1953</v>
      </c>
      <c r="B5" s="114" t="n">
        <v>97.59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</row>
    <row r="6" customFormat="false" ht="12.75" hidden="false" customHeight="false" outlineLevel="0" collapsed="false">
      <c r="A6" s="115" t="n">
        <v>1954</v>
      </c>
      <c r="B6" s="114" t="n">
        <v>97.75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</row>
    <row r="7" customFormat="false" ht="12.75" hidden="false" customHeight="false" outlineLevel="0" collapsed="false">
      <c r="A7" s="115" t="n">
        <v>1955</v>
      </c>
      <c r="B7" s="114" t="n">
        <v>102.7363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</row>
    <row r="8" customFormat="false" ht="12.75" hidden="false" customHeight="false" outlineLevel="0" collapsed="false">
      <c r="A8" s="115" t="n">
        <v>1956</v>
      </c>
      <c r="B8" s="114" t="n">
        <v>107.7225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</row>
    <row r="9" customFormat="false" ht="12.75" hidden="false" customHeight="false" outlineLevel="0" collapsed="false">
      <c r="A9" s="115" t="n">
        <v>1957</v>
      </c>
      <c r="B9" s="114" t="n">
        <v>112.7088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</row>
    <row r="10" customFormat="false" ht="12.75" hidden="false" customHeight="false" outlineLevel="0" collapsed="false">
      <c r="A10" s="115" t="n">
        <v>1958</v>
      </c>
      <c r="B10" s="114" t="n">
        <v>117.695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</row>
    <row r="11" customFormat="false" ht="12.75" hidden="false" customHeight="false" outlineLevel="0" collapsed="false">
      <c r="A11" s="115" t="n">
        <v>1959</v>
      </c>
      <c r="B11" s="114" t="n">
        <v>122.6813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</row>
    <row r="12" customFormat="false" ht="12.75" hidden="false" customHeight="false" outlineLevel="0" collapsed="false">
      <c r="A12" s="115" t="n">
        <v>1960</v>
      </c>
      <c r="B12" s="114" t="n">
        <v>121.1923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</row>
    <row r="13" customFormat="false" ht="12.75" hidden="false" customHeight="false" outlineLevel="0" collapsed="false">
      <c r="A13" s="115" t="n">
        <v>1961</v>
      </c>
      <c r="B13" s="114" t="n">
        <v>122.0727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</row>
    <row r="14" customFormat="false" ht="12.75" hidden="false" customHeight="false" outlineLevel="0" collapsed="false">
      <c r="A14" s="115" t="n">
        <v>1962</v>
      </c>
      <c r="B14" s="114" t="n">
        <v>135.6667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</row>
    <row r="15" customFormat="false" ht="12.75" hidden="false" customHeight="false" outlineLevel="0" collapsed="false">
      <c r="A15" s="115" t="n">
        <v>1963</v>
      </c>
      <c r="B15" s="114" t="n">
        <v>172.6105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2.75" hidden="false" customHeight="false" outlineLevel="0" collapsed="false">
      <c r="A16" s="115" t="n">
        <v>1964</v>
      </c>
      <c r="B16" s="114" t="n">
        <v>183.5333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2.75" hidden="false" customHeight="false" outlineLevel="0" collapsed="false">
      <c r="A17" s="115" t="n">
        <v>1965</v>
      </c>
      <c r="B17" s="114" t="n">
        <v>175.45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12.75" hidden="false" customHeight="false" outlineLevel="0" collapsed="false">
      <c r="A18" s="115" t="n">
        <v>1966</v>
      </c>
      <c r="B18" s="114" t="n">
        <v>169.1333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12.75" hidden="false" customHeight="false" outlineLevel="0" collapsed="false">
      <c r="A19" s="115" t="n">
        <v>1967</v>
      </c>
      <c r="B19" s="114" t="n">
        <v>162.2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</row>
    <row r="20" customFormat="false" ht="12.75" hidden="false" customHeight="false" outlineLevel="0" collapsed="false">
      <c r="A20" s="115" t="n">
        <v>1968</v>
      </c>
      <c r="B20" s="114" t="n">
        <v>156.4692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</row>
    <row r="21" customFormat="false" ht="12.75" hidden="false" customHeight="false" outlineLevel="0" collapsed="false">
      <c r="A21" s="115" t="n">
        <v>1969</v>
      </c>
      <c r="B21" s="114" t="n">
        <v>154.525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</row>
    <row r="22" customFormat="false" ht="12.75" hidden="false" customHeight="false" outlineLevel="0" collapsed="false">
      <c r="A22" s="115" t="n">
        <v>1970</v>
      </c>
      <c r="B22" s="114" t="n">
        <v>152.9917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</row>
    <row r="23" customFormat="false" ht="12.75" hidden="false" customHeight="false" outlineLevel="0" collapsed="false">
      <c r="A23" s="115" t="n">
        <v>1971</v>
      </c>
      <c r="B23" s="114" t="n">
        <v>149.9167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</row>
    <row r="24" customFormat="false" ht="12.75" hidden="false" customHeight="false" outlineLevel="0" collapsed="false">
      <c r="A24" s="115" t="n">
        <v>1972</v>
      </c>
      <c r="B24" s="114" t="n">
        <v>146.8818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</row>
    <row r="25" customFormat="false" ht="12.75" hidden="false" customHeight="false" outlineLevel="0" collapsed="false">
      <c r="A25" s="115" t="n">
        <v>1973</v>
      </c>
      <c r="B25" s="114" t="n">
        <v>142.3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</row>
    <row r="26" customFormat="false" ht="12.75" hidden="false" customHeight="false" outlineLevel="0" collapsed="false">
      <c r="A26" s="115" t="n">
        <v>1974</v>
      </c>
      <c r="B26" s="114" t="n">
        <v>139.22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</row>
    <row r="27" customFormat="false" ht="12.75" hidden="false" customHeight="false" outlineLevel="0" collapsed="false">
      <c r="A27" s="115" t="n">
        <v>1975</v>
      </c>
      <c r="B27" s="114" t="n">
        <v>137.0143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  <row r="28" customFormat="false" ht="12.75" hidden="false" customHeight="false" outlineLevel="0" collapsed="false">
      <c r="A28" s="115" t="n">
        <v>1976</v>
      </c>
      <c r="B28" s="114" t="n">
        <v>134.9647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</row>
    <row r="29" customFormat="false" ht="12.75" hidden="false" customHeight="false" outlineLevel="0" collapsed="false">
      <c r="A29" s="115" t="n">
        <v>1977</v>
      </c>
      <c r="B29" s="114" t="n">
        <v>133.2944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</row>
    <row r="30" customFormat="false" ht="12.75" hidden="false" customHeight="false" outlineLevel="0" collapsed="false">
      <c r="A30" s="115" t="n">
        <v>1978</v>
      </c>
      <c r="B30" s="114" t="n">
        <v>132.4417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</row>
    <row r="31" customFormat="false" ht="12.75" hidden="false" customHeight="false" outlineLevel="0" collapsed="false">
      <c r="A31" s="115" t="n">
        <v>1979</v>
      </c>
      <c r="B31" s="114" t="n">
        <v>129.6417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2.75" hidden="false" customHeight="false" outlineLevel="0" collapsed="false">
      <c r="A32" s="115" t="n">
        <v>1980</v>
      </c>
      <c r="B32" s="114" t="n">
        <v>126.3486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12.75" hidden="false" customHeight="false" outlineLevel="0" collapsed="false">
      <c r="A33" s="115" t="n">
        <v>1981</v>
      </c>
      <c r="B33" s="114" t="n">
        <v>125.5274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</row>
    <row r="34" customFormat="false" ht="12.75" hidden="false" customHeight="false" outlineLevel="0" collapsed="false">
      <c r="A34" s="115" t="n">
        <v>1982</v>
      </c>
      <c r="B34" s="114" t="n">
        <v>123.8614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12.75" hidden="false" customHeight="false" outlineLevel="0" collapsed="false">
      <c r="A35" s="115" t="n">
        <v>1983</v>
      </c>
      <c r="B35" s="114" t="n">
        <v>122.5089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2.75" hidden="false" customHeight="false" outlineLevel="0" collapsed="false">
      <c r="A36" s="115" t="n">
        <v>1984</v>
      </c>
      <c r="B36" s="114" t="n">
        <v>120.5179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</row>
    <row r="37" customFormat="false" ht="12.75" hidden="false" customHeight="false" outlineLevel="0" collapsed="false">
      <c r="A37" s="115" t="n">
        <v>1985</v>
      </c>
      <c r="B37" s="114" t="n">
        <v>119.456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</row>
    <row r="38" customFormat="false" ht="12.75" hidden="false" customHeight="false" outlineLevel="0" collapsed="false">
      <c r="A38" s="115" t="n">
        <v>1986</v>
      </c>
      <c r="B38" s="114" t="n">
        <v>118.35</v>
      </c>
      <c r="C38" s="126" t="n">
        <f aca="false">14C_background!H143</f>
        <v>0.02800308929494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2.75" hidden="false" customHeight="false" outlineLevel="0" collapsed="false">
      <c r="A39" s="115" t="n">
        <v>1987</v>
      </c>
      <c r="B39" s="114" t="n">
        <v>117.8131</v>
      </c>
      <c r="C39" s="126" t="n">
        <f aca="false">14C_background!H149</f>
        <v>0.0393620482878354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2.75" hidden="false" customHeight="false" outlineLevel="0" collapsed="false">
      <c r="A40" s="115" t="n">
        <v>1988</v>
      </c>
      <c r="B40" s="114" t="n">
        <v>116.9552</v>
      </c>
      <c r="C40" s="126" t="n">
        <f aca="false">14C_background!H161</f>
        <v>0.02076890455467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2.75" hidden="false" customHeight="false" outlineLevel="0" collapsed="false">
      <c r="A41" s="115" t="n">
        <v>1989</v>
      </c>
      <c r="B41" s="114" t="n">
        <v>116.144</v>
      </c>
      <c r="C41" s="126" t="n">
        <f aca="false">14C_background!H173</f>
        <v>0.0289124654771004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12.75" hidden="false" customHeight="false" outlineLevel="0" collapsed="false">
      <c r="A42" s="115" t="n">
        <v>1990</v>
      </c>
      <c r="B42" s="114" t="n">
        <v>114.989</v>
      </c>
      <c r="C42" s="126" t="n">
        <f aca="false">14C_background!H185</f>
        <v>0.0355919237338859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12.75" hidden="false" customHeight="false" outlineLevel="0" collapsed="false">
      <c r="A43" s="115" t="n">
        <v>1991</v>
      </c>
      <c r="B43" s="114" t="n">
        <v>113.918</v>
      </c>
      <c r="C43" s="126" t="n">
        <f aca="false">14C_background!H197</f>
        <v>0.042900115219294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12.75" hidden="false" customHeight="false" outlineLevel="0" collapsed="false">
      <c r="A44" s="115" t="n">
        <v>1992</v>
      </c>
      <c r="B44" s="114" t="n">
        <v>113.2693</v>
      </c>
      <c r="C44" s="126" t="n">
        <f aca="false">14C_background!H209</f>
        <v>0.0438209984481659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12.75" hidden="false" customHeight="false" outlineLevel="0" collapsed="false">
      <c r="A45" s="115" t="n">
        <v>1993</v>
      </c>
      <c r="B45" s="114" t="n">
        <v>112.5343</v>
      </c>
      <c r="C45" s="126" t="n">
        <f aca="false">14C_background!H221</f>
        <v>0.0357479316977728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2.75" hidden="false" customHeight="false" outlineLevel="0" collapsed="false">
      <c r="A46" s="115" t="n">
        <v>1994</v>
      </c>
      <c r="B46" s="114" t="n">
        <v>111.9235</v>
      </c>
      <c r="C46" s="126" t="n">
        <f aca="false">14C_background!H233</f>
        <v>0.0318165531747282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2.75" hidden="false" customHeight="false" outlineLevel="0" collapsed="false">
      <c r="A47" s="115" t="n">
        <v>1995</v>
      </c>
      <c r="B47" s="114" t="n">
        <v>111.3074</v>
      </c>
      <c r="C47" s="126" t="n">
        <f aca="false">14C_background!H245</f>
        <v>0.0474998264661438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</row>
    <row r="48" customFormat="false" ht="12.75" hidden="false" customHeight="false" outlineLevel="0" collapsed="false">
      <c r="A48" s="115" t="n">
        <v>1996</v>
      </c>
      <c r="B48" s="114" t="n">
        <v>110.5375</v>
      </c>
      <c r="C48" s="126" t="n">
        <f aca="false">14C_background!H257</f>
        <v>0.0532104046893633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</row>
    <row r="49" customFormat="false" ht="12.75" hidden="false" customHeight="false" outlineLevel="0" collapsed="false">
      <c r="A49" s="115" t="n">
        <v>1997</v>
      </c>
      <c r="B49" s="114" t="n">
        <v>110.13</v>
      </c>
      <c r="C49" s="126" t="n">
        <f aca="false">14C_background!H269</f>
        <v>0.0329846397663865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</row>
    <row r="50" customFormat="false" ht="12.75" hidden="false" customHeight="false" outlineLevel="0" collapsed="false">
      <c r="A50" s="115" t="n">
        <v>1998</v>
      </c>
      <c r="B50" s="114" t="n">
        <v>109.7664</v>
      </c>
      <c r="C50" s="126" t="n">
        <f aca="false">14C_background!H281</f>
        <v>0.0411382980911464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</row>
    <row r="51" customFormat="false" ht="13.5" hidden="false" customHeight="false" outlineLevel="0" collapsed="false">
      <c r="A51" s="127" t="n">
        <v>1999</v>
      </c>
      <c r="B51" s="128" t="n">
        <v>109.1764</v>
      </c>
      <c r="C51" s="126" t="n">
        <f aca="false">14C_background!H293</f>
        <v>0.0734407236759332</v>
      </c>
      <c r="D51" s="129"/>
      <c r="E51" s="130"/>
      <c r="F51" s="129"/>
      <c r="G51" s="130"/>
      <c r="H51" s="129"/>
      <c r="I51" s="130"/>
      <c r="J51" s="129"/>
      <c r="K51" s="130"/>
      <c r="L51" s="131"/>
      <c r="M51" s="131"/>
      <c r="N51" s="131"/>
      <c r="O51" s="131"/>
      <c r="P51" s="130"/>
      <c r="Q51" s="129"/>
      <c r="R51" s="130"/>
      <c r="S51" s="129"/>
      <c r="T51" s="130"/>
      <c r="U51" s="129"/>
      <c r="V51" s="130"/>
      <c r="W51" s="129"/>
      <c r="X51" s="130"/>
      <c r="Y51" s="129"/>
      <c r="Z51" s="130"/>
      <c r="AA51" s="129"/>
      <c r="AB51" s="130"/>
    </row>
    <row r="52" s="134" customFormat="true" ht="13.5" hidden="false" customHeight="false" outlineLevel="0" collapsed="false">
      <c r="A52" s="132" t="n">
        <v>2000</v>
      </c>
      <c r="B52" s="133" t="n">
        <v>108.7456</v>
      </c>
      <c r="C52" s="126" t="n">
        <f aca="false">14C_background!H305</f>
        <v>0.0306152224038335</v>
      </c>
      <c r="E52" s="135"/>
      <c r="F52" s="136" t="n">
        <f aca="false">Results_SOC!AB8</f>
        <v>3.1130383483497</v>
      </c>
      <c r="G52" s="135"/>
      <c r="H52" s="136" t="n">
        <f aca="false">Results_SOC!AB9</f>
        <v>2.05474934078505</v>
      </c>
      <c r="I52" s="135"/>
      <c r="J52" s="136" t="n">
        <f aca="false">Results_SOC!AB10</f>
        <v>1.44589553928365</v>
      </c>
      <c r="K52" s="135"/>
      <c r="L52" s="137"/>
      <c r="M52" s="138" t="n">
        <f aca="false">Results_SOC!Q8</f>
        <v>-27.1918827581761</v>
      </c>
      <c r="N52" s="138" t="n">
        <f aca="false">Results_SOC!Q9</f>
        <v>-25.3992977848089</v>
      </c>
      <c r="O52" s="138" t="n">
        <f aca="false">Results_SOC!Q10</f>
        <v>-26.8331748974554</v>
      </c>
      <c r="P52" s="135"/>
      <c r="Q52" s="136"/>
      <c r="R52" s="135"/>
      <c r="S52" s="136" t="n">
        <f aca="false">Results_SOC!L8*100</f>
        <v>109.012455624741</v>
      </c>
      <c r="T52" s="135"/>
      <c r="U52" s="136" t="n">
        <f aca="false">Results_SOC!L9*100</f>
        <v>102.646425060002</v>
      </c>
      <c r="V52" s="135"/>
      <c r="W52" s="136" t="n">
        <f aca="false">Results_SOC!L10*100</f>
        <v>94.2633097435455</v>
      </c>
      <c r="X52" s="135"/>
      <c r="Y52" s="136"/>
      <c r="Z52" s="135"/>
      <c r="AA52" s="136"/>
      <c r="AB52" s="135"/>
    </row>
    <row r="53" s="1" customFormat="true" ht="12.75" hidden="false" customHeight="false" outlineLevel="0" collapsed="false">
      <c r="A53" s="139" t="n">
        <v>2001</v>
      </c>
      <c r="B53" s="140" t="n">
        <v>108.0529</v>
      </c>
      <c r="C53" s="126" t="n">
        <f aca="false">14C_background!H317</f>
        <v>0.0308522070125575</v>
      </c>
      <c r="D53" s="141"/>
      <c r="E53" s="142"/>
      <c r="F53" s="141"/>
      <c r="G53" s="142"/>
      <c r="H53" s="141"/>
      <c r="I53" s="142"/>
      <c r="J53" s="141"/>
      <c r="K53" s="142"/>
      <c r="L53" s="143"/>
      <c r="M53" s="143"/>
      <c r="N53" s="143"/>
      <c r="O53" s="143"/>
      <c r="P53" s="142"/>
      <c r="Q53" s="141"/>
      <c r="R53" s="142"/>
      <c r="S53" s="141"/>
      <c r="T53" s="142"/>
      <c r="U53" s="141"/>
      <c r="V53" s="142"/>
      <c r="W53" s="141"/>
      <c r="X53" s="142"/>
      <c r="Y53" s="141"/>
      <c r="Z53" s="142"/>
      <c r="AA53" s="141"/>
      <c r="AB53" s="142"/>
    </row>
    <row r="54" customFormat="false" ht="12.75" hidden="false" customHeight="false" outlineLevel="0" collapsed="false">
      <c r="A54" s="144" t="n">
        <v>2002</v>
      </c>
      <c r="B54" s="145" t="n">
        <v>107.3901</v>
      </c>
      <c r="C54" s="126" t="n">
        <f aca="false">14C_background!H329</f>
        <v>0.0575202423597188</v>
      </c>
      <c r="D54" s="146"/>
      <c r="E54" s="147"/>
      <c r="F54" s="146"/>
      <c r="G54" s="147"/>
      <c r="H54" s="146"/>
      <c r="I54" s="147"/>
      <c r="J54" s="146"/>
      <c r="K54" s="147"/>
      <c r="L54" s="148"/>
      <c r="M54" s="148"/>
      <c r="N54" s="148"/>
      <c r="O54" s="148"/>
      <c r="P54" s="147"/>
      <c r="Q54" s="146"/>
      <c r="R54" s="147"/>
      <c r="S54" s="146"/>
      <c r="T54" s="147"/>
      <c r="U54" s="146"/>
      <c r="V54" s="147"/>
      <c r="W54" s="146"/>
      <c r="X54" s="147"/>
      <c r="Y54" s="146"/>
      <c r="Z54" s="147"/>
      <c r="AA54" s="146"/>
      <c r="AB54" s="147"/>
    </row>
    <row r="55" customFormat="false" ht="12.75" hidden="false" customHeight="false" outlineLevel="0" collapsed="false">
      <c r="A55" s="144" t="n">
        <v>2003</v>
      </c>
      <c r="B55" s="145" t="n">
        <v>106.8178</v>
      </c>
      <c r="C55" s="126" t="n">
        <f aca="false">14C_background!H341</f>
        <v>0.0723215335146605</v>
      </c>
      <c r="D55" s="146"/>
      <c r="E55" s="147"/>
      <c r="F55" s="146"/>
      <c r="G55" s="147"/>
      <c r="H55" s="146"/>
      <c r="I55" s="147"/>
      <c r="J55" s="146"/>
      <c r="K55" s="147"/>
      <c r="L55" s="148"/>
      <c r="M55" s="148"/>
      <c r="N55" s="148"/>
      <c r="O55" s="148"/>
      <c r="P55" s="147"/>
      <c r="Q55" s="146"/>
      <c r="R55" s="147"/>
      <c r="S55" s="146"/>
      <c r="T55" s="147"/>
      <c r="U55" s="146"/>
      <c r="V55" s="147"/>
      <c r="W55" s="146"/>
      <c r="X55" s="147"/>
      <c r="Y55" s="146"/>
      <c r="Z55" s="147"/>
      <c r="AA55" s="146"/>
      <c r="AB55" s="147"/>
    </row>
    <row r="56" customFormat="false" ht="12.75" hidden="false" customHeight="false" outlineLevel="0" collapsed="false">
      <c r="A56" s="144" t="n">
        <v>2004</v>
      </c>
      <c r="B56" s="145" t="n">
        <v>106.2062</v>
      </c>
      <c r="C56" s="126"/>
      <c r="D56" s="146"/>
      <c r="E56" s="147"/>
      <c r="F56" s="146"/>
      <c r="G56" s="147"/>
      <c r="H56" s="146"/>
      <c r="I56" s="147"/>
      <c r="J56" s="146"/>
      <c r="K56" s="147"/>
      <c r="L56" s="148"/>
      <c r="M56" s="148"/>
      <c r="N56" s="148"/>
      <c r="O56" s="148"/>
      <c r="P56" s="147"/>
      <c r="Q56" s="146"/>
      <c r="R56" s="147"/>
      <c r="S56" s="146"/>
      <c r="T56" s="147"/>
      <c r="U56" s="146"/>
      <c r="V56" s="147"/>
      <c r="W56" s="146"/>
      <c r="X56" s="147"/>
      <c r="Y56" s="146"/>
      <c r="Z56" s="147"/>
      <c r="AA56" s="146"/>
      <c r="AB56" s="147"/>
    </row>
    <row r="57" customFormat="false" ht="13.5" hidden="false" customHeight="false" outlineLevel="0" collapsed="false">
      <c r="A57" s="149" t="n">
        <v>2005</v>
      </c>
      <c r="B57" s="150" t="n">
        <v>105.7437</v>
      </c>
      <c r="C57" s="126"/>
      <c r="D57" s="151"/>
      <c r="E57" s="152"/>
      <c r="F57" s="151"/>
      <c r="G57" s="152"/>
      <c r="H57" s="151"/>
      <c r="I57" s="152"/>
      <c r="J57" s="151"/>
      <c r="K57" s="152"/>
      <c r="L57" s="153"/>
      <c r="M57" s="153"/>
      <c r="N57" s="153"/>
      <c r="O57" s="153"/>
      <c r="P57" s="152"/>
      <c r="Q57" s="151"/>
      <c r="R57" s="152"/>
      <c r="S57" s="151"/>
      <c r="T57" s="152"/>
      <c r="U57" s="151"/>
      <c r="V57" s="152"/>
      <c r="W57" s="151"/>
      <c r="X57" s="152"/>
      <c r="Y57" s="151"/>
      <c r="Z57" s="152"/>
      <c r="AA57" s="151"/>
      <c r="AB57" s="152"/>
    </row>
    <row r="58" s="134" customFormat="true" ht="13.5" hidden="false" customHeight="false" outlineLevel="0" collapsed="false">
      <c r="A58" s="132" t="n">
        <v>2006</v>
      </c>
      <c r="B58" s="133" t="n">
        <v>105.5558</v>
      </c>
      <c r="C58" s="126"/>
      <c r="D58" s="136"/>
      <c r="E58" s="135"/>
      <c r="F58" s="136" t="n">
        <f aca="false">Results_SOC!AB15</f>
        <v>2.3323904153133</v>
      </c>
      <c r="G58" s="135"/>
      <c r="H58" s="136" t="n">
        <f aca="false">Results_SOC!AB16</f>
        <v>1.34767528054845</v>
      </c>
      <c r="I58" s="135"/>
      <c r="J58" s="136" t="n">
        <f aca="false">Results_SOC!AB17</f>
        <v>1.90174437925485</v>
      </c>
      <c r="K58" s="135"/>
      <c r="L58" s="137"/>
      <c r="M58" s="138" t="n">
        <f aca="false">Results_SOC!Q15</f>
        <v>-24.2185036995975</v>
      </c>
      <c r="N58" s="138" t="n">
        <f aca="false">Results_SOC!Q16</f>
        <v>-27.6710578599199</v>
      </c>
      <c r="O58" s="138" t="n">
        <f aca="false">Results_SOC!Q17</f>
        <v>-25.5557589280225</v>
      </c>
      <c r="P58" s="135"/>
      <c r="Q58" s="136"/>
      <c r="R58" s="135"/>
      <c r="S58" s="136" t="n">
        <f aca="false">Results_SOC!L15*100</f>
        <v>103.518646415941</v>
      </c>
      <c r="T58" s="135"/>
      <c r="U58" s="136" t="n">
        <f aca="false">Results_SOC!L16*100</f>
        <v>73.1919881296138</v>
      </c>
      <c r="V58" s="135"/>
      <c r="W58" s="136" t="n">
        <f aca="false">Results_SOC!L17*100</f>
        <v>113.844503432233</v>
      </c>
      <c r="X58" s="135"/>
      <c r="Y58" s="136"/>
      <c r="Z58" s="135"/>
      <c r="AA58" s="136"/>
      <c r="AB58" s="135"/>
    </row>
    <row r="59" s="1" customFormat="true" ht="12.75" hidden="false" customHeight="false" outlineLevel="0" collapsed="false">
      <c r="A59" s="139" t="n">
        <v>2007</v>
      </c>
      <c r="B59" s="140" t="n">
        <v>105.0663</v>
      </c>
      <c r="C59" s="126"/>
      <c r="D59" s="141"/>
      <c r="E59" s="142"/>
      <c r="F59" s="141"/>
      <c r="G59" s="142"/>
      <c r="H59" s="141"/>
      <c r="I59" s="142"/>
      <c r="J59" s="141"/>
      <c r="K59" s="142"/>
      <c r="L59" s="143"/>
      <c r="M59" s="143"/>
      <c r="N59" s="143"/>
      <c r="O59" s="143"/>
      <c r="P59" s="142"/>
      <c r="Q59" s="141"/>
      <c r="R59" s="142"/>
      <c r="S59" s="141"/>
      <c r="T59" s="142"/>
      <c r="U59" s="141"/>
      <c r="V59" s="142"/>
      <c r="W59" s="141"/>
      <c r="X59" s="142"/>
      <c r="Y59" s="141"/>
      <c r="Z59" s="142"/>
      <c r="AA59" s="141"/>
      <c r="AB59" s="142"/>
    </row>
    <row r="60" customFormat="false" ht="12.75" hidden="false" customHeight="false" outlineLevel="0" collapsed="false">
      <c r="A60" s="115" t="n">
        <v>2008</v>
      </c>
      <c r="B60" s="114" t="n">
        <v>104.6239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</row>
    <row r="61" customFormat="false" ht="12.75" hidden="false" customHeight="false" outlineLevel="0" collapsed="false">
      <c r="A61" s="115" t="n">
        <v>2009</v>
      </c>
      <c r="B61" s="114" t="n">
        <v>104.3605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</row>
    <row r="62" customFormat="false" ht="12.75" hidden="false" customHeight="false" outlineLevel="0" collapsed="false">
      <c r="A62" s="115" t="n">
        <v>2010</v>
      </c>
      <c r="B62" s="114" t="n">
        <v>104.0473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</row>
    <row r="63" customFormat="false" ht="12.75" hidden="false" customHeight="false" outlineLevel="0" collapsed="false">
      <c r="A63" s="115" t="n">
        <v>2011</v>
      </c>
      <c r="B63" s="114" t="n">
        <v>103.7589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</row>
    <row r="64" customFormat="false" ht="12.75" hidden="false" customHeight="false" outlineLevel="0" collapsed="false">
      <c r="A64" s="115" t="n">
        <v>2012</v>
      </c>
      <c r="B64" s="114" t="n">
        <v>103.4955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</row>
    <row r="65" customFormat="false" ht="12.75" hidden="false" customHeight="false" outlineLevel="0" collapsed="false">
      <c r="A65" s="115" t="n">
        <v>2013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</row>
    <row r="66" customFormat="false" ht="13.5" hidden="false" customHeight="false" outlineLevel="0" collapsed="false">
      <c r="A66" s="127" t="n">
        <v>2014</v>
      </c>
      <c r="B66" s="128"/>
      <c r="C66" s="154"/>
      <c r="D66" s="129"/>
      <c r="E66" s="130"/>
      <c r="F66" s="129"/>
      <c r="G66" s="130"/>
      <c r="H66" s="129"/>
      <c r="I66" s="130"/>
      <c r="J66" s="129"/>
      <c r="K66" s="130"/>
      <c r="L66" s="131"/>
      <c r="M66" s="131"/>
      <c r="N66" s="131"/>
      <c r="O66" s="131"/>
      <c r="P66" s="130"/>
      <c r="Q66" s="129"/>
      <c r="R66" s="130"/>
      <c r="S66" s="129"/>
      <c r="T66" s="130"/>
      <c r="U66" s="129"/>
      <c r="V66" s="130"/>
      <c r="W66" s="129"/>
      <c r="X66" s="130"/>
      <c r="Y66" s="129"/>
      <c r="Z66" s="130"/>
      <c r="AA66" s="129"/>
      <c r="AB66" s="130"/>
    </row>
    <row r="67" customFormat="false" ht="13.5" hidden="false" customHeight="false" outlineLevel="0" collapsed="false">
      <c r="A67" s="155" t="n">
        <v>2015</v>
      </c>
      <c r="B67" s="156"/>
      <c r="C67" s="157"/>
      <c r="D67" s="158"/>
      <c r="E67" s="159"/>
      <c r="F67" s="158" t="n">
        <f aca="false">AVERAGE(Results_SOC!AB33,Results_SOC!AB36,Results_SOC!AB39)</f>
        <v>5.082803689164</v>
      </c>
      <c r="G67" s="159" t="n">
        <f aca="false">STDEV(Results_SOC!AB33,Results_SOC!AB36,Results_SOC!AB39)</f>
        <v>1.53330688853303</v>
      </c>
      <c r="H67" s="158" t="n">
        <f aca="false">AVERAGE(Results_SOC!AB34,Results_SOC!AB37,Results_SOC!AB40)</f>
        <v>3.47760725518733</v>
      </c>
      <c r="I67" s="159" t="n">
        <f aca="false">STDEV(Results_SOC!AB34,Results_SOC!AB37,Results_SOC!AB40)</f>
        <v>1.12511597436291</v>
      </c>
      <c r="J67" s="158" t="n">
        <f aca="false">AVERAGE(Results_SOC!AB35,Results_SOC!AB38,Results_SOC!AB41)</f>
        <v>3.20190122603925</v>
      </c>
      <c r="K67" s="159" t="n">
        <f aca="false">STDEV(Results_SOC!AB35,Results_SOC!AB38,Results_SOC!AB41)</f>
        <v>1.06230483447101</v>
      </c>
      <c r="L67" s="137"/>
      <c r="M67" s="137" t="n">
        <f aca="false">AVERAGE(Results_SOC!Q33,Results_SOC!Q36,Results_SOC!Q39)</f>
        <v>-28.6825002056854</v>
      </c>
      <c r="N67" s="137" t="n">
        <f aca="false">AVERAGE(Results_SOC!Q34,Results_SOC!Q37,Results_SOC!Q40)</f>
        <v>-25.8379011719484</v>
      </c>
      <c r="O67" s="137" t="n">
        <f aca="false">AVERAGE(Results_SOC!AQ35,Results_SOC!Q38,Results_SOC!Q41)</f>
        <v>-26.5556334499175</v>
      </c>
      <c r="P67" s="159"/>
      <c r="Q67" s="158"/>
      <c r="R67" s="159"/>
      <c r="S67" s="158" t="n">
        <f aca="false">AVERAGE(Results_SOC!L33,Results_SOC!L36,Results_SOC!L39)*100</f>
        <v>111.313713883126</v>
      </c>
      <c r="T67" s="159" t="n">
        <f aca="false">STDEV(Results_SOC!L33,Results_SOC!L36,Results_SOC!L39)*100</f>
        <v>4.12859647613525</v>
      </c>
      <c r="U67" s="158" t="n">
        <f aca="false">AVERAGE(Results_SOC!L34,Results_SOC!L37,Results_SOC!L40)*100</f>
        <v>110.275270906028</v>
      </c>
      <c r="V67" s="159" t="n">
        <f aca="false">STDEV(Results_SOC!L34,Results_SOC!L37,Results_SOC!L40)*100</f>
        <v>4.61234363797263</v>
      </c>
      <c r="W67" s="158" t="n">
        <f aca="false">AVERAGE(Results_SOC!L35,Results_SOC!L38,Results_SOC!L41)*100</f>
        <v>107.093722057337</v>
      </c>
      <c r="X67" s="159" t="n">
        <f aca="false">STDEV(Results_SOC!L35,Results_SOC!L38,Results_SOC!L41)*100</f>
        <v>5.55192178974619</v>
      </c>
      <c r="Y67" s="158"/>
      <c r="Z67" s="159"/>
      <c r="AA67" s="158"/>
      <c r="AB67" s="159"/>
    </row>
    <row r="68" customFormat="false" ht="12.75" hidden="false" customHeight="false" outlineLevel="0" collapsed="false">
      <c r="A68" s="113" t="n">
        <v>2016</v>
      </c>
      <c r="B68" s="160"/>
      <c r="C68" s="161"/>
      <c r="D68" s="162"/>
      <c r="E68" s="163"/>
      <c r="F68" s="162"/>
      <c r="G68" s="163"/>
      <c r="H68" s="162"/>
      <c r="I68" s="163"/>
      <c r="J68" s="162"/>
      <c r="K68" s="163"/>
      <c r="L68" s="164"/>
      <c r="M68" s="164"/>
      <c r="N68" s="164"/>
      <c r="O68" s="164"/>
      <c r="P68" s="163"/>
      <c r="Q68" s="162"/>
      <c r="R68" s="163"/>
      <c r="S68" s="162"/>
      <c r="T68" s="163"/>
      <c r="U68" s="162"/>
      <c r="V68" s="163"/>
      <c r="W68" s="162"/>
      <c r="X68" s="163"/>
      <c r="Y68" s="162"/>
      <c r="Z68" s="163"/>
      <c r="AA68" s="162"/>
      <c r="AB68" s="163"/>
    </row>
    <row r="69" customFormat="false" ht="12.75" hidden="false" customHeight="false" outlineLevel="0" collapsed="false">
      <c r="A69" s="115" t="n">
        <v>2017</v>
      </c>
    </row>
    <row r="70" customFormat="false" ht="12.75" hidden="false" customHeight="false" outlineLevel="0" collapsed="false">
      <c r="A70" s="115" t="n">
        <v>2018</v>
      </c>
    </row>
    <row r="71" customFormat="false" ht="12.75" hidden="false" customHeight="false" outlineLevel="0" collapsed="false">
      <c r="A71" s="115" t="n">
        <v>2019</v>
      </c>
    </row>
    <row r="72" customFormat="false" ht="12.75" hidden="false" customHeight="false" outlineLevel="0" collapsed="false">
      <c r="A72" s="115" t="n">
        <v>2020</v>
      </c>
    </row>
    <row r="73" customFormat="false" ht="12.75" hidden="false" customHeight="false" outlineLevel="0" collapsed="false">
      <c r="A73" s="115" t="n">
        <v>2021</v>
      </c>
    </row>
    <row r="74" customFormat="false" ht="12.75" hidden="false" customHeight="false" outlineLevel="0" collapsed="false">
      <c r="A74" s="115" t="n">
        <v>2022</v>
      </c>
    </row>
    <row r="75" customFormat="false" ht="12.75" hidden="false" customHeight="false" outlineLevel="0" collapsed="false">
      <c r="A75" s="115" t="n">
        <v>2023</v>
      </c>
    </row>
    <row r="76" customFormat="false" ht="12.75" hidden="false" customHeight="false" outlineLevel="0" collapsed="false">
      <c r="A76" s="115" t="n">
        <v>2024</v>
      </c>
    </row>
    <row r="77" customFormat="false" ht="12.75" hidden="false" customHeight="false" outlineLevel="0" collapsed="false">
      <c r="A77" s="115" t="n">
        <v>2025</v>
      </c>
    </row>
    <row r="78" customFormat="false" ht="12.75" hidden="false" customHeight="false" outlineLevel="0" collapsed="false">
      <c r="A78" s="115" t="n">
        <v>2026</v>
      </c>
    </row>
    <row r="79" customFormat="false" ht="12.75" hidden="false" customHeight="false" outlineLevel="0" collapsed="false">
      <c r="A79" s="115" t="n">
        <v>2027</v>
      </c>
    </row>
    <row r="80" customFormat="false" ht="12.75" hidden="false" customHeight="false" outlineLevel="0" collapsed="false">
      <c r="A80" s="115" t="n">
        <v>2028</v>
      </c>
    </row>
    <row r="81" customFormat="false" ht="12.75" hidden="false" customHeight="false" outlineLevel="0" collapsed="false">
      <c r="A81" s="115" t="n">
        <v>2029</v>
      </c>
    </row>
    <row r="82" customFormat="false" ht="12.75" hidden="false" customHeight="false" outlineLevel="0" collapsed="false">
      <c r="A82" s="115" t="n">
        <v>2030</v>
      </c>
    </row>
    <row r="83" customFormat="false" ht="12.75" hidden="false" customHeight="false" outlineLevel="0" collapsed="false">
      <c r="A83" s="115" t="n">
        <v>2031</v>
      </c>
    </row>
    <row r="84" customFormat="false" ht="12.75" hidden="false" customHeight="false" outlineLevel="0" collapsed="false">
      <c r="A84" s="115" t="n">
        <v>2032</v>
      </c>
    </row>
    <row r="85" customFormat="false" ht="12.75" hidden="false" customHeight="false" outlineLevel="0" collapsed="false">
      <c r="A85" s="115" t="n">
        <v>2033</v>
      </c>
    </row>
    <row r="86" customFormat="false" ht="12.75" hidden="false" customHeight="false" outlineLevel="0" collapsed="false">
      <c r="A86" s="115" t="n">
        <v>2034</v>
      </c>
    </row>
    <row r="87" customFormat="false" ht="12.75" hidden="false" customHeight="false" outlineLevel="0" collapsed="false">
      <c r="A87" s="115" t="n">
        <v>2035</v>
      </c>
    </row>
    <row r="88" customFormat="false" ht="12.75" hidden="false" customHeight="false" outlineLevel="0" collapsed="false">
      <c r="A88" s="115" t="n">
        <v>2036</v>
      </c>
    </row>
    <row r="89" customFormat="false" ht="12.75" hidden="false" customHeight="false" outlineLevel="0" collapsed="false">
      <c r="A89" s="115" t="n">
        <v>2037</v>
      </c>
    </row>
    <row r="90" customFormat="false" ht="12.75" hidden="false" customHeight="false" outlineLevel="0" collapsed="false">
      <c r="A90" s="115" t="n">
        <v>2038</v>
      </c>
    </row>
    <row r="91" customFormat="false" ht="12.75" hidden="false" customHeight="false" outlineLevel="0" collapsed="false">
      <c r="A91" s="115" t="n">
        <v>2039</v>
      </c>
    </row>
    <row r="92" customFormat="false" ht="12.75" hidden="false" customHeight="false" outlineLevel="0" collapsed="false">
      <c r="A92" s="115" t="n">
        <v>2040</v>
      </c>
    </row>
    <row r="93" customFormat="false" ht="12.75" hidden="false" customHeight="false" outlineLevel="0" collapsed="false">
      <c r="A93" s="115" t="n">
        <v>2041</v>
      </c>
    </row>
    <row r="94" customFormat="false" ht="12.75" hidden="false" customHeight="false" outlineLevel="0" collapsed="false">
      <c r="A94" s="115" t="n">
        <v>2042</v>
      </c>
    </row>
    <row r="95" customFormat="false" ht="12.75" hidden="false" customHeight="false" outlineLevel="0" collapsed="false">
      <c r="A95" s="115" t="n">
        <v>2043</v>
      </c>
    </row>
    <row r="96" customFormat="false" ht="12.75" hidden="false" customHeight="false" outlineLevel="0" collapsed="false">
      <c r="A96" s="115" t="n">
        <v>2044</v>
      </c>
    </row>
    <row r="97" customFormat="false" ht="12.75" hidden="false" customHeight="false" outlineLevel="0" collapsed="false">
      <c r="A97" s="115" t="n">
        <v>2045</v>
      </c>
    </row>
    <row r="98" customFormat="false" ht="12.75" hidden="false" customHeight="false" outlineLevel="0" collapsed="false">
      <c r="A98" s="115" t="n">
        <v>2046</v>
      </c>
    </row>
    <row r="99" customFormat="false" ht="12.75" hidden="false" customHeight="false" outlineLevel="0" collapsed="false">
      <c r="A99" s="115" t="n">
        <v>2047</v>
      </c>
    </row>
    <row r="100" customFormat="false" ht="12.75" hidden="false" customHeight="false" outlineLevel="0" collapsed="false">
      <c r="A100" s="115" t="n">
        <v>2048</v>
      </c>
    </row>
    <row r="101" customFormat="false" ht="12.75" hidden="false" customHeight="false" outlineLevel="0" collapsed="false">
      <c r="A101" s="115" t="n">
        <v>2049</v>
      </c>
    </row>
    <row r="102" customFormat="false" ht="12.75" hidden="false" customHeight="false" outlineLevel="0" collapsed="false">
      <c r="A102" s="115" t="n">
        <v>2050</v>
      </c>
    </row>
    <row r="103" customFormat="false" ht="12.75" hidden="false" customHeight="false" outlineLevel="0" collapsed="false">
      <c r="A103" s="115" t="n">
        <v>2051</v>
      </c>
    </row>
    <row r="104" customFormat="false" ht="12.75" hidden="false" customHeight="false" outlineLevel="0" collapsed="false">
      <c r="A104" s="115" t="n">
        <v>2052</v>
      </c>
    </row>
    <row r="105" customFormat="false" ht="12.75" hidden="false" customHeight="false" outlineLevel="0" collapsed="false">
      <c r="A105" s="115" t="n">
        <v>2053</v>
      </c>
    </row>
    <row r="106" customFormat="false" ht="12.75" hidden="false" customHeight="false" outlineLevel="0" collapsed="false">
      <c r="A106" s="115" t="n">
        <v>2054</v>
      </c>
    </row>
    <row r="107" customFormat="false" ht="12.75" hidden="false" customHeight="false" outlineLevel="0" collapsed="false">
      <c r="A107" s="115" t="n">
        <v>2055</v>
      </c>
    </row>
    <row r="108" customFormat="false" ht="12.75" hidden="false" customHeight="false" outlineLevel="0" collapsed="false">
      <c r="A108" s="115" t="n">
        <v>2056</v>
      </c>
    </row>
    <row r="109" customFormat="false" ht="12.75" hidden="false" customHeight="false" outlineLevel="0" collapsed="false">
      <c r="A109" s="115" t="n">
        <v>2057</v>
      </c>
    </row>
    <row r="110" customFormat="false" ht="12.75" hidden="false" customHeight="false" outlineLevel="0" collapsed="false">
      <c r="A110" s="115" t="n">
        <v>2058</v>
      </c>
    </row>
    <row r="111" customFormat="false" ht="12.75" hidden="false" customHeight="false" outlineLevel="0" collapsed="false">
      <c r="A111" s="115" t="n">
        <v>2059</v>
      </c>
    </row>
    <row r="112" customFormat="false" ht="12.75" hidden="false" customHeight="false" outlineLevel="0" collapsed="false">
      <c r="A112" s="115" t="n">
        <v>2060</v>
      </c>
    </row>
    <row r="113" customFormat="false" ht="12.75" hidden="false" customHeight="false" outlineLevel="0" collapsed="false">
      <c r="A113" s="115" t="n">
        <v>2061</v>
      </c>
    </row>
    <row r="114" customFormat="false" ht="12.75" hidden="false" customHeight="false" outlineLevel="0" collapsed="false">
      <c r="A114" s="115" t="n">
        <v>2062</v>
      </c>
    </row>
    <row r="115" customFormat="false" ht="12.75" hidden="false" customHeight="false" outlineLevel="0" collapsed="false">
      <c r="A115" s="115" t="n">
        <v>2063</v>
      </c>
    </row>
    <row r="116" customFormat="false" ht="12.75" hidden="false" customHeight="false" outlineLevel="0" collapsed="false">
      <c r="A116" s="115" t="n">
        <v>2064</v>
      </c>
    </row>
    <row r="117" customFormat="false" ht="12.75" hidden="false" customHeight="false" outlineLevel="0" collapsed="false">
      <c r="A117" s="115" t="n">
        <v>2065</v>
      </c>
    </row>
    <row r="118" customFormat="false" ht="12.75" hidden="false" customHeight="false" outlineLevel="0" collapsed="false">
      <c r="A118" s="115" t="n">
        <v>2066</v>
      </c>
    </row>
    <row r="119" customFormat="false" ht="12.75" hidden="false" customHeight="false" outlineLevel="0" collapsed="false">
      <c r="A119" s="115" t="n">
        <v>2067</v>
      </c>
    </row>
    <row r="120" customFormat="false" ht="12.75" hidden="false" customHeight="false" outlineLevel="0" collapsed="false">
      <c r="A120" s="115" t="n">
        <v>2068</v>
      </c>
    </row>
    <row r="121" customFormat="false" ht="12.75" hidden="false" customHeight="false" outlineLevel="0" collapsed="false">
      <c r="A121" s="115" t="n">
        <v>2069</v>
      </c>
    </row>
    <row r="122" customFormat="false" ht="12.75" hidden="false" customHeight="false" outlineLevel="0" collapsed="false">
      <c r="A122" s="115" t="n">
        <v>2070</v>
      </c>
    </row>
    <row r="123" customFormat="false" ht="12.75" hidden="false" customHeight="false" outlineLevel="0" collapsed="false">
      <c r="A123" s="115" t="n">
        <v>2071</v>
      </c>
    </row>
    <row r="124" customFormat="false" ht="12.75" hidden="false" customHeight="false" outlineLevel="0" collapsed="false">
      <c r="A124" s="115" t="n">
        <v>2072</v>
      </c>
    </row>
    <row r="125" customFormat="false" ht="12.75" hidden="false" customHeight="false" outlineLevel="0" collapsed="false">
      <c r="A125" s="115" t="n">
        <v>2073</v>
      </c>
    </row>
    <row r="126" customFormat="false" ht="12.75" hidden="false" customHeight="false" outlineLevel="0" collapsed="false">
      <c r="A126" s="115" t="n">
        <v>2074</v>
      </c>
    </row>
    <row r="127" customFormat="false" ht="12.75" hidden="false" customHeight="false" outlineLevel="0" collapsed="false">
      <c r="A127" s="115" t="n">
        <v>2075</v>
      </c>
    </row>
    <row r="128" customFormat="false" ht="12.75" hidden="false" customHeight="false" outlineLevel="0" collapsed="false">
      <c r="A128" s="115" t="n">
        <v>2076</v>
      </c>
    </row>
    <row r="129" customFormat="false" ht="12.75" hidden="false" customHeight="false" outlineLevel="0" collapsed="false">
      <c r="A129" s="115" t="n">
        <v>2077</v>
      </c>
    </row>
    <row r="130" customFormat="false" ht="12.75" hidden="false" customHeight="false" outlineLevel="0" collapsed="false">
      <c r="A130" s="115" t="n">
        <v>2078</v>
      </c>
    </row>
    <row r="131" customFormat="false" ht="12.75" hidden="false" customHeight="false" outlineLevel="0" collapsed="false">
      <c r="A131" s="115" t="n">
        <v>2079</v>
      </c>
    </row>
    <row r="132" customFormat="false" ht="12.75" hidden="false" customHeight="false" outlineLevel="0" collapsed="false">
      <c r="A132" s="115" t="n">
        <v>2080</v>
      </c>
    </row>
    <row r="133" customFormat="false" ht="12.75" hidden="false" customHeight="false" outlineLevel="0" collapsed="false">
      <c r="A133" s="115" t="n">
        <v>2081</v>
      </c>
    </row>
    <row r="134" customFormat="false" ht="12.75" hidden="false" customHeight="false" outlineLevel="0" collapsed="false">
      <c r="A134" s="115" t="n">
        <v>2082</v>
      </c>
    </row>
    <row r="135" customFormat="false" ht="12.75" hidden="false" customHeight="false" outlineLevel="0" collapsed="false">
      <c r="A135" s="115" t="n">
        <v>2083</v>
      </c>
    </row>
    <row r="136" customFormat="false" ht="12.75" hidden="false" customHeight="false" outlineLevel="0" collapsed="false">
      <c r="A136" s="115" t="n">
        <v>2084</v>
      </c>
    </row>
    <row r="137" customFormat="false" ht="12.75" hidden="false" customHeight="false" outlineLevel="0" collapsed="false">
      <c r="A137" s="115" t="n">
        <v>2085</v>
      </c>
    </row>
    <row r="138" customFormat="false" ht="12.75" hidden="false" customHeight="false" outlineLevel="0" collapsed="false">
      <c r="A138" s="115" t="n">
        <v>2086</v>
      </c>
    </row>
    <row r="139" customFormat="false" ht="12.75" hidden="false" customHeight="false" outlineLevel="0" collapsed="false">
      <c r="A139" s="115" t="n">
        <v>2087</v>
      </c>
    </row>
    <row r="140" customFormat="false" ht="12.75" hidden="false" customHeight="false" outlineLevel="0" collapsed="false">
      <c r="A140" s="115" t="n">
        <v>2088</v>
      </c>
    </row>
    <row r="141" customFormat="false" ht="12.75" hidden="false" customHeight="false" outlineLevel="0" collapsed="false">
      <c r="A141" s="115" t="n">
        <v>2089</v>
      </c>
    </row>
    <row r="142" customFormat="false" ht="12.75" hidden="false" customHeight="false" outlineLevel="0" collapsed="false">
      <c r="A142" s="115" t="n">
        <v>2090</v>
      </c>
    </row>
    <row r="143" customFormat="false" ht="12.75" hidden="false" customHeight="false" outlineLevel="0" collapsed="false">
      <c r="A143" s="115" t="n">
        <v>2091</v>
      </c>
    </row>
    <row r="144" customFormat="false" ht="12.75" hidden="false" customHeight="false" outlineLevel="0" collapsed="false">
      <c r="A144" s="115" t="n">
        <v>2092</v>
      </c>
    </row>
    <row r="145" customFormat="false" ht="12.75" hidden="false" customHeight="false" outlineLevel="0" collapsed="false">
      <c r="A145" s="115" t="n">
        <v>2093</v>
      </c>
    </row>
    <row r="146" customFormat="false" ht="12.75" hidden="false" customHeight="false" outlineLevel="0" collapsed="false">
      <c r="A146" s="115" t="n">
        <v>2094</v>
      </c>
    </row>
    <row r="147" customFormat="false" ht="12.75" hidden="false" customHeight="false" outlineLevel="0" collapsed="false">
      <c r="A147" s="115" t="n">
        <v>2095</v>
      </c>
    </row>
    <row r="148" customFormat="false" ht="12.75" hidden="false" customHeight="false" outlineLevel="0" collapsed="false">
      <c r="A148" s="115" t="n">
        <v>2096</v>
      </c>
    </row>
    <row r="149" customFormat="false" ht="12.75" hidden="false" customHeight="false" outlineLevel="0" collapsed="false">
      <c r="A149" s="115" t="n">
        <v>2097</v>
      </c>
    </row>
    <row r="150" customFormat="false" ht="12.75" hidden="false" customHeight="false" outlineLevel="0" collapsed="false">
      <c r="A150" s="115" t="n">
        <v>2098</v>
      </c>
    </row>
    <row r="151" customFormat="false" ht="12.75" hidden="false" customHeight="false" outlineLevel="0" collapsed="false">
      <c r="A151" s="115" t="n">
        <v>2099</v>
      </c>
    </row>
    <row r="152" customFormat="false" ht="12.75" hidden="false" customHeight="false" outlineLevel="0" collapsed="false">
      <c r="A152" s="115" t="n">
        <v>2100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2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RowHeight="12.75"/>
  <cols>
    <col collapsed="false" hidden="false" max="1" min="1" style="116" width="10.9336734693878"/>
    <col collapsed="false" hidden="false" max="2" min="2" style="117" width="11.4744897959184"/>
    <col collapsed="false" hidden="false" max="3" min="3" style="118" width="11.4744897959184"/>
    <col collapsed="false" hidden="false" max="4" min="4" style="119" width="8.10204081632653"/>
    <col collapsed="false" hidden="false" max="5" min="5" style="117" width="11.4744897959184"/>
    <col collapsed="false" hidden="false" max="6" min="6" style="119" width="8.10204081632653"/>
    <col collapsed="false" hidden="false" max="7" min="7" style="117" width="11.4744897959184"/>
    <col collapsed="false" hidden="false" max="8" min="8" style="119" width="8.10204081632653"/>
    <col collapsed="false" hidden="false" max="9" min="9" style="117" width="11.4744897959184"/>
    <col collapsed="false" hidden="false" max="10" min="10" style="119" width="8.10204081632653"/>
    <col collapsed="false" hidden="false" max="11" min="11" style="117" width="11.4744897959184"/>
    <col collapsed="false" hidden="false" max="15" min="12" style="119" width="8.10204081632653"/>
    <col collapsed="false" hidden="false" max="16" min="16" style="117" width="11.4744897959184"/>
    <col collapsed="false" hidden="false" max="17" min="17" style="119" width="8.10204081632653"/>
    <col collapsed="false" hidden="false" max="18" min="18" style="117" width="11.4744897959184"/>
    <col collapsed="false" hidden="false" max="19" min="19" style="119" width="8.10204081632653"/>
    <col collapsed="false" hidden="false" max="20" min="20" style="117" width="11.4744897959184"/>
    <col collapsed="false" hidden="false" max="21" min="21" style="119" width="8.10204081632653"/>
    <col collapsed="false" hidden="false" max="22" min="22" style="117" width="11.4744897959184"/>
    <col collapsed="false" hidden="false" max="23" min="23" style="119" width="8.10204081632653"/>
    <col collapsed="false" hidden="false" max="24" min="24" style="117" width="11.4744897959184"/>
    <col collapsed="false" hidden="false" max="25" min="25" style="119" width="8.10204081632653"/>
    <col collapsed="false" hidden="false" max="26" min="26" style="117" width="11.4744897959184"/>
    <col collapsed="false" hidden="false" max="27" min="27" style="119" width="8.10204081632653"/>
    <col collapsed="false" hidden="false" max="28" min="28" style="117" width="11.4744897959184"/>
    <col collapsed="false" hidden="false" max="1025" min="29" style="0" width="10.3928571428571"/>
  </cols>
  <sheetData>
    <row r="1" customFormat="false" ht="13.5" hidden="false" customHeight="false" outlineLevel="0" collapsed="false">
      <c r="A1" s="120" t="s">
        <v>4</v>
      </c>
      <c r="B1" s="121" t="s">
        <v>229</v>
      </c>
      <c r="C1" s="122" t="s">
        <v>230</v>
      </c>
      <c r="D1" s="123" t="s">
        <v>231</v>
      </c>
      <c r="E1" s="124" t="s">
        <v>232</v>
      </c>
      <c r="F1" s="123" t="s">
        <v>233</v>
      </c>
      <c r="G1" s="124" t="s">
        <v>234</v>
      </c>
      <c r="H1" s="123" t="s">
        <v>235</v>
      </c>
      <c r="I1" s="124" t="s">
        <v>236</v>
      </c>
      <c r="J1" s="123" t="s">
        <v>237</v>
      </c>
      <c r="K1" s="124" t="s">
        <v>238</v>
      </c>
      <c r="L1" s="125" t="s">
        <v>239</v>
      </c>
      <c r="M1" s="125" t="s">
        <v>240</v>
      </c>
      <c r="N1" s="125" t="s">
        <v>241</v>
      </c>
      <c r="O1" s="125" t="s">
        <v>242</v>
      </c>
      <c r="P1" s="124" t="s">
        <v>243</v>
      </c>
      <c r="Q1" s="123" t="s">
        <v>244</v>
      </c>
      <c r="R1" s="124" t="s">
        <v>245</v>
      </c>
      <c r="S1" s="123" t="s">
        <v>246</v>
      </c>
      <c r="T1" s="124" t="s">
        <v>247</v>
      </c>
      <c r="U1" s="123" t="s">
        <v>248</v>
      </c>
      <c r="V1" s="124" t="s">
        <v>249</v>
      </c>
      <c r="W1" s="123" t="s">
        <v>250</v>
      </c>
      <c r="X1" s="124" t="s">
        <v>243</v>
      </c>
      <c r="Y1" s="123" t="s">
        <v>251</v>
      </c>
      <c r="Z1" s="124" t="s">
        <v>252</v>
      </c>
      <c r="AA1" s="123" t="s">
        <v>253</v>
      </c>
      <c r="AB1" s="124" t="s">
        <v>254</v>
      </c>
    </row>
    <row r="2" customFormat="false" ht="13.5" hidden="false" customHeight="false" outlineLevel="0" collapsed="false">
      <c r="A2" s="113" t="n">
        <v>1950</v>
      </c>
      <c r="B2" s="114" t="n">
        <v>97.42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</row>
    <row r="3" customFormat="false" ht="12.75" hidden="false" customHeight="false" outlineLevel="0" collapsed="false">
      <c r="A3" s="115" t="n">
        <v>1951</v>
      </c>
      <c r="B3" s="114" t="n">
        <v>97.45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</row>
    <row r="4" customFormat="false" ht="12.75" hidden="false" customHeight="false" outlineLevel="0" collapsed="false">
      <c r="A4" s="115" t="n">
        <v>1952</v>
      </c>
      <c r="B4" s="114" t="n">
        <v>97.42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</row>
    <row r="5" customFormat="false" ht="12.75" hidden="false" customHeight="false" outlineLevel="0" collapsed="false">
      <c r="A5" s="115" t="n">
        <v>1953</v>
      </c>
      <c r="B5" s="114" t="n">
        <v>97.59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</row>
    <row r="6" customFormat="false" ht="12.75" hidden="false" customHeight="false" outlineLevel="0" collapsed="false">
      <c r="A6" s="115" t="n">
        <v>1954</v>
      </c>
      <c r="B6" s="114" t="n">
        <v>97.75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</row>
    <row r="7" customFormat="false" ht="12.75" hidden="false" customHeight="false" outlineLevel="0" collapsed="false">
      <c r="A7" s="115" t="n">
        <v>1955</v>
      </c>
      <c r="B7" s="114" t="n">
        <v>102.7363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</row>
    <row r="8" customFormat="false" ht="12.75" hidden="false" customHeight="false" outlineLevel="0" collapsed="false">
      <c r="A8" s="115" t="n">
        <v>1956</v>
      </c>
      <c r="B8" s="114" t="n">
        <v>107.7225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</row>
    <row r="9" customFormat="false" ht="12.75" hidden="false" customHeight="false" outlineLevel="0" collapsed="false">
      <c r="A9" s="115" t="n">
        <v>1957</v>
      </c>
      <c r="B9" s="114" t="n">
        <v>112.7088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</row>
    <row r="10" customFormat="false" ht="12.75" hidden="false" customHeight="false" outlineLevel="0" collapsed="false">
      <c r="A10" s="115" t="n">
        <v>1958</v>
      </c>
      <c r="B10" s="114" t="n">
        <v>117.695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</row>
    <row r="11" customFormat="false" ht="12.75" hidden="false" customHeight="false" outlineLevel="0" collapsed="false">
      <c r="A11" s="115" t="n">
        <v>1959</v>
      </c>
      <c r="B11" s="114" t="n">
        <v>122.6813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</row>
    <row r="12" customFormat="false" ht="12.75" hidden="false" customHeight="false" outlineLevel="0" collapsed="false">
      <c r="A12" s="115" t="n">
        <v>1960</v>
      </c>
      <c r="B12" s="114" t="n">
        <v>121.1923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</row>
    <row r="13" customFormat="false" ht="12.75" hidden="false" customHeight="false" outlineLevel="0" collapsed="false">
      <c r="A13" s="115" t="n">
        <v>1961</v>
      </c>
      <c r="B13" s="114" t="n">
        <v>122.0727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</row>
    <row r="14" customFormat="false" ht="12.75" hidden="false" customHeight="false" outlineLevel="0" collapsed="false">
      <c r="A14" s="115" t="n">
        <v>1962</v>
      </c>
      <c r="B14" s="114" t="n">
        <v>135.6667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</row>
    <row r="15" customFormat="false" ht="12.75" hidden="false" customHeight="false" outlineLevel="0" collapsed="false">
      <c r="A15" s="115" t="n">
        <v>1963</v>
      </c>
      <c r="B15" s="114" t="n">
        <v>172.6105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2.75" hidden="false" customHeight="false" outlineLevel="0" collapsed="false">
      <c r="A16" s="115" t="n">
        <v>1964</v>
      </c>
      <c r="B16" s="114" t="n">
        <v>183.5333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2.75" hidden="false" customHeight="false" outlineLevel="0" collapsed="false">
      <c r="A17" s="115" t="n">
        <v>1965</v>
      </c>
      <c r="B17" s="114" t="n">
        <v>175.45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12.75" hidden="false" customHeight="false" outlineLevel="0" collapsed="false">
      <c r="A18" s="115" t="n">
        <v>1966</v>
      </c>
      <c r="B18" s="114" t="n">
        <v>169.1333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12.75" hidden="false" customHeight="false" outlineLevel="0" collapsed="false">
      <c r="A19" s="115" t="n">
        <v>1967</v>
      </c>
      <c r="B19" s="114" t="n">
        <v>162.2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</row>
    <row r="20" customFormat="false" ht="12.75" hidden="false" customHeight="false" outlineLevel="0" collapsed="false">
      <c r="A20" s="115" t="n">
        <v>1968</v>
      </c>
      <c r="B20" s="114" t="n">
        <v>156.4692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</row>
    <row r="21" customFormat="false" ht="12.75" hidden="false" customHeight="false" outlineLevel="0" collapsed="false">
      <c r="A21" s="115" t="n">
        <v>1969</v>
      </c>
      <c r="B21" s="114" t="n">
        <v>154.525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</row>
    <row r="22" customFormat="false" ht="12.75" hidden="false" customHeight="false" outlineLevel="0" collapsed="false">
      <c r="A22" s="115" t="n">
        <v>1970</v>
      </c>
      <c r="B22" s="114" t="n">
        <v>152.9917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</row>
    <row r="23" customFormat="false" ht="12.75" hidden="false" customHeight="false" outlineLevel="0" collapsed="false">
      <c r="A23" s="115" t="n">
        <v>1971</v>
      </c>
      <c r="B23" s="114" t="n">
        <v>149.9167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</row>
    <row r="24" customFormat="false" ht="12.75" hidden="false" customHeight="false" outlineLevel="0" collapsed="false">
      <c r="A24" s="115" t="n">
        <v>1972</v>
      </c>
      <c r="B24" s="114" t="n">
        <v>146.8818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</row>
    <row r="25" customFormat="false" ht="12.75" hidden="false" customHeight="false" outlineLevel="0" collapsed="false">
      <c r="A25" s="115" t="n">
        <v>1973</v>
      </c>
      <c r="B25" s="114" t="n">
        <v>142.3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</row>
    <row r="26" customFormat="false" ht="12.75" hidden="false" customHeight="false" outlineLevel="0" collapsed="false">
      <c r="A26" s="115" t="n">
        <v>1974</v>
      </c>
      <c r="B26" s="114" t="n">
        <v>139.22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</row>
    <row r="27" customFormat="false" ht="12.75" hidden="false" customHeight="false" outlineLevel="0" collapsed="false">
      <c r="A27" s="115" t="n">
        <v>1975</v>
      </c>
      <c r="B27" s="114" t="n">
        <v>137.0143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  <row r="28" customFormat="false" ht="12.75" hidden="false" customHeight="false" outlineLevel="0" collapsed="false">
      <c r="A28" s="115" t="n">
        <v>1976</v>
      </c>
      <c r="B28" s="114" t="n">
        <v>134.9647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</row>
    <row r="29" customFormat="false" ht="12.75" hidden="false" customHeight="false" outlineLevel="0" collapsed="false">
      <c r="A29" s="115" t="n">
        <v>1977</v>
      </c>
      <c r="B29" s="114" t="n">
        <v>133.2944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</row>
    <row r="30" customFormat="false" ht="12.75" hidden="false" customHeight="false" outlineLevel="0" collapsed="false">
      <c r="A30" s="115" t="n">
        <v>1978</v>
      </c>
      <c r="B30" s="114" t="n">
        <v>132.4417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</row>
    <row r="31" customFormat="false" ht="12.75" hidden="false" customHeight="false" outlineLevel="0" collapsed="false">
      <c r="A31" s="115" t="n">
        <v>1979</v>
      </c>
      <c r="B31" s="114" t="n">
        <v>129.6417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2.75" hidden="false" customHeight="false" outlineLevel="0" collapsed="false">
      <c r="A32" s="115" t="n">
        <v>1980</v>
      </c>
      <c r="B32" s="114" t="n">
        <v>126.3486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12.75" hidden="false" customHeight="false" outlineLevel="0" collapsed="false">
      <c r="A33" s="115" t="n">
        <v>1981</v>
      </c>
      <c r="B33" s="114" t="n">
        <v>125.5274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</row>
    <row r="34" customFormat="false" ht="12.75" hidden="false" customHeight="false" outlineLevel="0" collapsed="false">
      <c r="A34" s="115" t="n">
        <v>1982</v>
      </c>
      <c r="B34" s="114" t="n">
        <v>123.8614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13.5" hidden="false" customHeight="false" outlineLevel="0" collapsed="false">
      <c r="A35" s="115" t="n">
        <v>1983</v>
      </c>
      <c r="B35" s="114" t="n">
        <v>122.5089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3.5" hidden="false" customHeight="false" outlineLevel="0" collapsed="false">
      <c r="A36" s="132" t="n">
        <v>1984</v>
      </c>
      <c r="B36" s="114" t="n">
        <v>120.5179</v>
      </c>
      <c r="C36" s="0"/>
      <c r="D36" s="134"/>
      <c r="E36" s="135"/>
      <c r="F36" s="136" t="n">
        <f aca="false">Results_SOC!AB2</f>
        <v>4.95801505125675</v>
      </c>
      <c r="G36" s="135"/>
      <c r="H36" s="136" t="n">
        <f aca="false">Results_SOC!AB3</f>
        <v>1.394875988737</v>
      </c>
      <c r="I36" s="135"/>
      <c r="J36" s="136" t="n">
        <f aca="false">Results_SOC!AB4</f>
        <v>1.6574367673773</v>
      </c>
      <c r="K36" s="135"/>
      <c r="L36" s="137"/>
      <c r="M36" s="138" t="n">
        <f aca="false">Results_SOC!Q2</f>
        <v>-30.218698984052</v>
      </c>
      <c r="N36" s="138" t="n">
        <f aca="false">Results_SOC!Q3</f>
        <v>-25.6748576434358</v>
      </c>
      <c r="O36" s="138" t="n">
        <f aca="false">Results_SOC!Q4</f>
        <v>-25.4835451144813</v>
      </c>
      <c r="P36" s="135"/>
      <c r="Q36" s="136"/>
      <c r="R36" s="135"/>
      <c r="S36" s="136" t="n">
        <f aca="false">Results_SOC!L2*100</f>
        <v>107.012854986393</v>
      </c>
      <c r="T36" s="135"/>
      <c r="U36" s="136" t="n">
        <f aca="false">Results_SOC!L3*100</f>
        <v>92.136294016767</v>
      </c>
      <c r="V36" s="135"/>
      <c r="W36" s="136" t="n">
        <f aca="false">Results_SOC!L4*100</f>
        <v>87.1496114785725</v>
      </c>
      <c r="X36" s="135"/>
      <c r="Y36" s="136"/>
      <c r="Z36" s="135"/>
      <c r="AA36" s="136"/>
      <c r="AB36" s="135"/>
    </row>
    <row r="37" customFormat="false" ht="12.75" hidden="false" customHeight="false" outlineLevel="0" collapsed="false">
      <c r="A37" s="115" t="n">
        <v>1985</v>
      </c>
      <c r="B37" s="114" t="n">
        <v>119.456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</row>
    <row r="38" customFormat="false" ht="12.75" hidden="false" customHeight="false" outlineLevel="0" collapsed="false">
      <c r="A38" s="115" t="n">
        <v>1986</v>
      </c>
      <c r="B38" s="114" t="n">
        <v>118.35</v>
      </c>
      <c r="C38" s="126" t="n">
        <f aca="false">14C_background!H143</f>
        <v>0.02800308929494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2.75" hidden="false" customHeight="false" outlineLevel="0" collapsed="false">
      <c r="A39" s="115" t="n">
        <v>1987</v>
      </c>
      <c r="B39" s="114" t="n">
        <v>117.8131</v>
      </c>
      <c r="C39" s="126" t="n">
        <f aca="false">14C_background!H149</f>
        <v>0.0393620482878354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2.75" hidden="false" customHeight="false" outlineLevel="0" collapsed="false">
      <c r="A40" s="115" t="n">
        <v>1988</v>
      </c>
      <c r="B40" s="114" t="n">
        <v>116.9552</v>
      </c>
      <c r="C40" s="126" t="n">
        <f aca="false">14C_background!H161</f>
        <v>0.02076890455467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2.75" hidden="false" customHeight="false" outlineLevel="0" collapsed="false">
      <c r="A41" s="115" t="n">
        <v>1989</v>
      </c>
      <c r="B41" s="114" t="n">
        <v>116.144</v>
      </c>
      <c r="C41" s="126" t="n">
        <f aca="false">14C_background!H173</f>
        <v>0.0289124654771004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12.75" hidden="false" customHeight="false" outlineLevel="0" collapsed="false">
      <c r="A42" s="115" t="n">
        <v>1990</v>
      </c>
      <c r="B42" s="114" t="n">
        <v>114.989</v>
      </c>
      <c r="C42" s="126" t="n">
        <f aca="false">14C_background!H185</f>
        <v>0.0355919237338859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12.75" hidden="false" customHeight="false" outlineLevel="0" collapsed="false">
      <c r="A43" s="115" t="n">
        <v>1991</v>
      </c>
      <c r="B43" s="114" t="n">
        <v>113.918</v>
      </c>
      <c r="C43" s="126" t="n">
        <f aca="false">14C_background!H197</f>
        <v>0.042900115219294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12.75" hidden="false" customHeight="false" outlineLevel="0" collapsed="false">
      <c r="A44" s="115" t="n">
        <v>1992</v>
      </c>
      <c r="B44" s="114" t="n">
        <v>113.2693</v>
      </c>
      <c r="C44" s="126" t="n">
        <f aca="false">14C_background!H209</f>
        <v>0.0438209984481659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12.75" hidden="false" customHeight="false" outlineLevel="0" collapsed="false">
      <c r="A45" s="115" t="n">
        <v>1993</v>
      </c>
      <c r="B45" s="114" t="n">
        <v>112.5343</v>
      </c>
      <c r="C45" s="126" t="n">
        <f aca="false">14C_background!H221</f>
        <v>0.0357479316977728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2.75" hidden="false" customHeight="false" outlineLevel="0" collapsed="false">
      <c r="A46" s="115" t="n">
        <v>1994</v>
      </c>
      <c r="B46" s="114" t="n">
        <v>111.9235</v>
      </c>
      <c r="C46" s="126" t="n">
        <f aca="false">14C_background!H233</f>
        <v>0.0318165531747282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2.75" hidden="false" customHeight="false" outlineLevel="0" collapsed="false">
      <c r="A47" s="115" t="n">
        <v>1995</v>
      </c>
      <c r="B47" s="114" t="n">
        <v>111.3074</v>
      </c>
      <c r="C47" s="126" t="n">
        <f aca="false">14C_background!H245</f>
        <v>0.0474998264661438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</row>
    <row r="48" customFormat="false" ht="12.75" hidden="false" customHeight="false" outlineLevel="0" collapsed="false">
      <c r="A48" s="115" t="n">
        <v>1996</v>
      </c>
      <c r="B48" s="114" t="n">
        <v>110.5375</v>
      </c>
      <c r="C48" s="126" t="n">
        <f aca="false">14C_background!H257</f>
        <v>0.0532104046893633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</row>
    <row r="49" customFormat="false" ht="12.75" hidden="false" customHeight="false" outlineLevel="0" collapsed="false">
      <c r="A49" s="115" t="n">
        <v>1997</v>
      </c>
      <c r="B49" s="114" t="n">
        <v>110.13</v>
      </c>
      <c r="C49" s="126" t="n">
        <f aca="false">14C_background!H269</f>
        <v>0.0329846397663865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</row>
    <row r="50" customFormat="false" ht="12.75" hidden="false" customHeight="false" outlineLevel="0" collapsed="false">
      <c r="A50" s="115" t="n">
        <v>1998</v>
      </c>
      <c r="B50" s="114" t="n">
        <v>109.7664</v>
      </c>
      <c r="C50" s="126" t="n">
        <f aca="false">14C_background!H281</f>
        <v>0.0411382980911464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</row>
    <row r="51" customFormat="false" ht="13.5" hidden="false" customHeight="false" outlineLevel="0" collapsed="false">
      <c r="A51" s="127" t="n">
        <v>1999</v>
      </c>
      <c r="B51" s="128" t="n">
        <v>109.1764</v>
      </c>
      <c r="C51" s="126" t="n">
        <f aca="false">14C_background!H293</f>
        <v>0.0734407236759332</v>
      </c>
      <c r="D51" s="129"/>
      <c r="E51" s="130"/>
      <c r="F51" s="129"/>
      <c r="G51" s="130"/>
      <c r="H51" s="129"/>
      <c r="I51" s="130"/>
      <c r="J51" s="129"/>
      <c r="K51" s="130"/>
      <c r="L51" s="131"/>
      <c r="M51" s="131"/>
      <c r="N51" s="131"/>
      <c r="O51" s="131"/>
      <c r="P51" s="130"/>
      <c r="Q51" s="129"/>
      <c r="R51" s="130"/>
      <c r="S51" s="129"/>
      <c r="T51" s="130"/>
      <c r="U51" s="129"/>
      <c r="V51" s="130"/>
      <c r="W51" s="129"/>
      <c r="X51" s="130"/>
      <c r="Y51" s="129"/>
      <c r="Z51" s="130"/>
      <c r="AA51" s="129"/>
      <c r="AB51" s="130"/>
    </row>
    <row r="52" customFormat="false" ht="13.5" hidden="false" customHeight="false" outlineLevel="0" collapsed="false">
      <c r="A52" s="132" t="n">
        <v>2000</v>
      </c>
      <c r="B52" s="133" t="n">
        <v>108.7456</v>
      </c>
      <c r="C52" s="126" t="n">
        <f aca="false">14C_background!H305</f>
        <v>0.0306152224038335</v>
      </c>
      <c r="D52" s="134"/>
      <c r="E52" s="135"/>
      <c r="F52" s="136" t="n">
        <f aca="false">Results_SOC!AB11</f>
        <v>3.094481680182</v>
      </c>
      <c r="G52" s="135"/>
      <c r="H52" s="136" t="n">
        <f aca="false">Results_SOC!AB12</f>
        <v>1.045960086416</v>
      </c>
      <c r="I52" s="135"/>
      <c r="J52" s="136"/>
      <c r="K52" s="135"/>
      <c r="L52" s="137"/>
      <c r="M52" s="138" t="n">
        <f aca="false">Results_SOC!Q11</f>
        <v>-24.3152644278239</v>
      </c>
      <c r="N52" s="138" t="n">
        <f aca="false">Results_SOC!Q12</f>
        <v>-27.0851334178538</v>
      </c>
      <c r="O52" s="138"/>
      <c r="P52" s="135"/>
      <c r="Q52" s="136"/>
      <c r="R52" s="135"/>
      <c r="S52" s="136" t="n">
        <f aca="false">Results_SOC!L11*100</f>
        <v>103.562851601507</v>
      </c>
      <c r="T52" s="135"/>
      <c r="U52" s="136" t="n">
        <f aca="false">Results_SOC!L12*100</f>
        <v>91.4641387627928</v>
      </c>
      <c r="V52" s="135"/>
      <c r="W52" s="136"/>
      <c r="X52" s="135"/>
      <c r="Y52" s="136"/>
      <c r="Z52" s="135"/>
      <c r="AA52" s="136"/>
      <c r="AB52" s="135"/>
    </row>
    <row r="53" customFormat="false" ht="12.75" hidden="false" customHeight="false" outlineLevel="0" collapsed="false">
      <c r="A53" s="139" t="n">
        <v>2001</v>
      </c>
      <c r="B53" s="140" t="n">
        <v>108.0529</v>
      </c>
      <c r="C53" s="126" t="n">
        <f aca="false">14C_background!H317</f>
        <v>0.0308522070125575</v>
      </c>
      <c r="D53" s="141"/>
      <c r="E53" s="142"/>
      <c r="F53" s="141"/>
      <c r="G53" s="142"/>
      <c r="H53" s="141"/>
      <c r="I53" s="142"/>
      <c r="J53" s="141"/>
      <c r="K53" s="142"/>
      <c r="L53" s="143"/>
      <c r="M53" s="143"/>
      <c r="N53" s="143"/>
      <c r="O53" s="143"/>
      <c r="P53" s="142"/>
      <c r="Q53" s="141"/>
      <c r="R53" s="142"/>
      <c r="S53" s="141"/>
      <c r="T53" s="142"/>
      <c r="U53" s="141"/>
      <c r="V53" s="142"/>
      <c r="W53" s="141"/>
      <c r="X53" s="142"/>
      <c r="Y53" s="141"/>
      <c r="Z53" s="142"/>
      <c r="AA53" s="141"/>
      <c r="AB53" s="142"/>
    </row>
    <row r="54" customFormat="false" ht="12.75" hidden="false" customHeight="false" outlineLevel="0" collapsed="false">
      <c r="A54" s="144" t="n">
        <v>2002</v>
      </c>
      <c r="B54" s="145" t="n">
        <v>107.3901</v>
      </c>
      <c r="C54" s="126" t="n">
        <f aca="false">14C_background!H329</f>
        <v>0.0575202423597188</v>
      </c>
      <c r="D54" s="146"/>
      <c r="E54" s="147"/>
      <c r="F54" s="146"/>
      <c r="G54" s="147"/>
      <c r="H54" s="146"/>
      <c r="I54" s="147"/>
      <c r="J54" s="146"/>
      <c r="K54" s="147"/>
      <c r="L54" s="148"/>
      <c r="M54" s="148"/>
      <c r="N54" s="148"/>
      <c r="O54" s="148"/>
      <c r="P54" s="147"/>
      <c r="Q54" s="146"/>
      <c r="R54" s="147"/>
      <c r="S54" s="146"/>
      <c r="T54" s="147"/>
      <c r="U54" s="146"/>
      <c r="V54" s="147"/>
      <c r="W54" s="146"/>
      <c r="X54" s="147"/>
      <c r="Y54" s="146"/>
      <c r="Z54" s="147"/>
      <c r="AA54" s="146"/>
      <c r="AB54" s="147"/>
    </row>
    <row r="55" customFormat="false" ht="12.75" hidden="false" customHeight="false" outlineLevel="0" collapsed="false">
      <c r="A55" s="144" t="n">
        <v>2003</v>
      </c>
      <c r="B55" s="145" t="n">
        <v>106.8178</v>
      </c>
      <c r="C55" s="126" t="n">
        <f aca="false">14C_background!H341</f>
        <v>0.0723215335146605</v>
      </c>
      <c r="D55" s="146"/>
      <c r="E55" s="147"/>
      <c r="F55" s="146"/>
      <c r="G55" s="147"/>
      <c r="H55" s="146"/>
      <c r="I55" s="147"/>
      <c r="J55" s="146"/>
      <c r="K55" s="147"/>
      <c r="L55" s="148"/>
      <c r="M55" s="148"/>
      <c r="N55" s="148"/>
      <c r="O55" s="148"/>
      <c r="P55" s="147"/>
      <c r="Q55" s="146"/>
      <c r="R55" s="147"/>
      <c r="S55" s="146"/>
      <c r="T55" s="147"/>
      <c r="U55" s="146"/>
      <c r="V55" s="147"/>
      <c r="W55" s="146"/>
      <c r="X55" s="147"/>
      <c r="Y55" s="146"/>
      <c r="Z55" s="147"/>
      <c r="AA55" s="146"/>
      <c r="AB55" s="147"/>
    </row>
    <row r="56" customFormat="false" ht="12.75" hidden="false" customHeight="false" outlineLevel="0" collapsed="false">
      <c r="A56" s="144" t="n">
        <v>2004</v>
      </c>
      <c r="B56" s="145" t="n">
        <v>106.2062</v>
      </c>
      <c r="C56" s="0"/>
      <c r="D56" s="146"/>
      <c r="E56" s="147"/>
      <c r="F56" s="146"/>
      <c r="G56" s="147"/>
      <c r="H56" s="146"/>
      <c r="I56" s="147"/>
      <c r="J56" s="146"/>
      <c r="K56" s="147"/>
      <c r="L56" s="148"/>
      <c r="M56" s="148"/>
      <c r="N56" s="148"/>
      <c r="O56" s="148"/>
      <c r="P56" s="147"/>
      <c r="Q56" s="146"/>
      <c r="R56" s="147"/>
      <c r="S56" s="146"/>
      <c r="T56" s="147"/>
      <c r="U56" s="146"/>
      <c r="V56" s="147"/>
      <c r="W56" s="146"/>
      <c r="X56" s="147"/>
      <c r="Y56" s="146"/>
      <c r="Z56" s="147"/>
      <c r="AA56" s="146"/>
      <c r="AB56" s="147"/>
    </row>
    <row r="57" customFormat="false" ht="13.5" hidden="false" customHeight="false" outlineLevel="0" collapsed="false">
      <c r="A57" s="149" t="n">
        <v>2005</v>
      </c>
      <c r="B57" s="150" t="n">
        <v>105.7437</v>
      </c>
      <c r="C57" s="0"/>
      <c r="D57" s="151"/>
      <c r="E57" s="152"/>
      <c r="F57" s="151"/>
      <c r="G57" s="152"/>
      <c r="H57" s="151"/>
      <c r="I57" s="152"/>
      <c r="J57" s="151"/>
      <c r="K57" s="152"/>
      <c r="L57" s="153"/>
      <c r="M57" s="153"/>
      <c r="N57" s="153"/>
      <c r="O57" s="153"/>
      <c r="P57" s="152"/>
      <c r="Q57" s="151"/>
      <c r="R57" s="152"/>
      <c r="S57" s="151"/>
      <c r="T57" s="152"/>
      <c r="U57" s="151"/>
      <c r="V57" s="152"/>
      <c r="W57" s="151"/>
      <c r="X57" s="152"/>
      <c r="Y57" s="151"/>
      <c r="Z57" s="152"/>
      <c r="AA57" s="151"/>
      <c r="AB57" s="152"/>
    </row>
    <row r="58" customFormat="false" ht="13.5" hidden="false" customHeight="false" outlineLevel="0" collapsed="false">
      <c r="A58" s="132" t="n">
        <v>2006</v>
      </c>
      <c r="B58" s="133" t="n">
        <v>105.5558</v>
      </c>
      <c r="C58" s="0"/>
      <c r="D58" s="136"/>
      <c r="E58" s="135"/>
      <c r="F58" s="136" t="n">
        <f aca="false">Results_SOC!AB18</f>
        <v>0.994161004491</v>
      </c>
      <c r="G58" s="135"/>
      <c r="H58" s="136" t="n">
        <f aca="false">Results_SOC!AB19</f>
        <v>2.0608091612255</v>
      </c>
      <c r="I58" s="135"/>
      <c r="J58" s="136" t="n">
        <f aca="false">Results_SOC!AB20</f>
        <v>1.26807212556675</v>
      </c>
      <c r="K58" s="135"/>
      <c r="L58" s="137"/>
      <c r="M58" s="138" t="n">
        <f aca="false">Results_SOC!Q18</f>
        <v>-26.790257156723</v>
      </c>
      <c r="N58" s="138" t="n">
        <f aca="false">Results_SOC!Q19</f>
        <v>-27.0875617105</v>
      </c>
      <c r="O58" s="138" t="n">
        <f aca="false">Results_SOC!Q20</f>
        <v>-26.9981120941419</v>
      </c>
      <c r="P58" s="135"/>
      <c r="Q58" s="136"/>
      <c r="R58" s="135"/>
      <c r="S58" s="136" t="n">
        <f aca="false">Results_SOC!L18*100</f>
        <v>94.5943917451461</v>
      </c>
      <c r="T58" s="135"/>
      <c r="U58" s="136" t="n">
        <f aca="false">Results_SOC!L19*100</f>
        <v>101.77552221603</v>
      </c>
      <c r="V58" s="135"/>
      <c r="W58" s="136" t="n">
        <f aca="false">Results_SOC!L20*100</f>
        <v>94.5998942178004</v>
      </c>
      <c r="X58" s="135"/>
      <c r="Y58" s="136"/>
      <c r="Z58" s="135"/>
      <c r="AA58" s="136"/>
      <c r="AB58" s="135"/>
    </row>
    <row r="59" customFormat="false" ht="12.75" hidden="false" customHeight="false" outlineLevel="0" collapsed="false">
      <c r="A59" s="139" t="n">
        <v>2007</v>
      </c>
      <c r="B59" s="140" t="n">
        <v>105.0663</v>
      </c>
      <c r="C59" s="0"/>
      <c r="D59" s="141"/>
      <c r="E59" s="142"/>
      <c r="F59" s="141"/>
      <c r="G59" s="142"/>
      <c r="H59" s="141"/>
      <c r="I59" s="142"/>
      <c r="J59" s="141"/>
      <c r="K59" s="142"/>
      <c r="L59" s="143"/>
      <c r="M59" s="143"/>
      <c r="N59" s="143"/>
      <c r="O59" s="143"/>
      <c r="P59" s="142"/>
      <c r="Q59" s="141"/>
      <c r="R59" s="142"/>
      <c r="S59" s="141"/>
      <c r="T59" s="142"/>
      <c r="U59" s="141"/>
      <c r="V59" s="142"/>
      <c r="W59" s="141"/>
      <c r="X59" s="142"/>
      <c r="Y59" s="141"/>
      <c r="Z59" s="142"/>
      <c r="AA59" s="141"/>
      <c r="AB59" s="142"/>
    </row>
    <row r="60" customFormat="false" ht="12.75" hidden="false" customHeight="false" outlineLevel="0" collapsed="false">
      <c r="A60" s="115" t="n">
        <v>2008</v>
      </c>
      <c r="B60" s="114" t="n">
        <v>104.6239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</row>
    <row r="61" customFormat="false" ht="12.75" hidden="false" customHeight="false" outlineLevel="0" collapsed="false">
      <c r="A61" s="115" t="n">
        <v>2009</v>
      </c>
      <c r="B61" s="114" t="n">
        <v>104.3605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</row>
    <row r="62" customFormat="false" ht="12.75" hidden="false" customHeight="false" outlineLevel="0" collapsed="false">
      <c r="A62" s="115" t="n">
        <v>2010</v>
      </c>
      <c r="B62" s="114" t="n">
        <v>104.0473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</row>
    <row r="63" customFormat="false" ht="12.75" hidden="false" customHeight="false" outlineLevel="0" collapsed="false">
      <c r="A63" s="115" t="n">
        <v>2011</v>
      </c>
      <c r="B63" s="114" t="n">
        <v>103.7589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</row>
    <row r="64" customFormat="false" ht="12.75" hidden="false" customHeight="false" outlineLevel="0" collapsed="false">
      <c r="A64" s="115" t="n">
        <v>2012</v>
      </c>
      <c r="B64" s="114" t="n">
        <v>103.4955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</row>
    <row r="65" customFormat="false" ht="12.75" hidden="false" customHeight="false" outlineLevel="0" collapsed="false">
      <c r="A65" s="115" t="n">
        <v>2013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</row>
    <row r="66" customFormat="false" ht="13.5" hidden="false" customHeight="false" outlineLevel="0" collapsed="false">
      <c r="A66" s="127" t="n">
        <v>2014</v>
      </c>
      <c r="B66" s="128"/>
      <c r="C66" s="154"/>
      <c r="D66" s="129"/>
      <c r="E66" s="130"/>
      <c r="F66" s="129"/>
      <c r="G66" s="130"/>
      <c r="H66" s="129"/>
      <c r="I66" s="130"/>
      <c r="J66" s="129"/>
      <c r="K66" s="130"/>
      <c r="L66" s="131"/>
      <c r="M66" s="131"/>
      <c r="N66" s="131"/>
      <c r="O66" s="131"/>
      <c r="P66" s="130"/>
      <c r="Q66" s="129"/>
      <c r="R66" s="130"/>
      <c r="S66" s="129"/>
      <c r="T66" s="130"/>
      <c r="U66" s="129"/>
      <c r="V66" s="130"/>
      <c r="W66" s="129"/>
      <c r="X66" s="130"/>
      <c r="Y66" s="129"/>
      <c r="Z66" s="130"/>
      <c r="AA66" s="129"/>
      <c r="AB66" s="130"/>
    </row>
    <row r="67" s="165" customFormat="true" ht="13.5" hidden="false" customHeight="false" outlineLevel="0" collapsed="false">
      <c r="A67" s="155" t="n">
        <v>2015</v>
      </c>
      <c r="B67" s="156"/>
      <c r="C67" s="157"/>
      <c r="D67" s="158"/>
      <c r="E67" s="159"/>
      <c r="F67" s="158" t="n">
        <f aca="false">AVERAGE(Results_SOC!AB24,Results_SOC!AB27,Results_SOC!AB30)</f>
        <v>1.61528006657027</v>
      </c>
      <c r="G67" s="159" t="n">
        <f aca="false">STDEV(Results_SOC!AB24,Results_SOC!AB27,Results_SOC!AB30)</f>
        <v>0.926556765989723</v>
      </c>
      <c r="H67" s="158" t="n">
        <f aca="false">AVERAGE(Results_SOC!AB25,Results_SOC!AB28,Results_SOC!AB31)</f>
        <v>1.05043500128</v>
      </c>
      <c r="I67" s="159" t="n">
        <f aca="false">STDEV(Results_SOC!AB25,Results_SOC!AB28,Results_SOC!AB31)</f>
        <v>0.339541751461188</v>
      </c>
      <c r="J67" s="158" t="n">
        <f aca="false">AVERAGE(Results_SOC!AB26,Results_SOC!AB29,Results_SOC!AB32)</f>
        <v>1.05762044562228</v>
      </c>
      <c r="K67" s="159" t="n">
        <f aca="false">STDEV(Results_SOC!AB26,Results_SOC!AB29,Results_SOC!AB32)</f>
        <v>0.372638183891857</v>
      </c>
      <c r="L67" s="137"/>
      <c r="M67" s="137" t="n">
        <f aca="false">AVERAGE(Results_SOC!Q24,Results_SOC!Q27,Results_SOC!Q30)</f>
        <v>-28.845404812454</v>
      </c>
      <c r="N67" s="137" t="n">
        <f aca="false">AVERAGE(Results_SOC!Q25,Results_SOC!Q28,Results_SOC!Q31)</f>
        <v>-29.1238079925624</v>
      </c>
      <c r="O67" s="137" t="n">
        <f aca="false">AVERAGE(Results_SOC!AQ26,Results_SOC!Q29,Results_SOC!Q32)</f>
        <v>-27.2953055058233</v>
      </c>
      <c r="P67" s="159"/>
      <c r="Q67" s="158"/>
      <c r="R67" s="159"/>
      <c r="S67" s="158" t="n">
        <f aca="false">AVERAGE(Results_SOC!L24,Results_SOC!L27,Results_SOC!L30)*100</f>
        <v>100.74133508438</v>
      </c>
      <c r="T67" s="159" t="n">
        <f aca="false">STDEV(Results_SOC!L24,Results_SOC!L27,Results_SOC!L30)*100</f>
        <v>1.24277297814809</v>
      </c>
      <c r="U67" s="158" t="n">
        <f aca="false">AVERAGE(Results_SOC!L25,Results_SOC!L28,Results_SOC!L31)*100</f>
        <v>97.4007259472789</v>
      </c>
      <c r="V67" s="159" t="n">
        <f aca="false">STDEV(Results_SOC!L25,Results_SOC!L28,Results_SOC!L31)*100</f>
        <v>0.755786320296121</v>
      </c>
      <c r="W67" s="158" t="n">
        <f aca="false">AVERAGE(Results_SOC!L26,Results_SOC!L29,Results_SOC!L32)*100</f>
        <v>96.9511883945427</v>
      </c>
      <c r="X67" s="159" t="n">
        <f aca="false">STDEV(Results_SOC!L26,Results_SOC!L29,Results_SOC!L32)*100</f>
        <v>1.82294199200716</v>
      </c>
      <c r="Y67" s="158"/>
      <c r="Z67" s="159"/>
      <c r="AA67" s="158"/>
      <c r="AB67" s="159"/>
    </row>
    <row r="68" customFormat="false" ht="12.75" hidden="false" customHeight="false" outlineLevel="0" collapsed="false">
      <c r="A68" s="113" t="n">
        <v>2016</v>
      </c>
      <c r="B68" s="160"/>
      <c r="C68" s="161"/>
      <c r="D68" s="162"/>
      <c r="E68" s="163"/>
      <c r="F68" s="162"/>
      <c r="G68" s="163"/>
      <c r="H68" s="162"/>
      <c r="I68" s="163"/>
      <c r="J68" s="162"/>
      <c r="K68" s="163"/>
      <c r="L68" s="164"/>
      <c r="M68" s="164"/>
      <c r="N68" s="164"/>
      <c r="O68" s="164"/>
      <c r="P68" s="163"/>
      <c r="Q68" s="162"/>
      <c r="R68" s="163"/>
      <c r="S68" s="162"/>
      <c r="T68" s="163"/>
      <c r="U68" s="162"/>
      <c r="V68" s="163"/>
      <c r="W68" s="162"/>
      <c r="X68" s="163"/>
      <c r="Y68" s="162"/>
      <c r="Z68" s="163"/>
      <c r="AA68" s="162"/>
      <c r="AB68" s="163"/>
    </row>
    <row r="69" customFormat="false" ht="12.75" hidden="false" customHeight="false" outlineLevel="0" collapsed="false">
      <c r="A69" s="115" t="n">
        <v>2017</v>
      </c>
    </row>
    <row r="70" customFormat="false" ht="12.75" hidden="false" customHeight="false" outlineLevel="0" collapsed="false">
      <c r="A70" s="115" t="n">
        <v>2018</v>
      </c>
    </row>
    <row r="71" customFormat="false" ht="12.75" hidden="false" customHeight="false" outlineLevel="0" collapsed="false">
      <c r="A71" s="115" t="n">
        <v>2019</v>
      </c>
    </row>
    <row r="72" customFormat="false" ht="12.75" hidden="false" customHeight="false" outlineLevel="0" collapsed="false">
      <c r="A72" s="115" t="n">
        <v>2020</v>
      </c>
    </row>
    <row r="73" customFormat="false" ht="12.75" hidden="false" customHeight="false" outlineLevel="0" collapsed="false">
      <c r="A73" s="115" t="n">
        <v>2021</v>
      </c>
    </row>
    <row r="74" customFormat="false" ht="12.75" hidden="false" customHeight="false" outlineLevel="0" collapsed="false">
      <c r="A74" s="115" t="n">
        <v>2022</v>
      </c>
    </row>
    <row r="75" customFormat="false" ht="12.75" hidden="false" customHeight="false" outlineLevel="0" collapsed="false">
      <c r="A75" s="115" t="n">
        <v>2023</v>
      </c>
    </row>
    <row r="76" customFormat="false" ht="12.75" hidden="false" customHeight="false" outlineLevel="0" collapsed="false">
      <c r="A76" s="115" t="n">
        <v>2024</v>
      </c>
    </row>
    <row r="77" customFormat="false" ht="12.75" hidden="false" customHeight="false" outlineLevel="0" collapsed="false">
      <c r="A77" s="115" t="n">
        <v>2025</v>
      </c>
    </row>
    <row r="78" customFormat="false" ht="12.75" hidden="false" customHeight="false" outlineLevel="0" collapsed="false">
      <c r="A78" s="115" t="n">
        <v>2026</v>
      </c>
    </row>
    <row r="79" customFormat="false" ht="12.75" hidden="false" customHeight="false" outlineLevel="0" collapsed="false">
      <c r="A79" s="115" t="n">
        <v>2027</v>
      </c>
    </row>
    <row r="80" customFormat="false" ht="12.75" hidden="false" customHeight="false" outlineLevel="0" collapsed="false">
      <c r="A80" s="115" t="n">
        <v>2028</v>
      </c>
    </row>
    <row r="81" customFormat="false" ht="12.75" hidden="false" customHeight="false" outlineLevel="0" collapsed="false">
      <c r="A81" s="115" t="n">
        <v>2029</v>
      </c>
    </row>
    <row r="82" customFormat="false" ht="12.75" hidden="false" customHeight="false" outlineLevel="0" collapsed="false">
      <c r="A82" s="115" t="n">
        <v>2030</v>
      </c>
    </row>
    <row r="83" customFormat="false" ht="12.75" hidden="false" customHeight="false" outlineLevel="0" collapsed="false">
      <c r="A83" s="115" t="n">
        <v>2031</v>
      </c>
    </row>
    <row r="84" customFormat="false" ht="12.75" hidden="false" customHeight="false" outlineLevel="0" collapsed="false">
      <c r="A84" s="115" t="n">
        <v>2032</v>
      </c>
    </row>
    <row r="85" customFormat="false" ht="12.75" hidden="false" customHeight="false" outlineLevel="0" collapsed="false">
      <c r="A85" s="115" t="n">
        <v>2033</v>
      </c>
    </row>
    <row r="86" customFormat="false" ht="12.75" hidden="false" customHeight="false" outlineLevel="0" collapsed="false">
      <c r="A86" s="115" t="n">
        <v>2034</v>
      </c>
    </row>
    <row r="87" customFormat="false" ht="12.75" hidden="false" customHeight="false" outlineLevel="0" collapsed="false">
      <c r="A87" s="115" t="n">
        <v>2035</v>
      </c>
    </row>
    <row r="88" customFormat="false" ht="12.75" hidden="false" customHeight="false" outlineLevel="0" collapsed="false">
      <c r="A88" s="115" t="n">
        <v>2036</v>
      </c>
    </row>
    <row r="89" customFormat="false" ht="12.75" hidden="false" customHeight="false" outlineLevel="0" collapsed="false">
      <c r="A89" s="115" t="n">
        <v>2037</v>
      </c>
    </row>
    <row r="90" customFormat="false" ht="12.75" hidden="false" customHeight="false" outlineLevel="0" collapsed="false">
      <c r="A90" s="115" t="n">
        <v>2038</v>
      </c>
    </row>
    <row r="91" customFormat="false" ht="12.75" hidden="false" customHeight="false" outlineLevel="0" collapsed="false">
      <c r="A91" s="115" t="n">
        <v>2039</v>
      </c>
    </row>
    <row r="92" customFormat="false" ht="12.75" hidden="false" customHeight="false" outlineLevel="0" collapsed="false">
      <c r="A92" s="115" t="n">
        <v>2040</v>
      </c>
    </row>
    <row r="93" customFormat="false" ht="12.75" hidden="false" customHeight="false" outlineLevel="0" collapsed="false">
      <c r="A93" s="115" t="n">
        <v>2041</v>
      </c>
    </row>
    <row r="94" customFormat="false" ht="12.75" hidden="false" customHeight="false" outlineLevel="0" collapsed="false">
      <c r="A94" s="115" t="n">
        <v>2042</v>
      </c>
    </row>
    <row r="95" customFormat="false" ht="12.75" hidden="false" customHeight="false" outlineLevel="0" collapsed="false">
      <c r="A95" s="115" t="n">
        <v>2043</v>
      </c>
    </row>
    <row r="96" customFormat="false" ht="12.75" hidden="false" customHeight="false" outlineLevel="0" collapsed="false">
      <c r="A96" s="115" t="n">
        <v>2044</v>
      </c>
    </row>
    <row r="97" customFormat="false" ht="12.75" hidden="false" customHeight="false" outlineLevel="0" collapsed="false">
      <c r="A97" s="115" t="n">
        <v>2045</v>
      </c>
    </row>
    <row r="98" customFormat="false" ht="12.75" hidden="false" customHeight="false" outlineLevel="0" collapsed="false">
      <c r="A98" s="115" t="n">
        <v>2046</v>
      </c>
    </row>
    <row r="99" customFormat="false" ht="12.75" hidden="false" customHeight="false" outlineLevel="0" collapsed="false">
      <c r="A99" s="115" t="n">
        <v>2047</v>
      </c>
    </row>
    <row r="100" customFormat="false" ht="12.75" hidden="false" customHeight="false" outlineLevel="0" collapsed="false">
      <c r="A100" s="115" t="n">
        <v>2048</v>
      </c>
    </row>
    <row r="101" customFormat="false" ht="12.75" hidden="false" customHeight="false" outlineLevel="0" collapsed="false">
      <c r="A101" s="115" t="n">
        <v>2049</v>
      </c>
    </row>
    <row r="102" customFormat="false" ht="12.75" hidden="false" customHeight="false" outlineLevel="0" collapsed="false">
      <c r="A102" s="115" t="n">
        <v>2050</v>
      </c>
    </row>
    <row r="103" customFormat="false" ht="12.75" hidden="false" customHeight="false" outlineLevel="0" collapsed="false">
      <c r="A103" s="115" t="n">
        <v>2051</v>
      </c>
    </row>
    <row r="104" customFormat="false" ht="12.75" hidden="false" customHeight="false" outlineLevel="0" collapsed="false">
      <c r="A104" s="115" t="n">
        <v>2052</v>
      </c>
    </row>
    <row r="105" customFormat="false" ht="12.75" hidden="false" customHeight="false" outlineLevel="0" collapsed="false">
      <c r="A105" s="115" t="n">
        <v>2053</v>
      </c>
    </row>
    <row r="106" customFormat="false" ht="12.75" hidden="false" customHeight="false" outlineLevel="0" collapsed="false">
      <c r="A106" s="115" t="n">
        <v>2054</v>
      </c>
    </row>
    <row r="107" customFormat="false" ht="12.75" hidden="false" customHeight="false" outlineLevel="0" collapsed="false">
      <c r="A107" s="115" t="n">
        <v>2055</v>
      </c>
    </row>
    <row r="108" customFormat="false" ht="12.75" hidden="false" customHeight="false" outlineLevel="0" collapsed="false">
      <c r="A108" s="115" t="n">
        <v>2056</v>
      </c>
    </row>
    <row r="109" customFormat="false" ht="12.75" hidden="false" customHeight="false" outlineLevel="0" collapsed="false">
      <c r="A109" s="115" t="n">
        <v>2057</v>
      </c>
    </row>
    <row r="110" customFormat="false" ht="12.75" hidden="false" customHeight="false" outlineLevel="0" collapsed="false">
      <c r="A110" s="115" t="n">
        <v>2058</v>
      </c>
    </row>
    <row r="111" customFormat="false" ht="12.75" hidden="false" customHeight="false" outlineLevel="0" collapsed="false">
      <c r="A111" s="115" t="n">
        <v>2059</v>
      </c>
    </row>
    <row r="112" customFormat="false" ht="12.75" hidden="false" customHeight="false" outlineLevel="0" collapsed="false">
      <c r="A112" s="115" t="n">
        <v>2060</v>
      </c>
    </row>
    <row r="113" customFormat="false" ht="12.75" hidden="false" customHeight="false" outlineLevel="0" collapsed="false">
      <c r="A113" s="115" t="n">
        <v>2061</v>
      </c>
    </row>
    <row r="114" customFormat="false" ht="12.75" hidden="false" customHeight="false" outlineLevel="0" collapsed="false">
      <c r="A114" s="115" t="n">
        <v>2062</v>
      </c>
    </row>
    <row r="115" customFormat="false" ht="12.75" hidden="false" customHeight="false" outlineLevel="0" collapsed="false">
      <c r="A115" s="115" t="n">
        <v>2063</v>
      </c>
    </row>
    <row r="116" customFormat="false" ht="12.75" hidden="false" customHeight="false" outlineLevel="0" collapsed="false">
      <c r="A116" s="115" t="n">
        <v>2064</v>
      </c>
    </row>
    <row r="117" customFormat="false" ht="12.75" hidden="false" customHeight="false" outlineLevel="0" collapsed="false">
      <c r="A117" s="115" t="n">
        <v>2065</v>
      </c>
    </row>
    <row r="118" customFormat="false" ht="12.75" hidden="false" customHeight="false" outlineLevel="0" collapsed="false">
      <c r="A118" s="115" t="n">
        <v>2066</v>
      </c>
    </row>
    <row r="119" customFormat="false" ht="12.75" hidden="false" customHeight="false" outlineLevel="0" collapsed="false">
      <c r="A119" s="115" t="n">
        <v>2067</v>
      </c>
    </row>
    <row r="120" customFormat="false" ht="12.75" hidden="false" customHeight="false" outlineLevel="0" collapsed="false">
      <c r="A120" s="115" t="n">
        <v>2068</v>
      </c>
    </row>
    <row r="121" customFormat="false" ht="12.75" hidden="false" customHeight="false" outlineLevel="0" collapsed="false">
      <c r="A121" s="115" t="n">
        <v>2069</v>
      </c>
    </row>
    <row r="122" customFormat="false" ht="12.75" hidden="false" customHeight="false" outlineLevel="0" collapsed="false">
      <c r="A122" s="115" t="n">
        <v>2070</v>
      </c>
    </row>
    <row r="123" customFormat="false" ht="12.75" hidden="false" customHeight="false" outlineLevel="0" collapsed="false">
      <c r="A123" s="115" t="n">
        <v>2071</v>
      </c>
    </row>
    <row r="124" customFormat="false" ht="12.75" hidden="false" customHeight="false" outlineLevel="0" collapsed="false">
      <c r="A124" s="115" t="n">
        <v>2072</v>
      </c>
    </row>
    <row r="125" customFormat="false" ht="12.75" hidden="false" customHeight="false" outlineLevel="0" collapsed="false">
      <c r="A125" s="115" t="n">
        <v>2073</v>
      </c>
    </row>
    <row r="126" customFormat="false" ht="12.75" hidden="false" customHeight="false" outlineLevel="0" collapsed="false">
      <c r="A126" s="115" t="n">
        <v>2074</v>
      </c>
    </row>
    <row r="127" customFormat="false" ht="12.75" hidden="false" customHeight="false" outlineLevel="0" collapsed="false">
      <c r="A127" s="115" t="n">
        <v>2075</v>
      </c>
    </row>
    <row r="128" customFormat="false" ht="12.75" hidden="false" customHeight="false" outlineLevel="0" collapsed="false">
      <c r="A128" s="115" t="n">
        <v>2076</v>
      </c>
    </row>
    <row r="129" customFormat="false" ht="12.75" hidden="false" customHeight="false" outlineLevel="0" collapsed="false">
      <c r="A129" s="115" t="n">
        <v>2077</v>
      </c>
    </row>
    <row r="130" customFormat="false" ht="12.75" hidden="false" customHeight="false" outlineLevel="0" collapsed="false">
      <c r="A130" s="115" t="n">
        <v>2078</v>
      </c>
    </row>
    <row r="131" customFormat="false" ht="12.75" hidden="false" customHeight="false" outlineLevel="0" collapsed="false">
      <c r="A131" s="115" t="n">
        <v>2079</v>
      </c>
    </row>
    <row r="132" customFormat="false" ht="12.75" hidden="false" customHeight="false" outlineLevel="0" collapsed="false">
      <c r="A132" s="115" t="n">
        <v>2080</v>
      </c>
    </row>
    <row r="133" customFormat="false" ht="12.75" hidden="false" customHeight="false" outlineLevel="0" collapsed="false">
      <c r="A133" s="115" t="n">
        <v>2081</v>
      </c>
    </row>
    <row r="134" customFormat="false" ht="12.75" hidden="false" customHeight="false" outlineLevel="0" collapsed="false">
      <c r="A134" s="115" t="n">
        <v>2082</v>
      </c>
    </row>
    <row r="135" customFormat="false" ht="12.75" hidden="false" customHeight="false" outlineLevel="0" collapsed="false">
      <c r="A135" s="115" t="n">
        <v>2083</v>
      </c>
    </row>
    <row r="136" customFormat="false" ht="12.75" hidden="false" customHeight="false" outlineLevel="0" collapsed="false">
      <c r="A136" s="115" t="n">
        <v>2084</v>
      </c>
    </row>
    <row r="137" customFormat="false" ht="12.75" hidden="false" customHeight="false" outlineLevel="0" collapsed="false">
      <c r="A137" s="115" t="n">
        <v>2085</v>
      </c>
    </row>
    <row r="138" customFormat="false" ht="12.75" hidden="false" customHeight="false" outlineLevel="0" collapsed="false">
      <c r="A138" s="115" t="n">
        <v>2086</v>
      </c>
    </row>
    <row r="139" customFormat="false" ht="12.75" hidden="false" customHeight="false" outlineLevel="0" collapsed="false">
      <c r="A139" s="115" t="n">
        <v>2087</v>
      </c>
    </row>
    <row r="140" customFormat="false" ht="12.75" hidden="false" customHeight="false" outlineLevel="0" collapsed="false">
      <c r="A140" s="115" t="n">
        <v>2088</v>
      </c>
    </row>
    <row r="141" customFormat="false" ht="12.75" hidden="false" customHeight="false" outlineLevel="0" collapsed="false">
      <c r="A141" s="115" t="n">
        <v>2089</v>
      </c>
    </row>
    <row r="142" customFormat="false" ht="12.75" hidden="false" customHeight="false" outlineLevel="0" collapsed="false">
      <c r="A142" s="115" t="n">
        <v>2090</v>
      </c>
    </row>
    <row r="143" customFormat="false" ht="12.75" hidden="false" customHeight="false" outlineLevel="0" collapsed="false">
      <c r="A143" s="115" t="n">
        <v>2091</v>
      </c>
    </row>
    <row r="144" customFormat="false" ht="12.75" hidden="false" customHeight="false" outlineLevel="0" collapsed="false">
      <c r="A144" s="115" t="n">
        <v>2092</v>
      </c>
    </row>
    <row r="145" customFormat="false" ht="12.75" hidden="false" customHeight="false" outlineLevel="0" collapsed="false">
      <c r="A145" s="115" t="n">
        <v>2093</v>
      </c>
    </row>
    <row r="146" customFormat="false" ht="12.75" hidden="false" customHeight="false" outlineLevel="0" collapsed="false">
      <c r="A146" s="115" t="n">
        <v>2094</v>
      </c>
    </row>
    <row r="147" customFormat="false" ht="12.75" hidden="false" customHeight="false" outlineLevel="0" collapsed="false">
      <c r="A147" s="115" t="n">
        <v>2095</v>
      </c>
    </row>
    <row r="148" customFormat="false" ht="12.75" hidden="false" customHeight="false" outlineLevel="0" collapsed="false">
      <c r="A148" s="115" t="n">
        <v>2096</v>
      </c>
    </row>
    <row r="149" customFormat="false" ht="12.75" hidden="false" customHeight="false" outlineLevel="0" collapsed="false">
      <c r="A149" s="115" t="n">
        <v>2097</v>
      </c>
    </row>
    <row r="150" customFormat="false" ht="12.75" hidden="false" customHeight="false" outlineLevel="0" collapsed="false">
      <c r="A150" s="115" t="n">
        <v>2098</v>
      </c>
    </row>
    <row r="151" customFormat="false" ht="12.75" hidden="false" customHeight="false" outlineLevel="0" collapsed="false">
      <c r="A151" s="115" t="n">
        <v>2099</v>
      </c>
    </row>
    <row r="152" customFormat="false" ht="12.75" hidden="false" customHeight="false" outlineLevel="0" collapsed="false">
      <c r="A152" s="115" t="n">
        <v>2100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LibreOffice/5.0.5.2$Linux_X86_64 LibreOffice_project/00m0$Build-2</Application>
  <Company>Forschungsanstalt Agroscope Reckenholz-Tänikon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2015-11-23T13:42:16Z</dcterms:created>
  <dc:creator>ags-re-melo</dc:creator>
  <dc:language>en-US</dc:language>
  <cp:lastModifiedBy>ilmenichetti </cp:lastModifiedBy>
  <dcterms:modified xsi:type="dcterms:W3CDTF">2016-03-10T14:55:48Z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Forschungsanstalt Agroscope Reckenholz-Tänikon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