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V482SD\Documents\"/>
    </mc:Choice>
  </mc:AlternateContent>
  <bookViews>
    <workbookView xWindow="0" yWindow="0" windowWidth="19200" windowHeight="8790" firstSheet="5" activeTab="6"/>
  </bookViews>
  <sheets>
    <sheet name="Data description" sheetId="1" r:id="rId1"/>
    <sheet name="Data" sheetId="2" r:id="rId2"/>
    <sheet name="Covariance" sheetId="5" r:id="rId3"/>
    <sheet name="Pearson" sheetId="3" r:id="rId4"/>
    <sheet name="Ranks" sheetId="12" r:id="rId5"/>
    <sheet name="Spearman" sheetId="13" r:id="rId6"/>
    <sheet name="Least squares" sheetId="14" r:id="rId7"/>
  </sheets>
  <definedNames>
    <definedName name="ExternalData_1" localSheetId="1" hidden="1">Data!$A$1:$I$399</definedName>
    <definedName name="solver_adj" localSheetId="6" hidden="1">'Least squares'!$H$2:$H$3</definedName>
    <definedName name="solver_cvg" localSheetId="6" hidden="1">0.0001</definedName>
    <definedName name="solver_drv" localSheetId="6" hidden="1">1</definedName>
    <definedName name="solver_eng" localSheetId="1" hidden="1">1</definedName>
    <definedName name="solver_eng" localSheetId="6" hidden="1">1</definedName>
    <definedName name="solver_est" localSheetId="6" hidden="1">1</definedName>
    <definedName name="solver_itr" localSheetId="6" hidden="1">2147483647</definedName>
    <definedName name="solver_mip" localSheetId="6" hidden="1">2147483647</definedName>
    <definedName name="solver_mni" localSheetId="6" hidden="1">30</definedName>
    <definedName name="solver_mrt" localSheetId="6" hidden="1">0.075</definedName>
    <definedName name="solver_msl" localSheetId="6" hidden="1">2</definedName>
    <definedName name="solver_neg" localSheetId="1" hidden="1">2</definedName>
    <definedName name="solver_neg" localSheetId="6" hidden="1">2</definedName>
    <definedName name="solver_nod" localSheetId="6" hidden="1">2147483647</definedName>
    <definedName name="solver_num" localSheetId="1" hidden="1">0</definedName>
    <definedName name="solver_num" localSheetId="6" hidden="1">0</definedName>
    <definedName name="solver_nwt" localSheetId="6" hidden="1">1</definedName>
    <definedName name="solver_opt" localSheetId="1" hidden="1">Data!$D$368</definedName>
    <definedName name="solver_opt" localSheetId="6" hidden="1">'Least squares'!$H$5</definedName>
    <definedName name="solver_pre" localSheetId="6" hidden="1">0.000001</definedName>
    <definedName name="solver_rbv" localSheetId="6" hidden="1">1</definedName>
    <definedName name="solver_rlx" localSheetId="6" hidden="1">2</definedName>
    <definedName name="solver_rsd" localSheetId="6" hidden="1">0</definedName>
    <definedName name="solver_scl" localSheetId="6" hidden="1">1</definedName>
    <definedName name="solver_sho" localSheetId="6" hidden="1">2</definedName>
    <definedName name="solver_ssz" localSheetId="6" hidden="1">100</definedName>
    <definedName name="solver_tim" localSheetId="6" hidden="1">2147483647</definedName>
    <definedName name="solver_tol" localSheetId="6" hidden="1">0.01</definedName>
    <definedName name="solver_typ" localSheetId="1" hidden="1">1</definedName>
    <definedName name="solver_typ" localSheetId="6" hidden="1">2</definedName>
    <definedName name="solver_val" localSheetId="1" hidden="1">0</definedName>
    <definedName name="solver_val" localSheetId="6" hidden="1">0</definedName>
    <definedName name="solver_ver" localSheetId="1" hidden="1">3</definedName>
    <definedName name="solver_ver" localSheetId="6" hidden="1">3</definedName>
  </definedNames>
  <calcPr calcId="171027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" i="14" l="1"/>
  <c r="E2" i="14"/>
  <c r="E3" i="14"/>
  <c r="E4" i="14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E33" i="14"/>
  <c r="E34" i="14"/>
  <c r="E35" i="14"/>
  <c r="E36" i="14"/>
  <c r="E37" i="14"/>
  <c r="E38" i="14"/>
  <c r="E39" i="14"/>
  <c r="E40" i="14"/>
  <c r="E41" i="14"/>
  <c r="E42" i="14"/>
  <c r="E43" i="14"/>
  <c r="E44" i="14"/>
  <c r="E45" i="14"/>
  <c r="E46" i="14"/>
  <c r="E47" i="14"/>
  <c r="E48" i="14"/>
  <c r="E49" i="14"/>
  <c r="E50" i="14"/>
  <c r="E51" i="14"/>
  <c r="E52" i="14"/>
  <c r="E53" i="14"/>
  <c r="E54" i="14"/>
  <c r="E55" i="14"/>
  <c r="E56" i="14"/>
  <c r="E57" i="14"/>
  <c r="E58" i="14"/>
  <c r="E59" i="14"/>
  <c r="E60" i="14"/>
  <c r="E61" i="14"/>
  <c r="E62" i="14"/>
  <c r="E63" i="14"/>
  <c r="E64" i="14"/>
  <c r="E65" i="14"/>
  <c r="E66" i="14"/>
  <c r="E67" i="14"/>
  <c r="E68" i="14"/>
  <c r="E69" i="14"/>
  <c r="E70" i="14"/>
  <c r="E71" i="14"/>
  <c r="E72" i="14"/>
  <c r="E73" i="14"/>
  <c r="E74" i="14"/>
  <c r="E75" i="14"/>
  <c r="E76" i="14"/>
  <c r="E77" i="14"/>
  <c r="E78" i="14"/>
  <c r="E79" i="14"/>
  <c r="E80" i="14"/>
  <c r="E81" i="14"/>
  <c r="E82" i="14"/>
  <c r="E83" i="14"/>
  <c r="E84" i="14"/>
  <c r="E85" i="14"/>
  <c r="E86" i="14"/>
  <c r="E87" i="14"/>
  <c r="E88" i="14"/>
  <c r="E89" i="14"/>
  <c r="E90" i="14"/>
  <c r="E91" i="14"/>
  <c r="E92" i="14"/>
  <c r="E93" i="14"/>
  <c r="E94" i="14"/>
  <c r="E95" i="14"/>
  <c r="E96" i="14"/>
  <c r="E97" i="14"/>
  <c r="E98" i="14"/>
  <c r="E99" i="14"/>
  <c r="E100" i="14"/>
  <c r="E101" i="14"/>
  <c r="E102" i="14"/>
  <c r="E103" i="14"/>
  <c r="E104" i="14"/>
  <c r="E105" i="14"/>
  <c r="E106" i="14"/>
  <c r="E107" i="14"/>
  <c r="E108" i="14"/>
  <c r="E109" i="14"/>
  <c r="E110" i="14"/>
  <c r="E111" i="14"/>
  <c r="E112" i="14"/>
  <c r="E113" i="14"/>
  <c r="E114" i="14"/>
  <c r="E115" i="14"/>
  <c r="E116" i="14"/>
  <c r="E117" i="14"/>
  <c r="E118" i="14"/>
  <c r="E119" i="14"/>
  <c r="E120" i="14"/>
  <c r="E121" i="14"/>
  <c r="E122" i="14"/>
  <c r="E123" i="14"/>
  <c r="E124" i="14"/>
  <c r="E125" i="14"/>
  <c r="E126" i="14"/>
  <c r="E127" i="14"/>
  <c r="E128" i="14"/>
  <c r="E129" i="14"/>
  <c r="E130" i="14"/>
  <c r="E131" i="14"/>
  <c r="E132" i="14"/>
  <c r="E133" i="14"/>
  <c r="E134" i="14"/>
  <c r="E135" i="14"/>
  <c r="E136" i="14"/>
  <c r="E137" i="14"/>
  <c r="E138" i="14"/>
  <c r="E139" i="14"/>
  <c r="E140" i="14"/>
  <c r="E141" i="14"/>
  <c r="E142" i="14"/>
  <c r="E143" i="14"/>
  <c r="E144" i="14"/>
  <c r="E145" i="14"/>
  <c r="E146" i="14"/>
  <c r="E147" i="14"/>
  <c r="E148" i="14"/>
  <c r="E149" i="14"/>
  <c r="E150" i="14"/>
  <c r="E151" i="14"/>
  <c r="E152" i="14"/>
  <c r="E153" i="14"/>
  <c r="E154" i="14"/>
  <c r="E155" i="14"/>
  <c r="E156" i="14"/>
  <c r="E157" i="14"/>
  <c r="E158" i="14"/>
  <c r="E159" i="14"/>
  <c r="E160" i="14"/>
  <c r="E161" i="14"/>
  <c r="E162" i="14"/>
  <c r="E163" i="14"/>
  <c r="E164" i="14"/>
  <c r="E165" i="14"/>
  <c r="E166" i="14"/>
  <c r="E167" i="14"/>
  <c r="E168" i="14"/>
  <c r="E169" i="14"/>
  <c r="E170" i="14"/>
  <c r="E171" i="14"/>
  <c r="E172" i="14"/>
  <c r="E173" i="14"/>
  <c r="E174" i="14"/>
  <c r="E175" i="14"/>
  <c r="E176" i="14"/>
  <c r="E177" i="14"/>
  <c r="E178" i="14"/>
  <c r="E179" i="14"/>
  <c r="E180" i="14"/>
  <c r="E181" i="14"/>
  <c r="E182" i="14"/>
  <c r="E183" i="14"/>
  <c r="E184" i="14"/>
  <c r="E185" i="14"/>
  <c r="E186" i="14"/>
  <c r="E187" i="14"/>
  <c r="E188" i="14"/>
  <c r="E189" i="14"/>
  <c r="E190" i="14"/>
  <c r="E191" i="14"/>
  <c r="E192" i="14"/>
  <c r="E193" i="14"/>
  <c r="E194" i="14"/>
  <c r="E195" i="14"/>
  <c r="E196" i="14"/>
  <c r="E197" i="14"/>
  <c r="E198" i="14"/>
  <c r="E199" i="14"/>
  <c r="E200" i="14"/>
  <c r="E201" i="14"/>
  <c r="E202" i="14"/>
  <c r="E203" i="14"/>
  <c r="E204" i="14"/>
  <c r="E205" i="14"/>
  <c r="E206" i="14"/>
  <c r="E207" i="14"/>
  <c r="E208" i="14"/>
  <c r="E209" i="14"/>
  <c r="E210" i="14"/>
  <c r="E211" i="14"/>
  <c r="E212" i="14"/>
  <c r="E213" i="14"/>
  <c r="E214" i="14"/>
  <c r="E215" i="14"/>
  <c r="E216" i="14"/>
  <c r="E217" i="14"/>
  <c r="E218" i="14"/>
  <c r="E219" i="14"/>
  <c r="E220" i="14"/>
  <c r="E221" i="14"/>
  <c r="E222" i="14"/>
  <c r="E223" i="14"/>
  <c r="E224" i="14"/>
  <c r="E225" i="14"/>
  <c r="E226" i="14"/>
  <c r="E227" i="14"/>
  <c r="E228" i="14"/>
  <c r="E229" i="14"/>
  <c r="E230" i="14"/>
  <c r="E231" i="14"/>
  <c r="E232" i="14"/>
  <c r="E233" i="14"/>
  <c r="E234" i="14"/>
  <c r="E235" i="14"/>
  <c r="E236" i="14"/>
  <c r="E237" i="14"/>
  <c r="E238" i="14"/>
  <c r="E239" i="14"/>
  <c r="E240" i="14"/>
  <c r="E241" i="14"/>
  <c r="E242" i="14"/>
  <c r="E243" i="14"/>
  <c r="E244" i="14"/>
  <c r="E245" i="14"/>
  <c r="E246" i="14"/>
  <c r="E247" i="14"/>
  <c r="E248" i="14"/>
  <c r="E249" i="14"/>
  <c r="E250" i="14"/>
  <c r="E251" i="14"/>
  <c r="E252" i="14"/>
  <c r="E253" i="14"/>
  <c r="E254" i="14"/>
  <c r="E255" i="14"/>
  <c r="E256" i="14"/>
  <c r="E257" i="14"/>
  <c r="E258" i="14"/>
  <c r="E259" i="14"/>
  <c r="E260" i="14"/>
  <c r="E261" i="14"/>
  <c r="E262" i="14"/>
  <c r="E263" i="14"/>
  <c r="E264" i="14"/>
  <c r="E265" i="14"/>
  <c r="E266" i="14"/>
  <c r="E267" i="14"/>
  <c r="E268" i="14"/>
  <c r="E269" i="14"/>
  <c r="E270" i="14"/>
  <c r="E271" i="14"/>
  <c r="E272" i="14"/>
  <c r="E273" i="14"/>
  <c r="E274" i="14"/>
  <c r="E275" i="14"/>
  <c r="E276" i="14"/>
  <c r="E277" i="14"/>
  <c r="E278" i="14"/>
  <c r="E279" i="14"/>
  <c r="E280" i="14"/>
  <c r="E281" i="14"/>
  <c r="E282" i="14"/>
  <c r="E283" i="14"/>
  <c r="E284" i="14"/>
  <c r="E285" i="14"/>
  <c r="E286" i="14"/>
  <c r="E287" i="14"/>
  <c r="E288" i="14"/>
  <c r="E289" i="14"/>
  <c r="E290" i="14"/>
  <c r="E291" i="14"/>
  <c r="E292" i="14"/>
  <c r="E293" i="14"/>
  <c r="E294" i="14"/>
  <c r="E295" i="14"/>
  <c r="E296" i="14"/>
  <c r="E297" i="14"/>
  <c r="E298" i="14"/>
  <c r="E299" i="14"/>
  <c r="E300" i="14"/>
  <c r="E301" i="14"/>
  <c r="E302" i="14"/>
  <c r="E303" i="14"/>
  <c r="E304" i="14"/>
  <c r="E305" i="14"/>
  <c r="E306" i="14"/>
  <c r="E307" i="14"/>
  <c r="E308" i="14"/>
  <c r="E309" i="14"/>
  <c r="E310" i="14"/>
  <c r="E311" i="14"/>
  <c r="E312" i="14"/>
  <c r="E313" i="14"/>
  <c r="E314" i="14"/>
  <c r="E315" i="14"/>
  <c r="E316" i="14"/>
  <c r="E317" i="14"/>
  <c r="E318" i="14"/>
  <c r="E319" i="14"/>
  <c r="E320" i="14"/>
  <c r="E321" i="14"/>
  <c r="E322" i="14"/>
  <c r="E323" i="14"/>
  <c r="E324" i="14"/>
  <c r="E325" i="14"/>
  <c r="E326" i="14"/>
  <c r="E327" i="14"/>
  <c r="E328" i="14"/>
  <c r="E329" i="14"/>
  <c r="E330" i="14"/>
  <c r="E331" i="14"/>
  <c r="E332" i="14"/>
  <c r="E333" i="14"/>
  <c r="E334" i="14"/>
  <c r="E335" i="14"/>
  <c r="E336" i="14"/>
  <c r="E337" i="14"/>
  <c r="E338" i="14"/>
  <c r="E339" i="14"/>
  <c r="E340" i="14"/>
  <c r="E341" i="14"/>
  <c r="E342" i="14"/>
  <c r="E343" i="14"/>
  <c r="E344" i="14"/>
  <c r="E345" i="14"/>
  <c r="E346" i="14"/>
  <c r="E347" i="14"/>
  <c r="E348" i="14"/>
  <c r="E349" i="14"/>
  <c r="E350" i="14"/>
  <c r="E351" i="14"/>
  <c r="E352" i="14"/>
  <c r="E353" i="14"/>
  <c r="E354" i="14"/>
  <c r="E355" i="14"/>
  <c r="E356" i="14"/>
  <c r="E357" i="14"/>
  <c r="E358" i="14"/>
  <c r="E359" i="14"/>
  <c r="E360" i="14"/>
  <c r="E361" i="14"/>
  <c r="E362" i="14"/>
  <c r="E363" i="14"/>
  <c r="E364" i="14"/>
  <c r="E365" i="14"/>
  <c r="E366" i="14"/>
  <c r="E367" i="14"/>
  <c r="E368" i="14"/>
  <c r="E369" i="14"/>
  <c r="E370" i="14"/>
  <c r="E371" i="14"/>
  <c r="E372" i="14"/>
  <c r="E373" i="14"/>
  <c r="E374" i="14"/>
  <c r="E375" i="14"/>
  <c r="E376" i="14"/>
  <c r="E377" i="14"/>
  <c r="E378" i="14"/>
  <c r="E379" i="14"/>
  <c r="E380" i="14"/>
  <c r="E381" i="14"/>
  <c r="E382" i="14"/>
  <c r="E383" i="14"/>
  <c r="E384" i="14"/>
  <c r="E385" i="14"/>
  <c r="E386" i="14"/>
  <c r="E387" i="14"/>
  <c r="E388" i="14"/>
  <c r="E389" i="14"/>
  <c r="E390" i="14"/>
  <c r="E391" i="14"/>
  <c r="E392" i="14"/>
  <c r="E393" i="14"/>
  <c r="E394" i="14"/>
  <c r="E395" i="14"/>
  <c r="E396" i="14"/>
  <c r="E397" i="14"/>
  <c r="E398" i="14"/>
  <c r="E399" i="14"/>
  <c r="H6" i="14"/>
  <c r="K2" i="14"/>
  <c r="C2" i="14"/>
  <c r="D2" i="14" s="1"/>
  <c r="C3" i="14"/>
  <c r="D3" i="14" s="1"/>
  <c r="C4" i="14"/>
  <c r="D4" i="14" s="1"/>
  <c r="C5" i="14"/>
  <c r="D5" i="14" s="1"/>
  <c r="C6" i="14"/>
  <c r="D6" i="14" s="1"/>
  <c r="C7" i="14"/>
  <c r="D7" i="14" s="1"/>
  <c r="C8" i="14"/>
  <c r="D8" i="14" s="1"/>
  <c r="C9" i="14"/>
  <c r="D9" i="14" s="1"/>
  <c r="C10" i="14"/>
  <c r="D10" i="14" s="1"/>
  <c r="C11" i="14"/>
  <c r="D11" i="14" s="1"/>
  <c r="C12" i="14"/>
  <c r="D12" i="14" s="1"/>
  <c r="C13" i="14"/>
  <c r="D13" i="14" s="1"/>
  <c r="C14" i="14"/>
  <c r="D14" i="14" s="1"/>
  <c r="C15" i="14"/>
  <c r="D15" i="14" s="1"/>
  <c r="C16" i="14"/>
  <c r="D16" i="14" s="1"/>
  <c r="C17" i="14"/>
  <c r="D17" i="14" s="1"/>
  <c r="C18" i="14"/>
  <c r="D18" i="14" s="1"/>
  <c r="C19" i="14"/>
  <c r="D19" i="14" s="1"/>
  <c r="C20" i="14"/>
  <c r="D20" i="14" s="1"/>
  <c r="C21" i="14"/>
  <c r="D21" i="14" s="1"/>
  <c r="C22" i="14"/>
  <c r="D22" i="14" s="1"/>
  <c r="C23" i="14"/>
  <c r="D23" i="14" s="1"/>
  <c r="C24" i="14"/>
  <c r="D24" i="14" s="1"/>
  <c r="C25" i="14"/>
  <c r="D25" i="14" s="1"/>
  <c r="C26" i="14"/>
  <c r="D26" i="14" s="1"/>
  <c r="C27" i="14"/>
  <c r="D27" i="14" s="1"/>
  <c r="C28" i="14"/>
  <c r="D28" i="14" s="1"/>
  <c r="C29" i="14"/>
  <c r="D29" i="14" s="1"/>
  <c r="C30" i="14"/>
  <c r="D30" i="14" s="1"/>
  <c r="C31" i="14"/>
  <c r="D31" i="14" s="1"/>
  <c r="C32" i="14"/>
  <c r="D32" i="14" s="1"/>
  <c r="C33" i="14"/>
  <c r="D33" i="14" s="1"/>
  <c r="C34" i="14"/>
  <c r="D34" i="14" s="1"/>
  <c r="C35" i="14"/>
  <c r="D35" i="14" s="1"/>
  <c r="C36" i="14"/>
  <c r="D36" i="14" s="1"/>
  <c r="C37" i="14"/>
  <c r="D37" i="14" s="1"/>
  <c r="C38" i="14"/>
  <c r="D38" i="14" s="1"/>
  <c r="C39" i="14"/>
  <c r="D39" i="14" s="1"/>
  <c r="C40" i="14"/>
  <c r="D40" i="14" s="1"/>
  <c r="C41" i="14"/>
  <c r="D41" i="14" s="1"/>
  <c r="C42" i="14"/>
  <c r="D42" i="14" s="1"/>
  <c r="C43" i="14"/>
  <c r="D43" i="14" s="1"/>
  <c r="C44" i="14"/>
  <c r="D44" i="14" s="1"/>
  <c r="C45" i="14"/>
  <c r="D45" i="14" s="1"/>
  <c r="C46" i="14"/>
  <c r="D46" i="14" s="1"/>
  <c r="C47" i="14"/>
  <c r="D47" i="14" s="1"/>
  <c r="C48" i="14"/>
  <c r="D48" i="14" s="1"/>
  <c r="C49" i="14"/>
  <c r="D49" i="14" s="1"/>
  <c r="C50" i="14"/>
  <c r="D50" i="14" s="1"/>
  <c r="C51" i="14"/>
  <c r="D51" i="14" s="1"/>
  <c r="C52" i="14"/>
  <c r="D52" i="14" s="1"/>
  <c r="C53" i="14"/>
  <c r="D53" i="14" s="1"/>
  <c r="C54" i="14"/>
  <c r="D54" i="14" s="1"/>
  <c r="C55" i="14"/>
  <c r="D55" i="14" s="1"/>
  <c r="C56" i="14"/>
  <c r="D56" i="14" s="1"/>
  <c r="C57" i="14"/>
  <c r="D57" i="14" s="1"/>
  <c r="C58" i="14"/>
  <c r="D58" i="14" s="1"/>
  <c r="C59" i="14"/>
  <c r="D59" i="14" s="1"/>
  <c r="C60" i="14"/>
  <c r="D60" i="14" s="1"/>
  <c r="C61" i="14"/>
  <c r="D61" i="14" s="1"/>
  <c r="C62" i="14"/>
  <c r="D62" i="14" s="1"/>
  <c r="C63" i="14"/>
  <c r="D63" i="14" s="1"/>
  <c r="C64" i="14"/>
  <c r="D64" i="14" s="1"/>
  <c r="C65" i="14"/>
  <c r="D65" i="14" s="1"/>
  <c r="C66" i="14"/>
  <c r="D66" i="14" s="1"/>
  <c r="C67" i="14"/>
  <c r="D67" i="14" s="1"/>
  <c r="C68" i="14"/>
  <c r="D68" i="14" s="1"/>
  <c r="C69" i="14"/>
  <c r="D69" i="14" s="1"/>
  <c r="C70" i="14"/>
  <c r="D70" i="14" s="1"/>
  <c r="C71" i="14"/>
  <c r="D71" i="14" s="1"/>
  <c r="C72" i="14"/>
  <c r="D72" i="14" s="1"/>
  <c r="C73" i="14"/>
  <c r="D73" i="14" s="1"/>
  <c r="C74" i="14"/>
  <c r="D74" i="14" s="1"/>
  <c r="C75" i="14"/>
  <c r="D75" i="14" s="1"/>
  <c r="C76" i="14"/>
  <c r="D76" i="14" s="1"/>
  <c r="C77" i="14"/>
  <c r="D77" i="14" s="1"/>
  <c r="C78" i="14"/>
  <c r="D78" i="14" s="1"/>
  <c r="C79" i="14"/>
  <c r="D79" i="14" s="1"/>
  <c r="C80" i="14"/>
  <c r="D80" i="14" s="1"/>
  <c r="C81" i="14"/>
  <c r="D81" i="14" s="1"/>
  <c r="C82" i="14"/>
  <c r="D82" i="14" s="1"/>
  <c r="C83" i="14"/>
  <c r="D83" i="14" s="1"/>
  <c r="C84" i="14"/>
  <c r="D84" i="14" s="1"/>
  <c r="C85" i="14"/>
  <c r="D85" i="14" s="1"/>
  <c r="C86" i="14"/>
  <c r="D86" i="14" s="1"/>
  <c r="C87" i="14"/>
  <c r="D87" i="14" s="1"/>
  <c r="C88" i="14"/>
  <c r="D88" i="14" s="1"/>
  <c r="C89" i="14"/>
  <c r="D89" i="14" s="1"/>
  <c r="C90" i="14"/>
  <c r="D90" i="14" s="1"/>
  <c r="C91" i="14"/>
  <c r="D91" i="14" s="1"/>
  <c r="C92" i="14"/>
  <c r="D92" i="14" s="1"/>
  <c r="C93" i="14"/>
  <c r="D93" i="14" s="1"/>
  <c r="C94" i="14"/>
  <c r="D94" i="14" s="1"/>
  <c r="C95" i="14"/>
  <c r="D95" i="14" s="1"/>
  <c r="C96" i="14"/>
  <c r="D96" i="14" s="1"/>
  <c r="C97" i="14"/>
  <c r="D97" i="14" s="1"/>
  <c r="C98" i="14"/>
  <c r="D98" i="14" s="1"/>
  <c r="C99" i="14"/>
  <c r="D99" i="14" s="1"/>
  <c r="C100" i="14"/>
  <c r="D100" i="14" s="1"/>
  <c r="C101" i="14"/>
  <c r="D101" i="14" s="1"/>
  <c r="C102" i="14"/>
  <c r="D102" i="14" s="1"/>
  <c r="C103" i="14"/>
  <c r="D103" i="14" s="1"/>
  <c r="C104" i="14"/>
  <c r="D104" i="14" s="1"/>
  <c r="C105" i="14"/>
  <c r="D105" i="14" s="1"/>
  <c r="C106" i="14"/>
  <c r="D106" i="14" s="1"/>
  <c r="C107" i="14"/>
  <c r="D107" i="14" s="1"/>
  <c r="C108" i="14"/>
  <c r="D108" i="14" s="1"/>
  <c r="C109" i="14"/>
  <c r="D109" i="14" s="1"/>
  <c r="C110" i="14"/>
  <c r="D110" i="14" s="1"/>
  <c r="C111" i="14"/>
  <c r="D111" i="14" s="1"/>
  <c r="C112" i="14"/>
  <c r="D112" i="14" s="1"/>
  <c r="C113" i="14"/>
  <c r="D113" i="14" s="1"/>
  <c r="C114" i="14"/>
  <c r="D114" i="14" s="1"/>
  <c r="C115" i="14"/>
  <c r="D115" i="14" s="1"/>
  <c r="C116" i="14"/>
  <c r="D116" i="14" s="1"/>
  <c r="C117" i="14"/>
  <c r="D117" i="14" s="1"/>
  <c r="C118" i="14"/>
  <c r="D118" i="14" s="1"/>
  <c r="C119" i="14"/>
  <c r="D119" i="14" s="1"/>
  <c r="C120" i="14"/>
  <c r="D120" i="14" s="1"/>
  <c r="C121" i="14"/>
  <c r="D121" i="14" s="1"/>
  <c r="C122" i="14"/>
  <c r="D122" i="14" s="1"/>
  <c r="C123" i="14"/>
  <c r="D123" i="14" s="1"/>
  <c r="C124" i="14"/>
  <c r="D124" i="14" s="1"/>
  <c r="C125" i="14"/>
  <c r="D125" i="14" s="1"/>
  <c r="C126" i="14"/>
  <c r="D126" i="14" s="1"/>
  <c r="C127" i="14"/>
  <c r="D127" i="14" s="1"/>
  <c r="C128" i="14"/>
  <c r="D128" i="14" s="1"/>
  <c r="C129" i="14"/>
  <c r="D129" i="14" s="1"/>
  <c r="C130" i="14"/>
  <c r="D130" i="14" s="1"/>
  <c r="C131" i="14"/>
  <c r="D131" i="14" s="1"/>
  <c r="C132" i="14"/>
  <c r="D132" i="14" s="1"/>
  <c r="C133" i="14"/>
  <c r="D133" i="14" s="1"/>
  <c r="C134" i="14"/>
  <c r="D134" i="14" s="1"/>
  <c r="C135" i="14"/>
  <c r="D135" i="14" s="1"/>
  <c r="C136" i="14"/>
  <c r="D136" i="14" s="1"/>
  <c r="C137" i="14"/>
  <c r="D137" i="14" s="1"/>
  <c r="C138" i="14"/>
  <c r="D138" i="14" s="1"/>
  <c r="C139" i="14"/>
  <c r="D139" i="14" s="1"/>
  <c r="C140" i="14"/>
  <c r="D140" i="14" s="1"/>
  <c r="C141" i="14"/>
  <c r="D141" i="14" s="1"/>
  <c r="C142" i="14"/>
  <c r="D142" i="14" s="1"/>
  <c r="C143" i="14"/>
  <c r="D143" i="14" s="1"/>
  <c r="C144" i="14"/>
  <c r="D144" i="14" s="1"/>
  <c r="C145" i="14"/>
  <c r="D145" i="14" s="1"/>
  <c r="C146" i="14"/>
  <c r="D146" i="14" s="1"/>
  <c r="C147" i="14"/>
  <c r="D147" i="14" s="1"/>
  <c r="C148" i="14"/>
  <c r="D148" i="14" s="1"/>
  <c r="C149" i="14"/>
  <c r="D149" i="14" s="1"/>
  <c r="C150" i="14"/>
  <c r="D150" i="14" s="1"/>
  <c r="C151" i="14"/>
  <c r="D151" i="14" s="1"/>
  <c r="C152" i="14"/>
  <c r="D152" i="14" s="1"/>
  <c r="C153" i="14"/>
  <c r="D153" i="14" s="1"/>
  <c r="C154" i="14"/>
  <c r="D154" i="14" s="1"/>
  <c r="C155" i="14"/>
  <c r="D155" i="14" s="1"/>
  <c r="C156" i="14"/>
  <c r="D156" i="14" s="1"/>
  <c r="C157" i="14"/>
  <c r="D157" i="14" s="1"/>
  <c r="C158" i="14"/>
  <c r="D158" i="14" s="1"/>
  <c r="C159" i="14"/>
  <c r="D159" i="14" s="1"/>
  <c r="C160" i="14"/>
  <c r="D160" i="14" s="1"/>
  <c r="C161" i="14"/>
  <c r="D161" i="14" s="1"/>
  <c r="C162" i="14"/>
  <c r="D162" i="14" s="1"/>
  <c r="C163" i="14"/>
  <c r="D163" i="14" s="1"/>
  <c r="C164" i="14"/>
  <c r="D164" i="14" s="1"/>
  <c r="C165" i="14"/>
  <c r="D165" i="14" s="1"/>
  <c r="C166" i="14"/>
  <c r="D166" i="14" s="1"/>
  <c r="C167" i="14"/>
  <c r="D167" i="14" s="1"/>
  <c r="C168" i="14"/>
  <c r="D168" i="14" s="1"/>
  <c r="C169" i="14"/>
  <c r="D169" i="14" s="1"/>
  <c r="C170" i="14"/>
  <c r="D170" i="14" s="1"/>
  <c r="C171" i="14"/>
  <c r="D171" i="14" s="1"/>
  <c r="C172" i="14"/>
  <c r="D172" i="14" s="1"/>
  <c r="C173" i="14"/>
  <c r="D173" i="14" s="1"/>
  <c r="C174" i="14"/>
  <c r="D174" i="14" s="1"/>
  <c r="C175" i="14"/>
  <c r="D175" i="14" s="1"/>
  <c r="C176" i="14"/>
  <c r="D176" i="14" s="1"/>
  <c r="C177" i="14"/>
  <c r="D177" i="14" s="1"/>
  <c r="C178" i="14"/>
  <c r="D178" i="14" s="1"/>
  <c r="C179" i="14"/>
  <c r="D179" i="14" s="1"/>
  <c r="C180" i="14"/>
  <c r="D180" i="14" s="1"/>
  <c r="C181" i="14"/>
  <c r="D181" i="14" s="1"/>
  <c r="C182" i="14"/>
  <c r="D182" i="14" s="1"/>
  <c r="C183" i="14"/>
  <c r="D183" i="14" s="1"/>
  <c r="C184" i="14"/>
  <c r="D184" i="14" s="1"/>
  <c r="C185" i="14"/>
  <c r="D185" i="14" s="1"/>
  <c r="C186" i="14"/>
  <c r="D186" i="14" s="1"/>
  <c r="C187" i="14"/>
  <c r="D187" i="14" s="1"/>
  <c r="C188" i="14"/>
  <c r="D188" i="14" s="1"/>
  <c r="C189" i="14"/>
  <c r="D189" i="14" s="1"/>
  <c r="C190" i="14"/>
  <c r="D190" i="14" s="1"/>
  <c r="C191" i="14"/>
  <c r="D191" i="14" s="1"/>
  <c r="C192" i="14"/>
  <c r="D192" i="14" s="1"/>
  <c r="C193" i="14"/>
  <c r="D193" i="14" s="1"/>
  <c r="C194" i="14"/>
  <c r="D194" i="14" s="1"/>
  <c r="C195" i="14"/>
  <c r="D195" i="14" s="1"/>
  <c r="C196" i="14"/>
  <c r="D196" i="14" s="1"/>
  <c r="C197" i="14"/>
  <c r="D197" i="14" s="1"/>
  <c r="C198" i="14"/>
  <c r="D198" i="14" s="1"/>
  <c r="C199" i="14"/>
  <c r="D199" i="14" s="1"/>
  <c r="C200" i="14"/>
  <c r="D200" i="14" s="1"/>
  <c r="C201" i="14"/>
  <c r="D201" i="14" s="1"/>
  <c r="C202" i="14"/>
  <c r="D202" i="14" s="1"/>
  <c r="C203" i="14"/>
  <c r="D203" i="14" s="1"/>
  <c r="C204" i="14"/>
  <c r="D204" i="14" s="1"/>
  <c r="C205" i="14"/>
  <c r="D205" i="14" s="1"/>
  <c r="C206" i="14"/>
  <c r="D206" i="14" s="1"/>
  <c r="C207" i="14"/>
  <c r="D207" i="14" s="1"/>
  <c r="C208" i="14"/>
  <c r="D208" i="14" s="1"/>
  <c r="C209" i="14"/>
  <c r="D209" i="14" s="1"/>
  <c r="C210" i="14"/>
  <c r="D210" i="14" s="1"/>
  <c r="C211" i="14"/>
  <c r="D211" i="14" s="1"/>
  <c r="C212" i="14"/>
  <c r="D212" i="14" s="1"/>
  <c r="C213" i="14"/>
  <c r="D213" i="14" s="1"/>
  <c r="C214" i="14"/>
  <c r="D214" i="14" s="1"/>
  <c r="C215" i="14"/>
  <c r="D215" i="14" s="1"/>
  <c r="C216" i="14"/>
  <c r="D216" i="14" s="1"/>
  <c r="C217" i="14"/>
  <c r="D217" i="14" s="1"/>
  <c r="C218" i="14"/>
  <c r="D218" i="14" s="1"/>
  <c r="C219" i="14"/>
  <c r="D219" i="14" s="1"/>
  <c r="C220" i="14"/>
  <c r="D220" i="14" s="1"/>
  <c r="C221" i="14"/>
  <c r="D221" i="14" s="1"/>
  <c r="C222" i="14"/>
  <c r="D222" i="14" s="1"/>
  <c r="C223" i="14"/>
  <c r="D223" i="14" s="1"/>
  <c r="C224" i="14"/>
  <c r="D224" i="14" s="1"/>
  <c r="C225" i="14"/>
  <c r="D225" i="14" s="1"/>
  <c r="C226" i="14"/>
  <c r="D226" i="14" s="1"/>
  <c r="C227" i="14"/>
  <c r="D227" i="14" s="1"/>
  <c r="C228" i="14"/>
  <c r="D228" i="14" s="1"/>
  <c r="C229" i="14"/>
  <c r="D229" i="14" s="1"/>
  <c r="C230" i="14"/>
  <c r="D230" i="14" s="1"/>
  <c r="C231" i="14"/>
  <c r="D231" i="14" s="1"/>
  <c r="C232" i="14"/>
  <c r="D232" i="14" s="1"/>
  <c r="C233" i="14"/>
  <c r="D233" i="14" s="1"/>
  <c r="C234" i="14"/>
  <c r="D234" i="14" s="1"/>
  <c r="C235" i="14"/>
  <c r="D235" i="14" s="1"/>
  <c r="C236" i="14"/>
  <c r="D236" i="14" s="1"/>
  <c r="C237" i="14"/>
  <c r="D237" i="14" s="1"/>
  <c r="C238" i="14"/>
  <c r="D238" i="14" s="1"/>
  <c r="C239" i="14"/>
  <c r="D239" i="14" s="1"/>
  <c r="C240" i="14"/>
  <c r="D240" i="14" s="1"/>
  <c r="C241" i="14"/>
  <c r="D241" i="14" s="1"/>
  <c r="C242" i="14"/>
  <c r="D242" i="14" s="1"/>
  <c r="C243" i="14"/>
  <c r="D243" i="14" s="1"/>
  <c r="C244" i="14"/>
  <c r="D244" i="14" s="1"/>
  <c r="C245" i="14"/>
  <c r="D245" i="14" s="1"/>
  <c r="C246" i="14"/>
  <c r="D246" i="14" s="1"/>
  <c r="C247" i="14"/>
  <c r="D247" i="14" s="1"/>
  <c r="C248" i="14"/>
  <c r="D248" i="14" s="1"/>
  <c r="C249" i="14"/>
  <c r="D249" i="14" s="1"/>
  <c r="C250" i="14"/>
  <c r="D250" i="14" s="1"/>
  <c r="C251" i="14"/>
  <c r="D251" i="14" s="1"/>
  <c r="C252" i="14"/>
  <c r="D252" i="14" s="1"/>
  <c r="C253" i="14"/>
  <c r="D253" i="14" s="1"/>
  <c r="C254" i="14"/>
  <c r="D254" i="14" s="1"/>
  <c r="C255" i="14"/>
  <c r="D255" i="14" s="1"/>
  <c r="C256" i="14"/>
  <c r="D256" i="14" s="1"/>
  <c r="C257" i="14"/>
  <c r="D257" i="14" s="1"/>
  <c r="C258" i="14"/>
  <c r="D258" i="14" s="1"/>
  <c r="C259" i="14"/>
  <c r="D259" i="14" s="1"/>
  <c r="C260" i="14"/>
  <c r="D260" i="14" s="1"/>
  <c r="C261" i="14"/>
  <c r="D261" i="14" s="1"/>
  <c r="C262" i="14"/>
  <c r="D262" i="14" s="1"/>
  <c r="C263" i="14"/>
  <c r="D263" i="14" s="1"/>
  <c r="C264" i="14"/>
  <c r="D264" i="14" s="1"/>
  <c r="C265" i="14"/>
  <c r="D265" i="14" s="1"/>
  <c r="C266" i="14"/>
  <c r="D266" i="14" s="1"/>
  <c r="C267" i="14"/>
  <c r="D267" i="14" s="1"/>
  <c r="C268" i="14"/>
  <c r="D268" i="14" s="1"/>
  <c r="C269" i="14"/>
  <c r="D269" i="14" s="1"/>
  <c r="C270" i="14"/>
  <c r="D270" i="14" s="1"/>
  <c r="C271" i="14"/>
  <c r="D271" i="14" s="1"/>
  <c r="C272" i="14"/>
  <c r="D272" i="14" s="1"/>
  <c r="C273" i="14"/>
  <c r="D273" i="14" s="1"/>
  <c r="C274" i="14"/>
  <c r="D274" i="14" s="1"/>
  <c r="C275" i="14"/>
  <c r="D275" i="14" s="1"/>
  <c r="C276" i="14"/>
  <c r="D276" i="14" s="1"/>
  <c r="C277" i="14"/>
  <c r="D277" i="14" s="1"/>
  <c r="C278" i="14"/>
  <c r="D278" i="14" s="1"/>
  <c r="C279" i="14"/>
  <c r="D279" i="14" s="1"/>
  <c r="C280" i="14"/>
  <c r="D280" i="14" s="1"/>
  <c r="C281" i="14"/>
  <c r="D281" i="14" s="1"/>
  <c r="C282" i="14"/>
  <c r="D282" i="14" s="1"/>
  <c r="C283" i="14"/>
  <c r="D283" i="14" s="1"/>
  <c r="C284" i="14"/>
  <c r="D284" i="14" s="1"/>
  <c r="C285" i="14"/>
  <c r="D285" i="14" s="1"/>
  <c r="C286" i="14"/>
  <c r="D286" i="14" s="1"/>
  <c r="C287" i="14"/>
  <c r="D287" i="14" s="1"/>
  <c r="C288" i="14"/>
  <c r="D288" i="14" s="1"/>
  <c r="C289" i="14"/>
  <c r="D289" i="14" s="1"/>
  <c r="C290" i="14"/>
  <c r="D290" i="14" s="1"/>
  <c r="C291" i="14"/>
  <c r="D291" i="14" s="1"/>
  <c r="C292" i="14"/>
  <c r="D292" i="14" s="1"/>
  <c r="C293" i="14"/>
  <c r="D293" i="14" s="1"/>
  <c r="C294" i="14"/>
  <c r="D294" i="14" s="1"/>
  <c r="C295" i="14"/>
  <c r="D295" i="14" s="1"/>
  <c r="C296" i="14"/>
  <c r="D296" i="14" s="1"/>
  <c r="C297" i="14"/>
  <c r="D297" i="14" s="1"/>
  <c r="C298" i="14"/>
  <c r="D298" i="14" s="1"/>
  <c r="C299" i="14"/>
  <c r="D299" i="14" s="1"/>
  <c r="C300" i="14"/>
  <c r="D300" i="14" s="1"/>
  <c r="C301" i="14"/>
  <c r="D301" i="14" s="1"/>
  <c r="C302" i="14"/>
  <c r="D302" i="14" s="1"/>
  <c r="C303" i="14"/>
  <c r="D303" i="14" s="1"/>
  <c r="C304" i="14"/>
  <c r="D304" i="14" s="1"/>
  <c r="C305" i="14"/>
  <c r="D305" i="14" s="1"/>
  <c r="C306" i="14"/>
  <c r="D306" i="14" s="1"/>
  <c r="C307" i="14"/>
  <c r="D307" i="14" s="1"/>
  <c r="C308" i="14"/>
  <c r="D308" i="14" s="1"/>
  <c r="C309" i="14"/>
  <c r="D309" i="14" s="1"/>
  <c r="C310" i="14"/>
  <c r="D310" i="14" s="1"/>
  <c r="C311" i="14"/>
  <c r="D311" i="14" s="1"/>
  <c r="C312" i="14"/>
  <c r="D312" i="14" s="1"/>
  <c r="C313" i="14"/>
  <c r="D313" i="14" s="1"/>
  <c r="C314" i="14"/>
  <c r="D314" i="14" s="1"/>
  <c r="C315" i="14"/>
  <c r="D315" i="14" s="1"/>
  <c r="C316" i="14"/>
  <c r="D316" i="14" s="1"/>
  <c r="C317" i="14"/>
  <c r="D317" i="14" s="1"/>
  <c r="C318" i="14"/>
  <c r="D318" i="14" s="1"/>
  <c r="C319" i="14"/>
  <c r="D319" i="14" s="1"/>
  <c r="C320" i="14"/>
  <c r="D320" i="14" s="1"/>
  <c r="C321" i="14"/>
  <c r="D321" i="14" s="1"/>
  <c r="C322" i="14"/>
  <c r="D322" i="14" s="1"/>
  <c r="C323" i="14"/>
  <c r="D323" i="14" s="1"/>
  <c r="C324" i="14"/>
  <c r="D324" i="14" s="1"/>
  <c r="C325" i="14"/>
  <c r="D325" i="14" s="1"/>
  <c r="C326" i="14"/>
  <c r="D326" i="14" s="1"/>
  <c r="C327" i="14"/>
  <c r="D327" i="14" s="1"/>
  <c r="C328" i="14"/>
  <c r="D328" i="14" s="1"/>
  <c r="C329" i="14"/>
  <c r="D329" i="14" s="1"/>
  <c r="C330" i="14"/>
  <c r="D330" i="14" s="1"/>
  <c r="C331" i="14"/>
  <c r="D331" i="14" s="1"/>
  <c r="C332" i="14"/>
  <c r="D332" i="14" s="1"/>
  <c r="C333" i="14"/>
  <c r="D333" i="14" s="1"/>
  <c r="C334" i="14"/>
  <c r="D334" i="14" s="1"/>
  <c r="C335" i="14"/>
  <c r="D335" i="14" s="1"/>
  <c r="C336" i="14"/>
  <c r="D336" i="14" s="1"/>
  <c r="C337" i="14"/>
  <c r="D337" i="14" s="1"/>
  <c r="C338" i="14"/>
  <c r="D338" i="14" s="1"/>
  <c r="C339" i="14"/>
  <c r="D339" i="14" s="1"/>
  <c r="C340" i="14"/>
  <c r="D340" i="14" s="1"/>
  <c r="C341" i="14"/>
  <c r="D341" i="14" s="1"/>
  <c r="C342" i="14"/>
  <c r="D342" i="14" s="1"/>
  <c r="C343" i="14"/>
  <c r="D343" i="14" s="1"/>
  <c r="C344" i="14"/>
  <c r="D344" i="14" s="1"/>
  <c r="C345" i="14"/>
  <c r="D345" i="14" s="1"/>
  <c r="C346" i="14"/>
  <c r="D346" i="14" s="1"/>
  <c r="C347" i="14"/>
  <c r="D347" i="14" s="1"/>
  <c r="C348" i="14"/>
  <c r="D348" i="14" s="1"/>
  <c r="C349" i="14"/>
  <c r="D349" i="14" s="1"/>
  <c r="C350" i="14"/>
  <c r="D350" i="14" s="1"/>
  <c r="C351" i="14"/>
  <c r="D351" i="14" s="1"/>
  <c r="C352" i="14"/>
  <c r="D352" i="14" s="1"/>
  <c r="C353" i="14"/>
  <c r="D353" i="14" s="1"/>
  <c r="C354" i="14"/>
  <c r="D354" i="14" s="1"/>
  <c r="C355" i="14"/>
  <c r="D355" i="14" s="1"/>
  <c r="C356" i="14"/>
  <c r="D356" i="14" s="1"/>
  <c r="C357" i="14"/>
  <c r="D357" i="14" s="1"/>
  <c r="C358" i="14"/>
  <c r="D358" i="14" s="1"/>
  <c r="C359" i="14"/>
  <c r="D359" i="14" s="1"/>
  <c r="C360" i="14"/>
  <c r="D360" i="14" s="1"/>
  <c r="C361" i="14"/>
  <c r="D361" i="14" s="1"/>
  <c r="C362" i="14"/>
  <c r="D362" i="14" s="1"/>
  <c r="C363" i="14"/>
  <c r="D363" i="14" s="1"/>
  <c r="C364" i="14"/>
  <c r="D364" i="14" s="1"/>
  <c r="C365" i="14"/>
  <c r="D365" i="14" s="1"/>
  <c r="C366" i="14"/>
  <c r="D366" i="14" s="1"/>
  <c r="C367" i="14"/>
  <c r="D367" i="14" s="1"/>
  <c r="C368" i="14"/>
  <c r="D368" i="14" s="1"/>
  <c r="C369" i="14"/>
  <c r="D369" i="14" s="1"/>
  <c r="C370" i="14"/>
  <c r="D370" i="14" s="1"/>
  <c r="C371" i="14"/>
  <c r="D371" i="14" s="1"/>
  <c r="C372" i="14"/>
  <c r="D372" i="14" s="1"/>
  <c r="C373" i="14"/>
  <c r="D373" i="14" s="1"/>
  <c r="C374" i="14"/>
  <c r="D374" i="14" s="1"/>
  <c r="C375" i="14"/>
  <c r="D375" i="14" s="1"/>
  <c r="C376" i="14"/>
  <c r="D376" i="14" s="1"/>
  <c r="C377" i="14"/>
  <c r="D377" i="14" s="1"/>
  <c r="C378" i="14"/>
  <c r="D378" i="14" s="1"/>
  <c r="C379" i="14"/>
  <c r="D379" i="14" s="1"/>
  <c r="C380" i="14"/>
  <c r="D380" i="14" s="1"/>
  <c r="C381" i="14"/>
  <c r="D381" i="14" s="1"/>
  <c r="C382" i="14"/>
  <c r="D382" i="14" s="1"/>
  <c r="C383" i="14"/>
  <c r="D383" i="14" s="1"/>
  <c r="C384" i="14"/>
  <c r="D384" i="14" s="1"/>
  <c r="C385" i="14"/>
  <c r="D385" i="14" s="1"/>
  <c r="C386" i="14"/>
  <c r="D386" i="14" s="1"/>
  <c r="C387" i="14"/>
  <c r="D387" i="14" s="1"/>
  <c r="C388" i="14"/>
  <c r="D388" i="14" s="1"/>
  <c r="C389" i="14"/>
  <c r="D389" i="14" s="1"/>
  <c r="C390" i="14"/>
  <c r="D390" i="14" s="1"/>
  <c r="C391" i="14"/>
  <c r="D391" i="14" s="1"/>
  <c r="C392" i="14"/>
  <c r="D392" i="14" s="1"/>
  <c r="C393" i="14"/>
  <c r="D393" i="14" s="1"/>
  <c r="C394" i="14"/>
  <c r="D394" i="14" s="1"/>
  <c r="C395" i="14"/>
  <c r="D395" i="14" s="1"/>
  <c r="C396" i="14"/>
  <c r="D396" i="14" s="1"/>
  <c r="C397" i="14"/>
  <c r="D397" i="14" s="1"/>
  <c r="C398" i="14"/>
  <c r="D398" i="14" s="1"/>
  <c r="C399" i="14"/>
  <c r="D399" i="14" s="1"/>
  <c r="B1" i="12"/>
  <c r="C1" i="12"/>
  <c r="D1" i="12"/>
  <c r="E1" i="12"/>
  <c r="F1" i="12"/>
  <c r="G1" i="12"/>
  <c r="H1" i="12"/>
  <c r="A1" i="12"/>
  <c r="B3" i="12"/>
  <c r="C3" i="12"/>
  <c r="D3" i="12"/>
  <c r="E3" i="12"/>
  <c r="F3" i="12"/>
  <c r="G3" i="12"/>
  <c r="H3" i="12"/>
  <c r="B4" i="12"/>
  <c r="C4" i="12"/>
  <c r="D4" i="12"/>
  <c r="E4" i="12"/>
  <c r="F4" i="12"/>
  <c r="G4" i="12"/>
  <c r="H4" i="12"/>
  <c r="B5" i="12"/>
  <c r="C5" i="12"/>
  <c r="D5" i="12"/>
  <c r="E5" i="12"/>
  <c r="F5" i="12"/>
  <c r="G5" i="12"/>
  <c r="H5" i="12"/>
  <c r="B6" i="12"/>
  <c r="C6" i="12"/>
  <c r="D6" i="12"/>
  <c r="E6" i="12"/>
  <c r="F6" i="12"/>
  <c r="G6" i="12"/>
  <c r="H6" i="12"/>
  <c r="B7" i="12"/>
  <c r="C7" i="12"/>
  <c r="D7" i="12"/>
  <c r="E7" i="12"/>
  <c r="F7" i="12"/>
  <c r="G7" i="12"/>
  <c r="H7" i="12"/>
  <c r="B8" i="12"/>
  <c r="C8" i="12"/>
  <c r="D8" i="12"/>
  <c r="E8" i="12"/>
  <c r="F8" i="12"/>
  <c r="G8" i="12"/>
  <c r="H8" i="12"/>
  <c r="B9" i="12"/>
  <c r="C9" i="12"/>
  <c r="D9" i="12"/>
  <c r="E9" i="12"/>
  <c r="F9" i="12"/>
  <c r="G9" i="12"/>
  <c r="H9" i="12"/>
  <c r="B10" i="12"/>
  <c r="C10" i="12"/>
  <c r="D10" i="12"/>
  <c r="E10" i="12"/>
  <c r="F10" i="12"/>
  <c r="G10" i="12"/>
  <c r="H10" i="12"/>
  <c r="B11" i="12"/>
  <c r="C11" i="12"/>
  <c r="D11" i="12"/>
  <c r="E11" i="12"/>
  <c r="F11" i="12"/>
  <c r="G11" i="12"/>
  <c r="H11" i="12"/>
  <c r="B12" i="12"/>
  <c r="C12" i="12"/>
  <c r="D12" i="12"/>
  <c r="E12" i="12"/>
  <c r="F12" i="12"/>
  <c r="G12" i="12"/>
  <c r="H12" i="12"/>
  <c r="B13" i="12"/>
  <c r="C13" i="12"/>
  <c r="D13" i="12"/>
  <c r="E13" i="12"/>
  <c r="F13" i="12"/>
  <c r="G13" i="12"/>
  <c r="H13" i="12"/>
  <c r="B14" i="12"/>
  <c r="C14" i="12"/>
  <c r="D14" i="12"/>
  <c r="E14" i="12"/>
  <c r="F14" i="12"/>
  <c r="G14" i="12"/>
  <c r="H14" i="12"/>
  <c r="B15" i="12"/>
  <c r="C15" i="12"/>
  <c r="D15" i="12"/>
  <c r="E15" i="12"/>
  <c r="F15" i="12"/>
  <c r="G15" i="12"/>
  <c r="H15" i="12"/>
  <c r="B16" i="12"/>
  <c r="C16" i="12"/>
  <c r="D16" i="12"/>
  <c r="E16" i="12"/>
  <c r="F16" i="12"/>
  <c r="G16" i="12"/>
  <c r="H16" i="12"/>
  <c r="B17" i="12"/>
  <c r="C17" i="12"/>
  <c r="D17" i="12"/>
  <c r="E17" i="12"/>
  <c r="F17" i="12"/>
  <c r="G17" i="12"/>
  <c r="H17" i="12"/>
  <c r="B18" i="12"/>
  <c r="C18" i="12"/>
  <c r="D18" i="12"/>
  <c r="E18" i="12"/>
  <c r="F18" i="12"/>
  <c r="G18" i="12"/>
  <c r="H18" i="12"/>
  <c r="B19" i="12"/>
  <c r="C19" i="12"/>
  <c r="D19" i="12"/>
  <c r="E19" i="12"/>
  <c r="F19" i="12"/>
  <c r="G19" i="12"/>
  <c r="H19" i="12"/>
  <c r="B20" i="12"/>
  <c r="C20" i="12"/>
  <c r="D20" i="12"/>
  <c r="E20" i="12"/>
  <c r="F20" i="12"/>
  <c r="G20" i="12"/>
  <c r="H20" i="12"/>
  <c r="B21" i="12"/>
  <c r="C21" i="12"/>
  <c r="D21" i="12"/>
  <c r="E21" i="12"/>
  <c r="F21" i="12"/>
  <c r="G21" i="12"/>
  <c r="H21" i="12"/>
  <c r="B22" i="12"/>
  <c r="C22" i="12"/>
  <c r="D22" i="12"/>
  <c r="E22" i="12"/>
  <c r="F22" i="12"/>
  <c r="G22" i="12"/>
  <c r="H22" i="12"/>
  <c r="B23" i="12"/>
  <c r="C23" i="12"/>
  <c r="D23" i="12"/>
  <c r="E23" i="12"/>
  <c r="F23" i="12"/>
  <c r="G23" i="12"/>
  <c r="H23" i="12"/>
  <c r="B24" i="12"/>
  <c r="C24" i="12"/>
  <c r="D24" i="12"/>
  <c r="E24" i="12"/>
  <c r="F24" i="12"/>
  <c r="G24" i="12"/>
  <c r="H24" i="12"/>
  <c r="B25" i="12"/>
  <c r="C25" i="12"/>
  <c r="D25" i="12"/>
  <c r="E25" i="12"/>
  <c r="F25" i="12"/>
  <c r="G25" i="12"/>
  <c r="H25" i="12"/>
  <c r="B26" i="12"/>
  <c r="C26" i="12"/>
  <c r="D26" i="12"/>
  <c r="E26" i="12"/>
  <c r="F26" i="12"/>
  <c r="G26" i="12"/>
  <c r="H26" i="12"/>
  <c r="B27" i="12"/>
  <c r="C27" i="12"/>
  <c r="D27" i="12"/>
  <c r="E27" i="12"/>
  <c r="F27" i="12"/>
  <c r="G27" i="12"/>
  <c r="H27" i="12"/>
  <c r="B28" i="12"/>
  <c r="C28" i="12"/>
  <c r="D28" i="12"/>
  <c r="E28" i="12"/>
  <c r="F28" i="12"/>
  <c r="G28" i="12"/>
  <c r="H28" i="12"/>
  <c r="B29" i="12"/>
  <c r="C29" i="12"/>
  <c r="D29" i="12"/>
  <c r="E29" i="12"/>
  <c r="F29" i="12"/>
  <c r="G29" i="12"/>
  <c r="H29" i="12"/>
  <c r="B30" i="12"/>
  <c r="C30" i="12"/>
  <c r="D30" i="12"/>
  <c r="E30" i="12"/>
  <c r="F30" i="12"/>
  <c r="G30" i="12"/>
  <c r="H30" i="12"/>
  <c r="B31" i="12"/>
  <c r="C31" i="12"/>
  <c r="D31" i="12"/>
  <c r="E31" i="12"/>
  <c r="F31" i="12"/>
  <c r="G31" i="12"/>
  <c r="H31" i="12"/>
  <c r="B32" i="12"/>
  <c r="C32" i="12"/>
  <c r="D32" i="12"/>
  <c r="E32" i="12"/>
  <c r="F32" i="12"/>
  <c r="G32" i="12"/>
  <c r="H32" i="12"/>
  <c r="B33" i="12"/>
  <c r="C33" i="12"/>
  <c r="D33" i="12"/>
  <c r="E33" i="12"/>
  <c r="F33" i="12"/>
  <c r="G33" i="12"/>
  <c r="H33" i="12"/>
  <c r="B34" i="12"/>
  <c r="C34" i="12"/>
  <c r="E34" i="12"/>
  <c r="F34" i="12"/>
  <c r="G34" i="12"/>
  <c r="H34" i="12"/>
  <c r="B35" i="12"/>
  <c r="C35" i="12"/>
  <c r="D35" i="12"/>
  <c r="E35" i="12"/>
  <c r="F35" i="12"/>
  <c r="G35" i="12"/>
  <c r="H35" i="12"/>
  <c r="B36" i="12"/>
  <c r="C36" i="12"/>
  <c r="D36" i="12"/>
  <c r="E36" i="12"/>
  <c r="F36" i="12"/>
  <c r="G36" i="12"/>
  <c r="H36" i="12"/>
  <c r="B37" i="12"/>
  <c r="C37" i="12"/>
  <c r="D37" i="12"/>
  <c r="E37" i="12"/>
  <c r="F37" i="12"/>
  <c r="G37" i="12"/>
  <c r="H37" i="12"/>
  <c r="B38" i="12"/>
  <c r="C38" i="12"/>
  <c r="D38" i="12"/>
  <c r="E38" i="12"/>
  <c r="F38" i="12"/>
  <c r="G38" i="12"/>
  <c r="H38" i="12"/>
  <c r="B39" i="12"/>
  <c r="C39" i="12"/>
  <c r="D39" i="12"/>
  <c r="E39" i="12"/>
  <c r="F39" i="12"/>
  <c r="G39" i="12"/>
  <c r="H39" i="12"/>
  <c r="B40" i="12"/>
  <c r="C40" i="12"/>
  <c r="D40" i="12"/>
  <c r="E40" i="12"/>
  <c r="F40" i="12"/>
  <c r="G40" i="12"/>
  <c r="H40" i="12"/>
  <c r="B41" i="12"/>
  <c r="C41" i="12"/>
  <c r="D41" i="12"/>
  <c r="E41" i="12"/>
  <c r="F41" i="12"/>
  <c r="G41" i="12"/>
  <c r="H41" i="12"/>
  <c r="B42" i="12"/>
  <c r="C42" i="12"/>
  <c r="D42" i="12"/>
  <c r="E42" i="12"/>
  <c r="F42" i="12"/>
  <c r="G42" i="12"/>
  <c r="H42" i="12"/>
  <c r="B43" i="12"/>
  <c r="C43" i="12"/>
  <c r="D43" i="12"/>
  <c r="E43" i="12"/>
  <c r="F43" i="12"/>
  <c r="G43" i="12"/>
  <c r="H43" i="12"/>
  <c r="B44" i="12"/>
  <c r="C44" i="12"/>
  <c r="D44" i="12"/>
  <c r="E44" i="12"/>
  <c r="F44" i="12"/>
  <c r="G44" i="12"/>
  <c r="H44" i="12"/>
  <c r="B45" i="12"/>
  <c r="C45" i="12"/>
  <c r="D45" i="12"/>
  <c r="E45" i="12"/>
  <c r="F45" i="12"/>
  <c r="G45" i="12"/>
  <c r="H45" i="12"/>
  <c r="B46" i="12"/>
  <c r="C46" i="12"/>
  <c r="D46" i="12"/>
  <c r="E46" i="12"/>
  <c r="F46" i="12"/>
  <c r="G46" i="12"/>
  <c r="H46" i="12"/>
  <c r="B47" i="12"/>
  <c r="C47" i="12"/>
  <c r="D47" i="12"/>
  <c r="E47" i="12"/>
  <c r="F47" i="12"/>
  <c r="G47" i="12"/>
  <c r="H47" i="12"/>
  <c r="B48" i="12"/>
  <c r="C48" i="12"/>
  <c r="D48" i="12"/>
  <c r="E48" i="12"/>
  <c r="F48" i="12"/>
  <c r="G48" i="12"/>
  <c r="H48" i="12"/>
  <c r="B49" i="12"/>
  <c r="C49" i="12"/>
  <c r="D49" i="12"/>
  <c r="E49" i="12"/>
  <c r="F49" i="12"/>
  <c r="G49" i="12"/>
  <c r="H49" i="12"/>
  <c r="B50" i="12"/>
  <c r="C50" i="12"/>
  <c r="D50" i="12"/>
  <c r="E50" i="12"/>
  <c r="F50" i="12"/>
  <c r="G50" i="12"/>
  <c r="H50" i="12"/>
  <c r="B51" i="12"/>
  <c r="C51" i="12"/>
  <c r="D51" i="12"/>
  <c r="E51" i="12"/>
  <c r="F51" i="12"/>
  <c r="G51" i="12"/>
  <c r="H51" i="12"/>
  <c r="B52" i="12"/>
  <c r="C52" i="12"/>
  <c r="D52" i="12"/>
  <c r="E52" i="12"/>
  <c r="F52" i="12"/>
  <c r="G52" i="12"/>
  <c r="H52" i="12"/>
  <c r="B53" i="12"/>
  <c r="C53" i="12"/>
  <c r="D53" i="12"/>
  <c r="E53" i="12"/>
  <c r="F53" i="12"/>
  <c r="G53" i="12"/>
  <c r="H53" i="12"/>
  <c r="B54" i="12"/>
  <c r="C54" i="12"/>
  <c r="D54" i="12"/>
  <c r="E54" i="12"/>
  <c r="F54" i="12"/>
  <c r="G54" i="12"/>
  <c r="H54" i="12"/>
  <c r="B55" i="12"/>
  <c r="C55" i="12"/>
  <c r="D55" i="12"/>
  <c r="E55" i="12"/>
  <c r="F55" i="12"/>
  <c r="G55" i="12"/>
  <c r="H55" i="12"/>
  <c r="B56" i="12"/>
  <c r="C56" i="12"/>
  <c r="D56" i="12"/>
  <c r="E56" i="12"/>
  <c r="F56" i="12"/>
  <c r="G56" i="12"/>
  <c r="H56" i="12"/>
  <c r="B57" i="12"/>
  <c r="C57" i="12"/>
  <c r="D57" i="12"/>
  <c r="E57" i="12"/>
  <c r="F57" i="12"/>
  <c r="G57" i="12"/>
  <c r="H57" i="12"/>
  <c r="B58" i="12"/>
  <c r="C58" i="12"/>
  <c r="D58" i="12"/>
  <c r="E58" i="12"/>
  <c r="F58" i="12"/>
  <c r="G58" i="12"/>
  <c r="H58" i="12"/>
  <c r="B59" i="12"/>
  <c r="C59" i="12"/>
  <c r="D59" i="12"/>
  <c r="E59" i="12"/>
  <c r="F59" i="12"/>
  <c r="G59" i="12"/>
  <c r="H59" i="12"/>
  <c r="B60" i="12"/>
  <c r="C60" i="12"/>
  <c r="D60" i="12"/>
  <c r="E60" i="12"/>
  <c r="F60" i="12"/>
  <c r="G60" i="12"/>
  <c r="H60" i="12"/>
  <c r="B61" i="12"/>
  <c r="C61" i="12"/>
  <c r="D61" i="12"/>
  <c r="E61" i="12"/>
  <c r="F61" i="12"/>
  <c r="G61" i="12"/>
  <c r="H61" i="12"/>
  <c r="B62" i="12"/>
  <c r="C62" i="12"/>
  <c r="D62" i="12"/>
  <c r="E62" i="12"/>
  <c r="F62" i="12"/>
  <c r="G62" i="12"/>
  <c r="H62" i="12"/>
  <c r="B63" i="12"/>
  <c r="C63" i="12"/>
  <c r="D63" i="12"/>
  <c r="E63" i="12"/>
  <c r="F63" i="12"/>
  <c r="G63" i="12"/>
  <c r="H63" i="12"/>
  <c r="B64" i="12"/>
  <c r="C64" i="12"/>
  <c r="D64" i="12"/>
  <c r="E64" i="12"/>
  <c r="F64" i="12"/>
  <c r="G64" i="12"/>
  <c r="H64" i="12"/>
  <c r="B65" i="12"/>
  <c r="C65" i="12"/>
  <c r="D65" i="12"/>
  <c r="E65" i="12"/>
  <c r="F65" i="12"/>
  <c r="G65" i="12"/>
  <c r="H65" i="12"/>
  <c r="B66" i="12"/>
  <c r="C66" i="12"/>
  <c r="D66" i="12"/>
  <c r="E66" i="12"/>
  <c r="F66" i="12"/>
  <c r="G66" i="12"/>
  <c r="H66" i="12"/>
  <c r="B67" i="12"/>
  <c r="C67" i="12"/>
  <c r="D67" i="12"/>
  <c r="E67" i="12"/>
  <c r="F67" i="12"/>
  <c r="G67" i="12"/>
  <c r="H67" i="12"/>
  <c r="B68" i="12"/>
  <c r="C68" i="12"/>
  <c r="D68" i="12"/>
  <c r="E68" i="12"/>
  <c r="F68" i="12"/>
  <c r="G68" i="12"/>
  <c r="H68" i="12"/>
  <c r="B69" i="12"/>
  <c r="C69" i="12"/>
  <c r="D69" i="12"/>
  <c r="E69" i="12"/>
  <c r="F69" i="12"/>
  <c r="G69" i="12"/>
  <c r="H69" i="12"/>
  <c r="B70" i="12"/>
  <c r="C70" i="12"/>
  <c r="D70" i="12"/>
  <c r="E70" i="12"/>
  <c r="F70" i="12"/>
  <c r="G70" i="12"/>
  <c r="H70" i="12"/>
  <c r="B71" i="12"/>
  <c r="C71" i="12"/>
  <c r="D71" i="12"/>
  <c r="E71" i="12"/>
  <c r="F71" i="12"/>
  <c r="G71" i="12"/>
  <c r="H71" i="12"/>
  <c r="B72" i="12"/>
  <c r="C72" i="12"/>
  <c r="D72" i="12"/>
  <c r="E72" i="12"/>
  <c r="F72" i="12"/>
  <c r="G72" i="12"/>
  <c r="H72" i="12"/>
  <c r="B73" i="12"/>
  <c r="C73" i="12"/>
  <c r="D73" i="12"/>
  <c r="E73" i="12"/>
  <c r="F73" i="12"/>
  <c r="G73" i="12"/>
  <c r="H73" i="12"/>
  <c r="B74" i="12"/>
  <c r="C74" i="12"/>
  <c r="D74" i="12"/>
  <c r="E74" i="12"/>
  <c r="F74" i="12"/>
  <c r="G74" i="12"/>
  <c r="H74" i="12"/>
  <c r="B75" i="12"/>
  <c r="C75" i="12"/>
  <c r="D75" i="12"/>
  <c r="E75" i="12"/>
  <c r="F75" i="12"/>
  <c r="G75" i="12"/>
  <c r="H75" i="12"/>
  <c r="B76" i="12"/>
  <c r="C76" i="12"/>
  <c r="D76" i="12"/>
  <c r="E76" i="12"/>
  <c r="F76" i="12"/>
  <c r="G76" i="12"/>
  <c r="H76" i="12"/>
  <c r="B77" i="12"/>
  <c r="C77" i="12"/>
  <c r="D77" i="12"/>
  <c r="E77" i="12"/>
  <c r="F77" i="12"/>
  <c r="G77" i="12"/>
  <c r="H77" i="12"/>
  <c r="B78" i="12"/>
  <c r="C78" i="12"/>
  <c r="D78" i="12"/>
  <c r="E78" i="12"/>
  <c r="F78" i="12"/>
  <c r="G78" i="12"/>
  <c r="H78" i="12"/>
  <c r="B79" i="12"/>
  <c r="C79" i="12"/>
  <c r="D79" i="12"/>
  <c r="E79" i="12"/>
  <c r="F79" i="12"/>
  <c r="G79" i="12"/>
  <c r="H79" i="12"/>
  <c r="B80" i="12"/>
  <c r="C80" i="12"/>
  <c r="D80" i="12"/>
  <c r="E80" i="12"/>
  <c r="F80" i="12"/>
  <c r="G80" i="12"/>
  <c r="H80" i="12"/>
  <c r="B81" i="12"/>
  <c r="C81" i="12"/>
  <c r="D81" i="12"/>
  <c r="E81" i="12"/>
  <c r="F81" i="12"/>
  <c r="G81" i="12"/>
  <c r="H81" i="12"/>
  <c r="B82" i="12"/>
  <c r="C82" i="12"/>
  <c r="D82" i="12"/>
  <c r="E82" i="12"/>
  <c r="F82" i="12"/>
  <c r="G82" i="12"/>
  <c r="H82" i="12"/>
  <c r="B83" i="12"/>
  <c r="C83" i="12"/>
  <c r="D83" i="12"/>
  <c r="E83" i="12"/>
  <c r="F83" i="12"/>
  <c r="G83" i="12"/>
  <c r="H83" i="12"/>
  <c r="B84" i="12"/>
  <c r="C84" i="12"/>
  <c r="D84" i="12"/>
  <c r="E84" i="12"/>
  <c r="F84" i="12"/>
  <c r="G84" i="12"/>
  <c r="H84" i="12"/>
  <c r="B85" i="12"/>
  <c r="C85" i="12"/>
  <c r="D85" i="12"/>
  <c r="E85" i="12"/>
  <c r="F85" i="12"/>
  <c r="G85" i="12"/>
  <c r="H85" i="12"/>
  <c r="B86" i="12"/>
  <c r="C86" i="12"/>
  <c r="D86" i="12"/>
  <c r="E86" i="12"/>
  <c r="F86" i="12"/>
  <c r="G86" i="12"/>
  <c r="H86" i="12"/>
  <c r="B87" i="12"/>
  <c r="C87" i="12"/>
  <c r="D87" i="12"/>
  <c r="E87" i="12"/>
  <c r="F87" i="12"/>
  <c r="G87" i="12"/>
  <c r="H87" i="12"/>
  <c r="B88" i="12"/>
  <c r="C88" i="12"/>
  <c r="D88" i="12"/>
  <c r="E88" i="12"/>
  <c r="F88" i="12"/>
  <c r="G88" i="12"/>
  <c r="H88" i="12"/>
  <c r="B89" i="12"/>
  <c r="C89" i="12"/>
  <c r="D89" i="12"/>
  <c r="E89" i="12"/>
  <c r="F89" i="12"/>
  <c r="G89" i="12"/>
  <c r="H89" i="12"/>
  <c r="B90" i="12"/>
  <c r="C90" i="12"/>
  <c r="D90" i="12"/>
  <c r="E90" i="12"/>
  <c r="F90" i="12"/>
  <c r="G90" i="12"/>
  <c r="H90" i="12"/>
  <c r="B91" i="12"/>
  <c r="C91" i="12"/>
  <c r="D91" i="12"/>
  <c r="E91" i="12"/>
  <c r="F91" i="12"/>
  <c r="G91" i="12"/>
  <c r="H91" i="12"/>
  <c r="B92" i="12"/>
  <c r="C92" i="12"/>
  <c r="D92" i="12"/>
  <c r="E92" i="12"/>
  <c r="F92" i="12"/>
  <c r="G92" i="12"/>
  <c r="H92" i="12"/>
  <c r="B93" i="12"/>
  <c r="C93" i="12"/>
  <c r="D93" i="12"/>
  <c r="E93" i="12"/>
  <c r="F93" i="12"/>
  <c r="G93" i="12"/>
  <c r="H93" i="12"/>
  <c r="B94" i="12"/>
  <c r="C94" i="12"/>
  <c r="D94" i="12"/>
  <c r="E94" i="12"/>
  <c r="F94" i="12"/>
  <c r="G94" i="12"/>
  <c r="H94" i="12"/>
  <c r="B95" i="12"/>
  <c r="C95" i="12"/>
  <c r="D95" i="12"/>
  <c r="E95" i="12"/>
  <c r="F95" i="12"/>
  <c r="G95" i="12"/>
  <c r="H95" i="12"/>
  <c r="B96" i="12"/>
  <c r="C96" i="12"/>
  <c r="D96" i="12"/>
  <c r="E96" i="12"/>
  <c r="F96" i="12"/>
  <c r="G96" i="12"/>
  <c r="H96" i="12"/>
  <c r="B97" i="12"/>
  <c r="C97" i="12"/>
  <c r="D97" i="12"/>
  <c r="E97" i="12"/>
  <c r="F97" i="12"/>
  <c r="G97" i="12"/>
  <c r="H97" i="12"/>
  <c r="B98" i="12"/>
  <c r="C98" i="12"/>
  <c r="D98" i="12"/>
  <c r="E98" i="12"/>
  <c r="F98" i="12"/>
  <c r="G98" i="12"/>
  <c r="H98" i="12"/>
  <c r="B99" i="12"/>
  <c r="C99" i="12"/>
  <c r="D99" i="12"/>
  <c r="E99" i="12"/>
  <c r="F99" i="12"/>
  <c r="G99" i="12"/>
  <c r="H99" i="12"/>
  <c r="B100" i="12"/>
  <c r="C100" i="12"/>
  <c r="D100" i="12"/>
  <c r="E100" i="12"/>
  <c r="F100" i="12"/>
  <c r="G100" i="12"/>
  <c r="H100" i="12"/>
  <c r="B101" i="12"/>
  <c r="C101" i="12"/>
  <c r="D101" i="12"/>
  <c r="E101" i="12"/>
  <c r="F101" i="12"/>
  <c r="G101" i="12"/>
  <c r="H101" i="12"/>
  <c r="B102" i="12"/>
  <c r="C102" i="12"/>
  <c r="D102" i="12"/>
  <c r="E102" i="12"/>
  <c r="F102" i="12"/>
  <c r="G102" i="12"/>
  <c r="H102" i="12"/>
  <c r="B103" i="12"/>
  <c r="C103" i="12"/>
  <c r="D103" i="12"/>
  <c r="E103" i="12"/>
  <c r="F103" i="12"/>
  <c r="G103" i="12"/>
  <c r="H103" i="12"/>
  <c r="B104" i="12"/>
  <c r="C104" i="12"/>
  <c r="D104" i="12"/>
  <c r="E104" i="12"/>
  <c r="F104" i="12"/>
  <c r="G104" i="12"/>
  <c r="H104" i="12"/>
  <c r="B105" i="12"/>
  <c r="C105" i="12"/>
  <c r="D105" i="12"/>
  <c r="E105" i="12"/>
  <c r="F105" i="12"/>
  <c r="G105" i="12"/>
  <c r="H105" i="12"/>
  <c r="B106" i="12"/>
  <c r="C106" i="12"/>
  <c r="D106" i="12"/>
  <c r="E106" i="12"/>
  <c r="F106" i="12"/>
  <c r="G106" i="12"/>
  <c r="H106" i="12"/>
  <c r="B107" i="12"/>
  <c r="C107" i="12"/>
  <c r="D107" i="12"/>
  <c r="E107" i="12"/>
  <c r="F107" i="12"/>
  <c r="G107" i="12"/>
  <c r="H107" i="12"/>
  <c r="B108" i="12"/>
  <c r="C108" i="12"/>
  <c r="D108" i="12"/>
  <c r="E108" i="12"/>
  <c r="F108" i="12"/>
  <c r="G108" i="12"/>
  <c r="H108" i="12"/>
  <c r="B109" i="12"/>
  <c r="C109" i="12"/>
  <c r="D109" i="12"/>
  <c r="E109" i="12"/>
  <c r="F109" i="12"/>
  <c r="G109" i="12"/>
  <c r="H109" i="12"/>
  <c r="B110" i="12"/>
  <c r="C110" i="12"/>
  <c r="D110" i="12"/>
  <c r="E110" i="12"/>
  <c r="F110" i="12"/>
  <c r="G110" i="12"/>
  <c r="H110" i="12"/>
  <c r="B111" i="12"/>
  <c r="C111" i="12"/>
  <c r="D111" i="12"/>
  <c r="E111" i="12"/>
  <c r="F111" i="12"/>
  <c r="G111" i="12"/>
  <c r="H111" i="12"/>
  <c r="B112" i="12"/>
  <c r="C112" i="12"/>
  <c r="D112" i="12"/>
  <c r="E112" i="12"/>
  <c r="F112" i="12"/>
  <c r="G112" i="12"/>
  <c r="H112" i="12"/>
  <c r="B113" i="12"/>
  <c r="C113" i="12"/>
  <c r="D113" i="12"/>
  <c r="E113" i="12"/>
  <c r="F113" i="12"/>
  <c r="G113" i="12"/>
  <c r="H113" i="12"/>
  <c r="B114" i="12"/>
  <c r="C114" i="12"/>
  <c r="D114" i="12"/>
  <c r="E114" i="12"/>
  <c r="F114" i="12"/>
  <c r="G114" i="12"/>
  <c r="H114" i="12"/>
  <c r="B115" i="12"/>
  <c r="C115" i="12"/>
  <c r="D115" i="12"/>
  <c r="E115" i="12"/>
  <c r="F115" i="12"/>
  <c r="G115" i="12"/>
  <c r="H115" i="12"/>
  <c r="B116" i="12"/>
  <c r="C116" i="12"/>
  <c r="D116" i="12"/>
  <c r="E116" i="12"/>
  <c r="F116" i="12"/>
  <c r="G116" i="12"/>
  <c r="H116" i="12"/>
  <c r="B117" i="12"/>
  <c r="C117" i="12"/>
  <c r="D117" i="12"/>
  <c r="E117" i="12"/>
  <c r="F117" i="12"/>
  <c r="G117" i="12"/>
  <c r="H117" i="12"/>
  <c r="B118" i="12"/>
  <c r="C118" i="12"/>
  <c r="D118" i="12"/>
  <c r="E118" i="12"/>
  <c r="F118" i="12"/>
  <c r="G118" i="12"/>
  <c r="H118" i="12"/>
  <c r="B119" i="12"/>
  <c r="C119" i="12"/>
  <c r="D119" i="12"/>
  <c r="E119" i="12"/>
  <c r="F119" i="12"/>
  <c r="G119" i="12"/>
  <c r="H119" i="12"/>
  <c r="B120" i="12"/>
  <c r="C120" i="12"/>
  <c r="D120" i="12"/>
  <c r="E120" i="12"/>
  <c r="F120" i="12"/>
  <c r="G120" i="12"/>
  <c r="H120" i="12"/>
  <c r="B121" i="12"/>
  <c r="C121" i="12"/>
  <c r="D121" i="12"/>
  <c r="E121" i="12"/>
  <c r="F121" i="12"/>
  <c r="G121" i="12"/>
  <c r="H121" i="12"/>
  <c r="B122" i="12"/>
  <c r="C122" i="12"/>
  <c r="D122" i="12"/>
  <c r="E122" i="12"/>
  <c r="F122" i="12"/>
  <c r="G122" i="12"/>
  <c r="H122" i="12"/>
  <c r="B123" i="12"/>
  <c r="C123" i="12"/>
  <c r="D123" i="12"/>
  <c r="E123" i="12"/>
  <c r="F123" i="12"/>
  <c r="G123" i="12"/>
  <c r="H123" i="12"/>
  <c r="B124" i="12"/>
  <c r="C124" i="12"/>
  <c r="D124" i="12"/>
  <c r="E124" i="12"/>
  <c r="F124" i="12"/>
  <c r="G124" i="12"/>
  <c r="H124" i="12"/>
  <c r="B125" i="12"/>
  <c r="C125" i="12"/>
  <c r="D125" i="12"/>
  <c r="E125" i="12"/>
  <c r="F125" i="12"/>
  <c r="G125" i="12"/>
  <c r="H125" i="12"/>
  <c r="B126" i="12"/>
  <c r="C126" i="12"/>
  <c r="D126" i="12"/>
  <c r="E126" i="12"/>
  <c r="F126" i="12"/>
  <c r="G126" i="12"/>
  <c r="H126" i="12"/>
  <c r="B127" i="12"/>
  <c r="C127" i="12"/>
  <c r="D127" i="12"/>
  <c r="E127" i="12"/>
  <c r="F127" i="12"/>
  <c r="G127" i="12"/>
  <c r="H127" i="12"/>
  <c r="B128" i="12"/>
  <c r="C128" i="12"/>
  <c r="E128" i="12"/>
  <c r="F128" i="12"/>
  <c r="G128" i="12"/>
  <c r="H128" i="12"/>
  <c r="B129" i="12"/>
  <c r="C129" i="12"/>
  <c r="D129" i="12"/>
  <c r="E129" i="12"/>
  <c r="F129" i="12"/>
  <c r="G129" i="12"/>
  <c r="H129" i="12"/>
  <c r="B130" i="12"/>
  <c r="C130" i="12"/>
  <c r="D130" i="12"/>
  <c r="E130" i="12"/>
  <c r="F130" i="12"/>
  <c r="G130" i="12"/>
  <c r="H130" i="12"/>
  <c r="B131" i="12"/>
  <c r="C131" i="12"/>
  <c r="D131" i="12"/>
  <c r="E131" i="12"/>
  <c r="F131" i="12"/>
  <c r="G131" i="12"/>
  <c r="H131" i="12"/>
  <c r="B132" i="12"/>
  <c r="C132" i="12"/>
  <c r="D132" i="12"/>
  <c r="E132" i="12"/>
  <c r="F132" i="12"/>
  <c r="G132" i="12"/>
  <c r="H132" i="12"/>
  <c r="B133" i="12"/>
  <c r="C133" i="12"/>
  <c r="D133" i="12"/>
  <c r="E133" i="12"/>
  <c r="F133" i="12"/>
  <c r="G133" i="12"/>
  <c r="H133" i="12"/>
  <c r="B134" i="12"/>
  <c r="C134" i="12"/>
  <c r="D134" i="12"/>
  <c r="E134" i="12"/>
  <c r="F134" i="12"/>
  <c r="G134" i="12"/>
  <c r="H134" i="12"/>
  <c r="B135" i="12"/>
  <c r="C135" i="12"/>
  <c r="D135" i="12"/>
  <c r="E135" i="12"/>
  <c r="F135" i="12"/>
  <c r="G135" i="12"/>
  <c r="H135" i="12"/>
  <c r="B136" i="12"/>
  <c r="C136" i="12"/>
  <c r="D136" i="12"/>
  <c r="E136" i="12"/>
  <c r="F136" i="12"/>
  <c r="G136" i="12"/>
  <c r="H136" i="12"/>
  <c r="B137" i="12"/>
  <c r="C137" i="12"/>
  <c r="D137" i="12"/>
  <c r="E137" i="12"/>
  <c r="F137" i="12"/>
  <c r="G137" i="12"/>
  <c r="H137" i="12"/>
  <c r="B138" i="12"/>
  <c r="C138" i="12"/>
  <c r="D138" i="12"/>
  <c r="E138" i="12"/>
  <c r="F138" i="12"/>
  <c r="G138" i="12"/>
  <c r="H138" i="12"/>
  <c r="B139" i="12"/>
  <c r="C139" i="12"/>
  <c r="D139" i="12"/>
  <c r="E139" i="12"/>
  <c r="F139" i="12"/>
  <c r="G139" i="12"/>
  <c r="H139" i="12"/>
  <c r="B140" i="12"/>
  <c r="C140" i="12"/>
  <c r="D140" i="12"/>
  <c r="E140" i="12"/>
  <c r="F140" i="12"/>
  <c r="G140" i="12"/>
  <c r="H140" i="12"/>
  <c r="B141" i="12"/>
  <c r="C141" i="12"/>
  <c r="D141" i="12"/>
  <c r="E141" i="12"/>
  <c r="F141" i="12"/>
  <c r="G141" i="12"/>
  <c r="H141" i="12"/>
  <c r="B142" i="12"/>
  <c r="C142" i="12"/>
  <c r="D142" i="12"/>
  <c r="E142" i="12"/>
  <c r="F142" i="12"/>
  <c r="G142" i="12"/>
  <c r="H142" i="12"/>
  <c r="B143" i="12"/>
  <c r="C143" i="12"/>
  <c r="D143" i="12"/>
  <c r="E143" i="12"/>
  <c r="F143" i="12"/>
  <c r="G143" i="12"/>
  <c r="H143" i="12"/>
  <c r="B144" i="12"/>
  <c r="C144" i="12"/>
  <c r="D144" i="12"/>
  <c r="E144" i="12"/>
  <c r="F144" i="12"/>
  <c r="G144" i="12"/>
  <c r="H144" i="12"/>
  <c r="B145" i="12"/>
  <c r="C145" i="12"/>
  <c r="D145" i="12"/>
  <c r="E145" i="12"/>
  <c r="F145" i="12"/>
  <c r="G145" i="12"/>
  <c r="H145" i="12"/>
  <c r="B146" i="12"/>
  <c r="C146" i="12"/>
  <c r="D146" i="12"/>
  <c r="E146" i="12"/>
  <c r="F146" i="12"/>
  <c r="G146" i="12"/>
  <c r="H146" i="12"/>
  <c r="B147" i="12"/>
  <c r="C147" i="12"/>
  <c r="D147" i="12"/>
  <c r="E147" i="12"/>
  <c r="F147" i="12"/>
  <c r="G147" i="12"/>
  <c r="H147" i="12"/>
  <c r="B148" i="12"/>
  <c r="C148" i="12"/>
  <c r="D148" i="12"/>
  <c r="E148" i="12"/>
  <c r="F148" i="12"/>
  <c r="G148" i="12"/>
  <c r="H148" i="12"/>
  <c r="B149" i="12"/>
  <c r="C149" i="12"/>
  <c r="D149" i="12"/>
  <c r="E149" i="12"/>
  <c r="F149" i="12"/>
  <c r="G149" i="12"/>
  <c r="H149" i="12"/>
  <c r="B150" i="12"/>
  <c r="C150" i="12"/>
  <c r="D150" i="12"/>
  <c r="E150" i="12"/>
  <c r="F150" i="12"/>
  <c r="G150" i="12"/>
  <c r="H150" i="12"/>
  <c r="B151" i="12"/>
  <c r="C151" i="12"/>
  <c r="D151" i="12"/>
  <c r="E151" i="12"/>
  <c r="F151" i="12"/>
  <c r="G151" i="12"/>
  <c r="H151" i="12"/>
  <c r="B152" i="12"/>
  <c r="C152" i="12"/>
  <c r="D152" i="12"/>
  <c r="E152" i="12"/>
  <c r="F152" i="12"/>
  <c r="G152" i="12"/>
  <c r="H152" i="12"/>
  <c r="B153" i="12"/>
  <c r="C153" i="12"/>
  <c r="D153" i="12"/>
  <c r="E153" i="12"/>
  <c r="F153" i="12"/>
  <c r="G153" i="12"/>
  <c r="H153" i="12"/>
  <c r="B154" i="12"/>
  <c r="C154" i="12"/>
  <c r="D154" i="12"/>
  <c r="E154" i="12"/>
  <c r="F154" i="12"/>
  <c r="G154" i="12"/>
  <c r="H154" i="12"/>
  <c r="B155" i="12"/>
  <c r="C155" i="12"/>
  <c r="D155" i="12"/>
  <c r="E155" i="12"/>
  <c r="F155" i="12"/>
  <c r="G155" i="12"/>
  <c r="H155" i="12"/>
  <c r="B156" i="12"/>
  <c r="C156" i="12"/>
  <c r="D156" i="12"/>
  <c r="E156" i="12"/>
  <c r="F156" i="12"/>
  <c r="G156" i="12"/>
  <c r="H156" i="12"/>
  <c r="B157" i="12"/>
  <c r="C157" i="12"/>
  <c r="D157" i="12"/>
  <c r="E157" i="12"/>
  <c r="F157" i="12"/>
  <c r="G157" i="12"/>
  <c r="H157" i="12"/>
  <c r="B158" i="12"/>
  <c r="C158" i="12"/>
  <c r="D158" i="12"/>
  <c r="E158" i="12"/>
  <c r="F158" i="12"/>
  <c r="G158" i="12"/>
  <c r="H158" i="12"/>
  <c r="B159" i="12"/>
  <c r="C159" i="12"/>
  <c r="D159" i="12"/>
  <c r="E159" i="12"/>
  <c r="F159" i="12"/>
  <c r="G159" i="12"/>
  <c r="H159" i="12"/>
  <c r="B160" i="12"/>
  <c r="C160" i="12"/>
  <c r="D160" i="12"/>
  <c r="E160" i="12"/>
  <c r="F160" i="12"/>
  <c r="G160" i="12"/>
  <c r="H160" i="12"/>
  <c r="B161" i="12"/>
  <c r="C161" i="12"/>
  <c r="D161" i="12"/>
  <c r="E161" i="12"/>
  <c r="F161" i="12"/>
  <c r="G161" i="12"/>
  <c r="H161" i="12"/>
  <c r="B162" i="12"/>
  <c r="C162" i="12"/>
  <c r="D162" i="12"/>
  <c r="E162" i="12"/>
  <c r="F162" i="12"/>
  <c r="G162" i="12"/>
  <c r="H162" i="12"/>
  <c r="B163" i="12"/>
  <c r="C163" i="12"/>
  <c r="D163" i="12"/>
  <c r="E163" i="12"/>
  <c r="F163" i="12"/>
  <c r="G163" i="12"/>
  <c r="H163" i="12"/>
  <c r="B164" i="12"/>
  <c r="C164" i="12"/>
  <c r="D164" i="12"/>
  <c r="E164" i="12"/>
  <c r="F164" i="12"/>
  <c r="G164" i="12"/>
  <c r="H164" i="12"/>
  <c r="B165" i="12"/>
  <c r="C165" i="12"/>
  <c r="D165" i="12"/>
  <c r="E165" i="12"/>
  <c r="F165" i="12"/>
  <c r="G165" i="12"/>
  <c r="H165" i="12"/>
  <c r="B166" i="12"/>
  <c r="C166" i="12"/>
  <c r="D166" i="12"/>
  <c r="E166" i="12"/>
  <c r="F166" i="12"/>
  <c r="G166" i="12"/>
  <c r="H166" i="12"/>
  <c r="B167" i="12"/>
  <c r="C167" i="12"/>
  <c r="D167" i="12"/>
  <c r="E167" i="12"/>
  <c r="F167" i="12"/>
  <c r="G167" i="12"/>
  <c r="H167" i="12"/>
  <c r="B168" i="12"/>
  <c r="C168" i="12"/>
  <c r="D168" i="12"/>
  <c r="E168" i="12"/>
  <c r="F168" i="12"/>
  <c r="G168" i="12"/>
  <c r="H168" i="12"/>
  <c r="B169" i="12"/>
  <c r="C169" i="12"/>
  <c r="D169" i="12"/>
  <c r="E169" i="12"/>
  <c r="F169" i="12"/>
  <c r="G169" i="12"/>
  <c r="H169" i="12"/>
  <c r="B170" i="12"/>
  <c r="C170" i="12"/>
  <c r="D170" i="12"/>
  <c r="E170" i="12"/>
  <c r="F170" i="12"/>
  <c r="G170" i="12"/>
  <c r="H170" i="12"/>
  <c r="B171" i="12"/>
  <c r="C171" i="12"/>
  <c r="D171" i="12"/>
  <c r="E171" i="12"/>
  <c r="F171" i="12"/>
  <c r="G171" i="12"/>
  <c r="H171" i="12"/>
  <c r="B172" i="12"/>
  <c r="C172" i="12"/>
  <c r="D172" i="12"/>
  <c r="E172" i="12"/>
  <c r="F172" i="12"/>
  <c r="G172" i="12"/>
  <c r="H172" i="12"/>
  <c r="B173" i="12"/>
  <c r="C173" i="12"/>
  <c r="D173" i="12"/>
  <c r="E173" i="12"/>
  <c r="F173" i="12"/>
  <c r="G173" i="12"/>
  <c r="H173" i="12"/>
  <c r="B174" i="12"/>
  <c r="C174" i="12"/>
  <c r="D174" i="12"/>
  <c r="E174" i="12"/>
  <c r="F174" i="12"/>
  <c r="G174" i="12"/>
  <c r="H174" i="12"/>
  <c r="B175" i="12"/>
  <c r="C175" i="12"/>
  <c r="D175" i="12"/>
  <c r="E175" i="12"/>
  <c r="F175" i="12"/>
  <c r="G175" i="12"/>
  <c r="H175" i="12"/>
  <c r="B176" i="12"/>
  <c r="C176" i="12"/>
  <c r="D176" i="12"/>
  <c r="E176" i="12"/>
  <c r="F176" i="12"/>
  <c r="G176" i="12"/>
  <c r="H176" i="12"/>
  <c r="B177" i="12"/>
  <c r="C177" i="12"/>
  <c r="D177" i="12"/>
  <c r="E177" i="12"/>
  <c r="F177" i="12"/>
  <c r="G177" i="12"/>
  <c r="H177" i="12"/>
  <c r="B178" i="12"/>
  <c r="C178" i="12"/>
  <c r="D178" i="12"/>
  <c r="E178" i="12"/>
  <c r="F178" i="12"/>
  <c r="G178" i="12"/>
  <c r="H178" i="12"/>
  <c r="B179" i="12"/>
  <c r="C179" i="12"/>
  <c r="D179" i="12"/>
  <c r="E179" i="12"/>
  <c r="F179" i="12"/>
  <c r="G179" i="12"/>
  <c r="H179" i="12"/>
  <c r="B180" i="12"/>
  <c r="C180" i="12"/>
  <c r="D180" i="12"/>
  <c r="E180" i="12"/>
  <c r="F180" i="12"/>
  <c r="G180" i="12"/>
  <c r="H180" i="12"/>
  <c r="B181" i="12"/>
  <c r="C181" i="12"/>
  <c r="D181" i="12"/>
  <c r="E181" i="12"/>
  <c r="F181" i="12"/>
  <c r="G181" i="12"/>
  <c r="H181" i="12"/>
  <c r="B182" i="12"/>
  <c r="C182" i="12"/>
  <c r="D182" i="12"/>
  <c r="E182" i="12"/>
  <c r="F182" i="12"/>
  <c r="G182" i="12"/>
  <c r="H182" i="12"/>
  <c r="B183" i="12"/>
  <c r="C183" i="12"/>
  <c r="D183" i="12"/>
  <c r="E183" i="12"/>
  <c r="F183" i="12"/>
  <c r="G183" i="12"/>
  <c r="H183" i="12"/>
  <c r="B184" i="12"/>
  <c r="C184" i="12"/>
  <c r="D184" i="12"/>
  <c r="E184" i="12"/>
  <c r="F184" i="12"/>
  <c r="G184" i="12"/>
  <c r="H184" i="12"/>
  <c r="B185" i="12"/>
  <c r="C185" i="12"/>
  <c r="D185" i="12"/>
  <c r="E185" i="12"/>
  <c r="F185" i="12"/>
  <c r="G185" i="12"/>
  <c r="H185" i="12"/>
  <c r="B186" i="12"/>
  <c r="C186" i="12"/>
  <c r="D186" i="12"/>
  <c r="E186" i="12"/>
  <c r="F186" i="12"/>
  <c r="G186" i="12"/>
  <c r="H186" i="12"/>
  <c r="B187" i="12"/>
  <c r="C187" i="12"/>
  <c r="D187" i="12"/>
  <c r="E187" i="12"/>
  <c r="F187" i="12"/>
  <c r="G187" i="12"/>
  <c r="H187" i="12"/>
  <c r="B188" i="12"/>
  <c r="C188" i="12"/>
  <c r="D188" i="12"/>
  <c r="E188" i="12"/>
  <c r="F188" i="12"/>
  <c r="G188" i="12"/>
  <c r="H188" i="12"/>
  <c r="B189" i="12"/>
  <c r="C189" i="12"/>
  <c r="D189" i="12"/>
  <c r="E189" i="12"/>
  <c r="F189" i="12"/>
  <c r="G189" i="12"/>
  <c r="H189" i="12"/>
  <c r="B190" i="12"/>
  <c r="C190" i="12"/>
  <c r="D190" i="12"/>
  <c r="E190" i="12"/>
  <c r="F190" i="12"/>
  <c r="G190" i="12"/>
  <c r="H190" i="12"/>
  <c r="B191" i="12"/>
  <c r="C191" i="12"/>
  <c r="D191" i="12"/>
  <c r="E191" i="12"/>
  <c r="F191" i="12"/>
  <c r="G191" i="12"/>
  <c r="H191" i="12"/>
  <c r="B192" i="12"/>
  <c r="C192" i="12"/>
  <c r="D192" i="12"/>
  <c r="E192" i="12"/>
  <c r="F192" i="12"/>
  <c r="G192" i="12"/>
  <c r="H192" i="12"/>
  <c r="B193" i="12"/>
  <c r="C193" i="12"/>
  <c r="D193" i="12"/>
  <c r="E193" i="12"/>
  <c r="F193" i="12"/>
  <c r="G193" i="12"/>
  <c r="H193" i="12"/>
  <c r="B194" i="12"/>
  <c r="C194" i="12"/>
  <c r="D194" i="12"/>
  <c r="E194" i="12"/>
  <c r="F194" i="12"/>
  <c r="G194" i="12"/>
  <c r="H194" i="12"/>
  <c r="B195" i="12"/>
  <c r="C195" i="12"/>
  <c r="D195" i="12"/>
  <c r="E195" i="12"/>
  <c r="F195" i="12"/>
  <c r="G195" i="12"/>
  <c r="H195" i="12"/>
  <c r="B196" i="12"/>
  <c r="C196" i="12"/>
  <c r="D196" i="12"/>
  <c r="E196" i="12"/>
  <c r="F196" i="12"/>
  <c r="G196" i="12"/>
  <c r="H196" i="12"/>
  <c r="B197" i="12"/>
  <c r="C197" i="12"/>
  <c r="D197" i="12"/>
  <c r="E197" i="12"/>
  <c r="F197" i="12"/>
  <c r="G197" i="12"/>
  <c r="H197" i="12"/>
  <c r="B198" i="12"/>
  <c r="C198" i="12"/>
  <c r="D198" i="12"/>
  <c r="E198" i="12"/>
  <c r="F198" i="12"/>
  <c r="G198" i="12"/>
  <c r="H198" i="12"/>
  <c r="B199" i="12"/>
  <c r="C199" i="12"/>
  <c r="D199" i="12"/>
  <c r="E199" i="12"/>
  <c r="F199" i="12"/>
  <c r="G199" i="12"/>
  <c r="H199" i="12"/>
  <c r="B200" i="12"/>
  <c r="C200" i="12"/>
  <c r="D200" i="12"/>
  <c r="E200" i="12"/>
  <c r="F200" i="12"/>
  <c r="G200" i="12"/>
  <c r="H200" i="12"/>
  <c r="B201" i="12"/>
  <c r="C201" i="12"/>
  <c r="D201" i="12"/>
  <c r="E201" i="12"/>
  <c r="F201" i="12"/>
  <c r="G201" i="12"/>
  <c r="H201" i="12"/>
  <c r="B202" i="12"/>
  <c r="C202" i="12"/>
  <c r="D202" i="12"/>
  <c r="E202" i="12"/>
  <c r="F202" i="12"/>
  <c r="G202" i="12"/>
  <c r="H202" i="12"/>
  <c r="B203" i="12"/>
  <c r="C203" i="12"/>
  <c r="D203" i="12"/>
  <c r="E203" i="12"/>
  <c r="F203" i="12"/>
  <c r="G203" i="12"/>
  <c r="H203" i="12"/>
  <c r="B204" i="12"/>
  <c r="C204" i="12"/>
  <c r="D204" i="12"/>
  <c r="E204" i="12"/>
  <c r="F204" i="12"/>
  <c r="G204" i="12"/>
  <c r="H204" i="12"/>
  <c r="B205" i="12"/>
  <c r="C205" i="12"/>
  <c r="D205" i="12"/>
  <c r="E205" i="12"/>
  <c r="F205" i="12"/>
  <c r="G205" i="12"/>
  <c r="H205" i="12"/>
  <c r="B206" i="12"/>
  <c r="C206" i="12"/>
  <c r="D206" i="12"/>
  <c r="E206" i="12"/>
  <c r="F206" i="12"/>
  <c r="G206" i="12"/>
  <c r="H206" i="12"/>
  <c r="B207" i="12"/>
  <c r="C207" i="12"/>
  <c r="D207" i="12"/>
  <c r="E207" i="12"/>
  <c r="F207" i="12"/>
  <c r="G207" i="12"/>
  <c r="H207" i="12"/>
  <c r="B208" i="12"/>
  <c r="C208" i="12"/>
  <c r="D208" i="12"/>
  <c r="E208" i="12"/>
  <c r="F208" i="12"/>
  <c r="G208" i="12"/>
  <c r="H208" i="12"/>
  <c r="B209" i="12"/>
  <c r="C209" i="12"/>
  <c r="D209" i="12"/>
  <c r="E209" i="12"/>
  <c r="F209" i="12"/>
  <c r="G209" i="12"/>
  <c r="H209" i="12"/>
  <c r="B210" i="12"/>
  <c r="C210" i="12"/>
  <c r="D210" i="12"/>
  <c r="E210" i="12"/>
  <c r="F210" i="12"/>
  <c r="G210" i="12"/>
  <c r="H210" i="12"/>
  <c r="B211" i="12"/>
  <c r="C211" i="12"/>
  <c r="D211" i="12"/>
  <c r="E211" i="12"/>
  <c r="F211" i="12"/>
  <c r="G211" i="12"/>
  <c r="H211" i="12"/>
  <c r="B212" i="12"/>
  <c r="C212" i="12"/>
  <c r="D212" i="12"/>
  <c r="E212" i="12"/>
  <c r="F212" i="12"/>
  <c r="G212" i="12"/>
  <c r="H212" i="12"/>
  <c r="B213" i="12"/>
  <c r="C213" i="12"/>
  <c r="D213" i="12"/>
  <c r="E213" i="12"/>
  <c r="F213" i="12"/>
  <c r="G213" i="12"/>
  <c r="H213" i="12"/>
  <c r="B214" i="12"/>
  <c r="C214" i="12"/>
  <c r="D214" i="12"/>
  <c r="E214" i="12"/>
  <c r="F214" i="12"/>
  <c r="G214" i="12"/>
  <c r="H214" i="12"/>
  <c r="B215" i="12"/>
  <c r="C215" i="12"/>
  <c r="D215" i="12"/>
  <c r="E215" i="12"/>
  <c r="F215" i="12"/>
  <c r="G215" i="12"/>
  <c r="H215" i="12"/>
  <c r="B216" i="12"/>
  <c r="C216" i="12"/>
  <c r="D216" i="12"/>
  <c r="E216" i="12"/>
  <c r="F216" i="12"/>
  <c r="G216" i="12"/>
  <c r="H216" i="12"/>
  <c r="B217" i="12"/>
  <c r="C217" i="12"/>
  <c r="D217" i="12"/>
  <c r="E217" i="12"/>
  <c r="F217" i="12"/>
  <c r="G217" i="12"/>
  <c r="H217" i="12"/>
  <c r="B218" i="12"/>
  <c r="C218" i="12"/>
  <c r="D218" i="12"/>
  <c r="E218" i="12"/>
  <c r="F218" i="12"/>
  <c r="G218" i="12"/>
  <c r="H218" i="12"/>
  <c r="B219" i="12"/>
  <c r="C219" i="12"/>
  <c r="D219" i="12"/>
  <c r="E219" i="12"/>
  <c r="F219" i="12"/>
  <c r="G219" i="12"/>
  <c r="H219" i="12"/>
  <c r="B220" i="12"/>
  <c r="C220" i="12"/>
  <c r="D220" i="12"/>
  <c r="E220" i="12"/>
  <c r="F220" i="12"/>
  <c r="G220" i="12"/>
  <c r="H220" i="12"/>
  <c r="B221" i="12"/>
  <c r="C221" i="12"/>
  <c r="D221" i="12"/>
  <c r="E221" i="12"/>
  <c r="F221" i="12"/>
  <c r="G221" i="12"/>
  <c r="H221" i="12"/>
  <c r="B222" i="12"/>
  <c r="C222" i="12"/>
  <c r="D222" i="12"/>
  <c r="E222" i="12"/>
  <c r="F222" i="12"/>
  <c r="G222" i="12"/>
  <c r="H222" i="12"/>
  <c r="B223" i="12"/>
  <c r="C223" i="12"/>
  <c r="D223" i="12"/>
  <c r="E223" i="12"/>
  <c r="F223" i="12"/>
  <c r="G223" i="12"/>
  <c r="H223" i="12"/>
  <c r="B224" i="12"/>
  <c r="C224" i="12"/>
  <c r="D224" i="12"/>
  <c r="E224" i="12"/>
  <c r="F224" i="12"/>
  <c r="G224" i="12"/>
  <c r="H224" i="12"/>
  <c r="B225" i="12"/>
  <c r="C225" i="12"/>
  <c r="D225" i="12"/>
  <c r="E225" i="12"/>
  <c r="F225" i="12"/>
  <c r="G225" i="12"/>
  <c r="H225" i="12"/>
  <c r="B226" i="12"/>
  <c r="C226" i="12"/>
  <c r="D226" i="12"/>
  <c r="E226" i="12"/>
  <c r="F226" i="12"/>
  <c r="G226" i="12"/>
  <c r="H226" i="12"/>
  <c r="B227" i="12"/>
  <c r="C227" i="12"/>
  <c r="D227" i="12"/>
  <c r="E227" i="12"/>
  <c r="F227" i="12"/>
  <c r="G227" i="12"/>
  <c r="H227" i="12"/>
  <c r="B228" i="12"/>
  <c r="C228" i="12"/>
  <c r="D228" i="12"/>
  <c r="E228" i="12"/>
  <c r="F228" i="12"/>
  <c r="G228" i="12"/>
  <c r="H228" i="12"/>
  <c r="B229" i="12"/>
  <c r="C229" i="12"/>
  <c r="D229" i="12"/>
  <c r="E229" i="12"/>
  <c r="F229" i="12"/>
  <c r="G229" i="12"/>
  <c r="H229" i="12"/>
  <c r="B230" i="12"/>
  <c r="C230" i="12"/>
  <c r="D230" i="12"/>
  <c r="E230" i="12"/>
  <c r="F230" i="12"/>
  <c r="G230" i="12"/>
  <c r="H230" i="12"/>
  <c r="B231" i="12"/>
  <c r="C231" i="12"/>
  <c r="D231" i="12"/>
  <c r="E231" i="12"/>
  <c r="F231" i="12"/>
  <c r="G231" i="12"/>
  <c r="H231" i="12"/>
  <c r="B232" i="12"/>
  <c r="C232" i="12"/>
  <c r="D232" i="12"/>
  <c r="E232" i="12"/>
  <c r="F232" i="12"/>
  <c r="G232" i="12"/>
  <c r="H232" i="12"/>
  <c r="B233" i="12"/>
  <c r="C233" i="12"/>
  <c r="D233" i="12"/>
  <c r="E233" i="12"/>
  <c r="F233" i="12"/>
  <c r="G233" i="12"/>
  <c r="H233" i="12"/>
  <c r="B234" i="12"/>
  <c r="C234" i="12"/>
  <c r="D234" i="12"/>
  <c r="E234" i="12"/>
  <c r="F234" i="12"/>
  <c r="G234" i="12"/>
  <c r="H234" i="12"/>
  <c r="B235" i="12"/>
  <c r="C235" i="12"/>
  <c r="D235" i="12"/>
  <c r="E235" i="12"/>
  <c r="F235" i="12"/>
  <c r="G235" i="12"/>
  <c r="H235" i="12"/>
  <c r="B236" i="12"/>
  <c r="C236" i="12"/>
  <c r="D236" i="12"/>
  <c r="E236" i="12"/>
  <c r="F236" i="12"/>
  <c r="G236" i="12"/>
  <c r="H236" i="12"/>
  <c r="B237" i="12"/>
  <c r="C237" i="12"/>
  <c r="D237" i="12"/>
  <c r="E237" i="12"/>
  <c r="F237" i="12"/>
  <c r="G237" i="12"/>
  <c r="H237" i="12"/>
  <c r="B238" i="12"/>
  <c r="C238" i="12"/>
  <c r="D238" i="12"/>
  <c r="E238" i="12"/>
  <c r="F238" i="12"/>
  <c r="G238" i="12"/>
  <c r="H238" i="12"/>
  <c r="B239" i="12"/>
  <c r="C239" i="12"/>
  <c r="D239" i="12"/>
  <c r="E239" i="12"/>
  <c r="F239" i="12"/>
  <c r="G239" i="12"/>
  <c r="H239" i="12"/>
  <c r="B240" i="12"/>
  <c r="C240" i="12"/>
  <c r="D240" i="12"/>
  <c r="E240" i="12"/>
  <c r="F240" i="12"/>
  <c r="G240" i="12"/>
  <c r="H240" i="12"/>
  <c r="B241" i="12"/>
  <c r="C241" i="12"/>
  <c r="D241" i="12"/>
  <c r="E241" i="12"/>
  <c r="F241" i="12"/>
  <c r="G241" i="12"/>
  <c r="H241" i="12"/>
  <c r="B242" i="12"/>
  <c r="C242" i="12"/>
  <c r="D242" i="12"/>
  <c r="E242" i="12"/>
  <c r="F242" i="12"/>
  <c r="G242" i="12"/>
  <c r="H242" i="12"/>
  <c r="B243" i="12"/>
  <c r="C243" i="12"/>
  <c r="D243" i="12"/>
  <c r="E243" i="12"/>
  <c r="F243" i="12"/>
  <c r="G243" i="12"/>
  <c r="H243" i="12"/>
  <c r="B244" i="12"/>
  <c r="C244" i="12"/>
  <c r="D244" i="12"/>
  <c r="E244" i="12"/>
  <c r="F244" i="12"/>
  <c r="G244" i="12"/>
  <c r="H244" i="12"/>
  <c r="B245" i="12"/>
  <c r="C245" i="12"/>
  <c r="D245" i="12"/>
  <c r="E245" i="12"/>
  <c r="F245" i="12"/>
  <c r="G245" i="12"/>
  <c r="H245" i="12"/>
  <c r="B246" i="12"/>
  <c r="C246" i="12"/>
  <c r="D246" i="12"/>
  <c r="E246" i="12"/>
  <c r="F246" i="12"/>
  <c r="G246" i="12"/>
  <c r="H246" i="12"/>
  <c r="B247" i="12"/>
  <c r="C247" i="12"/>
  <c r="D247" i="12"/>
  <c r="E247" i="12"/>
  <c r="F247" i="12"/>
  <c r="G247" i="12"/>
  <c r="H247" i="12"/>
  <c r="B248" i="12"/>
  <c r="C248" i="12"/>
  <c r="D248" i="12"/>
  <c r="E248" i="12"/>
  <c r="F248" i="12"/>
  <c r="G248" i="12"/>
  <c r="H248" i="12"/>
  <c r="B249" i="12"/>
  <c r="C249" i="12"/>
  <c r="D249" i="12"/>
  <c r="E249" i="12"/>
  <c r="F249" i="12"/>
  <c r="G249" i="12"/>
  <c r="H249" i="12"/>
  <c r="B250" i="12"/>
  <c r="C250" i="12"/>
  <c r="D250" i="12"/>
  <c r="E250" i="12"/>
  <c r="F250" i="12"/>
  <c r="G250" i="12"/>
  <c r="H250" i="12"/>
  <c r="B251" i="12"/>
  <c r="C251" i="12"/>
  <c r="D251" i="12"/>
  <c r="E251" i="12"/>
  <c r="F251" i="12"/>
  <c r="G251" i="12"/>
  <c r="H251" i="12"/>
  <c r="B252" i="12"/>
  <c r="C252" i="12"/>
  <c r="D252" i="12"/>
  <c r="E252" i="12"/>
  <c r="F252" i="12"/>
  <c r="G252" i="12"/>
  <c r="H252" i="12"/>
  <c r="B253" i="12"/>
  <c r="C253" i="12"/>
  <c r="D253" i="12"/>
  <c r="E253" i="12"/>
  <c r="F253" i="12"/>
  <c r="G253" i="12"/>
  <c r="H253" i="12"/>
  <c r="B254" i="12"/>
  <c r="C254" i="12"/>
  <c r="D254" i="12"/>
  <c r="E254" i="12"/>
  <c r="F254" i="12"/>
  <c r="G254" i="12"/>
  <c r="H254" i="12"/>
  <c r="B255" i="12"/>
  <c r="C255" i="12"/>
  <c r="D255" i="12"/>
  <c r="E255" i="12"/>
  <c r="F255" i="12"/>
  <c r="G255" i="12"/>
  <c r="H255" i="12"/>
  <c r="B256" i="12"/>
  <c r="C256" i="12"/>
  <c r="D256" i="12"/>
  <c r="E256" i="12"/>
  <c r="F256" i="12"/>
  <c r="G256" i="12"/>
  <c r="H256" i="12"/>
  <c r="B257" i="12"/>
  <c r="C257" i="12"/>
  <c r="D257" i="12"/>
  <c r="E257" i="12"/>
  <c r="F257" i="12"/>
  <c r="G257" i="12"/>
  <c r="H257" i="12"/>
  <c r="B258" i="12"/>
  <c r="C258" i="12"/>
  <c r="D258" i="12"/>
  <c r="E258" i="12"/>
  <c r="F258" i="12"/>
  <c r="G258" i="12"/>
  <c r="H258" i="12"/>
  <c r="B259" i="12"/>
  <c r="C259" i="12"/>
  <c r="D259" i="12"/>
  <c r="E259" i="12"/>
  <c r="F259" i="12"/>
  <c r="G259" i="12"/>
  <c r="H259" i="12"/>
  <c r="B260" i="12"/>
  <c r="C260" i="12"/>
  <c r="D260" i="12"/>
  <c r="E260" i="12"/>
  <c r="F260" i="12"/>
  <c r="G260" i="12"/>
  <c r="H260" i="12"/>
  <c r="B261" i="12"/>
  <c r="C261" i="12"/>
  <c r="D261" i="12"/>
  <c r="E261" i="12"/>
  <c r="F261" i="12"/>
  <c r="G261" i="12"/>
  <c r="H261" i="12"/>
  <c r="B262" i="12"/>
  <c r="C262" i="12"/>
  <c r="D262" i="12"/>
  <c r="E262" i="12"/>
  <c r="F262" i="12"/>
  <c r="G262" i="12"/>
  <c r="H262" i="12"/>
  <c r="B263" i="12"/>
  <c r="C263" i="12"/>
  <c r="D263" i="12"/>
  <c r="E263" i="12"/>
  <c r="F263" i="12"/>
  <c r="G263" i="12"/>
  <c r="H263" i="12"/>
  <c r="B264" i="12"/>
  <c r="C264" i="12"/>
  <c r="D264" i="12"/>
  <c r="E264" i="12"/>
  <c r="F264" i="12"/>
  <c r="G264" i="12"/>
  <c r="H264" i="12"/>
  <c r="B265" i="12"/>
  <c r="C265" i="12"/>
  <c r="D265" i="12"/>
  <c r="E265" i="12"/>
  <c r="F265" i="12"/>
  <c r="G265" i="12"/>
  <c r="H265" i="12"/>
  <c r="B266" i="12"/>
  <c r="C266" i="12"/>
  <c r="D266" i="12"/>
  <c r="E266" i="12"/>
  <c r="F266" i="12"/>
  <c r="G266" i="12"/>
  <c r="H266" i="12"/>
  <c r="B267" i="12"/>
  <c r="C267" i="12"/>
  <c r="D267" i="12"/>
  <c r="E267" i="12"/>
  <c r="F267" i="12"/>
  <c r="G267" i="12"/>
  <c r="H267" i="12"/>
  <c r="B268" i="12"/>
  <c r="C268" i="12"/>
  <c r="D268" i="12"/>
  <c r="E268" i="12"/>
  <c r="F268" i="12"/>
  <c r="G268" i="12"/>
  <c r="H268" i="12"/>
  <c r="B269" i="12"/>
  <c r="C269" i="12"/>
  <c r="D269" i="12"/>
  <c r="E269" i="12"/>
  <c r="F269" i="12"/>
  <c r="G269" i="12"/>
  <c r="H269" i="12"/>
  <c r="B270" i="12"/>
  <c r="C270" i="12"/>
  <c r="D270" i="12"/>
  <c r="E270" i="12"/>
  <c r="F270" i="12"/>
  <c r="G270" i="12"/>
  <c r="H270" i="12"/>
  <c r="B271" i="12"/>
  <c r="C271" i="12"/>
  <c r="D271" i="12"/>
  <c r="E271" i="12"/>
  <c r="F271" i="12"/>
  <c r="G271" i="12"/>
  <c r="H271" i="12"/>
  <c r="B272" i="12"/>
  <c r="C272" i="12"/>
  <c r="D272" i="12"/>
  <c r="E272" i="12"/>
  <c r="F272" i="12"/>
  <c r="G272" i="12"/>
  <c r="H272" i="12"/>
  <c r="B273" i="12"/>
  <c r="C273" i="12"/>
  <c r="D273" i="12"/>
  <c r="E273" i="12"/>
  <c r="F273" i="12"/>
  <c r="G273" i="12"/>
  <c r="H273" i="12"/>
  <c r="B274" i="12"/>
  <c r="C274" i="12"/>
  <c r="D274" i="12"/>
  <c r="E274" i="12"/>
  <c r="F274" i="12"/>
  <c r="G274" i="12"/>
  <c r="H274" i="12"/>
  <c r="B275" i="12"/>
  <c r="C275" i="12"/>
  <c r="D275" i="12"/>
  <c r="E275" i="12"/>
  <c r="F275" i="12"/>
  <c r="G275" i="12"/>
  <c r="H275" i="12"/>
  <c r="B276" i="12"/>
  <c r="C276" i="12"/>
  <c r="D276" i="12"/>
  <c r="E276" i="12"/>
  <c r="F276" i="12"/>
  <c r="G276" i="12"/>
  <c r="H276" i="12"/>
  <c r="B277" i="12"/>
  <c r="C277" i="12"/>
  <c r="D277" i="12"/>
  <c r="E277" i="12"/>
  <c r="F277" i="12"/>
  <c r="G277" i="12"/>
  <c r="H277" i="12"/>
  <c r="B278" i="12"/>
  <c r="C278" i="12"/>
  <c r="D278" i="12"/>
  <c r="E278" i="12"/>
  <c r="F278" i="12"/>
  <c r="G278" i="12"/>
  <c r="H278" i="12"/>
  <c r="B279" i="12"/>
  <c r="C279" i="12"/>
  <c r="D279" i="12"/>
  <c r="E279" i="12"/>
  <c r="F279" i="12"/>
  <c r="G279" i="12"/>
  <c r="H279" i="12"/>
  <c r="B280" i="12"/>
  <c r="C280" i="12"/>
  <c r="D280" i="12"/>
  <c r="E280" i="12"/>
  <c r="F280" i="12"/>
  <c r="G280" i="12"/>
  <c r="H280" i="12"/>
  <c r="B281" i="12"/>
  <c r="C281" i="12"/>
  <c r="D281" i="12"/>
  <c r="E281" i="12"/>
  <c r="F281" i="12"/>
  <c r="G281" i="12"/>
  <c r="H281" i="12"/>
  <c r="B282" i="12"/>
  <c r="C282" i="12"/>
  <c r="D282" i="12"/>
  <c r="E282" i="12"/>
  <c r="F282" i="12"/>
  <c r="G282" i="12"/>
  <c r="H282" i="12"/>
  <c r="B283" i="12"/>
  <c r="C283" i="12"/>
  <c r="D283" i="12"/>
  <c r="E283" i="12"/>
  <c r="F283" i="12"/>
  <c r="G283" i="12"/>
  <c r="H283" i="12"/>
  <c r="B284" i="12"/>
  <c r="C284" i="12"/>
  <c r="D284" i="12"/>
  <c r="E284" i="12"/>
  <c r="F284" i="12"/>
  <c r="G284" i="12"/>
  <c r="H284" i="12"/>
  <c r="B285" i="12"/>
  <c r="C285" i="12"/>
  <c r="D285" i="12"/>
  <c r="E285" i="12"/>
  <c r="F285" i="12"/>
  <c r="G285" i="12"/>
  <c r="H285" i="12"/>
  <c r="B286" i="12"/>
  <c r="C286" i="12"/>
  <c r="D286" i="12"/>
  <c r="E286" i="12"/>
  <c r="F286" i="12"/>
  <c r="G286" i="12"/>
  <c r="H286" i="12"/>
  <c r="B287" i="12"/>
  <c r="C287" i="12"/>
  <c r="D287" i="12"/>
  <c r="E287" i="12"/>
  <c r="F287" i="12"/>
  <c r="G287" i="12"/>
  <c r="H287" i="12"/>
  <c r="B288" i="12"/>
  <c r="C288" i="12"/>
  <c r="D288" i="12"/>
  <c r="E288" i="12"/>
  <c r="F288" i="12"/>
  <c r="G288" i="12"/>
  <c r="H288" i="12"/>
  <c r="B289" i="12"/>
  <c r="C289" i="12"/>
  <c r="D289" i="12"/>
  <c r="E289" i="12"/>
  <c r="F289" i="12"/>
  <c r="G289" i="12"/>
  <c r="H289" i="12"/>
  <c r="B290" i="12"/>
  <c r="C290" i="12"/>
  <c r="D290" i="12"/>
  <c r="E290" i="12"/>
  <c r="F290" i="12"/>
  <c r="G290" i="12"/>
  <c r="H290" i="12"/>
  <c r="B291" i="12"/>
  <c r="C291" i="12"/>
  <c r="D291" i="12"/>
  <c r="E291" i="12"/>
  <c r="F291" i="12"/>
  <c r="G291" i="12"/>
  <c r="H291" i="12"/>
  <c r="B292" i="12"/>
  <c r="C292" i="12"/>
  <c r="D292" i="12"/>
  <c r="E292" i="12"/>
  <c r="F292" i="12"/>
  <c r="G292" i="12"/>
  <c r="H292" i="12"/>
  <c r="B293" i="12"/>
  <c r="C293" i="12"/>
  <c r="D293" i="12"/>
  <c r="E293" i="12"/>
  <c r="F293" i="12"/>
  <c r="G293" i="12"/>
  <c r="H293" i="12"/>
  <c r="B294" i="12"/>
  <c r="C294" i="12"/>
  <c r="D294" i="12"/>
  <c r="E294" i="12"/>
  <c r="F294" i="12"/>
  <c r="G294" i="12"/>
  <c r="H294" i="12"/>
  <c r="B295" i="12"/>
  <c r="C295" i="12"/>
  <c r="D295" i="12"/>
  <c r="E295" i="12"/>
  <c r="F295" i="12"/>
  <c r="G295" i="12"/>
  <c r="H295" i="12"/>
  <c r="B296" i="12"/>
  <c r="C296" i="12"/>
  <c r="D296" i="12"/>
  <c r="E296" i="12"/>
  <c r="F296" i="12"/>
  <c r="G296" i="12"/>
  <c r="H296" i="12"/>
  <c r="B297" i="12"/>
  <c r="C297" i="12"/>
  <c r="D297" i="12"/>
  <c r="E297" i="12"/>
  <c r="F297" i="12"/>
  <c r="G297" i="12"/>
  <c r="H297" i="12"/>
  <c r="B298" i="12"/>
  <c r="C298" i="12"/>
  <c r="D298" i="12"/>
  <c r="E298" i="12"/>
  <c r="F298" i="12"/>
  <c r="G298" i="12"/>
  <c r="H298" i="12"/>
  <c r="B299" i="12"/>
  <c r="C299" i="12"/>
  <c r="D299" i="12"/>
  <c r="E299" i="12"/>
  <c r="F299" i="12"/>
  <c r="G299" i="12"/>
  <c r="H299" i="12"/>
  <c r="B300" i="12"/>
  <c r="C300" i="12"/>
  <c r="D300" i="12"/>
  <c r="E300" i="12"/>
  <c r="F300" i="12"/>
  <c r="G300" i="12"/>
  <c r="H300" i="12"/>
  <c r="B301" i="12"/>
  <c r="C301" i="12"/>
  <c r="D301" i="12"/>
  <c r="E301" i="12"/>
  <c r="F301" i="12"/>
  <c r="G301" i="12"/>
  <c r="H301" i="12"/>
  <c r="B302" i="12"/>
  <c r="C302" i="12"/>
  <c r="D302" i="12"/>
  <c r="E302" i="12"/>
  <c r="F302" i="12"/>
  <c r="G302" i="12"/>
  <c r="H302" i="12"/>
  <c r="B303" i="12"/>
  <c r="C303" i="12"/>
  <c r="D303" i="12"/>
  <c r="E303" i="12"/>
  <c r="F303" i="12"/>
  <c r="G303" i="12"/>
  <c r="H303" i="12"/>
  <c r="B304" i="12"/>
  <c r="C304" i="12"/>
  <c r="D304" i="12"/>
  <c r="E304" i="12"/>
  <c r="F304" i="12"/>
  <c r="G304" i="12"/>
  <c r="H304" i="12"/>
  <c r="B305" i="12"/>
  <c r="C305" i="12"/>
  <c r="D305" i="12"/>
  <c r="E305" i="12"/>
  <c r="F305" i="12"/>
  <c r="G305" i="12"/>
  <c r="H305" i="12"/>
  <c r="B306" i="12"/>
  <c r="C306" i="12"/>
  <c r="D306" i="12"/>
  <c r="E306" i="12"/>
  <c r="F306" i="12"/>
  <c r="G306" i="12"/>
  <c r="H306" i="12"/>
  <c r="B307" i="12"/>
  <c r="C307" i="12"/>
  <c r="D307" i="12"/>
  <c r="E307" i="12"/>
  <c r="F307" i="12"/>
  <c r="G307" i="12"/>
  <c r="H307" i="12"/>
  <c r="B308" i="12"/>
  <c r="C308" i="12"/>
  <c r="D308" i="12"/>
  <c r="E308" i="12"/>
  <c r="F308" i="12"/>
  <c r="G308" i="12"/>
  <c r="H308" i="12"/>
  <c r="B309" i="12"/>
  <c r="C309" i="12"/>
  <c r="D309" i="12"/>
  <c r="E309" i="12"/>
  <c r="F309" i="12"/>
  <c r="G309" i="12"/>
  <c r="H309" i="12"/>
  <c r="B310" i="12"/>
  <c r="C310" i="12"/>
  <c r="D310" i="12"/>
  <c r="E310" i="12"/>
  <c r="F310" i="12"/>
  <c r="G310" i="12"/>
  <c r="H310" i="12"/>
  <c r="B311" i="12"/>
  <c r="C311" i="12"/>
  <c r="D311" i="12"/>
  <c r="E311" i="12"/>
  <c r="F311" i="12"/>
  <c r="G311" i="12"/>
  <c r="H311" i="12"/>
  <c r="B312" i="12"/>
  <c r="C312" i="12"/>
  <c r="D312" i="12"/>
  <c r="E312" i="12"/>
  <c r="F312" i="12"/>
  <c r="G312" i="12"/>
  <c r="H312" i="12"/>
  <c r="B313" i="12"/>
  <c r="C313" i="12"/>
  <c r="D313" i="12"/>
  <c r="E313" i="12"/>
  <c r="F313" i="12"/>
  <c r="G313" i="12"/>
  <c r="H313" i="12"/>
  <c r="B314" i="12"/>
  <c r="C314" i="12"/>
  <c r="D314" i="12"/>
  <c r="E314" i="12"/>
  <c r="F314" i="12"/>
  <c r="G314" i="12"/>
  <c r="H314" i="12"/>
  <c r="B315" i="12"/>
  <c r="C315" i="12"/>
  <c r="D315" i="12"/>
  <c r="E315" i="12"/>
  <c r="F315" i="12"/>
  <c r="G315" i="12"/>
  <c r="H315" i="12"/>
  <c r="B316" i="12"/>
  <c r="C316" i="12"/>
  <c r="D316" i="12"/>
  <c r="E316" i="12"/>
  <c r="F316" i="12"/>
  <c r="G316" i="12"/>
  <c r="H316" i="12"/>
  <c r="B317" i="12"/>
  <c r="C317" i="12"/>
  <c r="D317" i="12"/>
  <c r="E317" i="12"/>
  <c r="F317" i="12"/>
  <c r="G317" i="12"/>
  <c r="H317" i="12"/>
  <c r="B318" i="12"/>
  <c r="C318" i="12"/>
  <c r="D318" i="12"/>
  <c r="E318" i="12"/>
  <c r="F318" i="12"/>
  <c r="G318" i="12"/>
  <c r="H318" i="12"/>
  <c r="B319" i="12"/>
  <c r="C319" i="12"/>
  <c r="D319" i="12"/>
  <c r="E319" i="12"/>
  <c r="F319" i="12"/>
  <c r="G319" i="12"/>
  <c r="H319" i="12"/>
  <c r="B320" i="12"/>
  <c r="C320" i="12"/>
  <c r="D320" i="12"/>
  <c r="E320" i="12"/>
  <c r="F320" i="12"/>
  <c r="G320" i="12"/>
  <c r="H320" i="12"/>
  <c r="B321" i="12"/>
  <c r="C321" i="12"/>
  <c r="D321" i="12"/>
  <c r="E321" i="12"/>
  <c r="F321" i="12"/>
  <c r="G321" i="12"/>
  <c r="H321" i="12"/>
  <c r="B322" i="12"/>
  <c r="C322" i="12"/>
  <c r="D322" i="12"/>
  <c r="E322" i="12"/>
  <c r="F322" i="12"/>
  <c r="G322" i="12"/>
  <c r="H322" i="12"/>
  <c r="B323" i="12"/>
  <c r="C323" i="12"/>
  <c r="D323" i="12"/>
  <c r="E323" i="12"/>
  <c r="F323" i="12"/>
  <c r="G323" i="12"/>
  <c r="H323" i="12"/>
  <c r="B324" i="12"/>
  <c r="C324" i="12"/>
  <c r="D324" i="12"/>
  <c r="E324" i="12"/>
  <c r="F324" i="12"/>
  <c r="G324" i="12"/>
  <c r="H324" i="12"/>
  <c r="B325" i="12"/>
  <c r="C325" i="12"/>
  <c r="D325" i="12"/>
  <c r="E325" i="12"/>
  <c r="F325" i="12"/>
  <c r="G325" i="12"/>
  <c r="H325" i="12"/>
  <c r="B326" i="12"/>
  <c r="C326" i="12"/>
  <c r="D326" i="12"/>
  <c r="E326" i="12"/>
  <c r="F326" i="12"/>
  <c r="G326" i="12"/>
  <c r="H326" i="12"/>
  <c r="B327" i="12"/>
  <c r="C327" i="12"/>
  <c r="D327" i="12"/>
  <c r="E327" i="12"/>
  <c r="F327" i="12"/>
  <c r="G327" i="12"/>
  <c r="H327" i="12"/>
  <c r="B328" i="12"/>
  <c r="C328" i="12"/>
  <c r="D328" i="12"/>
  <c r="E328" i="12"/>
  <c r="F328" i="12"/>
  <c r="G328" i="12"/>
  <c r="H328" i="12"/>
  <c r="B329" i="12"/>
  <c r="C329" i="12"/>
  <c r="D329" i="12"/>
  <c r="E329" i="12"/>
  <c r="F329" i="12"/>
  <c r="G329" i="12"/>
  <c r="H329" i="12"/>
  <c r="B330" i="12"/>
  <c r="C330" i="12"/>
  <c r="D330" i="12"/>
  <c r="E330" i="12"/>
  <c r="F330" i="12"/>
  <c r="G330" i="12"/>
  <c r="H330" i="12"/>
  <c r="B331" i="12"/>
  <c r="C331" i="12"/>
  <c r="D331" i="12"/>
  <c r="E331" i="12"/>
  <c r="F331" i="12"/>
  <c r="G331" i="12"/>
  <c r="H331" i="12"/>
  <c r="B332" i="12"/>
  <c r="C332" i="12"/>
  <c r="E332" i="12"/>
  <c r="F332" i="12"/>
  <c r="G332" i="12"/>
  <c r="H332" i="12"/>
  <c r="B333" i="12"/>
  <c r="C333" i="12"/>
  <c r="D333" i="12"/>
  <c r="E333" i="12"/>
  <c r="F333" i="12"/>
  <c r="G333" i="12"/>
  <c r="H333" i="12"/>
  <c r="B334" i="12"/>
  <c r="C334" i="12"/>
  <c r="D334" i="12"/>
  <c r="E334" i="12"/>
  <c r="F334" i="12"/>
  <c r="G334" i="12"/>
  <c r="H334" i="12"/>
  <c r="B335" i="12"/>
  <c r="C335" i="12"/>
  <c r="D335" i="12"/>
  <c r="E335" i="12"/>
  <c r="F335" i="12"/>
  <c r="G335" i="12"/>
  <c r="H335" i="12"/>
  <c r="B336" i="12"/>
  <c r="C336" i="12"/>
  <c r="D336" i="12"/>
  <c r="E336" i="12"/>
  <c r="F336" i="12"/>
  <c r="G336" i="12"/>
  <c r="H336" i="12"/>
  <c r="B337" i="12"/>
  <c r="C337" i="12"/>
  <c r="D337" i="12"/>
  <c r="E337" i="12"/>
  <c r="F337" i="12"/>
  <c r="G337" i="12"/>
  <c r="H337" i="12"/>
  <c r="B338" i="12"/>
  <c r="C338" i="12"/>
  <c r="E338" i="12"/>
  <c r="F338" i="12"/>
  <c r="G338" i="12"/>
  <c r="H338" i="12"/>
  <c r="B339" i="12"/>
  <c r="C339" i="12"/>
  <c r="D339" i="12"/>
  <c r="E339" i="12"/>
  <c r="F339" i="12"/>
  <c r="G339" i="12"/>
  <c r="H339" i="12"/>
  <c r="B340" i="12"/>
  <c r="C340" i="12"/>
  <c r="D340" i="12"/>
  <c r="E340" i="12"/>
  <c r="F340" i="12"/>
  <c r="G340" i="12"/>
  <c r="H340" i="12"/>
  <c r="B341" i="12"/>
  <c r="C341" i="12"/>
  <c r="D341" i="12"/>
  <c r="E341" i="12"/>
  <c r="F341" i="12"/>
  <c r="G341" i="12"/>
  <c r="H341" i="12"/>
  <c r="B342" i="12"/>
  <c r="C342" i="12"/>
  <c r="D342" i="12"/>
  <c r="E342" i="12"/>
  <c r="F342" i="12"/>
  <c r="G342" i="12"/>
  <c r="H342" i="12"/>
  <c r="B343" i="12"/>
  <c r="C343" i="12"/>
  <c r="D343" i="12"/>
  <c r="E343" i="12"/>
  <c r="F343" i="12"/>
  <c r="G343" i="12"/>
  <c r="H343" i="12"/>
  <c r="B344" i="12"/>
  <c r="C344" i="12"/>
  <c r="D344" i="12"/>
  <c r="E344" i="12"/>
  <c r="F344" i="12"/>
  <c r="G344" i="12"/>
  <c r="H344" i="12"/>
  <c r="B345" i="12"/>
  <c r="C345" i="12"/>
  <c r="D345" i="12"/>
  <c r="E345" i="12"/>
  <c r="F345" i="12"/>
  <c r="G345" i="12"/>
  <c r="H345" i="12"/>
  <c r="B346" i="12"/>
  <c r="C346" i="12"/>
  <c r="D346" i="12"/>
  <c r="E346" i="12"/>
  <c r="F346" i="12"/>
  <c r="G346" i="12"/>
  <c r="H346" i="12"/>
  <c r="B347" i="12"/>
  <c r="C347" i="12"/>
  <c r="D347" i="12"/>
  <c r="E347" i="12"/>
  <c r="F347" i="12"/>
  <c r="G347" i="12"/>
  <c r="H347" i="12"/>
  <c r="B348" i="12"/>
  <c r="C348" i="12"/>
  <c r="D348" i="12"/>
  <c r="E348" i="12"/>
  <c r="F348" i="12"/>
  <c r="G348" i="12"/>
  <c r="H348" i="12"/>
  <c r="B349" i="12"/>
  <c r="C349" i="12"/>
  <c r="D349" i="12"/>
  <c r="E349" i="12"/>
  <c r="F349" i="12"/>
  <c r="G349" i="12"/>
  <c r="H349" i="12"/>
  <c r="B350" i="12"/>
  <c r="C350" i="12"/>
  <c r="D350" i="12"/>
  <c r="E350" i="12"/>
  <c r="F350" i="12"/>
  <c r="G350" i="12"/>
  <c r="H350" i="12"/>
  <c r="B351" i="12"/>
  <c r="C351" i="12"/>
  <c r="D351" i="12"/>
  <c r="E351" i="12"/>
  <c r="F351" i="12"/>
  <c r="G351" i="12"/>
  <c r="H351" i="12"/>
  <c r="B352" i="12"/>
  <c r="C352" i="12"/>
  <c r="D352" i="12"/>
  <c r="E352" i="12"/>
  <c r="F352" i="12"/>
  <c r="G352" i="12"/>
  <c r="H352" i="12"/>
  <c r="B353" i="12"/>
  <c r="C353" i="12"/>
  <c r="D353" i="12"/>
  <c r="E353" i="12"/>
  <c r="F353" i="12"/>
  <c r="G353" i="12"/>
  <c r="H353" i="12"/>
  <c r="B354" i="12"/>
  <c r="C354" i="12"/>
  <c r="D354" i="12"/>
  <c r="E354" i="12"/>
  <c r="F354" i="12"/>
  <c r="G354" i="12"/>
  <c r="H354" i="12"/>
  <c r="B355" i="12"/>
  <c r="C355" i="12"/>
  <c r="D355" i="12"/>
  <c r="E355" i="12"/>
  <c r="F355" i="12"/>
  <c r="G355" i="12"/>
  <c r="H355" i="12"/>
  <c r="B356" i="12"/>
  <c r="C356" i="12"/>
  <c r="E356" i="12"/>
  <c r="F356" i="12"/>
  <c r="G356" i="12"/>
  <c r="H356" i="12"/>
  <c r="B357" i="12"/>
  <c r="C357" i="12"/>
  <c r="D357" i="12"/>
  <c r="E357" i="12"/>
  <c r="F357" i="12"/>
  <c r="G357" i="12"/>
  <c r="H357" i="12"/>
  <c r="B358" i="12"/>
  <c r="C358" i="12"/>
  <c r="D358" i="12"/>
  <c r="E358" i="12"/>
  <c r="F358" i="12"/>
  <c r="G358" i="12"/>
  <c r="H358" i="12"/>
  <c r="B359" i="12"/>
  <c r="C359" i="12"/>
  <c r="D359" i="12"/>
  <c r="E359" i="12"/>
  <c r="F359" i="12"/>
  <c r="G359" i="12"/>
  <c r="H359" i="12"/>
  <c r="B360" i="12"/>
  <c r="C360" i="12"/>
  <c r="D360" i="12"/>
  <c r="E360" i="12"/>
  <c r="F360" i="12"/>
  <c r="G360" i="12"/>
  <c r="H360" i="12"/>
  <c r="B361" i="12"/>
  <c r="C361" i="12"/>
  <c r="D361" i="12"/>
  <c r="E361" i="12"/>
  <c r="F361" i="12"/>
  <c r="G361" i="12"/>
  <c r="H361" i="12"/>
  <c r="B362" i="12"/>
  <c r="C362" i="12"/>
  <c r="D362" i="12"/>
  <c r="E362" i="12"/>
  <c r="F362" i="12"/>
  <c r="G362" i="12"/>
  <c r="H362" i="12"/>
  <c r="B363" i="12"/>
  <c r="C363" i="12"/>
  <c r="D363" i="12"/>
  <c r="E363" i="12"/>
  <c r="F363" i="12"/>
  <c r="G363" i="12"/>
  <c r="H363" i="12"/>
  <c r="B364" i="12"/>
  <c r="C364" i="12"/>
  <c r="D364" i="12"/>
  <c r="E364" i="12"/>
  <c r="F364" i="12"/>
  <c r="G364" i="12"/>
  <c r="H364" i="12"/>
  <c r="B365" i="12"/>
  <c r="C365" i="12"/>
  <c r="D365" i="12"/>
  <c r="E365" i="12"/>
  <c r="F365" i="12"/>
  <c r="G365" i="12"/>
  <c r="H365" i="12"/>
  <c r="B366" i="12"/>
  <c r="C366" i="12"/>
  <c r="D366" i="12"/>
  <c r="E366" i="12"/>
  <c r="F366" i="12"/>
  <c r="G366" i="12"/>
  <c r="H366" i="12"/>
  <c r="B367" i="12"/>
  <c r="C367" i="12"/>
  <c r="D367" i="12"/>
  <c r="E367" i="12"/>
  <c r="F367" i="12"/>
  <c r="G367" i="12"/>
  <c r="H367" i="12"/>
  <c r="B368" i="12"/>
  <c r="C368" i="12"/>
  <c r="D368" i="12"/>
  <c r="E368" i="12"/>
  <c r="F368" i="12"/>
  <c r="G368" i="12"/>
  <c r="H368" i="12"/>
  <c r="B369" i="12"/>
  <c r="C369" i="12"/>
  <c r="D369" i="12"/>
  <c r="E369" i="12"/>
  <c r="F369" i="12"/>
  <c r="G369" i="12"/>
  <c r="H369" i="12"/>
  <c r="B370" i="12"/>
  <c r="C370" i="12"/>
  <c r="D370" i="12"/>
  <c r="E370" i="12"/>
  <c r="F370" i="12"/>
  <c r="G370" i="12"/>
  <c r="H370" i="12"/>
  <c r="B371" i="12"/>
  <c r="C371" i="12"/>
  <c r="D371" i="12"/>
  <c r="E371" i="12"/>
  <c r="F371" i="12"/>
  <c r="G371" i="12"/>
  <c r="H371" i="12"/>
  <c r="B372" i="12"/>
  <c r="C372" i="12"/>
  <c r="D372" i="12"/>
  <c r="E372" i="12"/>
  <c r="F372" i="12"/>
  <c r="G372" i="12"/>
  <c r="H372" i="12"/>
  <c r="B373" i="12"/>
  <c r="C373" i="12"/>
  <c r="D373" i="12"/>
  <c r="E373" i="12"/>
  <c r="F373" i="12"/>
  <c r="G373" i="12"/>
  <c r="H373" i="12"/>
  <c r="B374" i="12"/>
  <c r="C374" i="12"/>
  <c r="D374" i="12"/>
  <c r="E374" i="12"/>
  <c r="F374" i="12"/>
  <c r="G374" i="12"/>
  <c r="H374" i="12"/>
  <c r="B375" i="12"/>
  <c r="C375" i="12"/>
  <c r="D375" i="12"/>
  <c r="E375" i="12"/>
  <c r="F375" i="12"/>
  <c r="G375" i="12"/>
  <c r="H375" i="12"/>
  <c r="B376" i="12"/>
  <c r="C376" i="12"/>
  <c r="E376" i="12"/>
  <c r="F376" i="12"/>
  <c r="G376" i="12"/>
  <c r="H376" i="12"/>
  <c r="B377" i="12"/>
  <c r="C377" i="12"/>
  <c r="D377" i="12"/>
  <c r="E377" i="12"/>
  <c r="F377" i="12"/>
  <c r="G377" i="12"/>
  <c r="H377" i="12"/>
  <c r="B378" i="12"/>
  <c r="C378" i="12"/>
  <c r="D378" i="12"/>
  <c r="E378" i="12"/>
  <c r="F378" i="12"/>
  <c r="G378" i="12"/>
  <c r="H378" i="12"/>
  <c r="B379" i="12"/>
  <c r="C379" i="12"/>
  <c r="D379" i="12"/>
  <c r="E379" i="12"/>
  <c r="F379" i="12"/>
  <c r="G379" i="12"/>
  <c r="H379" i="12"/>
  <c r="B380" i="12"/>
  <c r="C380" i="12"/>
  <c r="D380" i="12"/>
  <c r="E380" i="12"/>
  <c r="F380" i="12"/>
  <c r="G380" i="12"/>
  <c r="H380" i="12"/>
  <c r="B381" i="12"/>
  <c r="C381" i="12"/>
  <c r="D381" i="12"/>
  <c r="E381" i="12"/>
  <c r="F381" i="12"/>
  <c r="G381" i="12"/>
  <c r="H381" i="12"/>
  <c r="B382" i="12"/>
  <c r="C382" i="12"/>
  <c r="D382" i="12"/>
  <c r="E382" i="12"/>
  <c r="F382" i="12"/>
  <c r="G382" i="12"/>
  <c r="H382" i="12"/>
  <c r="B383" i="12"/>
  <c r="C383" i="12"/>
  <c r="D383" i="12"/>
  <c r="E383" i="12"/>
  <c r="F383" i="12"/>
  <c r="G383" i="12"/>
  <c r="H383" i="12"/>
  <c r="B384" i="12"/>
  <c r="C384" i="12"/>
  <c r="D384" i="12"/>
  <c r="E384" i="12"/>
  <c r="F384" i="12"/>
  <c r="G384" i="12"/>
  <c r="H384" i="12"/>
  <c r="B385" i="12"/>
  <c r="C385" i="12"/>
  <c r="D385" i="12"/>
  <c r="E385" i="12"/>
  <c r="F385" i="12"/>
  <c r="G385" i="12"/>
  <c r="H385" i="12"/>
  <c r="B386" i="12"/>
  <c r="C386" i="12"/>
  <c r="D386" i="12"/>
  <c r="E386" i="12"/>
  <c r="F386" i="12"/>
  <c r="G386" i="12"/>
  <c r="H386" i="12"/>
  <c r="B387" i="12"/>
  <c r="C387" i="12"/>
  <c r="D387" i="12"/>
  <c r="E387" i="12"/>
  <c r="F387" i="12"/>
  <c r="G387" i="12"/>
  <c r="H387" i="12"/>
  <c r="B388" i="12"/>
  <c r="C388" i="12"/>
  <c r="D388" i="12"/>
  <c r="E388" i="12"/>
  <c r="F388" i="12"/>
  <c r="G388" i="12"/>
  <c r="H388" i="12"/>
  <c r="B389" i="12"/>
  <c r="C389" i="12"/>
  <c r="D389" i="12"/>
  <c r="E389" i="12"/>
  <c r="F389" i="12"/>
  <c r="G389" i="12"/>
  <c r="H389" i="12"/>
  <c r="B390" i="12"/>
  <c r="C390" i="12"/>
  <c r="D390" i="12"/>
  <c r="E390" i="12"/>
  <c r="F390" i="12"/>
  <c r="G390" i="12"/>
  <c r="H390" i="12"/>
  <c r="B391" i="12"/>
  <c r="C391" i="12"/>
  <c r="D391" i="12"/>
  <c r="E391" i="12"/>
  <c r="F391" i="12"/>
  <c r="G391" i="12"/>
  <c r="H391" i="12"/>
  <c r="B392" i="12"/>
  <c r="C392" i="12"/>
  <c r="D392" i="12"/>
  <c r="E392" i="12"/>
  <c r="F392" i="12"/>
  <c r="G392" i="12"/>
  <c r="H392" i="12"/>
  <c r="B393" i="12"/>
  <c r="C393" i="12"/>
  <c r="D393" i="12"/>
  <c r="E393" i="12"/>
  <c r="F393" i="12"/>
  <c r="G393" i="12"/>
  <c r="H393" i="12"/>
  <c r="B394" i="12"/>
  <c r="C394" i="12"/>
  <c r="D394" i="12"/>
  <c r="E394" i="12"/>
  <c r="F394" i="12"/>
  <c r="G394" i="12"/>
  <c r="H394" i="12"/>
  <c r="B395" i="12"/>
  <c r="C395" i="12"/>
  <c r="D395" i="12"/>
  <c r="E395" i="12"/>
  <c r="F395" i="12"/>
  <c r="G395" i="12"/>
  <c r="H395" i="12"/>
  <c r="B396" i="12"/>
  <c r="C396" i="12"/>
  <c r="D396" i="12"/>
  <c r="E396" i="12"/>
  <c r="F396" i="12"/>
  <c r="G396" i="12"/>
  <c r="H396" i="12"/>
  <c r="B397" i="12"/>
  <c r="C397" i="12"/>
  <c r="D397" i="12"/>
  <c r="E397" i="12"/>
  <c r="F397" i="12"/>
  <c r="G397" i="12"/>
  <c r="H397" i="12"/>
  <c r="B398" i="12"/>
  <c r="C398" i="12"/>
  <c r="D398" i="12"/>
  <c r="E398" i="12"/>
  <c r="F398" i="12"/>
  <c r="G398" i="12"/>
  <c r="H398" i="12"/>
  <c r="B399" i="12"/>
  <c r="C399" i="12"/>
  <c r="D399" i="12"/>
  <c r="E399" i="12"/>
  <c r="F399" i="12"/>
  <c r="G399" i="12"/>
  <c r="H399" i="12"/>
  <c r="C2" i="12"/>
  <c r="D2" i="12"/>
  <c r="E2" i="12"/>
  <c r="F2" i="12"/>
  <c r="G2" i="12"/>
  <c r="H2" i="12"/>
  <c r="B2" i="12"/>
  <c r="A3" i="12"/>
  <c r="A4" i="12"/>
  <c r="A5" i="12"/>
  <c r="A6" i="12"/>
  <c r="A7" i="12"/>
  <c r="A8" i="12"/>
  <c r="A9" i="12"/>
  <c r="A10" i="12"/>
  <c r="A11" i="12"/>
  <c r="A12" i="12"/>
  <c r="A13" i="12"/>
  <c r="A14" i="12"/>
  <c r="A15" i="12"/>
  <c r="A16" i="12"/>
  <c r="A17" i="12"/>
  <c r="A18" i="12"/>
  <c r="A19" i="12"/>
  <c r="A20" i="12"/>
  <c r="A21" i="12"/>
  <c r="A22" i="12"/>
  <c r="A23" i="12"/>
  <c r="A24" i="12"/>
  <c r="A25" i="12"/>
  <c r="A26" i="12"/>
  <c r="A27" i="12"/>
  <c r="A28" i="12"/>
  <c r="A29" i="12"/>
  <c r="A30" i="12"/>
  <c r="A31" i="12"/>
  <c r="A32" i="12"/>
  <c r="A33" i="12"/>
  <c r="A34" i="12"/>
  <c r="A35" i="12"/>
  <c r="A36" i="12"/>
  <c r="A37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53" i="12"/>
  <c r="A54" i="12"/>
  <c r="A55" i="12"/>
  <c r="A56" i="12"/>
  <c r="A57" i="12"/>
  <c r="A58" i="12"/>
  <c r="A59" i="12"/>
  <c r="A60" i="12"/>
  <c r="A61" i="12"/>
  <c r="A62" i="12"/>
  <c r="A63" i="12"/>
  <c r="A64" i="12"/>
  <c r="A65" i="12"/>
  <c r="A66" i="12"/>
  <c r="A67" i="12"/>
  <c r="A68" i="12"/>
  <c r="A69" i="12"/>
  <c r="A70" i="12"/>
  <c r="A71" i="12"/>
  <c r="A72" i="12"/>
  <c r="A73" i="12"/>
  <c r="A74" i="12"/>
  <c r="A75" i="12"/>
  <c r="A76" i="12"/>
  <c r="A77" i="12"/>
  <c r="A78" i="12"/>
  <c r="A79" i="12"/>
  <c r="A80" i="12"/>
  <c r="A81" i="12"/>
  <c r="A82" i="12"/>
  <c r="A83" i="12"/>
  <c r="A84" i="12"/>
  <c r="A85" i="12"/>
  <c r="A86" i="12"/>
  <c r="A87" i="12"/>
  <c r="A88" i="12"/>
  <c r="A89" i="12"/>
  <c r="A90" i="12"/>
  <c r="A91" i="12"/>
  <c r="A92" i="12"/>
  <c r="A93" i="12"/>
  <c r="A94" i="12"/>
  <c r="A95" i="12"/>
  <c r="A96" i="12"/>
  <c r="A97" i="12"/>
  <c r="A98" i="12"/>
  <c r="A99" i="12"/>
  <c r="A100" i="12"/>
  <c r="A101" i="12"/>
  <c r="A102" i="12"/>
  <c r="A103" i="12"/>
  <c r="A104" i="12"/>
  <c r="A105" i="12"/>
  <c r="A106" i="12"/>
  <c r="A107" i="12"/>
  <c r="A108" i="12"/>
  <c r="A109" i="12"/>
  <c r="A110" i="12"/>
  <c r="A111" i="12"/>
  <c r="A112" i="12"/>
  <c r="A113" i="12"/>
  <c r="A114" i="12"/>
  <c r="A115" i="12"/>
  <c r="A116" i="12"/>
  <c r="A117" i="12"/>
  <c r="A118" i="12"/>
  <c r="A119" i="12"/>
  <c r="A120" i="12"/>
  <c r="A121" i="12"/>
  <c r="A122" i="12"/>
  <c r="A123" i="12"/>
  <c r="A124" i="12"/>
  <c r="A125" i="12"/>
  <c r="A126" i="12"/>
  <c r="A127" i="12"/>
  <c r="A128" i="12"/>
  <c r="A129" i="12"/>
  <c r="A130" i="12"/>
  <c r="A131" i="12"/>
  <c r="A132" i="12"/>
  <c r="A133" i="12"/>
  <c r="A134" i="12"/>
  <c r="A135" i="12"/>
  <c r="A136" i="12"/>
  <c r="A137" i="12"/>
  <c r="A138" i="12"/>
  <c r="A139" i="12"/>
  <c r="A140" i="12"/>
  <c r="A141" i="12"/>
  <c r="A142" i="12"/>
  <c r="A143" i="12"/>
  <c r="A144" i="12"/>
  <c r="A145" i="12"/>
  <c r="A146" i="12"/>
  <c r="A147" i="12"/>
  <c r="A148" i="12"/>
  <c r="A149" i="12"/>
  <c r="A150" i="12"/>
  <c r="A151" i="12"/>
  <c r="A152" i="12"/>
  <c r="A153" i="12"/>
  <c r="A154" i="12"/>
  <c r="A155" i="12"/>
  <c r="A156" i="12"/>
  <c r="A157" i="12"/>
  <c r="A158" i="12"/>
  <c r="A159" i="12"/>
  <c r="A160" i="12"/>
  <c r="A161" i="12"/>
  <c r="A162" i="12"/>
  <c r="A163" i="12"/>
  <c r="A164" i="12"/>
  <c r="A165" i="12"/>
  <c r="A166" i="12"/>
  <c r="A167" i="12"/>
  <c r="A168" i="12"/>
  <c r="A169" i="12"/>
  <c r="A170" i="12"/>
  <c r="A171" i="12"/>
  <c r="A172" i="12"/>
  <c r="A173" i="12"/>
  <c r="A174" i="12"/>
  <c r="A175" i="12"/>
  <c r="A176" i="12"/>
  <c r="A177" i="12"/>
  <c r="A178" i="12"/>
  <c r="A179" i="12"/>
  <c r="A180" i="12"/>
  <c r="A181" i="12"/>
  <c r="A182" i="12"/>
  <c r="A183" i="12"/>
  <c r="A184" i="12"/>
  <c r="A185" i="12"/>
  <c r="A186" i="12"/>
  <c r="A187" i="12"/>
  <c r="A188" i="12"/>
  <c r="A189" i="12"/>
  <c r="A190" i="12"/>
  <c r="A191" i="12"/>
  <c r="A192" i="12"/>
  <c r="A193" i="12"/>
  <c r="A194" i="12"/>
  <c r="A195" i="12"/>
  <c r="A196" i="12"/>
  <c r="A197" i="12"/>
  <c r="A198" i="12"/>
  <c r="A199" i="12"/>
  <c r="A200" i="12"/>
  <c r="A201" i="12"/>
  <c r="A202" i="12"/>
  <c r="A203" i="12"/>
  <c r="A204" i="12"/>
  <c r="A205" i="12"/>
  <c r="A206" i="12"/>
  <c r="A207" i="12"/>
  <c r="A208" i="12"/>
  <c r="A209" i="12"/>
  <c r="A210" i="12"/>
  <c r="A211" i="12"/>
  <c r="A212" i="12"/>
  <c r="A213" i="12"/>
  <c r="A214" i="12"/>
  <c r="A215" i="12"/>
  <c r="A216" i="12"/>
  <c r="A217" i="12"/>
  <c r="A218" i="12"/>
  <c r="A219" i="12"/>
  <c r="A220" i="12"/>
  <c r="A221" i="12"/>
  <c r="A222" i="12"/>
  <c r="A223" i="12"/>
  <c r="A224" i="12"/>
  <c r="A225" i="12"/>
  <c r="A226" i="12"/>
  <c r="A227" i="12"/>
  <c r="A228" i="12"/>
  <c r="A229" i="12"/>
  <c r="A230" i="12"/>
  <c r="A231" i="12"/>
  <c r="A232" i="12"/>
  <c r="A233" i="12"/>
  <c r="A234" i="12"/>
  <c r="A235" i="12"/>
  <c r="A236" i="12"/>
  <c r="A237" i="12"/>
  <c r="A238" i="12"/>
  <c r="A239" i="12"/>
  <c r="A240" i="12"/>
  <c r="A241" i="12"/>
  <c r="A242" i="12"/>
  <c r="A243" i="12"/>
  <c r="A244" i="12"/>
  <c r="A245" i="12"/>
  <c r="A246" i="12"/>
  <c r="A247" i="12"/>
  <c r="A248" i="12"/>
  <c r="A249" i="12"/>
  <c r="A250" i="12"/>
  <c r="A251" i="12"/>
  <c r="A252" i="12"/>
  <c r="A253" i="12"/>
  <c r="A254" i="12"/>
  <c r="A255" i="12"/>
  <c r="A256" i="12"/>
  <c r="A257" i="12"/>
  <c r="A258" i="12"/>
  <c r="A259" i="12"/>
  <c r="A260" i="12"/>
  <c r="A261" i="12"/>
  <c r="A262" i="12"/>
  <c r="A263" i="12"/>
  <c r="A264" i="12"/>
  <c r="A265" i="12"/>
  <c r="A266" i="12"/>
  <c r="A267" i="12"/>
  <c r="A268" i="12"/>
  <c r="A269" i="12"/>
  <c r="A270" i="12"/>
  <c r="A271" i="12"/>
  <c r="A272" i="12"/>
  <c r="A273" i="12"/>
  <c r="A274" i="12"/>
  <c r="A275" i="12"/>
  <c r="A276" i="12"/>
  <c r="A277" i="12"/>
  <c r="A278" i="12"/>
  <c r="A279" i="12"/>
  <c r="A280" i="12"/>
  <c r="A281" i="12"/>
  <c r="A282" i="12"/>
  <c r="A283" i="12"/>
  <c r="A284" i="12"/>
  <c r="A285" i="12"/>
  <c r="A286" i="12"/>
  <c r="A287" i="12"/>
  <c r="A288" i="12"/>
  <c r="A289" i="12"/>
  <c r="A290" i="12"/>
  <c r="A291" i="12"/>
  <c r="A292" i="12"/>
  <c r="A293" i="12"/>
  <c r="A294" i="12"/>
  <c r="A295" i="12"/>
  <c r="A296" i="12"/>
  <c r="A297" i="12"/>
  <c r="A298" i="12"/>
  <c r="A299" i="12"/>
  <c r="A300" i="12"/>
  <c r="A301" i="12"/>
  <c r="A302" i="12"/>
  <c r="A303" i="12"/>
  <c r="A304" i="12"/>
  <c r="A305" i="12"/>
  <c r="A306" i="12"/>
  <c r="A307" i="12"/>
  <c r="A308" i="12"/>
  <c r="A309" i="12"/>
  <c r="A310" i="12"/>
  <c r="A311" i="12"/>
  <c r="A312" i="12"/>
  <c r="A313" i="12"/>
  <c r="A314" i="12"/>
  <c r="A315" i="12"/>
  <c r="A316" i="12"/>
  <c r="A317" i="12"/>
  <c r="A318" i="12"/>
  <c r="A319" i="12"/>
  <c r="A320" i="12"/>
  <c r="A321" i="12"/>
  <c r="A322" i="12"/>
  <c r="A323" i="12"/>
  <c r="A324" i="12"/>
  <c r="A325" i="12"/>
  <c r="A326" i="12"/>
  <c r="A327" i="12"/>
  <c r="A328" i="12"/>
  <c r="A329" i="12"/>
  <c r="A330" i="12"/>
  <c r="A331" i="12"/>
  <c r="A332" i="12"/>
  <c r="A333" i="12"/>
  <c r="A334" i="12"/>
  <c r="A335" i="12"/>
  <c r="A336" i="12"/>
  <c r="A337" i="12"/>
  <c r="A338" i="12"/>
  <c r="A339" i="12"/>
  <c r="A340" i="12"/>
  <c r="A341" i="12"/>
  <c r="A342" i="12"/>
  <c r="A343" i="12"/>
  <c r="A344" i="12"/>
  <c r="A345" i="12"/>
  <c r="A346" i="12"/>
  <c r="A347" i="12"/>
  <c r="A348" i="12"/>
  <c r="A349" i="12"/>
  <c r="A350" i="12"/>
  <c r="A351" i="12"/>
  <c r="A352" i="12"/>
  <c r="A353" i="12"/>
  <c r="A354" i="12"/>
  <c r="A355" i="12"/>
  <c r="A356" i="12"/>
  <c r="A357" i="12"/>
  <c r="A358" i="12"/>
  <c r="A359" i="12"/>
  <c r="A360" i="12"/>
  <c r="A361" i="12"/>
  <c r="A362" i="12"/>
  <c r="A363" i="12"/>
  <c r="A364" i="12"/>
  <c r="A365" i="12"/>
  <c r="A366" i="12"/>
  <c r="A367" i="12"/>
  <c r="A368" i="12"/>
  <c r="A369" i="12"/>
  <c r="A370" i="12"/>
  <c r="A371" i="12"/>
  <c r="A372" i="12"/>
  <c r="A373" i="12"/>
  <c r="A374" i="12"/>
  <c r="A375" i="12"/>
  <c r="A376" i="12"/>
  <c r="A377" i="12"/>
  <c r="A378" i="12"/>
  <c r="A379" i="12"/>
  <c r="A380" i="12"/>
  <c r="A381" i="12"/>
  <c r="A382" i="12"/>
  <c r="A383" i="12"/>
  <c r="A384" i="12"/>
  <c r="A385" i="12"/>
  <c r="A386" i="12"/>
  <c r="A387" i="12"/>
  <c r="A388" i="12"/>
  <c r="A389" i="12"/>
  <c r="A390" i="12"/>
  <c r="A391" i="12"/>
  <c r="A392" i="12"/>
  <c r="A393" i="12"/>
  <c r="A394" i="12"/>
  <c r="A395" i="12"/>
  <c r="A396" i="12"/>
  <c r="A397" i="12"/>
  <c r="A398" i="12"/>
  <c r="A399" i="12"/>
  <c r="A2" i="12"/>
  <c r="I9" i="5"/>
  <c r="H8" i="5"/>
  <c r="G7" i="5"/>
  <c r="F6" i="5"/>
  <c r="E5" i="5"/>
  <c r="D4" i="5"/>
  <c r="C3" i="5"/>
  <c r="B2" i="5"/>
  <c r="H5" i="14" l="1"/>
</calcChain>
</file>

<file path=xl/connections.xml><?xml version="1.0" encoding="utf-8"?>
<connections xmlns="http://schemas.openxmlformats.org/spreadsheetml/2006/main">
  <connection id="1" keepAlive="1" name="Query - auto-mpg" description="Connection to the 'auto-mpg' query in the workbook." type="5" refreshedVersion="6" background="1" saveData="1">
    <dbPr connection="Provider=Microsoft.Mashup.OleDb.1;Data Source=$Workbook$;Location=auto-mpg;Extended Properties=&quot;&quot;" command="SELECT * FROM [auto-mpg]"/>
  </connection>
</connections>
</file>

<file path=xl/sharedStrings.xml><?xml version="1.0" encoding="utf-8"?>
<sst xmlns="http://schemas.openxmlformats.org/spreadsheetml/2006/main" count="500" uniqueCount="365">
  <si>
    <t>mpg</t>
  </si>
  <si>
    <t>cylinders</t>
  </si>
  <si>
    <t>displacement</t>
  </si>
  <si>
    <t>horsepower</t>
  </si>
  <si>
    <t>weight</t>
  </si>
  <si>
    <t>acceleration</t>
  </si>
  <si>
    <t>model_year</t>
  </si>
  <si>
    <t>origin</t>
  </si>
  <si>
    <t>name</t>
  </si>
  <si>
    <t>chevrolet chevelle malibu</t>
  </si>
  <si>
    <t>buick skylark 320</t>
  </si>
  <si>
    <t>plymouth satellite</t>
  </si>
  <si>
    <t>amc rebel sst</t>
  </si>
  <si>
    <t>ford torino</t>
  </si>
  <si>
    <t>ford galaxie 500</t>
  </si>
  <si>
    <t>chevrolet impala</t>
  </si>
  <si>
    <t>plymouth fury iii</t>
  </si>
  <si>
    <t>pontiac catalina</t>
  </si>
  <si>
    <t>amc ambassador dpl</t>
  </si>
  <si>
    <t>dodge challenger se</t>
  </si>
  <si>
    <t>plymouth 'cuda 340</t>
  </si>
  <si>
    <t>chevrolet monte carlo</t>
  </si>
  <si>
    <t>buick estate wagon (sw)</t>
  </si>
  <si>
    <t>toyota corona mark ii</t>
  </si>
  <si>
    <t>plymouth duster</t>
  </si>
  <si>
    <t>amc hornet</t>
  </si>
  <si>
    <t>ford maverick</t>
  </si>
  <si>
    <t>datsun pl510</t>
  </si>
  <si>
    <t>volkswagen 1131 deluxe sedan</t>
  </si>
  <si>
    <t>peugeot 504</t>
  </si>
  <si>
    <t>audi 100 ls</t>
  </si>
  <si>
    <t>saab 99e</t>
  </si>
  <si>
    <t>bmw 2002</t>
  </si>
  <si>
    <t>amc gremlin</t>
  </si>
  <si>
    <t>ford f250</t>
  </si>
  <si>
    <t>chevy c20</t>
  </si>
  <si>
    <t>dodge d200</t>
  </si>
  <si>
    <t>hi 1200d</t>
  </si>
  <si>
    <t>chevrolet vega 2300</t>
  </si>
  <si>
    <t>toyota corona</t>
  </si>
  <si>
    <t>ford pinto</t>
  </si>
  <si>
    <t>plymouth satellite custom</t>
  </si>
  <si>
    <t>ford torino 500</t>
  </si>
  <si>
    <t>amc matador</t>
  </si>
  <si>
    <t>pontiac catalina brougham</t>
  </si>
  <si>
    <t>dodge monaco (sw)</t>
  </si>
  <si>
    <t>ford country squire (sw)</t>
  </si>
  <si>
    <t>pontiac safari (sw)</t>
  </si>
  <si>
    <t>amc hornet sportabout (sw)</t>
  </si>
  <si>
    <t>chevrolet vega (sw)</t>
  </si>
  <si>
    <t>pontiac firebird</t>
  </si>
  <si>
    <t>ford mustang</t>
  </si>
  <si>
    <t>mercury capri 2000</t>
  </si>
  <si>
    <t>opel 1900</t>
  </si>
  <si>
    <t>peugeot 304</t>
  </si>
  <si>
    <t>fiat 124b</t>
  </si>
  <si>
    <t>toyota corolla 1200</t>
  </si>
  <si>
    <t>datsun 1200</t>
  </si>
  <si>
    <t>volkswagen model 111</t>
  </si>
  <si>
    <t>plymouth cricket</t>
  </si>
  <si>
    <t>toyota corona hardtop</t>
  </si>
  <si>
    <t>dodge colt hardtop</t>
  </si>
  <si>
    <t>volkswagen type 3</t>
  </si>
  <si>
    <t>chevrolet vega</t>
  </si>
  <si>
    <t>ford pinto runabout</t>
  </si>
  <si>
    <t>amc ambassador sst</t>
  </si>
  <si>
    <t>mercury marquis</t>
  </si>
  <si>
    <t>buick lesabre custom</t>
  </si>
  <si>
    <t>oldsmobile delta 88 royale</t>
  </si>
  <si>
    <t>chrysler newport royal</t>
  </si>
  <si>
    <t>mazda rx2 coupe</t>
  </si>
  <si>
    <t>amc matador (sw)</t>
  </si>
  <si>
    <t>chevrolet chevelle concours (sw)</t>
  </si>
  <si>
    <t>ford gran torino (sw)</t>
  </si>
  <si>
    <t>plymouth satellite custom (sw)</t>
  </si>
  <si>
    <t>volvo 145e (sw)</t>
  </si>
  <si>
    <t>volkswagen 411 (sw)</t>
  </si>
  <si>
    <t>peugeot 504 (sw)</t>
  </si>
  <si>
    <t>renault 12 (sw)</t>
  </si>
  <si>
    <t>ford pinto (sw)</t>
  </si>
  <si>
    <t>datsun 510 (sw)</t>
  </si>
  <si>
    <t>toyouta corona mark ii (sw)</t>
  </si>
  <si>
    <t>dodge colt (sw)</t>
  </si>
  <si>
    <t>toyota corolla 1600 (sw)</t>
  </si>
  <si>
    <t>buick century 350</t>
  </si>
  <si>
    <t>chevrolet malibu</t>
  </si>
  <si>
    <t>ford gran torino</t>
  </si>
  <si>
    <t>dodge coronet custom</t>
  </si>
  <si>
    <t>mercury marquis brougham</t>
  </si>
  <si>
    <t>chevrolet caprice classic</t>
  </si>
  <si>
    <t>ford ltd</t>
  </si>
  <si>
    <t>plymouth fury gran sedan</t>
  </si>
  <si>
    <t>chrysler new yorker brougham</t>
  </si>
  <si>
    <t>buick electra 225 custom</t>
  </si>
  <si>
    <t>amc ambassador brougham</t>
  </si>
  <si>
    <t>plymouth valiant</t>
  </si>
  <si>
    <t>chevrolet nova custom</t>
  </si>
  <si>
    <t>volkswagen super beetle</t>
  </si>
  <si>
    <t>ford country</t>
  </si>
  <si>
    <t>plymouth custom suburb</t>
  </si>
  <si>
    <t>oldsmobile vista cruiser</t>
  </si>
  <si>
    <t>toyota carina</t>
  </si>
  <si>
    <t>datsun 610</t>
  </si>
  <si>
    <t>maxda rx3</t>
  </si>
  <si>
    <t>mercury capri v6</t>
  </si>
  <si>
    <t>fiat 124 sport coupe</t>
  </si>
  <si>
    <t>chevrolet monte carlo s</t>
  </si>
  <si>
    <t>pontiac grand prix</t>
  </si>
  <si>
    <t>fiat 128</t>
  </si>
  <si>
    <t>opel manta</t>
  </si>
  <si>
    <t>audi 100ls</t>
  </si>
  <si>
    <t>volvo 144ea</t>
  </si>
  <si>
    <t>dodge dart custom</t>
  </si>
  <si>
    <t>saab 99le</t>
  </si>
  <si>
    <t>toyota mark ii</t>
  </si>
  <si>
    <t>oldsmobile omega</t>
  </si>
  <si>
    <t>chevrolet nova</t>
  </si>
  <si>
    <t>datsun b210</t>
  </si>
  <si>
    <t>chevrolet chevelle malibu classic</t>
  </si>
  <si>
    <t>plymouth satellite sebring</t>
  </si>
  <si>
    <t>buick century luxus (sw)</t>
  </si>
  <si>
    <t>dodge coronet custom (sw)</t>
  </si>
  <si>
    <t>audi fox</t>
  </si>
  <si>
    <t>volkswagen dasher</t>
  </si>
  <si>
    <t>datsun 710</t>
  </si>
  <si>
    <t>dodge colt</t>
  </si>
  <si>
    <t>fiat 124 tc</t>
  </si>
  <si>
    <t>honda civic</t>
  </si>
  <si>
    <t>subaru</t>
  </si>
  <si>
    <t>fiat x1,9</t>
  </si>
  <si>
    <t>plymouth valiant custom</t>
  </si>
  <si>
    <t>mercury monarch</t>
  </si>
  <si>
    <t>chevrolet bel air</t>
  </si>
  <si>
    <t>plymouth grand fury</t>
  </si>
  <si>
    <t>buick century</t>
  </si>
  <si>
    <t>chevroelt chevelle malibu</t>
  </si>
  <si>
    <t>plymouth fury</t>
  </si>
  <si>
    <t>buick skyhawk</t>
  </si>
  <si>
    <t>chevrolet monza 2+2</t>
  </si>
  <si>
    <t>ford mustang ii</t>
  </si>
  <si>
    <t>toyota corolla</t>
  </si>
  <si>
    <t>pontiac astro</t>
  </si>
  <si>
    <t>volkswagen rabbit</t>
  </si>
  <si>
    <t>amc pacer</t>
  </si>
  <si>
    <t>volvo 244dl</t>
  </si>
  <si>
    <t>honda civic cvcc</t>
  </si>
  <si>
    <t>fiat 131</t>
  </si>
  <si>
    <t>capri ii</t>
  </si>
  <si>
    <t>renault 12tl</t>
  </si>
  <si>
    <t>dodge coronet brougham</t>
  </si>
  <si>
    <t>chevrolet chevette</t>
  </si>
  <si>
    <t>chevrolet woody</t>
  </si>
  <si>
    <t>vw rabbit</t>
  </si>
  <si>
    <t>dodge aspen se</t>
  </si>
  <si>
    <t>ford granada ghia</t>
  </si>
  <si>
    <t>pontiac ventura sj</t>
  </si>
  <si>
    <t>amc pacer d/l</t>
  </si>
  <si>
    <t>datsun b-210</t>
  </si>
  <si>
    <t>volvo 245</t>
  </si>
  <si>
    <t>plymouth volare premier v8</t>
  </si>
  <si>
    <t>mercedes-benz 280s</t>
  </si>
  <si>
    <t>cadillac seville</t>
  </si>
  <si>
    <t>chevy c10</t>
  </si>
  <si>
    <t>ford f108</t>
  </si>
  <si>
    <t>dodge d100</t>
  </si>
  <si>
    <t>honda accord cvcc</t>
  </si>
  <si>
    <t>buick opel isuzu deluxe</t>
  </si>
  <si>
    <t>renault 5 gtl</t>
  </si>
  <si>
    <t>plymouth arrow gs</t>
  </si>
  <si>
    <t>datsun f-10 hatchback</t>
  </si>
  <si>
    <t>oldsmobile cutlass supreme</t>
  </si>
  <si>
    <t>dodge monaco brougham</t>
  </si>
  <si>
    <t>mercury cougar brougham</t>
  </si>
  <si>
    <t>chevrolet concours</t>
  </si>
  <si>
    <t>buick skylark</t>
  </si>
  <si>
    <t>plymouth volare custom</t>
  </si>
  <si>
    <t>ford granada</t>
  </si>
  <si>
    <t>pontiac grand prix lj</t>
  </si>
  <si>
    <t>chevrolet monte carlo landau</t>
  </si>
  <si>
    <t>chrysler cordoba</t>
  </si>
  <si>
    <t>ford thunderbird</t>
  </si>
  <si>
    <t>volkswagen rabbit custom</t>
  </si>
  <si>
    <t>pontiac sunbird coupe</t>
  </si>
  <si>
    <t>toyota corolla liftback</t>
  </si>
  <si>
    <t>ford mustang ii 2+2</t>
  </si>
  <si>
    <t>dodge colt m/m</t>
  </si>
  <si>
    <t>subaru dl</t>
  </si>
  <si>
    <t>datsun 810</t>
  </si>
  <si>
    <t>bmw 320i</t>
  </si>
  <si>
    <t>mazda rx-4</t>
  </si>
  <si>
    <t>volkswagen rabbit custom diesel</t>
  </si>
  <si>
    <t>ford fiesta</t>
  </si>
  <si>
    <t>mazda glc deluxe</t>
  </si>
  <si>
    <t>datsun b210 gx</t>
  </si>
  <si>
    <t>oldsmobile cutlass salon brougham</t>
  </si>
  <si>
    <t>dodge diplomat</t>
  </si>
  <si>
    <t>mercury monarch ghia</t>
  </si>
  <si>
    <t>pontiac phoenix lj</t>
  </si>
  <si>
    <t>ford fairmont (auto)</t>
  </si>
  <si>
    <t>ford fairmont (man)</t>
  </si>
  <si>
    <t>plymouth volare</t>
  </si>
  <si>
    <t>amc concord</t>
  </si>
  <si>
    <t>buick century special</t>
  </si>
  <si>
    <t>mercury zephyr</t>
  </si>
  <si>
    <t>dodge aspen</t>
  </si>
  <si>
    <t>amc concord d/l</t>
  </si>
  <si>
    <t>buick regal sport coupe (turbo)</t>
  </si>
  <si>
    <t>ford futura</t>
  </si>
  <si>
    <t>dodge magnum xe</t>
  </si>
  <si>
    <t>datsun 510</t>
  </si>
  <si>
    <t>dodge omni</t>
  </si>
  <si>
    <t>toyota celica gt liftback</t>
  </si>
  <si>
    <t>plymouth sapporo</t>
  </si>
  <si>
    <t>oldsmobile starfire sx</t>
  </si>
  <si>
    <t>datsun 200-sx</t>
  </si>
  <si>
    <t>audi 5000</t>
  </si>
  <si>
    <t>volvo 264gl</t>
  </si>
  <si>
    <t>saab 99gle</t>
  </si>
  <si>
    <t>peugeot 604sl</t>
  </si>
  <si>
    <t>volkswagen scirocco</t>
  </si>
  <si>
    <t>honda accord lx</t>
  </si>
  <si>
    <t>pontiac lemans v6</t>
  </si>
  <si>
    <t>mercury zephyr 6</t>
  </si>
  <si>
    <t>ford fairmont 4</t>
  </si>
  <si>
    <t>amc concord dl 6</t>
  </si>
  <si>
    <t>dodge aspen 6</t>
  </si>
  <si>
    <t>ford ltd landau</t>
  </si>
  <si>
    <t>mercury grand marquis</t>
  </si>
  <si>
    <t>dodge st, regis</t>
  </si>
  <si>
    <t>chevrolet malibu classic (sw)</t>
  </si>
  <si>
    <t>chrysler lebaron town @ country (sw)</t>
  </si>
  <si>
    <t>vw rabbit custom</t>
  </si>
  <si>
    <t>maxda glc deluxe</t>
  </si>
  <si>
    <t>dodge colt hatchback custom</t>
  </si>
  <si>
    <t>amc spirit dl</t>
  </si>
  <si>
    <t>mercedes benz 300d</t>
  </si>
  <si>
    <t>cadillac eldorado</t>
  </si>
  <si>
    <t>plymouth horizon</t>
  </si>
  <si>
    <t>plymouth horizon tc3</t>
  </si>
  <si>
    <t>datsun 210</t>
  </si>
  <si>
    <t>fiat strada custom</t>
  </si>
  <si>
    <t>buick skylark limited</t>
  </si>
  <si>
    <t>chevrolet citation</t>
  </si>
  <si>
    <t>oldsmobile omega brougham</t>
  </si>
  <si>
    <t>pontiac phoenix</t>
  </si>
  <si>
    <t>toyota corolla tercel</t>
  </si>
  <si>
    <t>datsun 310</t>
  </si>
  <si>
    <t>ford fairmont</t>
  </si>
  <si>
    <t>audi 4000</t>
  </si>
  <si>
    <t>toyota corona liftback</t>
  </si>
  <si>
    <t>mazda 626</t>
  </si>
  <si>
    <t>datsun 510 hatchback</t>
  </si>
  <si>
    <t>mazda glc</t>
  </si>
  <si>
    <t>vw rabbit c (diesel)</t>
  </si>
  <si>
    <t>vw dasher (diesel)</t>
  </si>
  <si>
    <t>audi 5000s (diesel)</t>
  </si>
  <si>
    <t>mercedes-benz 240d</t>
  </si>
  <si>
    <t>honda civic 1500 gl</t>
  </si>
  <si>
    <t>renault lecar deluxe</t>
  </si>
  <si>
    <t>vokswagen rabbit</t>
  </si>
  <si>
    <t>datsun 280-zx</t>
  </si>
  <si>
    <t>mazda rx-7 gs</t>
  </si>
  <si>
    <t>triumph tr7 coupe</t>
  </si>
  <si>
    <t>ford mustang cobra</t>
  </si>
  <si>
    <t>honda accord</t>
  </si>
  <si>
    <t>plymouth reliant</t>
  </si>
  <si>
    <t>dodge aries wagon (sw)</t>
  </si>
  <si>
    <t>toyota starlet</t>
  </si>
  <si>
    <t>plymouth champ</t>
  </si>
  <si>
    <t>honda civic 1300</t>
  </si>
  <si>
    <t>datsun 210 mpg</t>
  </si>
  <si>
    <t>toyota tercel</t>
  </si>
  <si>
    <t>mazda glc 4</t>
  </si>
  <si>
    <t>plymouth horizon 4</t>
  </si>
  <si>
    <t>ford escort 4w</t>
  </si>
  <si>
    <t>ford escort 2h</t>
  </si>
  <si>
    <t>volkswagen jetta</t>
  </si>
  <si>
    <t>renault 18i</t>
  </si>
  <si>
    <t>honda prelude</t>
  </si>
  <si>
    <t>datsun 200sx</t>
  </si>
  <si>
    <t>peugeot 505s turbo diesel</t>
  </si>
  <si>
    <t>volvo diesel</t>
  </si>
  <si>
    <t>toyota cressida</t>
  </si>
  <si>
    <t>datsun 810 maxima</t>
  </si>
  <si>
    <t>oldsmobile cutlass ls</t>
  </si>
  <si>
    <t>ford granada gl</t>
  </si>
  <si>
    <t>chrysler lebaron salon</t>
  </si>
  <si>
    <t>chevrolet cavalier</t>
  </si>
  <si>
    <t>chevrolet cavalier wagon</t>
  </si>
  <si>
    <t>chevrolet cavalier 2-door</t>
  </si>
  <si>
    <t>pontiac j2000 se hatchback</t>
  </si>
  <si>
    <t>dodge aries se</t>
  </si>
  <si>
    <t>ford fairmont futura</t>
  </si>
  <si>
    <t>amc concord dl</t>
  </si>
  <si>
    <t>volkswagen rabbit l</t>
  </si>
  <si>
    <t>mazda glc custom l</t>
  </si>
  <si>
    <t>mazda glc custom</t>
  </si>
  <si>
    <t>plymouth horizon miser</t>
  </si>
  <si>
    <t>mercury lynx l</t>
  </si>
  <si>
    <t>nissan stanza xe</t>
  </si>
  <si>
    <t>honda civic (auto)</t>
  </si>
  <si>
    <t>datsun 310 gx</t>
  </si>
  <si>
    <t>buick century limited</t>
  </si>
  <si>
    <t>oldsmobile cutlass ciera (diesel)</t>
  </si>
  <si>
    <t>chrysler lebaron medallion</t>
  </si>
  <si>
    <t>ford granada l</t>
  </si>
  <si>
    <t>toyota celica gt</t>
  </si>
  <si>
    <t>dodge charger 2,2</t>
  </si>
  <si>
    <t>chevrolet camaro</t>
  </si>
  <si>
    <t>ford mustang gl</t>
  </si>
  <si>
    <t>vw pickup</t>
  </si>
  <si>
    <t>dodge rampage</t>
  </si>
  <si>
    <t>ford ranger</t>
  </si>
  <si>
    <t>chevy s-10</t>
  </si>
  <si>
    <t>1. Title: Auto-Mpg Data</t>
  </si>
  <si>
    <t>2. Sources:</t>
  </si>
  <si>
    <t xml:space="preserve">   (a) Origin:  This dataset was taken from the StatLib library which is</t>
  </si>
  <si>
    <t xml:space="preserve">                maintained at Carnegie Mellon University. The dataset was </t>
  </si>
  <si>
    <t xml:space="preserve">                used in the 1983 American Statistical Association Exposition.</t>
  </si>
  <si>
    <t xml:space="preserve">   (c) Date: July 7, 1993</t>
  </si>
  <si>
    <t>3. Past Usage:</t>
  </si>
  <si>
    <t xml:space="preserve">    -  See 2b (above)</t>
  </si>
  <si>
    <t xml:space="preserve">    -  Quinlan,R. (1993). Combining Instance-Based and Model-Based Learning.</t>
  </si>
  <si>
    <t xml:space="preserve">       In Proceedings on the Tenth International Conference of Machine </t>
  </si>
  <si>
    <t xml:space="preserve">       Learning, 236-243, University of Massachusetts, Amherst. Morgan</t>
  </si>
  <si>
    <t xml:space="preserve">       Kaufmann.</t>
  </si>
  <si>
    <t>4. Relevant Information:</t>
  </si>
  <si>
    <t xml:space="preserve">   This dataset is a slightly modified version of the dataset provided in</t>
  </si>
  <si>
    <t xml:space="preserve">   the StatLib library.  In line with the use by Ross Quinlan (1993) in</t>
  </si>
  <si>
    <t xml:space="preserve">   predicting the attribute "mpg", 8 of the original instances were removed </t>
  </si>
  <si>
    <t xml:space="preserve">   because they had unknown values for the "mpg" attribute.  The original </t>
  </si>
  <si>
    <t xml:space="preserve">   dataset is available in the file "auto-mpg.data-original".</t>
  </si>
  <si>
    <t xml:space="preserve">   "The data concerns city-cycle fuel consumption in miles per gallon,</t>
  </si>
  <si>
    <t xml:space="preserve">    to be predicted in terms of 3 multivalued discrete and 5 continuous</t>
  </si>
  <si>
    <t xml:space="preserve">    attributes." (Quinlan, 1993)</t>
  </si>
  <si>
    <t>5. Number of Instances: 398</t>
  </si>
  <si>
    <t>6. Number of Attributes: 9 including the class attribute</t>
  </si>
  <si>
    <t>7. Attribute Information:</t>
  </si>
  <si>
    <t xml:space="preserve">    1. mpg:           continuous</t>
  </si>
  <si>
    <t xml:space="preserve">    2. cylinders:     multi-valued discrete</t>
  </si>
  <si>
    <t xml:space="preserve">    3. displacement:  continuous</t>
  </si>
  <si>
    <t xml:space="preserve">    4. horsepower:    continuous</t>
  </si>
  <si>
    <t xml:space="preserve">    5. weight:        continuous</t>
  </si>
  <si>
    <t xml:space="preserve">    6. acceleration:  continuous</t>
  </si>
  <si>
    <t xml:space="preserve">    7. model year:    multi-valued discrete</t>
  </si>
  <si>
    <t xml:space="preserve">    8. origin:        multi-valued discrete</t>
  </si>
  <si>
    <t xml:space="preserve">    9. car name:      string (unique for each instance)</t>
  </si>
  <si>
    <t>8. Missing Attribute Values:  horsepower has 6 missing values</t>
  </si>
  <si>
    <t>Rank_mpg</t>
  </si>
  <si>
    <t>Rank_cylinders</t>
  </si>
  <si>
    <t>Rank_displacement</t>
  </si>
  <si>
    <t>Rank_horsepower</t>
  </si>
  <si>
    <t>Rank_weight</t>
  </si>
  <si>
    <t>Rank_acceleration</t>
  </si>
  <si>
    <t>Rank_model_year</t>
  </si>
  <si>
    <t>Rank_origin</t>
  </si>
  <si>
    <t>prediction</t>
  </si>
  <si>
    <t>a</t>
  </si>
  <si>
    <t>b</t>
  </si>
  <si>
    <t>Squared error</t>
  </si>
  <si>
    <t>SSE</t>
  </si>
  <si>
    <t>y_mean</t>
  </si>
  <si>
    <t>variance</t>
  </si>
  <si>
    <t>Sv</t>
  </si>
  <si>
    <t>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</si>
</sst>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/>
        <bgColor theme="9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0" fillId="2" borderId="3" xfId="0" applyFont="1" applyFill="1" applyBorder="1"/>
    <xf numFmtId="0" fontId="0" fillId="2" borderId="4" xfId="0" applyFont="1" applyFill="1" applyBorder="1"/>
    <xf numFmtId="0" fontId="0" fillId="2" borderId="5" xfId="0" applyFont="1" applyFill="1" applyBorder="1"/>
    <xf numFmtId="0" fontId="0" fillId="2" borderId="6" xfId="0" applyFont="1" applyFill="1" applyBorder="1"/>
    <xf numFmtId="0" fontId="0" fillId="4" borderId="6" xfId="0" applyFont="1" applyFill="1" applyBorder="1"/>
    <xf numFmtId="0" fontId="0" fillId="0" borderId="5" xfId="0" applyFont="1" applyBorder="1"/>
    <xf numFmtId="0" fontId="0" fillId="0" borderId="6" xfId="0" applyFont="1" applyBorder="1"/>
    <xf numFmtId="0" fontId="0" fillId="4" borderId="5" xfId="0" applyFont="1" applyFill="1" applyBorder="1"/>
    <xf numFmtId="0" fontId="2" fillId="3" borderId="0" xfId="0" applyFont="1" applyFill="1" applyBorder="1"/>
    <xf numFmtId="0" fontId="2" fillId="3" borderId="0" xfId="0" applyFont="1" applyFill="1"/>
  </cellXfs>
  <cellStyles count="1">
    <cellStyle name="Normal" xfId="0" builtinId="0"/>
  </cellStyles>
  <dxfs count="8"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 style="thin">
          <color theme="9" tint="0.39997558519241921"/>
        </left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border outline="0">
        <right style="thin">
          <color theme="4" tint="0.39997558519241921"/>
        </right>
        <top style="thin">
          <color theme="9" tint="0.3999755851924192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Data!$E$1</c:f>
              <c:strCache>
                <c:ptCount val="1"/>
                <c:pt idx="0">
                  <c:v>weight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3.0208661417322834E-2"/>
                  <c:y val="9.333114610673665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Data!$A$2:$A$399</c:f>
              <c:numCache>
                <c:formatCode>General</c:formatCode>
                <c:ptCount val="398"/>
                <c:pt idx="0">
                  <c:v>18</c:v>
                </c:pt>
                <c:pt idx="1">
                  <c:v>15</c:v>
                </c:pt>
                <c:pt idx="2">
                  <c:v>18</c:v>
                </c:pt>
                <c:pt idx="3">
                  <c:v>16</c:v>
                </c:pt>
                <c:pt idx="4">
                  <c:v>17</c:v>
                </c:pt>
                <c:pt idx="5">
                  <c:v>15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15</c:v>
                </c:pt>
                <c:pt idx="10">
                  <c:v>15</c:v>
                </c:pt>
                <c:pt idx="11">
                  <c:v>14</c:v>
                </c:pt>
                <c:pt idx="12">
                  <c:v>15</c:v>
                </c:pt>
                <c:pt idx="13">
                  <c:v>14</c:v>
                </c:pt>
                <c:pt idx="14">
                  <c:v>24</c:v>
                </c:pt>
                <c:pt idx="15">
                  <c:v>22</c:v>
                </c:pt>
                <c:pt idx="16">
                  <c:v>18</c:v>
                </c:pt>
                <c:pt idx="17">
                  <c:v>21</c:v>
                </c:pt>
                <c:pt idx="18">
                  <c:v>27</c:v>
                </c:pt>
                <c:pt idx="19">
                  <c:v>26</c:v>
                </c:pt>
                <c:pt idx="20">
                  <c:v>25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21</c:v>
                </c:pt>
                <c:pt idx="25">
                  <c:v>10</c:v>
                </c:pt>
                <c:pt idx="26">
                  <c:v>10</c:v>
                </c:pt>
                <c:pt idx="27">
                  <c:v>11</c:v>
                </c:pt>
                <c:pt idx="28">
                  <c:v>9</c:v>
                </c:pt>
                <c:pt idx="29">
                  <c:v>27</c:v>
                </c:pt>
                <c:pt idx="30">
                  <c:v>28</c:v>
                </c:pt>
                <c:pt idx="31">
                  <c:v>25</c:v>
                </c:pt>
                <c:pt idx="32">
                  <c:v>25</c:v>
                </c:pt>
                <c:pt idx="33">
                  <c:v>19</c:v>
                </c:pt>
                <c:pt idx="34">
                  <c:v>16</c:v>
                </c:pt>
                <c:pt idx="35">
                  <c:v>17</c:v>
                </c:pt>
                <c:pt idx="36">
                  <c:v>19</c:v>
                </c:pt>
                <c:pt idx="37">
                  <c:v>18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14</c:v>
                </c:pt>
                <c:pt idx="42">
                  <c:v>12</c:v>
                </c:pt>
                <c:pt idx="43">
                  <c:v>13</c:v>
                </c:pt>
                <c:pt idx="44">
                  <c:v>13</c:v>
                </c:pt>
                <c:pt idx="45">
                  <c:v>18</c:v>
                </c:pt>
                <c:pt idx="46">
                  <c:v>22</c:v>
                </c:pt>
                <c:pt idx="47">
                  <c:v>19</c:v>
                </c:pt>
                <c:pt idx="48">
                  <c:v>18</c:v>
                </c:pt>
                <c:pt idx="49">
                  <c:v>23</c:v>
                </c:pt>
                <c:pt idx="50">
                  <c:v>28</c:v>
                </c:pt>
                <c:pt idx="51">
                  <c:v>30</c:v>
                </c:pt>
                <c:pt idx="52">
                  <c:v>30</c:v>
                </c:pt>
                <c:pt idx="53">
                  <c:v>31</c:v>
                </c:pt>
                <c:pt idx="54">
                  <c:v>35</c:v>
                </c:pt>
                <c:pt idx="55">
                  <c:v>27</c:v>
                </c:pt>
                <c:pt idx="56">
                  <c:v>26</c:v>
                </c:pt>
                <c:pt idx="57">
                  <c:v>24</c:v>
                </c:pt>
                <c:pt idx="58">
                  <c:v>25</c:v>
                </c:pt>
                <c:pt idx="59">
                  <c:v>23</c:v>
                </c:pt>
                <c:pt idx="60">
                  <c:v>20</c:v>
                </c:pt>
                <c:pt idx="61">
                  <c:v>21</c:v>
                </c:pt>
                <c:pt idx="62">
                  <c:v>13</c:v>
                </c:pt>
                <c:pt idx="63">
                  <c:v>14</c:v>
                </c:pt>
                <c:pt idx="64">
                  <c:v>15</c:v>
                </c:pt>
                <c:pt idx="65">
                  <c:v>14</c:v>
                </c:pt>
                <c:pt idx="66">
                  <c:v>17</c:v>
                </c:pt>
                <c:pt idx="67">
                  <c:v>11</c:v>
                </c:pt>
                <c:pt idx="68">
                  <c:v>13</c:v>
                </c:pt>
                <c:pt idx="69">
                  <c:v>12</c:v>
                </c:pt>
                <c:pt idx="70">
                  <c:v>13</c:v>
                </c:pt>
                <c:pt idx="71">
                  <c:v>19</c:v>
                </c:pt>
                <c:pt idx="72">
                  <c:v>15</c:v>
                </c:pt>
                <c:pt idx="73">
                  <c:v>13</c:v>
                </c:pt>
                <c:pt idx="74">
                  <c:v>13</c:v>
                </c:pt>
                <c:pt idx="75">
                  <c:v>14</c:v>
                </c:pt>
                <c:pt idx="76">
                  <c:v>18</c:v>
                </c:pt>
                <c:pt idx="77">
                  <c:v>22</c:v>
                </c:pt>
                <c:pt idx="78">
                  <c:v>21</c:v>
                </c:pt>
                <c:pt idx="79">
                  <c:v>26</c:v>
                </c:pt>
                <c:pt idx="80">
                  <c:v>22</c:v>
                </c:pt>
                <c:pt idx="81">
                  <c:v>28</c:v>
                </c:pt>
                <c:pt idx="82">
                  <c:v>23</c:v>
                </c:pt>
                <c:pt idx="83">
                  <c:v>28</c:v>
                </c:pt>
                <c:pt idx="84">
                  <c:v>27</c:v>
                </c:pt>
                <c:pt idx="85">
                  <c:v>13</c:v>
                </c:pt>
                <c:pt idx="86">
                  <c:v>14</c:v>
                </c:pt>
                <c:pt idx="87">
                  <c:v>13</c:v>
                </c:pt>
                <c:pt idx="88">
                  <c:v>14</c:v>
                </c:pt>
                <c:pt idx="89">
                  <c:v>15</c:v>
                </c:pt>
                <c:pt idx="90">
                  <c:v>12</c:v>
                </c:pt>
                <c:pt idx="91">
                  <c:v>13</c:v>
                </c:pt>
                <c:pt idx="92">
                  <c:v>13</c:v>
                </c:pt>
                <c:pt idx="93">
                  <c:v>14</c:v>
                </c:pt>
                <c:pt idx="94">
                  <c:v>13</c:v>
                </c:pt>
                <c:pt idx="95">
                  <c:v>12</c:v>
                </c:pt>
                <c:pt idx="96">
                  <c:v>13</c:v>
                </c:pt>
                <c:pt idx="97">
                  <c:v>18</c:v>
                </c:pt>
                <c:pt idx="98">
                  <c:v>16</c:v>
                </c:pt>
                <c:pt idx="99">
                  <c:v>18</c:v>
                </c:pt>
                <c:pt idx="100">
                  <c:v>18</c:v>
                </c:pt>
                <c:pt idx="101">
                  <c:v>23</c:v>
                </c:pt>
                <c:pt idx="102">
                  <c:v>26</c:v>
                </c:pt>
                <c:pt idx="103">
                  <c:v>11</c:v>
                </c:pt>
                <c:pt idx="104">
                  <c:v>12</c:v>
                </c:pt>
                <c:pt idx="105">
                  <c:v>13</c:v>
                </c:pt>
                <c:pt idx="106">
                  <c:v>12</c:v>
                </c:pt>
                <c:pt idx="107">
                  <c:v>18</c:v>
                </c:pt>
                <c:pt idx="108">
                  <c:v>20</c:v>
                </c:pt>
                <c:pt idx="109">
                  <c:v>21</c:v>
                </c:pt>
                <c:pt idx="110">
                  <c:v>22</c:v>
                </c:pt>
                <c:pt idx="111">
                  <c:v>18</c:v>
                </c:pt>
                <c:pt idx="112">
                  <c:v>19</c:v>
                </c:pt>
                <c:pt idx="113">
                  <c:v>21</c:v>
                </c:pt>
                <c:pt idx="114">
                  <c:v>26</c:v>
                </c:pt>
                <c:pt idx="115">
                  <c:v>15</c:v>
                </c:pt>
                <c:pt idx="116">
                  <c:v>16</c:v>
                </c:pt>
                <c:pt idx="117">
                  <c:v>29</c:v>
                </c:pt>
                <c:pt idx="118">
                  <c:v>24</c:v>
                </c:pt>
                <c:pt idx="119">
                  <c:v>20</c:v>
                </c:pt>
                <c:pt idx="120">
                  <c:v>19</c:v>
                </c:pt>
                <c:pt idx="121">
                  <c:v>15</c:v>
                </c:pt>
                <c:pt idx="122">
                  <c:v>24</c:v>
                </c:pt>
                <c:pt idx="123">
                  <c:v>20</c:v>
                </c:pt>
                <c:pt idx="124">
                  <c:v>11</c:v>
                </c:pt>
                <c:pt idx="125">
                  <c:v>20</c:v>
                </c:pt>
                <c:pt idx="126">
                  <c:v>21</c:v>
                </c:pt>
                <c:pt idx="127">
                  <c:v>19</c:v>
                </c:pt>
                <c:pt idx="128">
                  <c:v>15</c:v>
                </c:pt>
                <c:pt idx="129">
                  <c:v>31</c:v>
                </c:pt>
                <c:pt idx="130">
                  <c:v>26</c:v>
                </c:pt>
                <c:pt idx="131">
                  <c:v>32</c:v>
                </c:pt>
                <c:pt idx="132">
                  <c:v>25</c:v>
                </c:pt>
                <c:pt idx="133">
                  <c:v>16</c:v>
                </c:pt>
                <c:pt idx="134">
                  <c:v>16</c:v>
                </c:pt>
                <c:pt idx="135">
                  <c:v>18</c:v>
                </c:pt>
                <c:pt idx="136">
                  <c:v>16</c:v>
                </c:pt>
                <c:pt idx="137">
                  <c:v>13</c:v>
                </c:pt>
                <c:pt idx="138">
                  <c:v>14</c:v>
                </c:pt>
                <c:pt idx="139">
                  <c:v>14</c:v>
                </c:pt>
                <c:pt idx="140">
                  <c:v>14</c:v>
                </c:pt>
                <c:pt idx="141">
                  <c:v>29</c:v>
                </c:pt>
                <c:pt idx="142">
                  <c:v>26</c:v>
                </c:pt>
                <c:pt idx="143">
                  <c:v>26</c:v>
                </c:pt>
                <c:pt idx="144">
                  <c:v>31</c:v>
                </c:pt>
                <c:pt idx="145">
                  <c:v>32</c:v>
                </c:pt>
                <c:pt idx="146">
                  <c:v>28</c:v>
                </c:pt>
                <c:pt idx="147">
                  <c:v>24</c:v>
                </c:pt>
                <c:pt idx="148">
                  <c:v>26</c:v>
                </c:pt>
                <c:pt idx="149">
                  <c:v>24</c:v>
                </c:pt>
                <c:pt idx="150">
                  <c:v>26</c:v>
                </c:pt>
                <c:pt idx="151">
                  <c:v>31</c:v>
                </c:pt>
                <c:pt idx="152">
                  <c:v>19</c:v>
                </c:pt>
                <c:pt idx="153">
                  <c:v>18</c:v>
                </c:pt>
                <c:pt idx="154">
                  <c:v>15</c:v>
                </c:pt>
                <c:pt idx="155">
                  <c:v>15</c:v>
                </c:pt>
                <c:pt idx="156">
                  <c:v>16</c:v>
                </c:pt>
                <c:pt idx="157">
                  <c:v>15</c:v>
                </c:pt>
                <c:pt idx="158">
                  <c:v>16</c:v>
                </c:pt>
                <c:pt idx="159">
                  <c:v>14</c:v>
                </c:pt>
                <c:pt idx="160">
                  <c:v>17</c:v>
                </c:pt>
                <c:pt idx="161">
                  <c:v>16</c:v>
                </c:pt>
                <c:pt idx="162">
                  <c:v>15</c:v>
                </c:pt>
                <c:pt idx="163">
                  <c:v>18</c:v>
                </c:pt>
                <c:pt idx="164">
                  <c:v>21</c:v>
                </c:pt>
                <c:pt idx="165">
                  <c:v>20</c:v>
                </c:pt>
                <c:pt idx="166">
                  <c:v>13</c:v>
                </c:pt>
                <c:pt idx="167">
                  <c:v>29</c:v>
                </c:pt>
                <c:pt idx="168">
                  <c:v>23</c:v>
                </c:pt>
                <c:pt idx="169">
                  <c:v>20</c:v>
                </c:pt>
                <c:pt idx="170">
                  <c:v>23</c:v>
                </c:pt>
                <c:pt idx="171">
                  <c:v>24</c:v>
                </c:pt>
                <c:pt idx="172">
                  <c:v>25</c:v>
                </c:pt>
                <c:pt idx="173">
                  <c:v>24</c:v>
                </c:pt>
                <c:pt idx="174">
                  <c:v>18</c:v>
                </c:pt>
                <c:pt idx="175">
                  <c:v>29</c:v>
                </c:pt>
                <c:pt idx="176">
                  <c:v>19</c:v>
                </c:pt>
                <c:pt idx="177">
                  <c:v>23</c:v>
                </c:pt>
                <c:pt idx="178">
                  <c:v>23</c:v>
                </c:pt>
                <c:pt idx="179">
                  <c:v>22</c:v>
                </c:pt>
                <c:pt idx="180">
                  <c:v>25</c:v>
                </c:pt>
                <c:pt idx="181">
                  <c:v>33</c:v>
                </c:pt>
                <c:pt idx="182">
                  <c:v>28</c:v>
                </c:pt>
                <c:pt idx="183">
                  <c:v>25</c:v>
                </c:pt>
                <c:pt idx="184">
                  <c:v>25</c:v>
                </c:pt>
                <c:pt idx="185">
                  <c:v>26</c:v>
                </c:pt>
                <c:pt idx="186">
                  <c:v>27</c:v>
                </c:pt>
                <c:pt idx="187">
                  <c:v>17.5</c:v>
                </c:pt>
                <c:pt idx="188">
                  <c:v>16</c:v>
                </c:pt>
                <c:pt idx="189">
                  <c:v>15.5</c:v>
                </c:pt>
                <c:pt idx="190">
                  <c:v>14.5</c:v>
                </c:pt>
                <c:pt idx="191">
                  <c:v>22</c:v>
                </c:pt>
                <c:pt idx="192">
                  <c:v>22</c:v>
                </c:pt>
                <c:pt idx="193">
                  <c:v>24</c:v>
                </c:pt>
                <c:pt idx="194">
                  <c:v>22.5</c:v>
                </c:pt>
                <c:pt idx="195">
                  <c:v>29</c:v>
                </c:pt>
                <c:pt idx="196">
                  <c:v>24.5</c:v>
                </c:pt>
                <c:pt idx="197">
                  <c:v>29</c:v>
                </c:pt>
                <c:pt idx="198">
                  <c:v>33</c:v>
                </c:pt>
                <c:pt idx="199">
                  <c:v>20</c:v>
                </c:pt>
                <c:pt idx="200">
                  <c:v>18</c:v>
                </c:pt>
                <c:pt idx="201">
                  <c:v>18.5</c:v>
                </c:pt>
                <c:pt idx="202">
                  <c:v>17.5</c:v>
                </c:pt>
                <c:pt idx="203">
                  <c:v>29.5</c:v>
                </c:pt>
                <c:pt idx="204">
                  <c:v>32</c:v>
                </c:pt>
                <c:pt idx="205">
                  <c:v>28</c:v>
                </c:pt>
                <c:pt idx="206">
                  <c:v>26.5</c:v>
                </c:pt>
                <c:pt idx="207">
                  <c:v>20</c:v>
                </c:pt>
                <c:pt idx="208">
                  <c:v>13</c:v>
                </c:pt>
                <c:pt idx="209">
                  <c:v>19</c:v>
                </c:pt>
                <c:pt idx="210">
                  <c:v>19</c:v>
                </c:pt>
                <c:pt idx="211">
                  <c:v>16.5</c:v>
                </c:pt>
                <c:pt idx="212">
                  <c:v>16.5</c:v>
                </c:pt>
                <c:pt idx="213">
                  <c:v>13</c:v>
                </c:pt>
                <c:pt idx="214">
                  <c:v>13</c:v>
                </c:pt>
                <c:pt idx="215">
                  <c:v>13</c:v>
                </c:pt>
                <c:pt idx="216">
                  <c:v>31.5</c:v>
                </c:pt>
                <c:pt idx="217">
                  <c:v>30</c:v>
                </c:pt>
                <c:pt idx="218">
                  <c:v>36</c:v>
                </c:pt>
                <c:pt idx="219">
                  <c:v>25.5</c:v>
                </c:pt>
                <c:pt idx="220">
                  <c:v>33.5</c:v>
                </c:pt>
                <c:pt idx="221">
                  <c:v>17.5</c:v>
                </c:pt>
                <c:pt idx="222">
                  <c:v>17</c:v>
                </c:pt>
                <c:pt idx="223">
                  <c:v>15.5</c:v>
                </c:pt>
                <c:pt idx="224">
                  <c:v>15</c:v>
                </c:pt>
                <c:pt idx="225">
                  <c:v>17.5</c:v>
                </c:pt>
                <c:pt idx="226">
                  <c:v>20.5</c:v>
                </c:pt>
                <c:pt idx="227">
                  <c:v>19</c:v>
                </c:pt>
                <c:pt idx="228">
                  <c:v>18.5</c:v>
                </c:pt>
                <c:pt idx="229">
                  <c:v>16</c:v>
                </c:pt>
                <c:pt idx="230">
                  <c:v>15.5</c:v>
                </c:pt>
                <c:pt idx="231">
                  <c:v>15.5</c:v>
                </c:pt>
                <c:pt idx="232">
                  <c:v>16</c:v>
                </c:pt>
                <c:pt idx="233">
                  <c:v>29</c:v>
                </c:pt>
                <c:pt idx="234">
                  <c:v>24.5</c:v>
                </c:pt>
                <c:pt idx="235">
                  <c:v>26</c:v>
                </c:pt>
                <c:pt idx="236">
                  <c:v>25.5</c:v>
                </c:pt>
                <c:pt idx="237">
                  <c:v>30.5</c:v>
                </c:pt>
                <c:pt idx="238">
                  <c:v>33.5</c:v>
                </c:pt>
                <c:pt idx="239">
                  <c:v>30</c:v>
                </c:pt>
                <c:pt idx="240">
                  <c:v>30.5</c:v>
                </c:pt>
                <c:pt idx="241">
                  <c:v>22</c:v>
                </c:pt>
                <c:pt idx="242">
                  <c:v>21.5</c:v>
                </c:pt>
                <c:pt idx="243">
                  <c:v>21.5</c:v>
                </c:pt>
                <c:pt idx="244">
                  <c:v>43.1</c:v>
                </c:pt>
                <c:pt idx="245">
                  <c:v>36.1</c:v>
                </c:pt>
                <c:pt idx="246">
                  <c:v>32.799999999999997</c:v>
                </c:pt>
                <c:pt idx="247">
                  <c:v>39.4</c:v>
                </c:pt>
                <c:pt idx="248">
                  <c:v>36.1</c:v>
                </c:pt>
                <c:pt idx="249">
                  <c:v>19.899999999999999</c:v>
                </c:pt>
                <c:pt idx="250">
                  <c:v>19.399999999999999</c:v>
                </c:pt>
                <c:pt idx="251">
                  <c:v>20.2</c:v>
                </c:pt>
                <c:pt idx="252">
                  <c:v>19.2</c:v>
                </c:pt>
                <c:pt idx="253">
                  <c:v>20.5</c:v>
                </c:pt>
                <c:pt idx="254">
                  <c:v>20.2</c:v>
                </c:pt>
                <c:pt idx="255">
                  <c:v>25.1</c:v>
                </c:pt>
                <c:pt idx="256">
                  <c:v>20.5</c:v>
                </c:pt>
                <c:pt idx="257">
                  <c:v>19.399999999999999</c:v>
                </c:pt>
                <c:pt idx="258">
                  <c:v>20.6</c:v>
                </c:pt>
                <c:pt idx="259">
                  <c:v>20.8</c:v>
                </c:pt>
                <c:pt idx="260">
                  <c:v>18.600000000000001</c:v>
                </c:pt>
                <c:pt idx="261">
                  <c:v>18.100000000000001</c:v>
                </c:pt>
                <c:pt idx="262">
                  <c:v>19.2</c:v>
                </c:pt>
                <c:pt idx="263">
                  <c:v>17.7</c:v>
                </c:pt>
                <c:pt idx="264">
                  <c:v>18.100000000000001</c:v>
                </c:pt>
                <c:pt idx="265">
                  <c:v>17.5</c:v>
                </c:pt>
                <c:pt idx="266">
                  <c:v>30</c:v>
                </c:pt>
                <c:pt idx="267">
                  <c:v>27.5</c:v>
                </c:pt>
                <c:pt idx="268">
                  <c:v>27.2</c:v>
                </c:pt>
                <c:pt idx="269">
                  <c:v>30.9</c:v>
                </c:pt>
                <c:pt idx="270">
                  <c:v>21.1</c:v>
                </c:pt>
                <c:pt idx="271">
                  <c:v>23.2</c:v>
                </c:pt>
                <c:pt idx="272">
                  <c:v>23.8</c:v>
                </c:pt>
                <c:pt idx="273">
                  <c:v>23.9</c:v>
                </c:pt>
                <c:pt idx="274">
                  <c:v>20.3</c:v>
                </c:pt>
                <c:pt idx="275">
                  <c:v>17</c:v>
                </c:pt>
                <c:pt idx="276">
                  <c:v>21.6</c:v>
                </c:pt>
                <c:pt idx="277">
                  <c:v>16.2</c:v>
                </c:pt>
                <c:pt idx="278">
                  <c:v>31.5</c:v>
                </c:pt>
                <c:pt idx="279">
                  <c:v>29.5</c:v>
                </c:pt>
                <c:pt idx="280">
                  <c:v>21.5</c:v>
                </c:pt>
                <c:pt idx="281">
                  <c:v>19.8</c:v>
                </c:pt>
                <c:pt idx="282">
                  <c:v>22.3</c:v>
                </c:pt>
                <c:pt idx="283">
                  <c:v>20.2</c:v>
                </c:pt>
                <c:pt idx="284">
                  <c:v>20.6</c:v>
                </c:pt>
                <c:pt idx="285">
                  <c:v>17</c:v>
                </c:pt>
                <c:pt idx="286">
                  <c:v>17.600000000000001</c:v>
                </c:pt>
                <c:pt idx="287">
                  <c:v>16.5</c:v>
                </c:pt>
                <c:pt idx="288">
                  <c:v>18.2</c:v>
                </c:pt>
                <c:pt idx="289">
                  <c:v>16.899999999999999</c:v>
                </c:pt>
                <c:pt idx="290">
                  <c:v>15.5</c:v>
                </c:pt>
                <c:pt idx="291">
                  <c:v>19.2</c:v>
                </c:pt>
                <c:pt idx="292">
                  <c:v>18.5</c:v>
                </c:pt>
                <c:pt idx="293">
                  <c:v>31.9</c:v>
                </c:pt>
                <c:pt idx="294">
                  <c:v>34.1</c:v>
                </c:pt>
                <c:pt idx="295">
                  <c:v>35.700000000000003</c:v>
                </c:pt>
                <c:pt idx="296">
                  <c:v>27.4</c:v>
                </c:pt>
                <c:pt idx="297">
                  <c:v>25.4</c:v>
                </c:pt>
                <c:pt idx="298">
                  <c:v>23</c:v>
                </c:pt>
                <c:pt idx="299">
                  <c:v>27.2</c:v>
                </c:pt>
                <c:pt idx="300">
                  <c:v>23.9</c:v>
                </c:pt>
                <c:pt idx="301">
                  <c:v>34.200000000000003</c:v>
                </c:pt>
                <c:pt idx="302">
                  <c:v>34.5</c:v>
                </c:pt>
                <c:pt idx="303">
                  <c:v>31.8</c:v>
                </c:pt>
                <c:pt idx="304">
                  <c:v>37.299999999999997</c:v>
                </c:pt>
                <c:pt idx="305">
                  <c:v>28.4</c:v>
                </c:pt>
                <c:pt idx="306">
                  <c:v>28.8</c:v>
                </c:pt>
                <c:pt idx="307">
                  <c:v>26.8</c:v>
                </c:pt>
                <c:pt idx="308">
                  <c:v>33.5</c:v>
                </c:pt>
                <c:pt idx="309">
                  <c:v>41.5</c:v>
                </c:pt>
                <c:pt idx="310">
                  <c:v>38.1</c:v>
                </c:pt>
                <c:pt idx="311">
                  <c:v>32.1</c:v>
                </c:pt>
                <c:pt idx="312">
                  <c:v>37.200000000000003</c:v>
                </c:pt>
                <c:pt idx="313">
                  <c:v>28</c:v>
                </c:pt>
                <c:pt idx="314">
                  <c:v>26.4</c:v>
                </c:pt>
                <c:pt idx="315">
                  <c:v>24.3</c:v>
                </c:pt>
                <c:pt idx="316">
                  <c:v>19.100000000000001</c:v>
                </c:pt>
                <c:pt idx="317">
                  <c:v>34.299999999999997</c:v>
                </c:pt>
                <c:pt idx="318">
                  <c:v>29.8</c:v>
                </c:pt>
                <c:pt idx="319">
                  <c:v>31.3</c:v>
                </c:pt>
                <c:pt idx="320">
                  <c:v>37</c:v>
                </c:pt>
                <c:pt idx="321">
                  <c:v>32.200000000000003</c:v>
                </c:pt>
                <c:pt idx="322">
                  <c:v>46.6</c:v>
                </c:pt>
                <c:pt idx="323">
                  <c:v>27.9</c:v>
                </c:pt>
                <c:pt idx="324">
                  <c:v>40.799999999999997</c:v>
                </c:pt>
                <c:pt idx="325">
                  <c:v>44.3</c:v>
                </c:pt>
                <c:pt idx="326">
                  <c:v>43.4</c:v>
                </c:pt>
                <c:pt idx="327">
                  <c:v>36.4</c:v>
                </c:pt>
                <c:pt idx="328">
                  <c:v>30</c:v>
                </c:pt>
                <c:pt idx="329">
                  <c:v>44.6</c:v>
                </c:pt>
                <c:pt idx="330">
                  <c:v>40.9</c:v>
                </c:pt>
                <c:pt idx="331">
                  <c:v>33.799999999999997</c:v>
                </c:pt>
                <c:pt idx="332">
                  <c:v>29.8</c:v>
                </c:pt>
                <c:pt idx="333">
                  <c:v>32.700000000000003</c:v>
                </c:pt>
                <c:pt idx="334">
                  <c:v>23.7</c:v>
                </c:pt>
                <c:pt idx="335">
                  <c:v>35</c:v>
                </c:pt>
                <c:pt idx="336">
                  <c:v>23.6</c:v>
                </c:pt>
                <c:pt idx="337">
                  <c:v>32.4</c:v>
                </c:pt>
                <c:pt idx="338">
                  <c:v>27.2</c:v>
                </c:pt>
                <c:pt idx="339">
                  <c:v>26.6</c:v>
                </c:pt>
                <c:pt idx="340">
                  <c:v>25.8</c:v>
                </c:pt>
                <c:pt idx="341">
                  <c:v>23.5</c:v>
                </c:pt>
                <c:pt idx="342">
                  <c:v>30</c:v>
                </c:pt>
                <c:pt idx="343">
                  <c:v>39.1</c:v>
                </c:pt>
                <c:pt idx="344">
                  <c:v>39</c:v>
                </c:pt>
                <c:pt idx="345">
                  <c:v>35.1</c:v>
                </c:pt>
                <c:pt idx="346">
                  <c:v>32.299999999999997</c:v>
                </c:pt>
                <c:pt idx="347">
                  <c:v>37</c:v>
                </c:pt>
                <c:pt idx="348">
                  <c:v>37.700000000000003</c:v>
                </c:pt>
                <c:pt idx="349">
                  <c:v>34.1</c:v>
                </c:pt>
                <c:pt idx="350">
                  <c:v>34.700000000000003</c:v>
                </c:pt>
                <c:pt idx="351">
                  <c:v>34.4</c:v>
                </c:pt>
                <c:pt idx="352">
                  <c:v>29.9</c:v>
                </c:pt>
                <c:pt idx="353">
                  <c:v>33</c:v>
                </c:pt>
                <c:pt idx="354">
                  <c:v>34.5</c:v>
                </c:pt>
                <c:pt idx="355">
                  <c:v>33.700000000000003</c:v>
                </c:pt>
                <c:pt idx="356">
                  <c:v>32.4</c:v>
                </c:pt>
                <c:pt idx="357">
                  <c:v>32.9</c:v>
                </c:pt>
                <c:pt idx="358">
                  <c:v>31.6</c:v>
                </c:pt>
                <c:pt idx="359">
                  <c:v>28.1</c:v>
                </c:pt>
                <c:pt idx="360">
                  <c:v>30.7</c:v>
                </c:pt>
                <c:pt idx="361">
                  <c:v>25.4</c:v>
                </c:pt>
                <c:pt idx="362">
                  <c:v>24.2</c:v>
                </c:pt>
                <c:pt idx="363">
                  <c:v>22.4</c:v>
                </c:pt>
                <c:pt idx="364">
                  <c:v>26.6</c:v>
                </c:pt>
                <c:pt idx="365">
                  <c:v>20.2</c:v>
                </c:pt>
                <c:pt idx="366">
                  <c:v>17.600000000000001</c:v>
                </c:pt>
                <c:pt idx="367">
                  <c:v>28</c:v>
                </c:pt>
                <c:pt idx="368">
                  <c:v>27</c:v>
                </c:pt>
                <c:pt idx="369">
                  <c:v>34</c:v>
                </c:pt>
                <c:pt idx="370">
                  <c:v>31</c:v>
                </c:pt>
                <c:pt idx="371">
                  <c:v>29</c:v>
                </c:pt>
                <c:pt idx="372">
                  <c:v>27</c:v>
                </c:pt>
                <c:pt idx="373">
                  <c:v>24</c:v>
                </c:pt>
                <c:pt idx="374">
                  <c:v>23</c:v>
                </c:pt>
                <c:pt idx="375">
                  <c:v>36</c:v>
                </c:pt>
                <c:pt idx="376">
                  <c:v>37</c:v>
                </c:pt>
                <c:pt idx="377">
                  <c:v>31</c:v>
                </c:pt>
                <c:pt idx="378">
                  <c:v>38</c:v>
                </c:pt>
                <c:pt idx="379">
                  <c:v>36</c:v>
                </c:pt>
                <c:pt idx="380">
                  <c:v>36</c:v>
                </c:pt>
                <c:pt idx="381">
                  <c:v>36</c:v>
                </c:pt>
                <c:pt idx="382">
                  <c:v>34</c:v>
                </c:pt>
                <c:pt idx="383">
                  <c:v>38</c:v>
                </c:pt>
                <c:pt idx="384">
                  <c:v>32</c:v>
                </c:pt>
                <c:pt idx="385">
                  <c:v>38</c:v>
                </c:pt>
                <c:pt idx="386">
                  <c:v>25</c:v>
                </c:pt>
                <c:pt idx="387">
                  <c:v>38</c:v>
                </c:pt>
                <c:pt idx="388">
                  <c:v>26</c:v>
                </c:pt>
                <c:pt idx="389">
                  <c:v>22</c:v>
                </c:pt>
                <c:pt idx="390">
                  <c:v>32</c:v>
                </c:pt>
                <c:pt idx="391">
                  <c:v>36</c:v>
                </c:pt>
                <c:pt idx="392">
                  <c:v>27</c:v>
                </c:pt>
                <c:pt idx="393">
                  <c:v>27</c:v>
                </c:pt>
                <c:pt idx="394">
                  <c:v>44</c:v>
                </c:pt>
                <c:pt idx="395">
                  <c:v>32</c:v>
                </c:pt>
                <c:pt idx="396">
                  <c:v>28</c:v>
                </c:pt>
                <c:pt idx="397">
                  <c:v>31</c:v>
                </c:pt>
              </c:numCache>
            </c:numRef>
          </c:xVal>
          <c:yVal>
            <c:numRef>
              <c:f>Data!$E$2:$E$399</c:f>
              <c:numCache>
                <c:formatCode>General</c:formatCode>
                <c:ptCount val="398"/>
                <c:pt idx="0">
                  <c:v>3504</c:v>
                </c:pt>
                <c:pt idx="1">
                  <c:v>3693</c:v>
                </c:pt>
                <c:pt idx="2">
                  <c:v>3436</c:v>
                </c:pt>
                <c:pt idx="3">
                  <c:v>3433</c:v>
                </c:pt>
                <c:pt idx="4">
                  <c:v>3449</c:v>
                </c:pt>
                <c:pt idx="5">
                  <c:v>4341</c:v>
                </c:pt>
                <c:pt idx="6">
                  <c:v>4354</c:v>
                </c:pt>
                <c:pt idx="7">
                  <c:v>4312</c:v>
                </c:pt>
                <c:pt idx="8">
                  <c:v>4425</c:v>
                </c:pt>
                <c:pt idx="9">
                  <c:v>3850</c:v>
                </c:pt>
                <c:pt idx="10">
                  <c:v>3563</c:v>
                </c:pt>
                <c:pt idx="11">
                  <c:v>3609</c:v>
                </c:pt>
                <c:pt idx="12">
                  <c:v>3761</c:v>
                </c:pt>
                <c:pt idx="13">
                  <c:v>3086</c:v>
                </c:pt>
                <c:pt idx="14">
                  <c:v>2372</c:v>
                </c:pt>
                <c:pt idx="15">
                  <c:v>2833</c:v>
                </c:pt>
                <c:pt idx="16">
                  <c:v>2774</c:v>
                </c:pt>
                <c:pt idx="17">
                  <c:v>2587</c:v>
                </c:pt>
                <c:pt idx="18">
                  <c:v>2130</c:v>
                </c:pt>
                <c:pt idx="19">
                  <c:v>1835</c:v>
                </c:pt>
                <c:pt idx="20">
                  <c:v>2672</c:v>
                </c:pt>
                <c:pt idx="21">
                  <c:v>2430</c:v>
                </c:pt>
                <c:pt idx="22">
                  <c:v>2375</c:v>
                </c:pt>
                <c:pt idx="23">
                  <c:v>2234</c:v>
                </c:pt>
                <c:pt idx="24">
                  <c:v>2648</c:v>
                </c:pt>
                <c:pt idx="25">
                  <c:v>4615</c:v>
                </c:pt>
                <c:pt idx="26">
                  <c:v>4376</c:v>
                </c:pt>
                <c:pt idx="27">
                  <c:v>4382</c:v>
                </c:pt>
                <c:pt idx="28">
                  <c:v>4732</c:v>
                </c:pt>
                <c:pt idx="29">
                  <c:v>2130</c:v>
                </c:pt>
                <c:pt idx="30">
                  <c:v>2264</c:v>
                </c:pt>
                <c:pt idx="31">
                  <c:v>2228</c:v>
                </c:pt>
                <c:pt idx="32">
                  <c:v>2046</c:v>
                </c:pt>
                <c:pt idx="33">
                  <c:v>2634</c:v>
                </c:pt>
                <c:pt idx="34">
                  <c:v>3439</c:v>
                </c:pt>
                <c:pt idx="35">
                  <c:v>3329</c:v>
                </c:pt>
                <c:pt idx="36">
                  <c:v>3302</c:v>
                </c:pt>
                <c:pt idx="37">
                  <c:v>3288</c:v>
                </c:pt>
                <c:pt idx="38">
                  <c:v>4209</c:v>
                </c:pt>
                <c:pt idx="39">
                  <c:v>4464</c:v>
                </c:pt>
                <c:pt idx="40">
                  <c:v>4154</c:v>
                </c:pt>
                <c:pt idx="41">
                  <c:v>4096</c:v>
                </c:pt>
                <c:pt idx="42">
                  <c:v>4955</c:v>
                </c:pt>
                <c:pt idx="43">
                  <c:v>4746</c:v>
                </c:pt>
                <c:pt idx="44">
                  <c:v>5140</c:v>
                </c:pt>
                <c:pt idx="45">
                  <c:v>2962</c:v>
                </c:pt>
                <c:pt idx="46">
                  <c:v>2408</c:v>
                </c:pt>
                <c:pt idx="47">
                  <c:v>3282</c:v>
                </c:pt>
                <c:pt idx="48">
                  <c:v>3139</c:v>
                </c:pt>
                <c:pt idx="49">
                  <c:v>2220</c:v>
                </c:pt>
                <c:pt idx="50">
                  <c:v>2123</c:v>
                </c:pt>
                <c:pt idx="51">
                  <c:v>2074</c:v>
                </c:pt>
                <c:pt idx="52">
                  <c:v>2065</c:v>
                </c:pt>
                <c:pt idx="53">
                  <c:v>1773</c:v>
                </c:pt>
                <c:pt idx="54">
                  <c:v>1613</c:v>
                </c:pt>
                <c:pt idx="55">
                  <c:v>1834</c:v>
                </c:pt>
                <c:pt idx="56">
                  <c:v>1955</c:v>
                </c:pt>
                <c:pt idx="57">
                  <c:v>2278</c:v>
                </c:pt>
                <c:pt idx="58">
                  <c:v>2126</c:v>
                </c:pt>
                <c:pt idx="59">
                  <c:v>2254</c:v>
                </c:pt>
                <c:pt idx="60">
                  <c:v>2408</c:v>
                </c:pt>
                <c:pt idx="61">
                  <c:v>2226</c:v>
                </c:pt>
                <c:pt idx="62">
                  <c:v>4274</c:v>
                </c:pt>
                <c:pt idx="63">
                  <c:v>4385</c:v>
                </c:pt>
                <c:pt idx="64">
                  <c:v>4135</c:v>
                </c:pt>
                <c:pt idx="65">
                  <c:v>4129</c:v>
                </c:pt>
                <c:pt idx="66">
                  <c:v>3672</c:v>
                </c:pt>
                <c:pt idx="67">
                  <c:v>4633</c:v>
                </c:pt>
                <c:pt idx="68">
                  <c:v>4502</c:v>
                </c:pt>
                <c:pt idx="69">
                  <c:v>4456</c:v>
                </c:pt>
                <c:pt idx="70">
                  <c:v>4422</c:v>
                </c:pt>
                <c:pt idx="71">
                  <c:v>2330</c:v>
                </c:pt>
                <c:pt idx="72">
                  <c:v>3892</c:v>
                </c:pt>
                <c:pt idx="73">
                  <c:v>4098</c:v>
                </c:pt>
                <c:pt idx="74">
                  <c:v>4294</c:v>
                </c:pt>
                <c:pt idx="75">
                  <c:v>4077</c:v>
                </c:pt>
                <c:pt idx="76">
                  <c:v>2933</c:v>
                </c:pt>
                <c:pt idx="77">
                  <c:v>2511</c:v>
                </c:pt>
                <c:pt idx="78">
                  <c:v>2979</c:v>
                </c:pt>
                <c:pt idx="79">
                  <c:v>2189</c:v>
                </c:pt>
                <c:pt idx="80">
                  <c:v>2395</c:v>
                </c:pt>
                <c:pt idx="81">
                  <c:v>2288</c:v>
                </c:pt>
                <c:pt idx="82">
                  <c:v>2506</c:v>
                </c:pt>
                <c:pt idx="83">
                  <c:v>2164</c:v>
                </c:pt>
                <c:pt idx="84">
                  <c:v>2100</c:v>
                </c:pt>
                <c:pt idx="85">
                  <c:v>4100</c:v>
                </c:pt>
                <c:pt idx="86">
                  <c:v>3672</c:v>
                </c:pt>
                <c:pt idx="87">
                  <c:v>3988</c:v>
                </c:pt>
                <c:pt idx="88">
                  <c:v>4042</c:v>
                </c:pt>
                <c:pt idx="89">
                  <c:v>3777</c:v>
                </c:pt>
                <c:pt idx="90">
                  <c:v>4952</c:v>
                </c:pt>
                <c:pt idx="91">
                  <c:v>4464</c:v>
                </c:pt>
                <c:pt idx="92">
                  <c:v>4363</c:v>
                </c:pt>
                <c:pt idx="93">
                  <c:v>4237</c:v>
                </c:pt>
                <c:pt idx="94">
                  <c:v>4735</c:v>
                </c:pt>
                <c:pt idx="95">
                  <c:v>4951</c:v>
                </c:pt>
                <c:pt idx="96">
                  <c:v>3821</c:v>
                </c:pt>
                <c:pt idx="97">
                  <c:v>3121</c:v>
                </c:pt>
                <c:pt idx="98">
                  <c:v>3278</c:v>
                </c:pt>
                <c:pt idx="99">
                  <c:v>2945</c:v>
                </c:pt>
                <c:pt idx="100">
                  <c:v>3021</c:v>
                </c:pt>
                <c:pt idx="101">
                  <c:v>2904</c:v>
                </c:pt>
                <c:pt idx="102">
                  <c:v>1950</c:v>
                </c:pt>
                <c:pt idx="103">
                  <c:v>4997</c:v>
                </c:pt>
                <c:pt idx="104">
                  <c:v>4906</c:v>
                </c:pt>
                <c:pt idx="105">
                  <c:v>4654</c:v>
                </c:pt>
                <c:pt idx="106">
                  <c:v>4499</c:v>
                </c:pt>
                <c:pt idx="107">
                  <c:v>2789</c:v>
                </c:pt>
                <c:pt idx="108">
                  <c:v>2279</c:v>
                </c:pt>
                <c:pt idx="109">
                  <c:v>2401</c:v>
                </c:pt>
                <c:pt idx="110">
                  <c:v>2379</c:v>
                </c:pt>
                <c:pt idx="111">
                  <c:v>2124</c:v>
                </c:pt>
                <c:pt idx="112">
                  <c:v>2310</c:v>
                </c:pt>
                <c:pt idx="113">
                  <c:v>2472</c:v>
                </c:pt>
                <c:pt idx="114">
                  <c:v>2265</c:v>
                </c:pt>
                <c:pt idx="115">
                  <c:v>4082</c:v>
                </c:pt>
                <c:pt idx="116">
                  <c:v>4278</c:v>
                </c:pt>
                <c:pt idx="117">
                  <c:v>1867</c:v>
                </c:pt>
                <c:pt idx="118">
                  <c:v>2158</c:v>
                </c:pt>
                <c:pt idx="119">
                  <c:v>2582</c:v>
                </c:pt>
                <c:pt idx="120">
                  <c:v>2868</c:v>
                </c:pt>
                <c:pt idx="121">
                  <c:v>3399</c:v>
                </c:pt>
                <c:pt idx="122">
                  <c:v>2660</c:v>
                </c:pt>
                <c:pt idx="123">
                  <c:v>2807</c:v>
                </c:pt>
                <c:pt idx="124">
                  <c:v>3664</c:v>
                </c:pt>
                <c:pt idx="125">
                  <c:v>3102</c:v>
                </c:pt>
                <c:pt idx="126">
                  <c:v>2875</c:v>
                </c:pt>
                <c:pt idx="127">
                  <c:v>2901</c:v>
                </c:pt>
                <c:pt idx="128">
                  <c:v>3336</c:v>
                </c:pt>
                <c:pt idx="129">
                  <c:v>1950</c:v>
                </c:pt>
                <c:pt idx="130">
                  <c:v>2451</c:v>
                </c:pt>
                <c:pt idx="131">
                  <c:v>1836</c:v>
                </c:pt>
                <c:pt idx="132">
                  <c:v>2542</c:v>
                </c:pt>
                <c:pt idx="133">
                  <c:v>3781</c:v>
                </c:pt>
                <c:pt idx="134">
                  <c:v>3632</c:v>
                </c:pt>
                <c:pt idx="135">
                  <c:v>3613</c:v>
                </c:pt>
                <c:pt idx="136">
                  <c:v>4141</c:v>
                </c:pt>
                <c:pt idx="137">
                  <c:v>4699</c:v>
                </c:pt>
                <c:pt idx="138">
                  <c:v>4457</c:v>
                </c:pt>
                <c:pt idx="139">
                  <c:v>4638</c:v>
                </c:pt>
                <c:pt idx="140">
                  <c:v>4257</c:v>
                </c:pt>
                <c:pt idx="141">
                  <c:v>2219</c:v>
                </c:pt>
                <c:pt idx="142">
                  <c:v>1963</c:v>
                </c:pt>
                <c:pt idx="143">
                  <c:v>2300</c:v>
                </c:pt>
                <c:pt idx="144">
                  <c:v>1649</c:v>
                </c:pt>
                <c:pt idx="145">
                  <c:v>2003</c:v>
                </c:pt>
                <c:pt idx="146">
                  <c:v>2125</c:v>
                </c:pt>
                <c:pt idx="147">
                  <c:v>2108</c:v>
                </c:pt>
                <c:pt idx="148">
                  <c:v>2246</c:v>
                </c:pt>
                <c:pt idx="149">
                  <c:v>2489</c:v>
                </c:pt>
                <c:pt idx="150">
                  <c:v>2391</c:v>
                </c:pt>
                <c:pt idx="151">
                  <c:v>2000</c:v>
                </c:pt>
                <c:pt idx="152">
                  <c:v>3264</c:v>
                </c:pt>
                <c:pt idx="153">
                  <c:v>3459</c:v>
                </c:pt>
                <c:pt idx="154">
                  <c:v>3432</c:v>
                </c:pt>
                <c:pt idx="155">
                  <c:v>3158</c:v>
                </c:pt>
                <c:pt idx="156">
                  <c:v>4668</c:v>
                </c:pt>
                <c:pt idx="157">
                  <c:v>4440</c:v>
                </c:pt>
                <c:pt idx="158">
                  <c:v>4498</c:v>
                </c:pt>
                <c:pt idx="159">
                  <c:v>4657</c:v>
                </c:pt>
                <c:pt idx="160">
                  <c:v>3907</c:v>
                </c:pt>
                <c:pt idx="161">
                  <c:v>3897</c:v>
                </c:pt>
                <c:pt idx="162">
                  <c:v>3730</c:v>
                </c:pt>
                <c:pt idx="163">
                  <c:v>3785</c:v>
                </c:pt>
                <c:pt idx="164">
                  <c:v>3039</c:v>
                </c:pt>
                <c:pt idx="165">
                  <c:v>3221</c:v>
                </c:pt>
                <c:pt idx="166">
                  <c:v>3169</c:v>
                </c:pt>
                <c:pt idx="167">
                  <c:v>2171</c:v>
                </c:pt>
                <c:pt idx="168">
                  <c:v>2639</c:v>
                </c:pt>
                <c:pt idx="169">
                  <c:v>2914</c:v>
                </c:pt>
                <c:pt idx="170">
                  <c:v>2592</c:v>
                </c:pt>
                <c:pt idx="171">
                  <c:v>2702</c:v>
                </c:pt>
                <c:pt idx="172">
                  <c:v>2223</c:v>
                </c:pt>
                <c:pt idx="173">
                  <c:v>2545</c:v>
                </c:pt>
                <c:pt idx="174">
                  <c:v>2984</c:v>
                </c:pt>
                <c:pt idx="175">
                  <c:v>1937</c:v>
                </c:pt>
                <c:pt idx="176">
                  <c:v>3211</c:v>
                </c:pt>
                <c:pt idx="177">
                  <c:v>2694</c:v>
                </c:pt>
                <c:pt idx="178">
                  <c:v>2957</c:v>
                </c:pt>
                <c:pt idx="179">
                  <c:v>2945</c:v>
                </c:pt>
                <c:pt idx="180">
                  <c:v>2671</c:v>
                </c:pt>
                <c:pt idx="181">
                  <c:v>1795</c:v>
                </c:pt>
                <c:pt idx="182">
                  <c:v>2464</c:v>
                </c:pt>
                <c:pt idx="183">
                  <c:v>2220</c:v>
                </c:pt>
                <c:pt idx="184">
                  <c:v>2572</c:v>
                </c:pt>
                <c:pt idx="185">
                  <c:v>2255</c:v>
                </c:pt>
                <c:pt idx="186">
                  <c:v>2202</c:v>
                </c:pt>
                <c:pt idx="187">
                  <c:v>4215</c:v>
                </c:pt>
                <c:pt idx="188">
                  <c:v>4190</c:v>
                </c:pt>
                <c:pt idx="189">
                  <c:v>3962</c:v>
                </c:pt>
                <c:pt idx="190">
                  <c:v>4215</c:v>
                </c:pt>
                <c:pt idx="191">
                  <c:v>3233</c:v>
                </c:pt>
                <c:pt idx="192">
                  <c:v>3353</c:v>
                </c:pt>
                <c:pt idx="193">
                  <c:v>3012</c:v>
                </c:pt>
                <c:pt idx="194">
                  <c:v>3085</c:v>
                </c:pt>
                <c:pt idx="195">
                  <c:v>2035</c:v>
                </c:pt>
                <c:pt idx="196">
                  <c:v>2164</c:v>
                </c:pt>
                <c:pt idx="197">
                  <c:v>1937</c:v>
                </c:pt>
                <c:pt idx="198">
                  <c:v>1795</c:v>
                </c:pt>
                <c:pt idx="199">
                  <c:v>3651</c:v>
                </c:pt>
                <c:pt idx="200">
                  <c:v>3574</c:v>
                </c:pt>
                <c:pt idx="201">
                  <c:v>3645</c:v>
                </c:pt>
                <c:pt idx="202">
                  <c:v>3193</c:v>
                </c:pt>
                <c:pt idx="203">
                  <c:v>1825</c:v>
                </c:pt>
                <c:pt idx="204">
                  <c:v>1990</c:v>
                </c:pt>
                <c:pt idx="205">
                  <c:v>2155</c:v>
                </c:pt>
                <c:pt idx="206">
                  <c:v>2565</c:v>
                </c:pt>
                <c:pt idx="207">
                  <c:v>3150</c:v>
                </c:pt>
                <c:pt idx="208">
                  <c:v>3940</c:v>
                </c:pt>
                <c:pt idx="209">
                  <c:v>3270</c:v>
                </c:pt>
                <c:pt idx="210">
                  <c:v>2930</c:v>
                </c:pt>
                <c:pt idx="211">
                  <c:v>3820</c:v>
                </c:pt>
                <c:pt idx="212">
                  <c:v>4380</c:v>
                </c:pt>
                <c:pt idx="213">
                  <c:v>4055</c:v>
                </c:pt>
                <c:pt idx="214">
                  <c:v>3870</c:v>
                </c:pt>
                <c:pt idx="215">
                  <c:v>3755</c:v>
                </c:pt>
                <c:pt idx="216">
                  <c:v>2045</c:v>
                </c:pt>
                <c:pt idx="217">
                  <c:v>2155</c:v>
                </c:pt>
                <c:pt idx="218">
                  <c:v>1825</c:v>
                </c:pt>
                <c:pt idx="219">
                  <c:v>2300</c:v>
                </c:pt>
                <c:pt idx="220">
                  <c:v>1945</c:v>
                </c:pt>
                <c:pt idx="221">
                  <c:v>3880</c:v>
                </c:pt>
                <c:pt idx="222">
                  <c:v>4060</c:v>
                </c:pt>
                <c:pt idx="223">
                  <c:v>4140</c:v>
                </c:pt>
                <c:pt idx="224">
                  <c:v>4295</c:v>
                </c:pt>
                <c:pt idx="225">
                  <c:v>3520</c:v>
                </c:pt>
                <c:pt idx="226">
                  <c:v>3425</c:v>
                </c:pt>
                <c:pt idx="227">
                  <c:v>3630</c:v>
                </c:pt>
                <c:pt idx="228">
                  <c:v>3525</c:v>
                </c:pt>
                <c:pt idx="229">
                  <c:v>4220</c:v>
                </c:pt>
                <c:pt idx="230">
                  <c:v>4165</c:v>
                </c:pt>
                <c:pt idx="231">
                  <c:v>4325</c:v>
                </c:pt>
                <c:pt idx="232">
                  <c:v>4335</c:v>
                </c:pt>
                <c:pt idx="233">
                  <c:v>1940</c:v>
                </c:pt>
                <c:pt idx="234">
                  <c:v>2740</c:v>
                </c:pt>
                <c:pt idx="235">
                  <c:v>2265</c:v>
                </c:pt>
                <c:pt idx="236">
                  <c:v>2755</c:v>
                </c:pt>
                <c:pt idx="237">
                  <c:v>2051</c:v>
                </c:pt>
                <c:pt idx="238">
                  <c:v>2075</c:v>
                </c:pt>
                <c:pt idx="239">
                  <c:v>1985</c:v>
                </c:pt>
                <c:pt idx="240">
                  <c:v>2190</c:v>
                </c:pt>
                <c:pt idx="241">
                  <c:v>2815</c:v>
                </c:pt>
                <c:pt idx="242">
                  <c:v>2600</c:v>
                </c:pt>
                <c:pt idx="243">
                  <c:v>2720</c:v>
                </c:pt>
                <c:pt idx="244">
                  <c:v>1985</c:v>
                </c:pt>
                <c:pt idx="245">
                  <c:v>1800</c:v>
                </c:pt>
                <c:pt idx="246">
                  <c:v>1985</c:v>
                </c:pt>
                <c:pt idx="247">
                  <c:v>2070</c:v>
                </c:pt>
                <c:pt idx="248">
                  <c:v>1800</c:v>
                </c:pt>
                <c:pt idx="249">
                  <c:v>3365</c:v>
                </c:pt>
                <c:pt idx="250">
                  <c:v>3735</c:v>
                </c:pt>
                <c:pt idx="251">
                  <c:v>3570</c:v>
                </c:pt>
                <c:pt idx="252">
                  <c:v>3535</c:v>
                </c:pt>
                <c:pt idx="253">
                  <c:v>3155</c:v>
                </c:pt>
                <c:pt idx="254">
                  <c:v>2965</c:v>
                </c:pt>
                <c:pt idx="255">
                  <c:v>2720</c:v>
                </c:pt>
                <c:pt idx="256">
                  <c:v>3430</c:v>
                </c:pt>
                <c:pt idx="257">
                  <c:v>3210</c:v>
                </c:pt>
                <c:pt idx="258">
                  <c:v>3380</c:v>
                </c:pt>
                <c:pt idx="259">
                  <c:v>3070</c:v>
                </c:pt>
                <c:pt idx="260">
                  <c:v>3620</c:v>
                </c:pt>
                <c:pt idx="261">
                  <c:v>3410</c:v>
                </c:pt>
                <c:pt idx="262">
                  <c:v>3425</c:v>
                </c:pt>
                <c:pt idx="263">
                  <c:v>3445</c:v>
                </c:pt>
                <c:pt idx="264">
                  <c:v>3205</c:v>
                </c:pt>
                <c:pt idx="265">
                  <c:v>4080</c:v>
                </c:pt>
                <c:pt idx="266">
                  <c:v>2155</c:v>
                </c:pt>
                <c:pt idx="267">
                  <c:v>2560</c:v>
                </c:pt>
                <c:pt idx="268">
                  <c:v>2300</c:v>
                </c:pt>
                <c:pt idx="269">
                  <c:v>2230</c:v>
                </c:pt>
                <c:pt idx="270">
                  <c:v>2515</c:v>
                </c:pt>
                <c:pt idx="271">
                  <c:v>2745</c:v>
                </c:pt>
                <c:pt idx="272">
                  <c:v>2855</c:v>
                </c:pt>
                <c:pt idx="273">
                  <c:v>2405</c:v>
                </c:pt>
                <c:pt idx="274">
                  <c:v>2830</c:v>
                </c:pt>
                <c:pt idx="275">
                  <c:v>3140</c:v>
                </c:pt>
                <c:pt idx="276">
                  <c:v>2795</c:v>
                </c:pt>
                <c:pt idx="277">
                  <c:v>3410</c:v>
                </c:pt>
                <c:pt idx="278">
                  <c:v>1990</c:v>
                </c:pt>
                <c:pt idx="279">
                  <c:v>2135</c:v>
                </c:pt>
                <c:pt idx="280">
                  <c:v>3245</c:v>
                </c:pt>
                <c:pt idx="281">
                  <c:v>2990</c:v>
                </c:pt>
                <c:pt idx="282">
                  <c:v>2890</c:v>
                </c:pt>
                <c:pt idx="283">
                  <c:v>3265</c:v>
                </c:pt>
                <c:pt idx="284">
                  <c:v>3360</c:v>
                </c:pt>
                <c:pt idx="285">
                  <c:v>3840</c:v>
                </c:pt>
                <c:pt idx="286">
                  <c:v>3725</c:v>
                </c:pt>
                <c:pt idx="287">
                  <c:v>3955</c:v>
                </c:pt>
                <c:pt idx="288">
                  <c:v>3830</c:v>
                </c:pt>
                <c:pt idx="289">
                  <c:v>4360</c:v>
                </c:pt>
                <c:pt idx="290">
                  <c:v>4054</c:v>
                </c:pt>
                <c:pt idx="291">
                  <c:v>3605</c:v>
                </c:pt>
                <c:pt idx="292">
                  <c:v>3940</c:v>
                </c:pt>
                <c:pt idx="293">
                  <c:v>1925</c:v>
                </c:pt>
                <c:pt idx="294">
                  <c:v>1975</c:v>
                </c:pt>
                <c:pt idx="295">
                  <c:v>1915</c:v>
                </c:pt>
                <c:pt idx="296">
                  <c:v>2670</c:v>
                </c:pt>
                <c:pt idx="297">
                  <c:v>3530</c:v>
                </c:pt>
                <c:pt idx="298">
                  <c:v>3900</c:v>
                </c:pt>
                <c:pt idx="299">
                  <c:v>3190</c:v>
                </c:pt>
                <c:pt idx="300">
                  <c:v>3420</c:v>
                </c:pt>
                <c:pt idx="301">
                  <c:v>2200</c:v>
                </c:pt>
                <c:pt idx="302">
                  <c:v>2150</c:v>
                </c:pt>
                <c:pt idx="303">
                  <c:v>2020</c:v>
                </c:pt>
                <c:pt idx="304">
                  <c:v>2130</c:v>
                </c:pt>
                <c:pt idx="305">
                  <c:v>2670</c:v>
                </c:pt>
                <c:pt idx="306">
                  <c:v>2595</c:v>
                </c:pt>
                <c:pt idx="307">
                  <c:v>2700</c:v>
                </c:pt>
                <c:pt idx="308">
                  <c:v>2556</c:v>
                </c:pt>
                <c:pt idx="309">
                  <c:v>2144</c:v>
                </c:pt>
                <c:pt idx="310">
                  <c:v>1968</c:v>
                </c:pt>
                <c:pt idx="311">
                  <c:v>2120</c:v>
                </c:pt>
                <c:pt idx="312">
                  <c:v>2019</c:v>
                </c:pt>
                <c:pt idx="313">
                  <c:v>2678</c:v>
                </c:pt>
                <c:pt idx="314">
                  <c:v>2870</c:v>
                </c:pt>
                <c:pt idx="315">
                  <c:v>3003</c:v>
                </c:pt>
                <c:pt idx="316">
                  <c:v>3381</c:v>
                </c:pt>
                <c:pt idx="317">
                  <c:v>2188</c:v>
                </c:pt>
                <c:pt idx="318">
                  <c:v>2711</c:v>
                </c:pt>
                <c:pt idx="319">
                  <c:v>2542</c:v>
                </c:pt>
                <c:pt idx="320">
                  <c:v>2434</c:v>
                </c:pt>
                <c:pt idx="321">
                  <c:v>2265</c:v>
                </c:pt>
                <c:pt idx="322">
                  <c:v>2110</c:v>
                </c:pt>
                <c:pt idx="323">
                  <c:v>2800</c:v>
                </c:pt>
                <c:pt idx="324">
                  <c:v>2110</c:v>
                </c:pt>
                <c:pt idx="325">
                  <c:v>2085</c:v>
                </c:pt>
                <c:pt idx="326">
                  <c:v>2335</c:v>
                </c:pt>
                <c:pt idx="327">
                  <c:v>2950</c:v>
                </c:pt>
                <c:pt idx="328">
                  <c:v>3250</c:v>
                </c:pt>
                <c:pt idx="329">
                  <c:v>1850</c:v>
                </c:pt>
                <c:pt idx="330">
                  <c:v>1835</c:v>
                </c:pt>
                <c:pt idx="331">
                  <c:v>2145</c:v>
                </c:pt>
                <c:pt idx="332">
                  <c:v>1845</c:v>
                </c:pt>
                <c:pt idx="333">
                  <c:v>2910</c:v>
                </c:pt>
                <c:pt idx="334">
                  <c:v>2420</c:v>
                </c:pt>
                <c:pt idx="335">
                  <c:v>2500</c:v>
                </c:pt>
                <c:pt idx="336">
                  <c:v>2905</c:v>
                </c:pt>
                <c:pt idx="337">
                  <c:v>2290</c:v>
                </c:pt>
                <c:pt idx="338">
                  <c:v>2490</c:v>
                </c:pt>
                <c:pt idx="339">
                  <c:v>2635</c:v>
                </c:pt>
                <c:pt idx="340">
                  <c:v>2620</c:v>
                </c:pt>
                <c:pt idx="341">
                  <c:v>2725</c:v>
                </c:pt>
                <c:pt idx="342">
                  <c:v>2385</c:v>
                </c:pt>
                <c:pt idx="343">
                  <c:v>1755</c:v>
                </c:pt>
                <c:pt idx="344">
                  <c:v>1875</c:v>
                </c:pt>
                <c:pt idx="345">
                  <c:v>1760</c:v>
                </c:pt>
                <c:pt idx="346">
                  <c:v>2065</c:v>
                </c:pt>
                <c:pt idx="347">
                  <c:v>1975</c:v>
                </c:pt>
                <c:pt idx="348">
                  <c:v>2050</c:v>
                </c:pt>
                <c:pt idx="349">
                  <c:v>1985</c:v>
                </c:pt>
                <c:pt idx="350">
                  <c:v>2215</c:v>
                </c:pt>
                <c:pt idx="351">
                  <c:v>2045</c:v>
                </c:pt>
                <c:pt idx="352">
                  <c:v>2380</c:v>
                </c:pt>
                <c:pt idx="353">
                  <c:v>2190</c:v>
                </c:pt>
                <c:pt idx="354">
                  <c:v>2320</c:v>
                </c:pt>
                <c:pt idx="355">
                  <c:v>2210</c:v>
                </c:pt>
                <c:pt idx="356">
                  <c:v>2350</c:v>
                </c:pt>
                <c:pt idx="357">
                  <c:v>2615</c:v>
                </c:pt>
                <c:pt idx="358">
                  <c:v>2635</c:v>
                </c:pt>
                <c:pt idx="359">
                  <c:v>3230</c:v>
                </c:pt>
                <c:pt idx="360">
                  <c:v>3160</c:v>
                </c:pt>
                <c:pt idx="361">
                  <c:v>2900</c:v>
                </c:pt>
                <c:pt idx="362">
                  <c:v>2930</c:v>
                </c:pt>
                <c:pt idx="363">
                  <c:v>3415</c:v>
                </c:pt>
                <c:pt idx="364">
                  <c:v>3725</c:v>
                </c:pt>
                <c:pt idx="365">
                  <c:v>3060</c:v>
                </c:pt>
                <c:pt idx="366">
                  <c:v>3465</c:v>
                </c:pt>
                <c:pt idx="367">
                  <c:v>2605</c:v>
                </c:pt>
                <c:pt idx="368">
                  <c:v>2640</c:v>
                </c:pt>
                <c:pt idx="369">
                  <c:v>2395</c:v>
                </c:pt>
                <c:pt idx="370">
                  <c:v>2575</c:v>
                </c:pt>
                <c:pt idx="371">
                  <c:v>2525</c:v>
                </c:pt>
                <c:pt idx="372">
                  <c:v>2735</c:v>
                </c:pt>
                <c:pt idx="373">
                  <c:v>2865</c:v>
                </c:pt>
                <c:pt idx="374">
                  <c:v>3035</c:v>
                </c:pt>
                <c:pt idx="375">
                  <c:v>1980</c:v>
                </c:pt>
                <c:pt idx="376">
                  <c:v>2025</c:v>
                </c:pt>
                <c:pt idx="377">
                  <c:v>1970</c:v>
                </c:pt>
                <c:pt idx="378">
                  <c:v>2125</c:v>
                </c:pt>
                <c:pt idx="379">
                  <c:v>2125</c:v>
                </c:pt>
                <c:pt idx="380">
                  <c:v>2160</c:v>
                </c:pt>
                <c:pt idx="381">
                  <c:v>2205</c:v>
                </c:pt>
                <c:pt idx="382">
                  <c:v>2245</c:v>
                </c:pt>
                <c:pt idx="383">
                  <c:v>1965</c:v>
                </c:pt>
                <c:pt idx="384">
                  <c:v>1965</c:v>
                </c:pt>
                <c:pt idx="385">
                  <c:v>1995</c:v>
                </c:pt>
                <c:pt idx="386">
                  <c:v>2945</c:v>
                </c:pt>
                <c:pt idx="387">
                  <c:v>3015</c:v>
                </c:pt>
                <c:pt idx="388">
                  <c:v>2585</c:v>
                </c:pt>
                <c:pt idx="389">
                  <c:v>2835</c:v>
                </c:pt>
                <c:pt idx="390">
                  <c:v>2665</c:v>
                </c:pt>
                <c:pt idx="391">
                  <c:v>2370</c:v>
                </c:pt>
                <c:pt idx="392">
                  <c:v>2950</c:v>
                </c:pt>
                <c:pt idx="393">
                  <c:v>2790</c:v>
                </c:pt>
                <c:pt idx="394">
                  <c:v>2130</c:v>
                </c:pt>
                <c:pt idx="395">
                  <c:v>2295</c:v>
                </c:pt>
                <c:pt idx="396">
                  <c:v>2625</c:v>
                </c:pt>
                <c:pt idx="397">
                  <c:v>2720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B9-4688-B7EE-ADBFF83E40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6451456"/>
        <c:axId val="236451784"/>
      </c:scatterChart>
      <c:valAx>
        <c:axId val="236451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Miles per gallon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36451784"/>
        <c:crosses val="autoZero"/>
        <c:crossBetween val="midCat"/>
      </c:valAx>
      <c:valAx>
        <c:axId val="236451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Weight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36451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Data!$C$1</c:f>
              <c:strCache>
                <c:ptCount val="1"/>
                <c:pt idx="0">
                  <c:v>displacement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Data!$B$2:$B$399</c:f>
              <c:numCache>
                <c:formatCode>General</c:formatCode>
                <c:ptCount val="398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4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6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6</c:v>
                </c:pt>
                <c:pt idx="46">
                  <c:v>4</c:v>
                </c:pt>
                <c:pt idx="47">
                  <c:v>6</c:v>
                </c:pt>
                <c:pt idx="48">
                  <c:v>6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8</c:v>
                </c:pt>
                <c:pt idx="63">
                  <c:v>8</c:v>
                </c:pt>
                <c:pt idx="64">
                  <c:v>8</c:v>
                </c:pt>
                <c:pt idx="65">
                  <c:v>8</c:v>
                </c:pt>
                <c:pt idx="66">
                  <c:v>8</c:v>
                </c:pt>
                <c:pt idx="67">
                  <c:v>8</c:v>
                </c:pt>
                <c:pt idx="68">
                  <c:v>8</c:v>
                </c:pt>
                <c:pt idx="69">
                  <c:v>8</c:v>
                </c:pt>
                <c:pt idx="70">
                  <c:v>8</c:v>
                </c:pt>
                <c:pt idx="71">
                  <c:v>3</c:v>
                </c:pt>
                <c:pt idx="72">
                  <c:v>8</c:v>
                </c:pt>
                <c:pt idx="73">
                  <c:v>8</c:v>
                </c:pt>
                <c:pt idx="74">
                  <c:v>8</c:v>
                </c:pt>
                <c:pt idx="75">
                  <c:v>8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8</c:v>
                </c:pt>
                <c:pt idx="86">
                  <c:v>8</c:v>
                </c:pt>
                <c:pt idx="87">
                  <c:v>8</c:v>
                </c:pt>
                <c:pt idx="88">
                  <c:v>8</c:v>
                </c:pt>
                <c:pt idx="89">
                  <c:v>8</c:v>
                </c:pt>
                <c:pt idx="90">
                  <c:v>8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6</c:v>
                </c:pt>
                <c:pt idx="98">
                  <c:v>6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4</c:v>
                </c:pt>
                <c:pt idx="103">
                  <c:v>8</c:v>
                </c:pt>
                <c:pt idx="104">
                  <c:v>8</c:v>
                </c:pt>
                <c:pt idx="105">
                  <c:v>8</c:v>
                </c:pt>
                <c:pt idx="106">
                  <c:v>8</c:v>
                </c:pt>
                <c:pt idx="107">
                  <c:v>6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3</c:v>
                </c:pt>
                <c:pt idx="112">
                  <c:v>4</c:v>
                </c:pt>
                <c:pt idx="113">
                  <c:v>6</c:v>
                </c:pt>
                <c:pt idx="114">
                  <c:v>4</c:v>
                </c:pt>
                <c:pt idx="115">
                  <c:v>8</c:v>
                </c:pt>
                <c:pt idx="116">
                  <c:v>8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8</c:v>
                </c:pt>
                <c:pt idx="122">
                  <c:v>4</c:v>
                </c:pt>
                <c:pt idx="123">
                  <c:v>6</c:v>
                </c:pt>
                <c:pt idx="124">
                  <c:v>8</c:v>
                </c:pt>
                <c:pt idx="125">
                  <c:v>6</c:v>
                </c:pt>
                <c:pt idx="126">
                  <c:v>6</c:v>
                </c:pt>
                <c:pt idx="127">
                  <c:v>6</c:v>
                </c:pt>
                <c:pt idx="128">
                  <c:v>6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6</c:v>
                </c:pt>
                <c:pt idx="134">
                  <c:v>6</c:v>
                </c:pt>
                <c:pt idx="135">
                  <c:v>6</c:v>
                </c:pt>
                <c:pt idx="136">
                  <c:v>8</c:v>
                </c:pt>
                <c:pt idx="137">
                  <c:v>8</c:v>
                </c:pt>
                <c:pt idx="138">
                  <c:v>8</c:v>
                </c:pt>
                <c:pt idx="139">
                  <c:v>8</c:v>
                </c:pt>
                <c:pt idx="140">
                  <c:v>8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4</c:v>
                </c:pt>
                <c:pt idx="150">
                  <c:v>4</c:v>
                </c:pt>
                <c:pt idx="151">
                  <c:v>4</c:v>
                </c:pt>
                <c:pt idx="152">
                  <c:v>6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8</c:v>
                </c:pt>
                <c:pt idx="157">
                  <c:v>8</c:v>
                </c:pt>
                <c:pt idx="158">
                  <c:v>8</c:v>
                </c:pt>
                <c:pt idx="159">
                  <c:v>8</c:v>
                </c:pt>
                <c:pt idx="160">
                  <c:v>6</c:v>
                </c:pt>
                <c:pt idx="161">
                  <c:v>6</c:v>
                </c:pt>
                <c:pt idx="162">
                  <c:v>6</c:v>
                </c:pt>
                <c:pt idx="163">
                  <c:v>6</c:v>
                </c:pt>
                <c:pt idx="164">
                  <c:v>6</c:v>
                </c:pt>
                <c:pt idx="165">
                  <c:v>8</c:v>
                </c:pt>
                <c:pt idx="166">
                  <c:v>8</c:v>
                </c:pt>
                <c:pt idx="167">
                  <c:v>4</c:v>
                </c:pt>
                <c:pt idx="168">
                  <c:v>4</c:v>
                </c:pt>
                <c:pt idx="169">
                  <c:v>6</c:v>
                </c:pt>
                <c:pt idx="170">
                  <c:v>4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6</c:v>
                </c:pt>
                <c:pt idx="175">
                  <c:v>4</c:v>
                </c:pt>
                <c:pt idx="176">
                  <c:v>6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4</c:v>
                </c:pt>
                <c:pt idx="187">
                  <c:v>8</c:v>
                </c:pt>
                <c:pt idx="188">
                  <c:v>8</c:v>
                </c:pt>
                <c:pt idx="189">
                  <c:v>8</c:v>
                </c:pt>
                <c:pt idx="190">
                  <c:v>8</c:v>
                </c:pt>
                <c:pt idx="191">
                  <c:v>6</c:v>
                </c:pt>
                <c:pt idx="192">
                  <c:v>6</c:v>
                </c:pt>
                <c:pt idx="193">
                  <c:v>6</c:v>
                </c:pt>
                <c:pt idx="194">
                  <c:v>6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6</c:v>
                </c:pt>
                <c:pt idx="200">
                  <c:v>6</c:v>
                </c:pt>
                <c:pt idx="201">
                  <c:v>6</c:v>
                </c:pt>
                <c:pt idx="202">
                  <c:v>6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8</c:v>
                </c:pt>
                <c:pt idx="209">
                  <c:v>4</c:v>
                </c:pt>
                <c:pt idx="210">
                  <c:v>6</c:v>
                </c:pt>
                <c:pt idx="211">
                  <c:v>6</c:v>
                </c:pt>
                <c:pt idx="212">
                  <c:v>8</c:v>
                </c:pt>
                <c:pt idx="213">
                  <c:v>8</c:v>
                </c:pt>
                <c:pt idx="214">
                  <c:v>8</c:v>
                </c:pt>
                <c:pt idx="215">
                  <c:v>8</c:v>
                </c:pt>
                <c:pt idx="216">
                  <c:v>4</c:v>
                </c:pt>
                <c:pt idx="217">
                  <c:v>4</c:v>
                </c:pt>
                <c:pt idx="218">
                  <c:v>4</c:v>
                </c:pt>
                <c:pt idx="219">
                  <c:v>4</c:v>
                </c:pt>
                <c:pt idx="220">
                  <c:v>4</c:v>
                </c:pt>
                <c:pt idx="221">
                  <c:v>8</c:v>
                </c:pt>
                <c:pt idx="222">
                  <c:v>8</c:v>
                </c:pt>
                <c:pt idx="223">
                  <c:v>8</c:v>
                </c:pt>
                <c:pt idx="224">
                  <c:v>8</c:v>
                </c:pt>
                <c:pt idx="225">
                  <c:v>6</c:v>
                </c:pt>
                <c:pt idx="226">
                  <c:v>6</c:v>
                </c:pt>
                <c:pt idx="227">
                  <c:v>6</c:v>
                </c:pt>
                <c:pt idx="228">
                  <c:v>6</c:v>
                </c:pt>
                <c:pt idx="229">
                  <c:v>8</c:v>
                </c:pt>
                <c:pt idx="230">
                  <c:v>8</c:v>
                </c:pt>
                <c:pt idx="231">
                  <c:v>8</c:v>
                </c:pt>
                <c:pt idx="232">
                  <c:v>8</c:v>
                </c:pt>
                <c:pt idx="233">
                  <c:v>4</c:v>
                </c:pt>
                <c:pt idx="234">
                  <c:v>4</c:v>
                </c:pt>
                <c:pt idx="235">
                  <c:v>4</c:v>
                </c:pt>
                <c:pt idx="236">
                  <c:v>4</c:v>
                </c:pt>
                <c:pt idx="237">
                  <c:v>4</c:v>
                </c:pt>
                <c:pt idx="238">
                  <c:v>4</c:v>
                </c:pt>
                <c:pt idx="239">
                  <c:v>4</c:v>
                </c:pt>
                <c:pt idx="240">
                  <c:v>4</c:v>
                </c:pt>
                <c:pt idx="241">
                  <c:v>6</c:v>
                </c:pt>
                <c:pt idx="242">
                  <c:v>4</c:v>
                </c:pt>
                <c:pt idx="243">
                  <c:v>3</c:v>
                </c:pt>
                <c:pt idx="244">
                  <c:v>4</c:v>
                </c:pt>
                <c:pt idx="245">
                  <c:v>4</c:v>
                </c:pt>
                <c:pt idx="246">
                  <c:v>4</c:v>
                </c:pt>
                <c:pt idx="247">
                  <c:v>4</c:v>
                </c:pt>
                <c:pt idx="248">
                  <c:v>4</c:v>
                </c:pt>
                <c:pt idx="249">
                  <c:v>8</c:v>
                </c:pt>
                <c:pt idx="250">
                  <c:v>8</c:v>
                </c:pt>
                <c:pt idx="251">
                  <c:v>8</c:v>
                </c:pt>
                <c:pt idx="252">
                  <c:v>6</c:v>
                </c:pt>
                <c:pt idx="253">
                  <c:v>6</c:v>
                </c:pt>
                <c:pt idx="254">
                  <c:v>6</c:v>
                </c:pt>
                <c:pt idx="255">
                  <c:v>4</c:v>
                </c:pt>
                <c:pt idx="256">
                  <c:v>6</c:v>
                </c:pt>
                <c:pt idx="257">
                  <c:v>6</c:v>
                </c:pt>
                <c:pt idx="258">
                  <c:v>6</c:v>
                </c:pt>
                <c:pt idx="259">
                  <c:v>6</c:v>
                </c:pt>
                <c:pt idx="260">
                  <c:v>6</c:v>
                </c:pt>
                <c:pt idx="261">
                  <c:v>6</c:v>
                </c:pt>
                <c:pt idx="262">
                  <c:v>8</c:v>
                </c:pt>
                <c:pt idx="263">
                  <c:v>6</c:v>
                </c:pt>
                <c:pt idx="264">
                  <c:v>8</c:v>
                </c:pt>
                <c:pt idx="265">
                  <c:v>8</c:v>
                </c:pt>
                <c:pt idx="266">
                  <c:v>4</c:v>
                </c:pt>
                <c:pt idx="267">
                  <c:v>4</c:v>
                </c:pt>
                <c:pt idx="268">
                  <c:v>4</c:v>
                </c:pt>
                <c:pt idx="269">
                  <c:v>4</c:v>
                </c:pt>
                <c:pt idx="270">
                  <c:v>4</c:v>
                </c:pt>
                <c:pt idx="271">
                  <c:v>4</c:v>
                </c:pt>
                <c:pt idx="272">
                  <c:v>4</c:v>
                </c:pt>
                <c:pt idx="273">
                  <c:v>4</c:v>
                </c:pt>
                <c:pt idx="274">
                  <c:v>5</c:v>
                </c:pt>
                <c:pt idx="275">
                  <c:v>6</c:v>
                </c:pt>
                <c:pt idx="276">
                  <c:v>4</c:v>
                </c:pt>
                <c:pt idx="277">
                  <c:v>6</c:v>
                </c:pt>
                <c:pt idx="278">
                  <c:v>4</c:v>
                </c:pt>
                <c:pt idx="279">
                  <c:v>4</c:v>
                </c:pt>
                <c:pt idx="280">
                  <c:v>6</c:v>
                </c:pt>
                <c:pt idx="281">
                  <c:v>6</c:v>
                </c:pt>
                <c:pt idx="282">
                  <c:v>4</c:v>
                </c:pt>
                <c:pt idx="283">
                  <c:v>6</c:v>
                </c:pt>
                <c:pt idx="284">
                  <c:v>6</c:v>
                </c:pt>
                <c:pt idx="285">
                  <c:v>8</c:v>
                </c:pt>
                <c:pt idx="286">
                  <c:v>8</c:v>
                </c:pt>
                <c:pt idx="287">
                  <c:v>8</c:v>
                </c:pt>
                <c:pt idx="288">
                  <c:v>8</c:v>
                </c:pt>
                <c:pt idx="289">
                  <c:v>8</c:v>
                </c:pt>
                <c:pt idx="290">
                  <c:v>8</c:v>
                </c:pt>
                <c:pt idx="291">
                  <c:v>8</c:v>
                </c:pt>
                <c:pt idx="292">
                  <c:v>8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5</c:v>
                </c:pt>
                <c:pt idx="298">
                  <c:v>8</c:v>
                </c:pt>
                <c:pt idx="299">
                  <c:v>4</c:v>
                </c:pt>
                <c:pt idx="300">
                  <c:v>8</c:v>
                </c:pt>
                <c:pt idx="301">
                  <c:v>4</c:v>
                </c:pt>
                <c:pt idx="302">
                  <c:v>4</c:v>
                </c:pt>
                <c:pt idx="303">
                  <c:v>4</c:v>
                </c:pt>
                <c:pt idx="304">
                  <c:v>4</c:v>
                </c:pt>
                <c:pt idx="305">
                  <c:v>4</c:v>
                </c:pt>
                <c:pt idx="306">
                  <c:v>6</c:v>
                </c:pt>
                <c:pt idx="307">
                  <c:v>6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6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4</c:v>
                </c:pt>
                <c:pt idx="321">
                  <c:v>4</c:v>
                </c:pt>
                <c:pt idx="322">
                  <c:v>4</c:v>
                </c:pt>
                <c:pt idx="323">
                  <c:v>4</c:v>
                </c:pt>
                <c:pt idx="324">
                  <c:v>4</c:v>
                </c:pt>
                <c:pt idx="325">
                  <c:v>4</c:v>
                </c:pt>
                <c:pt idx="326">
                  <c:v>4</c:v>
                </c:pt>
                <c:pt idx="327">
                  <c:v>5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4</c:v>
                </c:pt>
                <c:pt idx="332">
                  <c:v>4</c:v>
                </c:pt>
                <c:pt idx="333">
                  <c:v>6</c:v>
                </c:pt>
                <c:pt idx="334">
                  <c:v>3</c:v>
                </c:pt>
                <c:pt idx="335">
                  <c:v>4</c:v>
                </c:pt>
                <c:pt idx="336">
                  <c:v>4</c:v>
                </c:pt>
                <c:pt idx="337">
                  <c:v>4</c:v>
                </c:pt>
                <c:pt idx="338">
                  <c:v>4</c:v>
                </c:pt>
                <c:pt idx="339">
                  <c:v>4</c:v>
                </c:pt>
                <c:pt idx="340">
                  <c:v>4</c:v>
                </c:pt>
                <c:pt idx="341">
                  <c:v>6</c:v>
                </c:pt>
                <c:pt idx="342">
                  <c:v>4</c:v>
                </c:pt>
                <c:pt idx="343">
                  <c:v>4</c:v>
                </c:pt>
                <c:pt idx="344">
                  <c:v>4</c:v>
                </c:pt>
                <c:pt idx="345">
                  <c:v>4</c:v>
                </c:pt>
                <c:pt idx="346">
                  <c:v>4</c:v>
                </c:pt>
                <c:pt idx="347">
                  <c:v>4</c:v>
                </c:pt>
                <c:pt idx="348">
                  <c:v>4</c:v>
                </c:pt>
                <c:pt idx="349">
                  <c:v>4</c:v>
                </c:pt>
                <c:pt idx="350">
                  <c:v>4</c:v>
                </c:pt>
                <c:pt idx="351">
                  <c:v>4</c:v>
                </c:pt>
                <c:pt idx="352">
                  <c:v>4</c:v>
                </c:pt>
                <c:pt idx="353">
                  <c:v>4</c:v>
                </c:pt>
                <c:pt idx="354">
                  <c:v>4</c:v>
                </c:pt>
                <c:pt idx="355">
                  <c:v>4</c:v>
                </c:pt>
                <c:pt idx="356">
                  <c:v>4</c:v>
                </c:pt>
                <c:pt idx="357">
                  <c:v>4</c:v>
                </c:pt>
                <c:pt idx="358">
                  <c:v>4</c:v>
                </c:pt>
                <c:pt idx="359">
                  <c:v>4</c:v>
                </c:pt>
                <c:pt idx="360">
                  <c:v>6</c:v>
                </c:pt>
                <c:pt idx="361">
                  <c:v>6</c:v>
                </c:pt>
                <c:pt idx="362">
                  <c:v>6</c:v>
                </c:pt>
                <c:pt idx="363">
                  <c:v>6</c:v>
                </c:pt>
                <c:pt idx="364">
                  <c:v>8</c:v>
                </c:pt>
                <c:pt idx="365">
                  <c:v>6</c:v>
                </c:pt>
                <c:pt idx="366">
                  <c:v>6</c:v>
                </c:pt>
                <c:pt idx="367">
                  <c:v>4</c:v>
                </c:pt>
                <c:pt idx="368">
                  <c:v>4</c:v>
                </c:pt>
                <c:pt idx="369">
                  <c:v>4</c:v>
                </c:pt>
                <c:pt idx="370">
                  <c:v>4</c:v>
                </c:pt>
                <c:pt idx="371">
                  <c:v>4</c:v>
                </c:pt>
                <c:pt idx="372">
                  <c:v>4</c:v>
                </c:pt>
                <c:pt idx="373">
                  <c:v>4</c:v>
                </c:pt>
                <c:pt idx="374">
                  <c:v>4</c:v>
                </c:pt>
                <c:pt idx="375">
                  <c:v>4</c:v>
                </c:pt>
                <c:pt idx="376">
                  <c:v>4</c:v>
                </c:pt>
                <c:pt idx="377">
                  <c:v>4</c:v>
                </c:pt>
                <c:pt idx="378">
                  <c:v>4</c:v>
                </c:pt>
                <c:pt idx="379">
                  <c:v>4</c:v>
                </c:pt>
                <c:pt idx="380">
                  <c:v>4</c:v>
                </c:pt>
                <c:pt idx="381">
                  <c:v>4</c:v>
                </c:pt>
                <c:pt idx="382">
                  <c:v>4</c:v>
                </c:pt>
                <c:pt idx="383">
                  <c:v>4</c:v>
                </c:pt>
                <c:pt idx="384">
                  <c:v>4</c:v>
                </c:pt>
                <c:pt idx="385">
                  <c:v>4</c:v>
                </c:pt>
                <c:pt idx="386">
                  <c:v>6</c:v>
                </c:pt>
                <c:pt idx="387">
                  <c:v>6</c:v>
                </c:pt>
                <c:pt idx="388">
                  <c:v>4</c:v>
                </c:pt>
                <c:pt idx="389">
                  <c:v>6</c:v>
                </c:pt>
                <c:pt idx="390">
                  <c:v>4</c:v>
                </c:pt>
                <c:pt idx="391">
                  <c:v>4</c:v>
                </c:pt>
                <c:pt idx="392">
                  <c:v>4</c:v>
                </c:pt>
                <c:pt idx="393">
                  <c:v>4</c:v>
                </c:pt>
                <c:pt idx="394">
                  <c:v>4</c:v>
                </c:pt>
                <c:pt idx="395">
                  <c:v>4</c:v>
                </c:pt>
                <c:pt idx="396">
                  <c:v>4</c:v>
                </c:pt>
                <c:pt idx="397">
                  <c:v>4</c:v>
                </c:pt>
              </c:numCache>
            </c:numRef>
          </c:xVal>
          <c:yVal>
            <c:numRef>
              <c:f>Data!$C$2:$C$399</c:f>
              <c:numCache>
                <c:formatCode>General</c:formatCode>
                <c:ptCount val="398"/>
                <c:pt idx="0">
                  <c:v>307</c:v>
                </c:pt>
                <c:pt idx="1">
                  <c:v>350</c:v>
                </c:pt>
                <c:pt idx="2">
                  <c:v>318</c:v>
                </c:pt>
                <c:pt idx="3">
                  <c:v>304</c:v>
                </c:pt>
                <c:pt idx="4">
                  <c:v>302</c:v>
                </c:pt>
                <c:pt idx="5">
                  <c:v>429</c:v>
                </c:pt>
                <c:pt idx="6">
                  <c:v>454</c:v>
                </c:pt>
                <c:pt idx="7">
                  <c:v>440</c:v>
                </c:pt>
                <c:pt idx="8">
                  <c:v>455</c:v>
                </c:pt>
                <c:pt idx="9">
                  <c:v>390</c:v>
                </c:pt>
                <c:pt idx="10">
                  <c:v>383</c:v>
                </c:pt>
                <c:pt idx="11">
                  <c:v>340</c:v>
                </c:pt>
                <c:pt idx="12">
                  <c:v>400</c:v>
                </c:pt>
                <c:pt idx="13">
                  <c:v>455</c:v>
                </c:pt>
                <c:pt idx="14">
                  <c:v>113</c:v>
                </c:pt>
                <c:pt idx="15">
                  <c:v>198</c:v>
                </c:pt>
                <c:pt idx="16">
                  <c:v>199</c:v>
                </c:pt>
                <c:pt idx="17">
                  <c:v>200</c:v>
                </c:pt>
                <c:pt idx="18">
                  <c:v>97</c:v>
                </c:pt>
                <c:pt idx="19">
                  <c:v>97</c:v>
                </c:pt>
                <c:pt idx="20">
                  <c:v>110</c:v>
                </c:pt>
                <c:pt idx="21">
                  <c:v>107</c:v>
                </c:pt>
                <c:pt idx="22">
                  <c:v>104</c:v>
                </c:pt>
                <c:pt idx="23">
                  <c:v>121</c:v>
                </c:pt>
                <c:pt idx="24">
                  <c:v>199</c:v>
                </c:pt>
                <c:pt idx="25">
                  <c:v>360</c:v>
                </c:pt>
                <c:pt idx="26">
                  <c:v>307</c:v>
                </c:pt>
                <c:pt idx="27">
                  <c:v>318</c:v>
                </c:pt>
                <c:pt idx="28">
                  <c:v>304</c:v>
                </c:pt>
                <c:pt idx="29">
                  <c:v>97</c:v>
                </c:pt>
                <c:pt idx="30">
                  <c:v>140</c:v>
                </c:pt>
                <c:pt idx="31">
                  <c:v>113</c:v>
                </c:pt>
                <c:pt idx="32">
                  <c:v>98</c:v>
                </c:pt>
                <c:pt idx="33">
                  <c:v>232</c:v>
                </c:pt>
                <c:pt idx="34">
                  <c:v>225</c:v>
                </c:pt>
                <c:pt idx="35">
                  <c:v>250</c:v>
                </c:pt>
                <c:pt idx="36">
                  <c:v>250</c:v>
                </c:pt>
                <c:pt idx="37">
                  <c:v>232</c:v>
                </c:pt>
                <c:pt idx="38">
                  <c:v>350</c:v>
                </c:pt>
                <c:pt idx="39">
                  <c:v>400</c:v>
                </c:pt>
                <c:pt idx="40">
                  <c:v>351</c:v>
                </c:pt>
                <c:pt idx="41">
                  <c:v>318</c:v>
                </c:pt>
                <c:pt idx="42">
                  <c:v>383</c:v>
                </c:pt>
                <c:pt idx="43">
                  <c:v>400</c:v>
                </c:pt>
                <c:pt idx="44">
                  <c:v>400</c:v>
                </c:pt>
                <c:pt idx="45">
                  <c:v>258</c:v>
                </c:pt>
                <c:pt idx="46">
                  <c:v>140</c:v>
                </c:pt>
                <c:pt idx="47">
                  <c:v>250</c:v>
                </c:pt>
                <c:pt idx="48">
                  <c:v>250</c:v>
                </c:pt>
                <c:pt idx="49">
                  <c:v>122</c:v>
                </c:pt>
                <c:pt idx="50">
                  <c:v>116</c:v>
                </c:pt>
                <c:pt idx="51">
                  <c:v>79</c:v>
                </c:pt>
                <c:pt idx="52">
                  <c:v>88</c:v>
                </c:pt>
                <c:pt idx="53">
                  <c:v>71</c:v>
                </c:pt>
                <c:pt idx="54">
                  <c:v>72</c:v>
                </c:pt>
                <c:pt idx="55">
                  <c:v>97</c:v>
                </c:pt>
                <c:pt idx="56">
                  <c:v>91</c:v>
                </c:pt>
                <c:pt idx="57">
                  <c:v>113</c:v>
                </c:pt>
                <c:pt idx="58">
                  <c:v>97.5</c:v>
                </c:pt>
                <c:pt idx="59">
                  <c:v>97</c:v>
                </c:pt>
                <c:pt idx="60">
                  <c:v>140</c:v>
                </c:pt>
                <c:pt idx="61">
                  <c:v>122</c:v>
                </c:pt>
                <c:pt idx="62">
                  <c:v>350</c:v>
                </c:pt>
                <c:pt idx="63">
                  <c:v>400</c:v>
                </c:pt>
                <c:pt idx="64">
                  <c:v>318</c:v>
                </c:pt>
                <c:pt idx="65">
                  <c:v>351</c:v>
                </c:pt>
                <c:pt idx="66">
                  <c:v>304</c:v>
                </c:pt>
                <c:pt idx="67">
                  <c:v>429</c:v>
                </c:pt>
                <c:pt idx="68">
                  <c:v>350</c:v>
                </c:pt>
                <c:pt idx="69">
                  <c:v>350</c:v>
                </c:pt>
                <c:pt idx="70">
                  <c:v>400</c:v>
                </c:pt>
                <c:pt idx="71">
                  <c:v>70</c:v>
                </c:pt>
                <c:pt idx="72">
                  <c:v>304</c:v>
                </c:pt>
                <c:pt idx="73">
                  <c:v>307</c:v>
                </c:pt>
                <c:pt idx="74">
                  <c:v>302</c:v>
                </c:pt>
                <c:pt idx="75">
                  <c:v>318</c:v>
                </c:pt>
                <c:pt idx="76">
                  <c:v>121</c:v>
                </c:pt>
                <c:pt idx="77">
                  <c:v>121</c:v>
                </c:pt>
                <c:pt idx="78">
                  <c:v>120</c:v>
                </c:pt>
                <c:pt idx="79">
                  <c:v>96</c:v>
                </c:pt>
                <c:pt idx="80">
                  <c:v>122</c:v>
                </c:pt>
                <c:pt idx="81">
                  <c:v>97</c:v>
                </c:pt>
                <c:pt idx="82">
                  <c:v>120</c:v>
                </c:pt>
                <c:pt idx="83">
                  <c:v>98</c:v>
                </c:pt>
                <c:pt idx="84">
                  <c:v>97</c:v>
                </c:pt>
                <c:pt idx="85">
                  <c:v>350</c:v>
                </c:pt>
                <c:pt idx="86">
                  <c:v>304</c:v>
                </c:pt>
                <c:pt idx="87">
                  <c:v>350</c:v>
                </c:pt>
                <c:pt idx="88">
                  <c:v>302</c:v>
                </c:pt>
                <c:pt idx="89">
                  <c:v>318</c:v>
                </c:pt>
                <c:pt idx="90">
                  <c:v>429</c:v>
                </c:pt>
                <c:pt idx="91">
                  <c:v>400</c:v>
                </c:pt>
                <c:pt idx="92">
                  <c:v>351</c:v>
                </c:pt>
                <c:pt idx="93">
                  <c:v>318</c:v>
                </c:pt>
                <c:pt idx="94">
                  <c:v>440</c:v>
                </c:pt>
                <c:pt idx="95">
                  <c:v>455</c:v>
                </c:pt>
                <c:pt idx="96">
                  <c:v>360</c:v>
                </c:pt>
                <c:pt idx="97">
                  <c:v>225</c:v>
                </c:pt>
                <c:pt idx="98">
                  <c:v>250</c:v>
                </c:pt>
                <c:pt idx="99">
                  <c:v>232</c:v>
                </c:pt>
                <c:pt idx="100">
                  <c:v>250</c:v>
                </c:pt>
                <c:pt idx="101">
                  <c:v>198</c:v>
                </c:pt>
                <c:pt idx="102">
                  <c:v>97</c:v>
                </c:pt>
                <c:pt idx="103">
                  <c:v>400</c:v>
                </c:pt>
                <c:pt idx="104">
                  <c:v>400</c:v>
                </c:pt>
                <c:pt idx="105">
                  <c:v>360</c:v>
                </c:pt>
                <c:pt idx="106">
                  <c:v>350</c:v>
                </c:pt>
                <c:pt idx="107">
                  <c:v>232</c:v>
                </c:pt>
                <c:pt idx="108">
                  <c:v>97</c:v>
                </c:pt>
                <c:pt idx="109">
                  <c:v>140</c:v>
                </c:pt>
                <c:pt idx="110">
                  <c:v>108</c:v>
                </c:pt>
                <c:pt idx="111">
                  <c:v>70</c:v>
                </c:pt>
                <c:pt idx="112">
                  <c:v>122</c:v>
                </c:pt>
                <c:pt idx="113">
                  <c:v>155</c:v>
                </c:pt>
                <c:pt idx="114">
                  <c:v>98</c:v>
                </c:pt>
                <c:pt idx="115">
                  <c:v>350</c:v>
                </c:pt>
                <c:pt idx="116">
                  <c:v>400</c:v>
                </c:pt>
                <c:pt idx="117">
                  <c:v>68</c:v>
                </c:pt>
                <c:pt idx="118">
                  <c:v>116</c:v>
                </c:pt>
                <c:pt idx="119">
                  <c:v>114</c:v>
                </c:pt>
                <c:pt idx="120">
                  <c:v>121</c:v>
                </c:pt>
                <c:pt idx="121">
                  <c:v>318</c:v>
                </c:pt>
                <c:pt idx="122">
                  <c:v>121</c:v>
                </c:pt>
                <c:pt idx="123">
                  <c:v>156</c:v>
                </c:pt>
                <c:pt idx="124">
                  <c:v>350</c:v>
                </c:pt>
                <c:pt idx="125">
                  <c:v>198</c:v>
                </c:pt>
                <c:pt idx="126">
                  <c:v>200</c:v>
                </c:pt>
                <c:pt idx="127">
                  <c:v>232</c:v>
                </c:pt>
                <c:pt idx="128">
                  <c:v>250</c:v>
                </c:pt>
                <c:pt idx="129">
                  <c:v>79</c:v>
                </c:pt>
                <c:pt idx="130">
                  <c:v>122</c:v>
                </c:pt>
                <c:pt idx="131">
                  <c:v>71</c:v>
                </c:pt>
                <c:pt idx="132">
                  <c:v>140</c:v>
                </c:pt>
                <c:pt idx="133">
                  <c:v>250</c:v>
                </c:pt>
                <c:pt idx="134">
                  <c:v>258</c:v>
                </c:pt>
                <c:pt idx="135">
                  <c:v>225</c:v>
                </c:pt>
                <c:pt idx="136">
                  <c:v>302</c:v>
                </c:pt>
                <c:pt idx="137">
                  <c:v>350</c:v>
                </c:pt>
                <c:pt idx="138">
                  <c:v>318</c:v>
                </c:pt>
                <c:pt idx="139">
                  <c:v>302</c:v>
                </c:pt>
                <c:pt idx="140">
                  <c:v>304</c:v>
                </c:pt>
                <c:pt idx="141">
                  <c:v>98</c:v>
                </c:pt>
                <c:pt idx="142">
                  <c:v>79</c:v>
                </c:pt>
                <c:pt idx="143">
                  <c:v>97</c:v>
                </c:pt>
                <c:pt idx="144">
                  <c:v>76</c:v>
                </c:pt>
                <c:pt idx="145">
                  <c:v>83</c:v>
                </c:pt>
                <c:pt idx="146">
                  <c:v>90</c:v>
                </c:pt>
                <c:pt idx="147">
                  <c:v>90</c:v>
                </c:pt>
                <c:pt idx="148">
                  <c:v>116</c:v>
                </c:pt>
                <c:pt idx="149">
                  <c:v>120</c:v>
                </c:pt>
                <c:pt idx="150">
                  <c:v>108</c:v>
                </c:pt>
                <c:pt idx="151">
                  <c:v>79</c:v>
                </c:pt>
                <c:pt idx="152">
                  <c:v>225</c:v>
                </c:pt>
                <c:pt idx="153">
                  <c:v>250</c:v>
                </c:pt>
                <c:pt idx="154">
                  <c:v>250</c:v>
                </c:pt>
                <c:pt idx="155">
                  <c:v>250</c:v>
                </c:pt>
                <c:pt idx="156">
                  <c:v>400</c:v>
                </c:pt>
                <c:pt idx="157">
                  <c:v>350</c:v>
                </c:pt>
                <c:pt idx="158">
                  <c:v>318</c:v>
                </c:pt>
                <c:pt idx="159">
                  <c:v>351</c:v>
                </c:pt>
                <c:pt idx="160">
                  <c:v>231</c:v>
                </c:pt>
                <c:pt idx="161">
                  <c:v>250</c:v>
                </c:pt>
                <c:pt idx="162">
                  <c:v>258</c:v>
                </c:pt>
                <c:pt idx="163">
                  <c:v>225</c:v>
                </c:pt>
                <c:pt idx="164">
                  <c:v>231</c:v>
                </c:pt>
                <c:pt idx="165">
                  <c:v>262</c:v>
                </c:pt>
                <c:pt idx="166">
                  <c:v>302</c:v>
                </c:pt>
                <c:pt idx="167">
                  <c:v>97</c:v>
                </c:pt>
                <c:pt idx="168">
                  <c:v>140</c:v>
                </c:pt>
                <c:pt idx="169">
                  <c:v>232</c:v>
                </c:pt>
                <c:pt idx="170">
                  <c:v>140</c:v>
                </c:pt>
                <c:pt idx="171">
                  <c:v>134</c:v>
                </c:pt>
                <c:pt idx="172">
                  <c:v>90</c:v>
                </c:pt>
                <c:pt idx="173">
                  <c:v>119</c:v>
                </c:pt>
                <c:pt idx="174">
                  <c:v>171</c:v>
                </c:pt>
                <c:pt idx="175">
                  <c:v>90</c:v>
                </c:pt>
                <c:pt idx="176">
                  <c:v>232</c:v>
                </c:pt>
                <c:pt idx="177">
                  <c:v>115</c:v>
                </c:pt>
                <c:pt idx="178">
                  <c:v>120</c:v>
                </c:pt>
                <c:pt idx="179">
                  <c:v>121</c:v>
                </c:pt>
                <c:pt idx="180">
                  <c:v>121</c:v>
                </c:pt>
                <c:pt idx="181">
                  <c:v>91</c:v>
                </c:pt>
                <c:pt idx="182">
                  <c:v>107</c:v>
                </c:pt>
                <c:pt idx="183">
                  <c:v>116</c:v>
                </c:pt>
                <c:pt idx="184">
                  <c:v>140</c:v>
                </c:pt>
                <c:pt idx="185">
                  <c:v>98</c:v>
                </c:pt>
                <c:pt idx="186">
                  <c:v>101</c:v>
                </c:pt>
                <c:pt idx="187">
                  <c:v>305</c:v>
                </c:pt>
                <c:pt idx="188">
                  <c:v>318</c:v>
                </c:pt>
                <c:pt idx="189">
                  <c:v>304</c:v>
                </c:pt>
                <c:pt idx="190">
                  <c:v>351</c:v>
                </c:pt>
                <c:pt idx="191">
                  <c:v>225</c:v>
                </c:pt>
                <c:pt idx="192">
                  <c:v>250</c:v>
                </c:pt>
                <c:pt idx="193">
                  <c:v>200</c:v>
                </c:pt>
                <c:pt idx="194">
                  <c:v>232</c:v>
                </c:pt>
                <c:pt idx="195">
                  <c:v>85</c:v>
                </c:pt>
                <c:pt idx="196">
                  <c:v>98</c:v>
                </c:pt>
                <c:pt idx="197">
                  <c:v>90</c:v>
                </c:pt>
                <c:pt idx="198">
                  <c:v>91</c:v>
                </c:pt>
                <c:pt idx="199">
                  <c:v>225</c:v>
                </c:pt>
                <c:pt idx="200">
                  <c:v>250</c:v>
                </c:pt>
                <c:pt idx="201">
                  <c:v>250</c:v>
                </c:pt>
                <c:pt idx="202">
                  <c:v>258</c:v>
                </c:pt>
                <c:pt idx="203">
                  <c:v>97</c:v>
                </c:pt>
                <c:pt idx="204">
                  <c:v>85</c:v>
                </c:pt>
                <c:pt idx="205">
                  <c:v>97</c:v>
                </c:pt>
                <c:pt idx="206">
                  <c:v>140</c:v>
                </c:pt>
                <c:pt idx="207">
                  <c:v>130</c:v>
                </c:pt>
                <c:pt idx="208">
                  <c:v>318</c:v>
                </c:pt>
                <c:pt idx="209">
                  <c:v>120</c:v>
                </c:pt>
                <c:pt idx="210">
                  <c:v>156</c:v>
                </c:pt>
                <c:pt idx="211">
                  <c:v>168</c:v>
                </c:pt>
                <c:pt idx="212">
                  <c:v>350</c:v>
                </c:pt>
                <c:pt idx="213">
                  <c:v>350</c:v>
                </c:pt>
                <c:pt idx="214">
                  <c:v>302</c:v>
                </c:pt>
                <c:pt idx="215">
                  <c:v>318</c:v>
                </c:pt>
                <c:pt idx="216">
                  <c:v>98</c:v>
                </c:pt>
                <c:pt idx="217">
                  <c:v>111</c:v>
                </c:pt>
                <c:pt idx="218">
                  <c:v>79</c:v>
                </c:pt>
                <c:pt idx="219">
                  <c:v>122</c:v>
                </c:pt>
                <c:pt idx="220">
                  <c:v>85</c:v>
                </c:pt>
                <c:pt idx="221">
                  <c:v>305</c:v>
                </c:pt>
                <c:pt idx="222">
                  <c:v>260</c:v>
                </c:pt>
                <c:pt idx="223">
                  <c:v>318</c:v>
                </c:pt>
                <c:pt idx="224">
                  <c:v>302</c:v>
                </c:pt>
                <c:pt idx="225">
                  <c:v>250</c:v>
                </c:pt>
                <c:pt idx="226">
                  <c:v>231</c:v>
                </c:pt>
                <c:pt idx="227">
                  <c:v>225</c:v>
                </c:pt>
                <c:pt idx="228">
                  <c:v>250</c:v>
                </c:pt>
                <c:pt idx="229">
                  <c:v>400</c:v>
                </c:pt>
                <c:pt idx="230">
                  <c:v>350</c:v>
                </c:pt>
                <c:pt idx="231">
                  <c:v>400</c:v>
                </c:pt>
                <c:pt idx="232">
                  <c:v>351</c:v>
                </c:pt>
                <c:pt idx="233">
                  <c:v>97</c:v>
                </c:pt>
                <c:pt idx="234">
                  <c:v>151</c:v>
                </c:pt>
                <c:pt idx="235">
                  <c:v>97</c:v>
                </c:pt>
                <c:pt idx="236">
                  <c:v>140</c:v>
                </c:pt>
                <c:pt idx="237">
                  <c:v>98</c:v>
                </c:pt>
                <c:pt idx="238">
                  <c:v>98</c:v>
                </c:pt>
                <c:pt idx="239">
                  <c:v>97</c:v>
                </c:pt>
                <c:pt idx="240">
                  <c:v>97</c:v>
                </c:pt>
                <c:pt idx="241">
                  <c:v>146</c:v>
                </c:pt>
                <c:pt idx="242">
                  <c:v>121</c:v>
                </c:pt>
                <c:pt idx="243">
                  <c:v>80</c:v>
                </c:pt>
                <c:pt idx="244">
                  <c:v>90</c:v>
                </c:pt>
                <c:pt idx="245">
                  <c:v>98</c:v>
                </c:pt>
                <c:pt idx="246">
                  <c:v>78</c:v>
                </c:pt>
                <c:pt idx="247">
                  <c:v>85</c:v>
                </c:pt>
                <c:pt idx="248">
                  <c:v>91</c:v>
                </c:pt>
                <c:pt idx="249">
                  <c:v>260</c:v>
                </c:pt>
                <c:pt idx="250">
                  <c:v>318</c:v>
                </c:pt>
                <c:pt idx="251">
                  <c:v>302</c:v>
                </c:pt>
                <c:pt idx="252">
                  <c:v>231</c:v>
                </c:pt>
                <c:pt idx="253">
                  <c:v>200</c:v>
                </c:pt>
                <c:pt idx="254">
                  <c:v>200</c:v>
                </c:pt>
                <c:pt idx="255">
                  <c:v>140</c:v>
                </c:pt>
                <c:pt idx="256">
                  <c:v>225</c:v>
                </c:pt>
                <c:pt idx="257">
                  <c:v>232</c:v>
                </c:pt>
                <c:pt idx="258">
                  <c:v>231</c:v>
                </c:pt>
                <c:pt idx="259">
                  <c:v>200</c:v>
                </c:pt>
                <c:pt idx="260">
                  <c:v>225</c:v>
                </c:pt>
                <c:pt idx="261">
                  <c:v>258</c:v>
                </c:pt>
                <c:pt idx="262">
                  <c:v>305</c:v>
                </c:pt>
                <c:pt idx="263">
                  <c:v>231</c:v>
                </c:pt>
                <c:pt idx="264">
                  <c:v>302</c:v>
                </c:pt>
                <c:pt idx="265">
                  <c:v>318</c:v>
                </c:pt>
                <c:pt idx="266">
                  <c:v>98</c:v>
                </c:pt>
                <c:pt idx="267">
                  <c:v>134</c:v>
                </c:pt>
                <c:pt idx="268">
                  <c:v>119</c:v>
                </c:pt>
                <c:pt idx="269">
                  <c:v>105</c:v>
                </c:pt>
                <c:pt idx="270">
                  <c:v>134</c:v>
                </c:pt>
                <c:pt idx="271">
                  <c:v>156</c:v>
                </c:pt>
                <c:pt idx="272">
                  <c:v>151</c:v>
                </c:pt>
                <c:pt idx="273">
                  <c:v>119</c:v>
                </c:pt>
                <c:pt idx="274">
                  <c:v>131</c:v>
                </c:pt>
                <c:pt idx="275">
                  <c:v>163</c:v>
                </c:pt>
                <c:pt idx="276">
                  <c:v>121</c:v>
                </c:pt>
                <c:pt idx="277">
                  <c:v>163</c:v>
                </c:pt>
                <c:pt idx="278">
                  <c:v>89</c:v>
                </c:pt>
                <c:pt idx="279">
                  <c:v>98</c:v>
                </c:pt>
                <c:pt idx="280">
                  <c:v>231</c:v>
                </c:pt>
                <c:pt idx="281">
                  <c:v>200</c:v>
                </c:pt>
                <c:pt idx="282">
                  <c:v>140</c:v>
                </c:pt>
                <c:pt idx="283">
                  <c:v>232</c:v>
                </c:pt>
                <c:pt idx="284">
                  <c:v>225</c:v>
                </c:pt>
                <c:pt idx="285">
                  <c:v>305</c:v>
                </c:pt>
                <c:pt idx="286">
                  <c:v>302</c:v>
                </c:pt>
                <c:pt idx="287">
                  <c:v>351</c:v>
                </c:pt>
                <c:pt idx="288">
                  <c:v>318</c:v>
                </c:pt>
                <c:pt idx="289">
                  <c:v>350</c:v>
                </c:pt>
                <c:pt idx="290">
                  <c:v>351</c:v>
                </c:pt>
                <c:pt idx="291">
                  <c:v>267</c:v>
                </c:pt>
                <c:pt idx="292">
                  <c:v>360</c:v>
                </c:pt>
                <c:pt idx="293">
                  <c:v>89</c:v>
                </c:pt>
                <c:pt idx="294">
                  <c:v>86</c:v>
                </c:pt>
                <c:pt idx="295">
                  <c:v>98</c:v>
                </c:pt>
                <c:pt idx="296">
                  <c:v>121</c:v>
                </c:pt>
                <c:pt idx="297">
                  <c:v>183</c:v>
                </c:pt>
                <c:pt idx="298">
                  <c:v>350</c:v>
                </c:pt>
                <c:pt idx="299">
                  <c:v>141</c:v>
                </c:pt>
                <c:pt idx="300">
                  <c:v>260</c:v>
                </c:pt>
                <c:pt idx="301">
                  <c:v>105</c:v>
                </c:pt>
                <c:pt idx="302">
                  <c:v>105</c:v>
                </c:pt>
                <c:pt idx="303">
                  <c:v>85</c:v>
                </c:pt>
                <c:pt idx="304">
                  <c:v>91</c:v>
                </c:pt>
                <c:pt idx="305">
                  <c:v>151</c:v>
                </c:pt>
                <c:pt idx="306">
                  <c:v>173</c:v>
                </c:pt>
                <c:pt idx="307">
                  <c:v>173</c:v>
                </c:pt>
                <c:pt idx="308">
                  <c:v>151</c:v>
                </c:pt>
                <c:pt idx="309">
                  <c:v>98</c:v>
                </c:pt>
                <c:pt idx="310">
                  <c:v>89</c:v>
                </c:pt>
                <c:pt idx="311">
                  <c:v>98</c:v>
                </c:pt>
                <c:pt idx="312">
                  <c:v>86</c:v>
                </c:pt>
                <c:pt idx="313">
                  <c:v>151</c:v>
                </c:pt>
                <c:pt idx="314">
                  <c:v>140</c:v>
                </c:pt>
                <c:pt idx="315">
                  <c:v>151</c:v>
                </c:pt>
                <c:pt idx="316">
                  <c:v>225</c:v>
                </c:pt>
                <c:pt idx="317">
                  <c:v>97</c:v>
                </c:pt>
                <c:pt idx="318">
                  <c:v>134</c:v>
                </c:pt>
                <c:pt idx="319">
                  <c:v>120</c:v>
                </c:pt>
                <c:pt idx="320">
                  <c:v>119</c:v>
                </c:pt>
                <c:pt idx="321">
                  <c:v>108</c:v>
                </c:pt>
                <c:pt idx="322">
                  <c:v>86</c:v>
                </c:pt>
                <c:pt idx="323">
                  <c:v>156</c:v>
                </c:pt>
                <c:pt idx="324">
                  <c:v>85</c:v>
                </c:pt>
                <c:pt idx="325">
                  <c:v>90</c:v>
                </c:pt>
                <c:pt idx="326">
                  <c:v>90</c:v>
                </c:pt>
                <c:pt idx="327">
                  <c:v>121</c:v>
                </c:pt>
                <c:pt idx="328">
                  <c:v>146</c:v>
                </c:pt>
                <c:pt idx="329">
                  <c:v>91</c:v>
                </c:pt>
                <c:pt idx="330">
                  <c:v>85</c:v>
                </c:pt>
                <c:pt idx="331">
                  <c:v>97</c:v>
                </c:pt>
                <c:pt idx="332">
                  <c:v>89</c:v>
                </c:pt>
                <c:pt idx="333">
                  <c:v>168</c:v>
                </c:pt>
                <c:pt idx="334">
                  <c:v>70</c:v>
                </c:pt>
                <c:pt idx="335">
                  <c:v>122</c:v>
                </c:pt>
                <c:pt idx="336">
                  <c:v>140</c:v>
                </c:pt>
                <c:pt idx="337">
                  <c:v>107</c:v>
                </c:pt>
                <c:pt idx="338">
                  <c:v>135</c:v>
                </c:pt>
                <c:pt idx="339">
                  <c:v>151</c:v>
                </c:pt>
                <c:pt idx="340">
                  <c:v>156</c:v>
                </c:pt>
                <c:pt idx="341">
                  <c:v>173</c:v>
                </c:pt>
                <c:pt idx="342">
                  <c:v>135</c:v>
                </c:pt>
                <c:pt idx="343">
                  <c:v>79</c:v>
                </c:pt>
                <c:pt idx="344">
                  <c:v>86</c:v>
                </c:pt>
                <c:pt idx="345">
                  <c:v>81</c:v>
                </c:pt>
                <c:pt idx="346">
                  <c:v>97</c:v>
                </c:pt>
                <c:pt idx="347">
                  <c:v>85</c:v>
                </c:pt>
                <c:pt idx="348">
                  <c:v>89</c:v>
                </c:pt>
                <c:pt idx="349">
                  <c:v>91</c:v>
                </c:pt>
                <c:pt idx="350">
                  <c:v>105</c:v>
                </c:pt>
                <c:pt idx="351">
                  <c:v>98</c:v>
                </c:pt>
                <c:pt idx="352">
                  <c:v>98</c:v>
                </c:pt>
                <c:pt idx="353">
                  <c:v>105</c:v>
                </c:pt>
                <c:pt idx="354">
                  <c:v>100</c:v>
                </c:pt>
                <c:pt idx="355">
                  <c:v>107</c:v>
                </c:pt>
                <c:pt idx="356">
                  <c:v>108</c:v>
                </c:pt>
                <c:pt idx="357">
                  <c:v>119</c:v>
                </c:pt>
                <c:pt idx="358">
                  <c:v>120</c:v>
                </c:pt>
                <c:pt idx="359">
                  <c:v>141</c:v>
                </c:pt>
                <c:pt idx="360">
                  <c:v>145</c:v>
                </c:pt>
                <c:pt idx="361">
                  <c:v>168</c:v>
                </c:pt>
                <c:pt idx="362">
                  <c:v>146</c:v>
                </c:pt>
                <c:pt idx="363">
                  <c:v>231</c:v>
                </c:pt>
                <c:pt idx="364">
                  <c:v>350</c:v>
                </c:pt>
                <c:pt idx="365">
                  <c:v>200</c:v>
                </c:pt>
                <c:pt idx="366">
                  <c:v>225</c:v>
                </c:pt>
                <c:pt idx="367">
                  <c:v>112</c:v>
                </c:pt>
                <c:pt idx="368">
                  <c:v>112</c:v>
                </c:pt>
                <c:pt idx="369">
                  <c:v>112</c:v>
                </c:pt>
                <c:pt idx="370">
                  <c:v>112</c:v>
                </c:pt>
                <c:pt idx="371">
                  <c:v>135</c:v>
                </c:pt>
                <c:pt idx="372">
                  <c:v>151</c:v>
                </c:pt>
                <c:pt idx="373">
                  <c:v>140</c:v>
                </c:pt>
                <c:pt idx="374">
                  <c:v>151</c:v>
                </c:pt>
                <c:pt idx="375">
                  <c:v>105</c:v>
                </c:pt>
                <c:pt idx="376">
                  <c:v>91</c:v>
                </c:pt>
                <c:pt idx="377">
                  <c:v>91</c:v>
                </c:pt>
                <c:pt idx="378">
                  <c:v>105</c:v>
                </c:pt>
                <c:pt idx="379">
                  <c:v>98</c:v>
                </c:pt>
                <c:pt idx="380">
                  <c:v>120</c:v>
                </c:pt>
                <c:pt idx="381">
                  <c:v>107</c:v>
                </c:pt>
                <c:pt idx="382">
                  <c:v>108</c:v>
                </c:pt>
                <c:pt idx="383">
                  <c:v>91</c:v>
                </c:pt>
                <c:pt idx="384">
                  <c:v>91</c:v>
                </c:pt>
                <c:pt idx="385">
                  <c:v>91</c:v>
                </c:pt>
                <c:pt idx="386">
                  <c:v>181</c:v>
                </c:pt>
                <c:pt idx="387">
                  <c:v>262</c:v>
                </c:pt>
                <c:pt idx="388">
                  <c:v>156</c:v>
                </c:pt>
                <c:pt idx="389">
                  <c:v>232</c:v>
                </c:pt>
                <c:pt idx="390">
                  <c:v>144</c:v>
                </c:pt>
                <c:pt idx="391">
                  <c:v>135</c:v>
                </c:pt>
                <c:pt idx="392">
                  <c:v>151</c:v>
                </c:pt>
                <c:pt idx="393">
                  <c:v>140</c:v>
                </c:pt>
                <c:pt idx="394">
                  <c:v>97</c:v>
                </c:pt>
                <c:pt idx="395">
                  <c:v>135</c:v>
                </c:pt>
                <c:pt idx="396">
                  <c:v>120</c:v>
                </c:pt>
                <c:pt idx="397">
                  <c:v>119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57-4E24-AC39-9D9FC35410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4111576"/>
        <c:axId val="1234111904"/>
      </c:scatterChart>
      <c:valAx>
        <c:axId val="1234111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Cylinders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34111904"/>
        <c:crosses val="autoZero"/>
        <c:crossBetween val="midCat"/>
      </c:valAx>
      <c:valAx>
        <c:axId val="123411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Displacement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34111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Data!$G$1</c:f>
              <c:strCache>
                <c:ptCount val="1"/>
                <c:pt idx="0">
                  <c:v>model_year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Data!$B$2:$B$399</c:f>
              <c:numCache>
                <c:formatCode>General</c:formatCode>
                <c:ptCount val="398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4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6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6</c:v>
                </c:pt>
                <c:pt idx="46">
                  <c:v>4</c:v>
                </c:pt>
                <c:pt idx="47">
                  <c:v>6</c:v>
                </c:pt>
                <c:pt idx="48">
                  <c:v>6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8</c:v>
                </c:pt>
                <c:pt idx="63">
                  <c:v>8</c:v>
                </c:pt>
                <c:pt idx="64">
                  <c:v>8</c:v>
                </c:pt>
                <c:pt idx="65">
                  <c:v>8</c:v>
                </c:pt>
                <c:pt idx="66">
                  <c:v>8</c:v>
                </c:pt>
                <c:pt idx="67">
                  <c:v>8</c:v>
                </c:pt>
                <c:pt idx="68">
                  <c:v>8</c:v>
                </c:pt>
                <c:pt idx="69">
                  <c:v>8</c:v>
                </c:pt>
                <c:pt idx="70">
                  <c:v>8</c:v>
                </c:pt>
                <c:pt idx="71">
                  <c:v>3</c:v>
                </c:pt>
                <c:pt idx="72">
                  <c:v>8</c:v>
                </c:pt>
                <c:pt idx="73">
                  <c:v>8</c:v>
                </c:pt>
                <c:pt idx="74">
                  <c:v>8</c:v>
                </c:pt>
                <c:pt idx="75">
                  <c:v>8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8</c:v>
                </c:pt>
                <c:pt idx="86">
                  <c:v>8</c:v>
                </c:pt>
                <c:pt idx="87">
                  <c:v>8</c:v>
                </c:pt>
                <c:pt idx="88">
                  <c:v>8</c:v>
                </c:pt>
                <c:pt idx="89">
                  <c:v>8</c:v>
                </c:pt>
                <c:pt idx="90">
                  <c:v>8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6</c:v>
                </c:pt>
                <c:pt idx="98">
                  <c:v>6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4</c:v>
                </c:pt>
                <c:pt idx="103">
                  <c:v>8</c:v>
                </c:pt>
                <c:pt idx="104">
                  <c:v>8</c:v>
                </c:pt>
                <c:pt idx="105">
                  <c:v>8</c:v>
                </c:pt>
                <c:pt idx="106">
                  <c:v>8</c:v>
                </c:pt>
                <c:pt idx="107">
                  <c:v>6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3</c:v>
                </c:pt>
                <c:pt idx="112">
                  <c:v>4</c:v>
                </c:pt>
                <c:pt idx="113">
                  <c:v>6</c:v>
                </c:pt>
                <c:pt idx="114">
                  <c:v>4</c:v>
                </c:pt>
                <c:pt idx="115">
                  <c:v>8</c:v>
                </c:pt>
                <c:pt idx="116">
                  <c:v>8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8</c:v>
                </c:pt>
                <c:pt idx="122">
                  <c:v>4</c:v>
                </c:pt>
                <c:pt idx="123">
                  <c:v>6</c:v>
                </c:pt>
                <c:pt idx="124">
                  <c:v>8</c:v>
                </c:pt>
                <c:pt idx="125">
                  <c:v>6</c:v>
                </c:pt>
                <c:pt idx="126">
                  <c:v>6</c:v>
                </c:pt>
                <c:pt idx="127">
                  <c:v>6</c:v>
                </c:pt>
                <c:pt idx="128">
                  <c:v>6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6</c:v>
                </c:pt>
                <c:pt idx="134">
                  <c:v>6</c:v>
                </c:pt>
                <c:pt idx="135">
                  <c:v>6</c:v>
                </c:pt>
                <c:pt idx="136">
                  <c:v>8</c:v>
                </c:pt>
                <c:pt idx="137">
                  <c:v>8</c:v>
                </c:pt>
                <c:pt idx="138">
                  <c:v>8</c:v>
                </c:pt>
                <c:pt idx="139">
                  <c:v>8</c:v>
                </c:pt>
                <c:pt idx="140">
                  <c:v>8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4</c:v>
                </c:pt>
                <c:pt idx="150">
                  <c:v>4</c:v>
                </c:pt>
                <c:pt idx="151">
                  <c:v>4</c:v>
                </c:pt>
                <c:pt idx="152">
                  <c:v>6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8</c:v>
                </c:pt>
                <c:pt idx="157">
                  <c:v>8</c:v>
                </c:pt>
                <c:pt idx="158">
                  <c:v>8</c:v>
                </c:pt>
                <c:pt idx="159">
                  <c:v>8</c:v>
                </c:pt>
                <c:pt idx="160">
                  <c:v>6</c:v>
                </c:pt>
                <c:pt idx="161">
                  <c:v>6</c:v>
                </c:pt>
                <c:pt idx="162">
                  <c:v>6</c:v>
                </c:pt>
                <c:pt idx="163">
                  <c:v>6</c:v>
                </c:pt>
                <c:pt idx="164">
                  <c:v>6</c:v>
                </c:pt>
                <c:pt idx="165">
                  <c:v>8</c:v>
                </c:pt>
                <c:pt idx="166">
                  <c:v>8</c:v>
                </c:pt>
                <c:pt idx="167">
                  <c:v>4</c:v>
                </c:pt>
                <c:pt idx="168">
                  <c:v>4</c:v>
                </c:pt>
                <c:pt idx="169">
                  <c:v>6</c:v>
                </c:pt>
                <c:pt idx="170">
                  <c:v>4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6</c:v>
                </c:pt>
                <c:pt idx="175">
                  <c:v>4</c:v>
                </c:pt>
                <c:pt idx="176">
                  <c:v>6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4</c:v>
                </c:pt>
                <c:pt idx="187">
                  <c:v>8</c:v>
                </c:pt>
                <c:pt idx="188">
                  <c:v>8</c:v>
                </c:pt>
                <c:pt idx="189">
                  <c:v>8</c:v>
                </c:pt>
                <c:pt idx="190">
                  <c:v>8</c:v>
                </c:pt>
                <c:pt idx="191">
                  <c:v>6</c:v>
                </c:pt>
                <c:pt idx="192">
                  <c:v>6</c:v>
                </c:pt>
                <c:pt idx="193">
                  <c:v>6</c:v>
                </c:pt>
                <c:pt idx="194">
                  <c:v>6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6</c:v>
                </c:pt>
                <c:pt idx="200">
                  <c:v>6</c:v>
                </c:pt>
                <c:pt idx="201">
                  <c:v>6</c:v>
                </c:pt>
                <c:pt idx="202">
                  <c:v>6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8</c:v>
                </c:pt>
                <c:pt idx="209">
                  <c:v>4</c:v>
                </c:pt>
                <c:pt idx="210">
                  <c:v>6</c:v>
                </c:pt>
                <c:pt idx="211">
                  <c:v>6</c:v>
                </c:pt>
                <c:pt idx="212">
                  <c:v>8</c:v>
                </c:pt>
                <c:pt idx="213">
                  <c:v>8</c:v>
                </c:pt>
                <c:pt idx="214">
                  <c:v>8</c:v>
                </c:pt>
                <c:pt idx="215">
                  <c:v>8</c:v>
                </c:pt>
                <c:pt idx="216">
                  <c:v>4</c:v>
                </c:pt>
                <c:pt idx="217">
                  <c:v>4</c:v>
                </c:pt>
                <c:pt idx="218">
                  <c:v>4</c:v>
                </c:pt>
                <c:pt idx="219">
                  <c:v>4</c:v>
                </c:pt>
                <c:pt idx="220">
                  <c:v>4</c:v>
                </c:pt>
                <c:pt idx="221">
                  <c:v>8</c:v>
                </c:pt>
                <c:pt idx="222">
                  <c:v>8</c:v>
                </c:pt>
                <c:pt idx="223">
                  <c:v>8</c:v>
                </c:pt>
                <c:pt idx="224">
                  <c:v>8</c:v>
                </c:pt>
                <c:pt idx="225">
                  <c:v>6</c:v>
                </c:pt>
                <c:pt idx="226">
                  <c:v>6</c:v>
                </c:pt>
                <c:pt idx="227">
                  <c:v>6</c:v>
                </c:pt>
                <c:pt idx="228">
                  <c:v>6</c:v>
                </c:pt>
                <c:pt idx="229">
                  <c:v>8</c:v>
                </c:pt>
                <c:pt idx="230">
                  <c:v>8</c:v>
                </c:pt>
                <c:pt idx="231">
                  <c:v>8</c:v>
                </c:pt>
                <c:pt idx="232">
                  <c:v>8</c:v>
                </c:pt>
                <c:pt idx="233">
                  <c:v>4</c:v>
                </c:pt>
                <c:pt idx="234">
                  <c:v>4</c:v>
                </c:pt>
                <c:pt idx="235">
                  <c:v>4</c:v>
                </c:pt>
                <c:pt idx="236">
                  <c:v>4</c:v>
                </c:pt>
                <c:pt idx="237">
                  <c:v>4</c:v>
                </c:pt>
                <c:pt idx="238">
                  <c:v>4</c:v>
                </c:pt>
                <c:pt idx="239">
                  <c:v>4</c:v>
                </c:pt>
                <c:pt idx="240">
                  <c:v>4</c:v>
                </c:pt>
                <c:pt idx="241">
                  <c:v>6</c:v>
                </c:pt>
                <c:pt idx="242">
                  <c:v>4</c:v>
                </c:pt>
                <c:pt idx="243">
                  <c:v>3</c:v>
                </c:pt>
                <c:pt idx="244">
                  <c:v>4</c:v>
                </c:pt>
                <c:pt idx="245">
                  <c:v>4</c:v>
                </c:pt>
                <c:pt idx="246">
                  <c:v>4</c:v>
                </c:pt>
                <c:pt idx="247">
                  <c:v>4</c:v>
                </c:pt>
                <c:pt idx="248">
                  <c:v>4</c:v>
                </c:pt>
                <c:pt idx="249">
                  <c:v>8</c:v>
                </c:pt>
                <c:pt idx="250">
                  <c:v>8</c:v>
                </c:pt>
                <c:pt idx="251">
                  <c:v>8</c:v>
                </c:pt>
                <c:pt idx="252">
                  <c:v>6</c:v>
                </c:pt>
                <c:pt idx="253">
                  <c:v>6</c:v>
                </c:pt>
                <c:pt idx="254">
                  <c:v>6</c:v>
                </c:pt>
                <c:pt idx="255">
                  <c:v>4</c:v>
                </c:pt>
                <c:pt idx="256">
                  <c:v>6</c:v>
                </c:pt>
                <c:pt idx="257">
                  <c:v>6</c:v>
                </c:pt>
                <c:pt idx="258">
                  <c:v>6</c:v>
                </c:pt>
                <c:pt idx="259">
                  <c:v>6</c:v>
                </c:pt>
                <c:pt idx="260">
                  <c:v>6</c:v>
                </c:pt>
                <c:pt idx="261">
                  <c:v>6</c:v>
                </c:pt>
                <c:pt idx="262">
                  <c:v>8</c:v>
                </c:pt>
                <c:pt idx="263">
                  <c:v>6</c:v>
                </c:pt>
                <c:pt idx="264">
                  <c:v>8</c:v>
                </c:pt>
                <c:pt idx="265">
                  <c:v>8</c:v>
                </c:pt>
                <c:pt idx="266">
                  <c:v>4</c:v>
                </c:pt>
                <c:pt idx="267">
                  <c:v>4</c:v>
                </c:pt>
                <c:pt idx="268">
                  <c:v>4</c:v>
                </c:pt>
                <c:pt idx="269">
                  <c:v>4</c:v>
                </c:pt>
                <c:pt idx="270">
                  <c:v>4</c:v>
                </c:pt>
                <c:pt idx="271">
                  <c:v>4</c:v>
                </c:pt>
                <c:pt idx="272">
                  <c:v>4</c:v>
                </c:pt>
                <c:pt idx="273">
                  <c:v>4</c:v>
                </c:pt>
                <c:pt idx="274">
                  <c:v>5</c:v>
                </c:pt>
                <c:pt idx="275">
                  <c:v>6</c:v>
                </c:pt>
                <c:pt idx="276">
                  <c:v>4</c:v>
                </c:pt>
                <c:pt idx="277">
                  <c:v>6</c:v>
                </c:pt>
                <c:pt idx="278">
                  <c:v>4</c:v>
                </c:pt>
                <c:pt idx="279">
                  <c:v>4</c:v>
                </c:pt>
                <c:pt idx="280">
                  <c:v>6</c:v>
                </c:pt>
                <c:pt idx="281">
                  <c:v>6</c:v>
                </c:pt>
                <c:pt idx="282">
                  <c:v>4</c:v>
                </c:pt>
                <c:pt idx="283">
                  <c:v>6</c:v>
                </c:pt>
                <c:pt idx="284">
                  <c:v>6</c:v>
                </c:pt>
                <c:pt idx="285">
                  <c:v>8</c:v>
                </c:pt>
                <c:pt idx="286">
                  <c:v>8</c:v>
                </c:pt>
                <c:pt idx="287">
                  <c:v>8</c:v>
                </c:pt>
                <c:pt idx="288">
                  <c:v>8</c:v>
                </c:pt>
                <c:pt idx="289">
                  <c:v>8</c:v>
                </c:pt>
                <c:pt idx="290">
                  <c:v>8</c:v>
                </c:pt>
                <c:pt idx="291">
                  <c:v>8</c:v>
                </c:pt>
                <c:pt idx="292">
                  <c:v>8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5</c:v>
                </c:pt>
                <c:pt idx="298">
                  <c:v>8</c:v>
                </c:pt>
                <c:pt idx="299">
                  <c:v>4</c:v>
                </c:pt>
                <c:pt idx="300">
                  <c:v>8</c:v>
                </c:pt>
                <c:pt idx="301">
                  <c:v>4</c:v>
                </c:pt>
                <c:pt idx="302">
                  <c:v>4</c:v>
                </c:pt>
                <c:pt idx="303">
                  <c:v>4</c:v>
                </c:pt>
                <c:pt idx="304">
                  <c:v>4</c:v>
                </c:pt>
                <c:pt idx="305">
                  <c:v>4</c:v>
                </c:pt>
                <c:pt idx="306">
                  <c:v>6</c:v>
                </c:pt>
                <c:pt idx="307">
                  <c:v>6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6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4</c:v>
                </c:pt>
                <c:pt idx="321">
                  <c:v>4</c:v>
                </c:pt>
                <c:pt idx="322">
                  <c:v>4</c:v>
                </c:pt>
                <c:pt idx="323">
                  <c:v>4</c:v>
                </c:pt>
                <c:pt idx="324">
                  <c:v>4</c:v>
                </c:pt>
                <c:pt idx="325">
                  <c:v>4</c:v>
                </c:pt>
                <c:pt idx="326">
                  <c:v>4</c:v>
                </c:pt>
                <c:pt idx="327">
                  <c:v>5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4</c:v>
                </c:pt>
                <c:pt idx="332">
                  <c:v>4</c:v>
                </c:pt>
                <c:pt idx="333">
                  <c:v>6</c:v>
                </c:pt>
                <c:pt idx="334">
                  <c:v>3</c:v>
                </c:pt>
                <c:pt idx="335">
                  <c:v>4</c:v>
                </c:pt>
                <c:pt idx="336">
                  <c:v>4</c:v>
                </c:pt>
                <c:pt idx="337">
                  <c:v>4</c:v>
                </c:pt>
                <c:pt idx="338">
                  <c:v>4</c:v>
                </c:pt>
                <c:pt idx="339">
                  <c:v>4</c:v>
                </c:pt>
                <c:pt idx="340">
                  <c:v>4</c:v>
                </c:pt>
                <c:pt idx="341">
                  <c:v>6</c:v>
                </c:pt>
                <c:pt idx="342">
                  <c:v>4</c:v>
                </c:pt>
                <c:pt idx="343">
                  <c:v>4</c:v>
                </c:pt>
                <c:pt idx="344">
                  <c:v>4</c:v>
                </c:pt>
                <c:pt idx="345">
                  <c:v>4</c:v>
                </c:pt>
                <c:pt idx="346">
                  <c:v>4</c:v>
                </c:pt>
                <c:pt idx="347">
                  <c:v>4</c:v>
                </c:pt>
                <c:pt idx="348">
                  <c:v>4</c:v>
                </c:pt>
                <c:pt idx="349">
                  <c:v>4</c:v>
                </c:pt>
                <c:pt idx="350">
                  <c:v>4</c:v>
                </c:pt>
                <c:pt idx="351">
                  <c:v>4</c:v>
                </c:pt>
                <c:pt idx="352">
                  <c:v>4</c:v>
                </c:pt>
                <c:pt idx="353">
                  <c:v>4</c:v>
                </c:pt>
                <c:pt idx="354">
                  <c:v>4</c:v>
                </c:pt>
                <c:pt idx="355">
                  <c:v>4</c:v>
                </c:pt>
                <c:pt idx="356">
                  <c:v>4</c:v>
                </c:pt>
                <c:pt idx="357">
                  <c:v>4</c:v>
                </c:pt>
                <c:pt idx="358">
                  <c:v>4</c:v>
                </c:pt>
                <c:pt idx="359">
                  <c:v>4</c:v>
                </c:pt>
                <c:pt idx="360">
                  <c:v>6</c:v>
                </c:pt>
                <c:pt idx="361">
                  <c:v>6</c:v>
                </c:pt>
                <c:pt idx="362">
                  <c:v>6</c:v>
                </c:pt>
                <c:pt idx="363">
                  <c:v>6</c:v>
                </c:pt>
                <c:pt idx="364">
                  <c:v>8</c:v>
                </c:pt>
                <c:pt idx="365">
                  <c:v>6</c:v>
                </c:pt>
                <c:pt idx="366">
                  <c:v>6</c:v>
                </c:pt>
                <c:pt idx="367">
                  <c:v>4</c:v>
                </c:pt>
                <c:pt idx="368">
                  <c:v>4</c:v>
                </c:pt>
                <c:pt idx="369">
                  <c:v>4</c:v>
                </c:pt>
                <c:pt idx="370">
                  <c:v>4</c:v>
                </c:pt>
                <c:pt idx="371">
                  <c:v>4</c:v>
                </c:pt>
                <c:pt idx="372">
                  <c:v>4</c:v>
                </c:pt>
                <c:pt idx="373">
                  <c:v>4</c:v>
                </c:pt>
                <c:pt idx="374">
                  <c:v>4</c:v>
                </c:pt>
                <c:pt idx="375">
                  <c:v>4</c:v>
                </c:pt>
                <c:pt idx="376">
                  <c:v>4</c:v>
                </c:pt>
                <c:pt idx="377">
                  <c:v>4</c:v>
                </c:pt>
                <c:pt idx="378">
                  <c:v>4</c:v>
                </c:pt>
                <c:pt idx="379">
                  <c:v>4</c:v>
                </c:pt>
                <c:pt idx="380">
                  <c:v>4</c:v>
                </c:pt>
                <c:pt idx="381">
                  <c:v>4</c:v>
                </c:pt>
                <c:pt idx="382">
                  <c:v>4</c:v>
                </c:pt>
                <c:pt idx="383">
                  <c:v>4</c:v>
                </c:pt>
                <c:pt idx="384">
                  <c:v>4</c:v>
                </c:pt>
                <c:pt idx="385">
                  <c:v>4</c:v>
                </c:pt>
                <c:pt idx="386">
                  <c:v>6</c:v>
                </c:pt>
                <c:pt idx="387">
                  <c:v>6</c:v>
                </c:pt>
                <c:pt idx="388">
                  <c:v>4</c:v>
                </c:pt>
                <c:pt idx="389">
                  <c:v>6</c:v>
                </c:pt>
                <c:pt idx="390">
                  <c:v>4</c:v>
                </c:pt>
                <c:pt idx="391">
                  <c:v>4</c:v>
                </c:pt>
                <c:pt idx="392">
                  <c:v>4</c:v>
                </c:pt>
                <c:pt idx="393">
                  <c:v>4</c:v>
                </c:pt>
                <c:pt idx="394">
                  <c:v>4</c:v>
                </c:pt>
                <c:pt idx="395">
                  <c:v>4</c:v>
                </c:pt>
                <c:pt idx="396">
                  <c:v>4</c:v>
                </c:pt>
                <c:pt idx="397">
                  <c:v>4</c:v>
                </c:pt>
              </c:numCache>
            </c:numRef>
          </c:xVal>
          <c:yVal>
            <c:numRef>
              <c:f>Data!$G$2:$G$399</c:f>
              <c:numCache>
                <c:formatCode>General</c:formatCode>
                <c:ptCount val="398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>
                  <c:v>70</c:v>
                </c:pt>
                <c:pt idx="4">
                  <c:v>70</c:v>
                </c:pt>
                <c:pt idx="5">
                  <c:v>70</c:v>
                </c:pt>
                <c:pt idx="6">
                  <c:v>70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>
                  <c:v>70</c:v>
                </c:pt>
                <c:pt idx="16">
                  <c:v>70</c:v>
                </c:pt>
                <c:pt idx="17">
                  <c:v>70</c:v>
                </c:pt>
                <c:pt idx="18">
                  <c:v>70</c:v>
                </c:pt>
                <c:pt idx="19">
                  <c:v>70</c:v>
                </c:pt>
                <c:pt idx="20">
                  <c:v>70</c:v>
                </c:pt>
                <c:pt idx="21">
                  <c:v>70</c:v>
                </c:pt>
                <c:pt idx="22">
                  <c:v>70</c:v>
                </c:pt>
                <c:pt idx="23">
                  <c:v>70</c:v>
                </c:pt>
                <c:pt idx="24">
                  <c:v>70</c:v>
                </c:pt>
                <c:pt idx="25">
                  <c:v>70</c:v>
                </c:pt>
                <c:pt idx="26">
                  <c:v>70</c:v>
                </c:pt>
                <c:pt idx="27">
                  <c:v>70</c:v>
                </c:pt>
                <c:pt idx="28">
                  <c:v>70</c:v>
                </c:pt>
                <c:pt idx="29">
                  <c:v>71</c:v>
                </c:pt>
                <c:pt idx="30">
                  <c:v>71</c:v>
                </c:pt>
                <c:pt idx="31">
                  <c:v>71</c:v>
                </c:pt>
                <c:pt idx="32">
                  <c:v>71</c:v>
                </c:pt>
                <c:pt idx="33">
                  <c:v>71</c:v>
                </c:pt>
                <c:pt idx="34">
                  <c:v>71</c:v>
                </c:pt>
                <c:pt idx="35">
                  <c:v>71</c:v>
                </c:pt>
                <c:pt idx="36">
                  <c:v>71</c:v>
                </c:pt>
                <c:pt idx="37">
                  <c:v>71</c:v>
                </c:pt>
                <c:pt idx="38">
                  <c:v>71</c:v>
                </c:pt>
                <c:pt idx="39">
                  <c:v>71</c:v>
                </c:pt>
                <c:pt idx="40">
                  <c:v>71</c:v>
                </c:pt>
                <c:pt idx="41">
                  <c:v>71</c:v>
                </c:pt>
                <c:pt idx="42">
                  <c:v>71</c:v>
                </c:pt>
                <c:pt idx="43">
                  <c:v>71</c:v>
                </c:pt>
                <c:pt idx="44">
                  <c:v>71</c:v>
                </c:pt>
                <c:pt idx="45">
                  <c:v>71</c:v>
                </c:pt>
                <c:pt idx="46">
                  <c:v>71</c:v>
                </c:pt>
                <c:pt idx="47">
                  <c:v>71</c:v>
                </c:pt>
                <c:pt idx="48">
                  <c:v>71</c:v>
                </c:pt>
                <c:pt idx="49">
                  <c:v>71</c:v>
                </c:pt>
                <c:pt idx="50">
                  <c:v>71</c:v>
                </c:pt>
                <c:pt idx="51">
                  <c:v>71</c:v>
                </c:pt>
                <c:pt idx="52">
                  <c:v>71</c:v>
                </c:pt>
                <c:pt idx="53">
                  <c:v>71</c:v>
                </c:pt>
                <c:pt idx="54">
                  <c:v>71</c:v>
                </c:pt>
                <c:pt idx="55">
                  <c:v>71</c:v>
                </c:pt>
                <c:pt idx="56">
                  <c:v>71</c:v>
                </c:pt>
                <c:pt idx="57">
                  <c:v>72</c:v>
                </c:pt>
                <c:pt idx="58">
                  <c:v>72</c:v>
                </c:pt>
                <c:pt idx="59">
                  <c:v>72</c:v>
                </c:pt>
                <c:pt idx="60">
                  <c:v>72</c:v>
                </c:pt>
                <c:pt idx="61">
                  <c:v>72</c:v>
                </c:pt>
                <c:pt idx="62">
                  <c:v>72</c:v>
                </c:pt>
                <c:pt idx="63">
                  <c:v>72</c:v>
                </c:pt>
                <c:pt idx="64">
                  <c:v>72</c:v>
                </c:pt>
                <c:pt idx="65">
                  <c:v>72</c:v>
                </c:pt>
                <c:pt idx="66">
                  <c:v>72</c:v>
                </c:pt>
                <c:pt idx="67">
                  <c:v>72</c:v>
                </c:pt>
                <c:pt idx="68">
                  <c:v>72</c:v>
                </c:pt>
                <c:pt idx="69">
                  <c:v>72</c:v>
                </c:pt>
                <c:pt idx="70">
                  <c:v>72</c:v>
                </c:pt>
                <c:pt idx="71">
                  <c:v>72</c:v>
                </c:pt>
                <c:pt idx="72">
                  <c:v>72</c:v>
                </c:pt>
                <c:pt idx="73">
                  <c:v>72</c:v>
                </c:pt>
                <c:pt idx="74">
                  <c:v>72</c:v>
                </c:pt>
                <c:pt idx="75">
                  <c:v>72</c:v>
                </c:pt>
                <c:pt idx="76">
                  <c:v>72</c:v>
                </c:pt>
                <c:pt idx="77">
                  <c:v>72</c:v>
                </c:pt>
                <c:pt idx="78">
                  <c:v>72</c:v>
                </c:pt>
                <c:pt idx="79">
                  <c:v>72</c:v>
                </c:pt>
                <c:pt idx="80">
                  <c:v>72</c:v>
                </c:pt>
                <c:pt idx="81">
                  <c:v>72</c:v>
                </c:pt>
                <c:pt idx="82">
                  <c:v>72</c:v>
                </c:pt>
                <c:pt idx="83">
                  <c:v>72</c:v>
                </c:pt>
                <c:pt idx="84">
                  <c:v>72</c:v>
                </c:pt>
                <c:pt idx="85">
                  <c:v>73</c:v>
                </c:pt>
                <c:pt idx="86">
                  <c:v>73</c:v>
                </c:pt>
                <c:pt idx="87">
                  <c:v>73</c:v>
                </c:pt>
                <c:pt idx="88">
                  <c:v>73</c:v>
                </c:pt>
                <c:pt idx="89">
                  <c:v>73</c:v>
                </c:pt>
                <c:pt idx="90">
                  <c:v>73</c:v>
                </c:pt>
                <c:pt idx="91">
                  <c:v>73</c:v>
                </c:pt>
                <c:pt idx="92">
                  <c:v>73</c:v>
                </c:pt>
                <c:pt idx="93">
                  <c:v>73</c:v>
                </c:pt>
                <c:pt idx="94">
                  <c:v>73</c:v>
                </c:pt>
                <c:pt idx="95">
                  <c:v>73</c:v>
                </c:pt>
                <c:pt idx="96">
                  <c:v>73</c:v>
                </c:pt>
                <c:pt idx="97">
                  <c:v>73</c:v>
                </c:pt>
                <c:pt idx="98">
                  <c:v>73</c:v>
                </c:pt>
                <c:pt idx="99">
                  <c:v>73</c:v>
                </c:pt>
                <c:pt idx="100">
                  <c:v>73</c:v>
                </c:pt>
                <c:pt idx="101">
                  <c:v>73</c:v>
                </c:pt>
                <c:pt idx="102">
                  <c:v>73</c:v>
                </c:pt>
                <c:pt idx="103">
                  <c:v>73</c:v>
                </c:pt>
                <c:pt idx="104">
                  <c:v>73</c:v>
                </c:pt>
                <c:pt idx="105">
                  <c:v>73</c:v>
                </c:pt>
                <c:pt idx="106">
                  <c:v>73</c:v>
                </c:pt>
                <c:pt idx="107">
                  <c:v>73</c:v>
                </c:pt>
                <c:pt idx="108">
                  <c:v>73</c:v>
                </c:pt>
                <c:pt idx="109">
                  <c:v>73</c:v>
                </c:pt>
                <c:pt idx="110">
                  <c:v>73</c:v>
                </c:pt>
                <c:pt idx="111">
                  <c:v>73</c:v>
                </c:pt>
                <c:pt idx="112">
                  <c:v>73</c:v>
                </c:pt>
                <c:pt idx="113">
                  <c:v>73</c:v>
                </c:pt>
                <c:pt idx="114">
                  <c:v>73</c:v>
                </c:pt>
                <c:pt idx="115">
                  <c:v>73</c:v>
                </c:pt>
                <c:pt idx="116">
                  <c:v>73</c:v>
                </c:pt>
                <c:pt idx="117">
                  <c:v>73</c:v>
                </c:pt>
                <c:pt idx="118">
                  <c:v>73</c:v>
                </c:pt>
                <c:pt idx="119">
                  <c:v>73</c:v>
                </c:pt>
                <c:pt idx="120">
                  <c:v>73</c:v>
                </c:pt>
                <c:pt idx="121">
                  <c:v>73</c:v>
                </c:pt>
                <c:pt idx="122">
                  <c:v>73</c:v>
                </c:pt>
                <c:pt idx="123">
                  <c:v>73</c:v>
                </c:pt>
                <c:pt idx="124">
                  <c:v>73</c:v>
                </c:pt>
                <c:pt idx="125">
                  <c:v>74</c:v>
                </c:pt>
                <c:pt idx="126">
                  <c:v>74</c:v>
                </c:pt>
                <c:pt idx="127">
                  <c:v>74</c:v>
                </c:pt>
                <c:pt idx="128">
                  <c:v>74</c:v>
                </c:pt>
                <c:pt idx="129">
                  <c:v>74</c:v>
                </c:pt>
                <c:pt idx="130">
                  <c:v>74</c:v>
                </c:pt>
                <c:pt idx="131">
                  <c:v>74</c:v>
                </c:pt>
                <c:pt idx="132">
                  <c:v>74</c:v>
                </c:pt>
                <c:pt idx="133">
                  <c:v>74</c:v>
                </c:pt>
                <c:pt idx="134">
                  <c:v>74</c:v>
                </c:pt>
                <c:pt idx="135">
                  <c:v>74</c:v>
                </c:pt>
                <c:pt idx="136">
                  <c:v>74</c:v>
                </c:pt>
                <c:pt idx="137">
                  <c:v>74</c:v>
                </c:pt>
                <c:pt idx="138">
                  <c:v>74</c:v>
                </c:pt>
                <c:pt idx="139">
                  <c:v>74</c:v>
                </c:pt>
                <c:pt idx="140">
                  <c:v>74</c:v>
                </c:pt>
                <c:pt idx="141">
                  <c:v>74</c:v>
                </c:pt>
                <c:pt idx="142">
                  <c:v>74</c:v>
                </c:pt>
                <c:pt idx="143">
                  <c:v>74</c:v>
                </c:pt>
                <c:pt idx="144">
                  <c:v>74</c:v>
                </c:pt>
                <c:pt idx="145">
                  <c:v>74</c:v>
                </c:pt>
                <c:pt idx="146">
                  <c:v>74</c:v>
                </c:pt>
                <c:pt idx="147">
                  <c:v>74</c:v>
                </c:pt>
                <c:pt idx="148">
                  <c:v>74</c:v>
                </c:pt>
                <c:pt idx="149">
                  <c:v>74</c:v>
                </c:pt>
                <c:pt idx="150">
                  <c:v>74</c:v>
                </c:pt>
                <c:pt idx="151">
                  <c:v>74</c:v>
                </c:pt>
                <c:pt idx="152">
                  <c:v>75</c:v>
                </c:pt>
                <c:pt idx="153">
                  <c:v>75</c:v>
                </c:pt>
                <c:pt idx="154">
                  <c:v>75</c:v>
                </c:pt>
                <c:pt idx="155">
                  <c:v>75</c:v>
                </c:pt>
                <c:pt idx="156">
                  <c:v>75</c:v>
                </c:pt>
                <c:pt idx="157">
                  <c:v>75</c:v>
                </c:pt>
                <c:pt idx="158">
                  <c:v>75</c:v>
                </c:pt>
                <c:pt idx="159">
                  <c:v>75</c:v>
                </c:pt>
                <c:pt idx="160">
                  <c:v>75</c:v>
                </c:pt>
                <c:pt idx="161">
                  <c:v>75</c:v>
                </c:pt>
                <c:pt idx="162">
                  <c:v>75</c:v>
                </c:pt>
                <c:pt idx="163">
                  <c:v>75</c:v>
                </c:pt>
                <c:pt idx="164">
                  <c:v>75</c:v>
                </c:pt>
                <c:pt idx="165">
                  <c:v>75</c:v>
                </c:pt>
                <c:pt idx="166">
                  <c:v>75</c:v>
                </c:pt>
                <c:pt idx="167">
                  <c:v>75</c:v>
                </c:pt>
                <c:pt idx="168">
                  <c:v>75</c:v>
                </c:pt>
                <c:pt idx="169">
                  <c:v>75</c:v>
                </c:pt>
                <c:pt idx="170">
                  <c:v>75</c:v>
                </c:pt>
                <c:pt idx="171">
                  <c:v>75</c:v>
                </c:pt>
                <c:pt idx="172">
                  <c:v>75</c:v>
                </c:pt>
                <c:pt idx="173">
                  <c:v>75</c:v>
                </c:pt>
                <c:pt idx="174">
                  <c:v>75</c:v>
                </c:pt>
                <c:pt idx="175">
                  <c:v>75</c:v>
                </c:pt>
                <c:pt idx="176">
                  <c:v>75</c:v>
                </c:pt>
                <c:pt idx="177">
                  <c:v>75</c:v>
                </c:pt>
                <c:pt idx="178">
                  <c:v>75</c:v>
                </c:pt>
                <c:pt idx="179">
                  <c:v>75</c:v>
                </c:pt>
                <c:pt idx="180">
                  <c:v>75</c:v>
                </c:pt>
                <c:pt idx="181">
                  <c:v>75</c:v>
                </c:pt>
                <c:pt idx="182">
                  <c:v>76</c:v>
                </c:pt>
                <c:pt idx="183">
                  <c:v>76</c:v>
                </c:pt>
                <c:pt idx="184">
                  <c:v>76</c:v>
                </c:pt>
                <c:pt idx="185">
                  <c:v>76</c:v>
                </c:pt>
                <c:pt idx="186">
                  <c:v>76</c:v>
                </c:pt>
                <c:pt idx="187">
                  <c:v>76</c:v>
                </c:pt>
                <c:pt idx="188">
                  <c:v>76</c:v>
                </c:pt>
                <c:pt idx="189">
                  <c:v>76</c:v>
                </c:pt>
                <c:pt idx="190">
                  <c:v>76</c:v>
                </c:pt>
                <c:pt idx="191">
                  <c:v>76</c:v>
                </c:pt>
                <c:pt idx="192">
                  <c:v>76</c:v>
                </c:pt>
                <c:pt idx="193">
                  <c:v>76</c:v>
                </c:pt>
                <c:pt idx="194">
                  <c:v>76</c:v>
                </c:pt>
                <c:pt idx="195">
                  <c:v>76</c:v>
                </c:pt>
                <c:pt idx="196">
                  <c:v>76</c:v>
                </c:pt>
                <c:pt idx="197">
                  <c:v>76</c:v>
                </c:pt>
                <c:pt idx="198">
                  <c:v>76</c:v>
                </c:pt>
                <c:pt idx="199">
                  <c:v>76</c:v>
                </c:pt>
                <c:pt idx="200">
                  <c:v>76</c:v>
                </c:pt>
                <c:pt idx="201">
                  <c:v>76</c:v>
                </c:pt>
                <c:pt idx="202">
                  <c:v>76</c:v>
                </c:pt>
                <c:pt idx="203">
                  <c:v>76</c:v>
                </c:pt>
                <c:pt idx="204">
                  <c:v>76</c:v>
                </c:pt>
                <c:pt idx="205">
                  <c:v>76</c:v>
                </c:pt>
                <c:pt idx="206">
                  <c:v>76</c:v>
                </c:pt>
                <c:pt idx="207">
                  <c:v>76</c:v>
                </c:pt>
                <c:pt idx="208">
                  <c:v>76</c:v>
                </c:pt>
                <c:pt idx="209">
                  <c:v>76</c:v>
                </c:pt>
                <c:pt idx="210">
                  <c:v>76</c:v>
                </c:pt>
                <c:pt idx="211">
                  <c:v>76</c:v>
                </c:pt>
                <c:pt idx="212">
                  <c:v>76</c:v>
                </c:pt>
                <c:pt idx="213">
                  <c:v>76</c:v>
                </c:pt>
                <c:pt idx="214">
                  <c:v>76</c:v>
                </c:pt>
                <c:pt idx="215">
                  <c:v>76</c:v>
                </c:pt>
                <c:pt idx="216">
                  <c:v>77</c:v>
                </c:pt>
                <c:pt idx="217">
                  <c:v>77</c:v>
                </c:pt>
                <c:pt idx="218">
                  <c:v>77</c:v>
                </c:pt>
                <c:pt idx="219">
                  <c:v>77</c:v>
                </c:pt>
                <c:pt idx="220">
                  <c:v>77</c:v>
                </c:pt>
                <c:pt idx="221">
                  <c:v>77</c:v>
                </c:pt>
                <c:pt idx="222">
                  <c:v>77</c:v>
                </c:pt>
                <c:pt idx="223">
                  <c:v>77</c:v>
                </c:pt>
                <c:pt idx="224">
                  <c:v>77</c:v>
                </c:pt>
                <c:pt idx="225">
                  <c:v>77</c:v>
                </c:pt>
                <c:pt idx="226">
                  <c:v>77</c:v>
                </c:pt>
                <c:pt idx="227">
                  <c:v>77</c:v>
                </c:pt>
                <c:pt idx="228">
                  <c:v>77</c:v>
                </c:pt>
                <c:pt idx="229">
                  <c:v>77</c:v>
                </c:pt>
                <c:pt idx="230">
                  <c:v>77</c:v>
                </c:pt>
                <c:pt idx="231">
                  <c:v>77</c:v>
                </c:pt>
                <c:pt idx="232">
                  <c:v>77</c:v>
                </c:pt>
                <c:pt idx="233">
                  <c:v>77</c:v>
                </c:pt>
                <c:pt idx="234">
                  <c:v>77</c:v>
                </c:pt>
                <c:pt idx="235">
                  <c:v>77</c:v>
                </c:pt>
                <c:pt idx="236">
                  <c:v>77</c:v>
                </c:pt>
                <c:pt idx="237">
                  <c:v>77</c:v>
                </c:pt>
                <c:pt idx="238">
                  <c:v>77</c:v>
                </c:pt>
                <c:pt idx="239">
                  <c:v>77</c:v>
                </c:pt>
                <c:pt idx="240">
                  <c:v>77</c:v>
                </c:pt>
                <c:pt idx="241">
                  <c:v>77</c:v>
                </c:pt>
                <c:pt idx="242">
                  <c:v>77</c:v>
                </c:pt>
                <c:pt idx="243">
                  <c:v>77</c:v>
                </c:pt>
                <c:pt idx="244">
                  <c:v>78</c:v>
                </c:pt>
                <c:pt idx="245">
                  <c:v>78</c:v>
                </c:pt>
                <c:pt idx="246">
                  <c:v>78</c:v>
                </c:pt>
                <c:pt idx="247">
                  <c:v>78</c:v>
                </c:pt>
                <c:pt idx="248">
                  <c:v>78</c:v>
                </c:pt>
                <c:pt idx="249">
                  <c:v>78</c:v>
                </c:pt>
                <c:pt idx="250">
                  <c:v>78</c:v>
                </c:pt>
                <c:pt idx="251">
                  <c:v>78</c:v>
                </c:pt>
                <c:pt idx="252">
                  <c:v>78</c:v>
                </c:pt>
                <c:pt idx="253">
                  <c:v>78</c:v>
                </c:pt>
                <c:pt idx="254">
                  <c:v>78</c:v>
                </c:pt>
                <c:pt idx="255">
                  <c:v>78</c:v>
                </c:pt>
                <c:pt idx="256">
                  <c:v>78</c:v>
                </c:pt>
                <c:pt idx="257">
                  <c:v>78</c:v>
                </c:pt>
                <c:pt idx="258">
                  <c:v>78</c:v>
                </c:pt>
                <c:pt idx="259">
                  <c:v>78</c:v>
                </c:pt>
                <c:pt idx="260">
                  <c:v>78</c:v>
                </c:pt>
                <c:pt idx="261">
                  <c:v>78</c:v>
                </c:pt>
                <c:pt idx="262">
                  <c:v>78</c:v>
                </c:pt>
                <c:pt idx="263">
                  <c:v>78</c:v>
                </c:pt>
                <c:pt idx="264">
                  <c:v>78</c:v>
                </c:pt>
                <c:pt idx="265">
                  <c:v>78</c:v>
                </c:pt>
                <c:pt idx="266">
                  <c:v>78</c:v>
                </c:pt>
                <c:pt idx="267">
                  <c:v>78</c:v>
                </c:pt>
                <c:pt idx="268">
                  <c:v>78</c:v>
                </c:pt>
                <c:pt idx="269">
                  <c:v>78</c:v>
                </c:pt>
                <c:pt idx="270">
                  <c:v>78</c:v>
                </c:pt>
                <c:pt idx="271">
                  <c:v>78</c:v>
                </c:pt>
                <c:pt idx="272">
                  <c:v>78</c:v>
                </c:pt>
                <c:pt idx="273">
                  <c:v>78</c:v>
                </c:pt>
                <c:pt idx="274">
                  <c:v>78</c:v>
                </c:pt>
                <c:pt idx="275">
                  <c:v>78</c:v>
                </c:pt>
                <c:pt idx="276">
                  <c:v>78</c:v>
                </c:pt>
                <c:pt idx="277">
                  <c:v>78</c:v>
                </c:pt>
                <c:pt idx="278">
                  <c:v>78</c:v>
                </c:pt>
                <c:pt idx="279">
                  <c:v>78</c:v>
                </c:pt>
                <c:pt idx="280">
                  <c:v>79</c:v>
                </c:pt>
                <c:pt idx="281">
                  <c:v>79</c:v>
                </c:pt>
                <c:pt idx="282">
                  <c:v>79</c:v>
                </c:pt>
                <c:pt idx="283">
                  <c:v>79</c:v>
                </c:pt>
                <c:pt idx="284">
                  <c:v>79</c:v>
                </c:pt>
                <c:pt idx="285">
                  <c:v>79</c:v>
                </c:pt>
                <c:pt idx="286">
                  <c:v>79</c:v>
                </c:pt>
                <c:pt idx="287">
                  <c:v>79</c:v>
                </c:pt>
                <c:pt idx="288">
                  <c:v>79</c:v>
                </c:pt>
                <c:pt idx="289">
                  <c:v>79</c:v>
                </c:pt>
                <c:pt idx="290">
                  <c:v>79</c:v>
                </c:pt>
                <c:pt idx="291">
                  <c:v>79</c:v>
                </c:pt>
                <c:pt idx="292">
                  <c:v>79</c:v>
                </c:pt>
                <c:pt idx="293">
                  <c:v>79</c:v>
                </c:pt>
                <c:pt idx="294">
                  <c:v>79</c:v>
                </c:pt>
                <c:pt idx="295">
                  <c:v>79</c:v>
                </c:pt>
                <c:pt idx="296">
                  <c:v>79</c:v>
                </c:pt>
                <c:pt idx="297">
                  <c:v>79</c:v>
                </c:pt>
                <c:pt idx="298">
                  <c:v>79</c:v>
                </c:pt>
                <c:pt idx="299">
                  <c:v>79</c:v>
                </c:pt>
                <c:pt idx="300">
                  <c:v>79</c:v>
                </c:pt>
                <c:pt idx="301">
                  <c:v>79</c:v>
                </c:pt>
                <c:pt idx="302">
                  <c:v>79</c:v>
                </c:pt>
                <c:pt idx="303">
                  <c:v>79</c:v>
                </c:pt>
                <c:pt idx="304">
                  <c:v>79</c:v>
                </c:pt>
                <c:pt idx="305">
                  <c:v>79</c:v>
                </c:pt>
                <c:pt idx="306">
                  <c:v>79</c:v>
                </c:pt>
                <c:pt idx="307">
                  <c:v>79</c:v>
                </c:pt>
                <c:pt idx="308">
                  <c:v>79</c:v>
                </c:pt>
                <c:pt idx="309">
                  <c:v>80</c:v>
                </c:pt>
                <c:pt idx="310">
                  <c:v>80</c:v>
                </c:pt>
                <c:pt idx="311">
                  <c:v>80</c:v>
                </c:pt>
                <c:pt idx="312">
                  <c:v>80</c:v>
                </c:pt>
                <c:pt idx="313">
                  <c:v>80</c:v>
                </c:pt>
                <c:pt idx="314">
                  <c:v>80</c:v>
                </c:pt>
                <c:pt idx="315">
                  <c:v>80</c:v>
                </c:pt>
                <c:pt idx="316">
                  <c:v>80</c:v>
                </c:pt>
                <c:pt idx="317">
                  <c:v>80</c:v>
                </c:pt>
                <c:pt idx="318">
                  <c:v>80</c:v>
                </c:pt>
                <c:pt idx="319">
                  <c:v>80</c:v>
                </c:pt>
                <c:pt idx="320">
                  <c:v>80</c:v>
                </c:pt>
                <c:pt idx="321">
                  <c:v>80</c:v>
                </c:pt>
                <c:pt idx="322">
                  <c:v>80</c:v>
                </c:pt>
                <c:pt idx="323">
                  <c:v>80</c:v>
                </c:pt>
                <c:pt idx="324">
                  <c:v>80</c:v>
                </c:pt>
                <c:pt idx="325">
                  <c:v>80</c:v>
                </c:pt>
                <c:pt idx="326">
                  <c:v>80</c:v>
                </c:pt>
                <c:pt idx="327">
                  <c:v>80</c:v>
                </c:pt>
                <c:pt idx="328">
                  <c:v>80</c:v>
                </c:pt>
                <c:pt idx="329">
                  <c:v>80</c:v>
                </c:pt>
                <c:pt idx="330">
                  <c:v>80</c:v>
                </c:pt>
                <c:pt idx="331">
                  <c:v>80</c:v>
                </c:pt>
                <c:pt idx="332">
                  <c:v>80</c:v>
                </c:pt>
                <c:pt idx="333">
                  <c:v>80</c:v>
                </c:pt>
                <c:pt idx="334">
                  <c:v>80</c:v>
                </c:pt>
                <c:pt idx="335">
                  <c:v>80</c:v>
                </c:pt>
                <c:pt idx="336">
                  <c:v>80</c:v>
                </c:pt>
                <c:pt idx="337">
                  <c:v>80</c:v>
                </c:pt>
                <c:pt idx="338">
                  <c:v>81</c:v>
                </c:pt>
                <c:pt idx="339">
                  <c:v>81</c:v>
                </c:pt>
                <c:pt idx="340">
                  <c:v>81</c:v>
                </c:pt>
                <c:pt idx="341">
                  <c:v>81</c:v>
                </c:pt>
                <c:pt idx="342">
                  <c:v>81</c:v>
                </c:pt>
                <c:pt idx="343">
                  <c:v>81</c:v>
                </c:pt>
                <c:pt idx="344">
                  <c:v>81</c:v>
                </c:pt>
                <c:pt idx="345">
                  <c:v>81</c:v>
                </c:pt>
                <c:pt idx="346">
                  <c:v>81</c:v>
                </c:pt>
                <c:pt idx="347">
                  <c:v>81</c:v>
                </c:pt>
                <c:pt idx="348">
                  <c:v>81</c:v>
                </c:pt>
                <c:pt idx="349">
                  <c:v>81</c:v>
                </c:pt>
                <c:pt idx="350">
                  <c:v>81</c:v>
                </c:pt>
                <c:pt idx="351">
                  <c:v>81</c:v>
                </c:pt>
                <c:pt idx="352">
                  <c:v>81</c:v>
                </c:pt>
                <c:pt idx="353">
                  <c:v>81</c:v>
                </c:pt>
                <c:pt idx="354">
                  <c:v>81</c:v>
                </c:pt>
                <c:pt idx="355">
                  <c:v>81</c:v>
                </c:pt>
                <c:pt idx="356">
                  <c:v>81</c:v>
                </c:pt>
                <c:pt idx="357">
                  <c:v>81</c:v>
                </c:pt>
                <c:pt idx="358">
                  <c:v>81</c:v>
                </c:pt>
                <c:pt idx="359">
                  <c:v>81</c:v>
                </c:pt>
                <c:pt idx="360">
                  <c:v>81</c:v>
                </c:pt>
                <c:pt idx="361">
                  <c:v>81</c:v>
                </c:pt>
                <c:pt idx="362">
                  <c:v>81</c:v>
                </c:pt>
                <c:pt idx="363">
                  <c:v>81</c:v>
                </c:pt>
                <c:pt idx="364">
                  <c:v>81</c:v>
                </c:pt>
                <c:pt idx="365">
                  <c:v>81</c:v>
                </c:pt>
                <c:pt idx="366">
                  <c:v>81</c:v>
                </c:pt>
                <c:pt idx="367">
                  <c:v>82</c:v>
                </c:pt>
                <c:pt idx="368">
                  <c:v>82</c:v>
                </c:pt>
                <c:pt idx="369">
                  <c:v>82</c:v>
                </c:pt>
                <c:pt idx="370">
                  <c:v>82</c:v>
                </c:pt>
                <c:pt idx="371">
                  <c:v>82</c:v>
                </c:pt>
                <c:pt idx="372">
                  <c:v>82</c:v>
                </c:pt>
                <c:pt idx="373">
                  <c:v>82</c:v>
                </c:pt>
                <c:pt idx="374">
                  <c:v>82</c:v>
                </c:pt>
                <c:pt idx="375">
                  <c:v>82</c:v>
                </c:pt>
                <c:pt idx="376">
                  <c:v>82</c:v>
                </c:pt>
                <c:pt idx="377">
                  <c:v>82</c:v>
                </c:pt>
                <c:pt idx="378">
                  <c:v>82</c:v>
                </c:pt>
                <c:pt idx="379">
                  <c:v>82</c:v>
                </c:pt>
                <c:pt idx="380">
                  <c:v>82</c:v>
                </c:pt>
                <c:pt idx="381">
                  <c:v>82</c:v>
                </c:pt>
                <c:pt idx="382">
                  <c:v>82</c:v>
                </c:pt>
                <c:pt idx="383">
                  <c:v>82</c:v>
                </c:pt>
                <c:pt idx="384">
                  <c:v>82</c:v>
                </c:pt>
                <c:pt idx="385">
                  <c:v>82</c:v>
                </c:pt>
                <c:pt idx="386">
                  <c:v>82</c:v>
                </c:pt>
                <c:pt idx="387">
                  <c:v>82</c:v>
                </c:pt>
                <c:pt idx="388">
                  <c:v>82</c:v>
                </c:pt>
                <c:pt idx="389">
                  <c:v>82</c:v>
                </c:pt>
                <c:pt idx="390">
                  <c:v>82</c:v>
                </c:pt>
                <c:pt idx="391">
                  <c:v>82</c:v>
                </c:pt>
                <c:pt idx="392">
                  <c:v>82</c:v>
                </c:pt>
                <c:pt idx="393">
                  <c:v>82</c:v>
                </c:pt>
                <c:pt idx="394">
                  <c:v>82</c:v>
                </c:pt>
                <c:pt idx="395">
                  <c:v>82</c:v>
                </c:pt>
                <c:pt idx="396">
                  <c:v>82</c:v>
                </c:pt>
                <c:pt idx="397">
                  <c:v>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88-481C-96F6-408589DCD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930648"/>
        <c:axId val="780930976"/>
      </c:scatterChart>
      <c:valAx>
        <c:axId val="780930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Cylinders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80930976"/>
        <c:crosses val="autoZero"/>
        <c:crossBetween val="midCat"/>
      </c:valAx>
      <c:valAx>
        <c:axId val="78093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Model_year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80930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'Least squares'!$B$1</c:f>
              <c:strCache>
                <c:ptCount val="1"/>
                <c:pt idx="0">
                  <c:v>mpg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'Least squares'!$A$2:$A$399</c:f>
              <c:numCache>
                <c:formatCode>General</c:formatCode>
                <c:ptCount val="398"/>
                <c:pt idx="0">
                  <c:v>1613</c:v>
                </c:pt>
                <c:pt idx="1">
                  <c:v>1649</c:v>
                </c:pt>
                <c:pt idx="2">
                  <c:v>1755</c:v>
                </c:pt>
                <c:pt idx="3">
                  <c:v>1760</c:v>
                </c:pt>
                <c:pt idx="4">
                  <c:v>1773</c:v>
                </c:pt>
                <c:pt idx="5">
                  <c:v>1795</c:v>
                </c:pt>
                <c:pt idx="6">
                  <c:v>1795</c:v>
                </c:pt>
                <c:pt idx="7">
                  <c:v>1800</c:v>
                </c:pt>
                <c:pt idx="8">
                  <c:v>1800</c:v>
                </c:pt>
                <c:pt idx="9">
                  <c:v>1825</c:v>
                </c:pt>
                <c:pt idx="10">
                  <c:v>1825</c:v>
                </c:pt>
                <c:pt idx="11">
                  <c:v>1834</c:v>
                </c:pt>
                <c:pt idx="12">
                  <c:v>1835</c:v>
                </c:pt>
                <c:pt idx="13">
                  <c:v>1835</c:v>
                </c:pt>
                <c:pt idx="14">
                  <c:v>1836</c:v>
                </c:pt>
                <c:pt idx="15">
                  <c:v>1845</c:v>
                </c:pt>
                <c:pt idx="16">
                  <c:v>1850</c:v>
                </c:pt>
                <c:pt idx="17">
                  <c:v>1867</c:v>
                </c:pt>
                <c:pt idx="18">
                  <c:v>1875</c:v>
                </c:pt>
                <c:pt idx="19">
                  <c:v>1915</c:v>
                </c:pt>
                <c:pt idx="20">
                  <c:v>1925</c:v>
                </c:pt>
                <c:pt idx="21">
                  <c:v>1937</c:v>
                </c:pt>
                <c:pt idx="22">
                  <c:v>1937</c:v>
                </c:pt>
                <c:pt idx="23">
                  <c:v>1940</c:v>
                </c:pt>
                <c:pt idx="24">
                  <c:v>1945</c:v>
                </c:pt>
                <c:pt idx="25">
                  <c:v>1950</c:v>
                </c:pt>
                <c:pt idx="26">
                  <c:v>1950</c:v>
                </c:pt>
                <c:pt idx="27">
                  <c:v>1955</c:v>
                </c:pt>
                <c:pt idx="28">
                  <c:v>1963</c:v>
                </c:pt>
                <c:pt idx="29">
                  <c:v>1965</c:v>
                </c:pt>
                <c:pt idx="30">
                  <c:v>1965</c:v>
                </c:pt>
                <c:pt idx="31">
                  <c:v>1968</c:v>
                </c:pt>
                <c:pt idx="32">
                  <c:v>1970</c:v>
                </c:pt>
                <c:pt idx="33">
                  <c:v>1975</c:v>
                </c:pt>
                <c:pt idx="34">
                  <c:v>1975</c:v>
                </c:pt>
                <c:pt idx="35">
                  <c:v>1980</c:v>
                </c:pt>
                <c:pt idx="36">
                  <c:v>1985</c:v>
                </c:pt>
                <c:pt idx="37">
                  <c:v>1985</c:v>
                </c:pt>
                <c:pt idx="38">
                  <c:v>1985</c:v>
                </c:pt>
                <c:pt idx="39">
                  <c:v>1985</c:v>
                </c:pt>
                <c:pt idx="40">
                  <c:v>1990</c:v>
                </c:pt>
                <c:pt idx="41">
                  <c:v>1990</c:v>
                </c:pt>
                <c:pt idx="42">
                  <c:v>1995</c:v>
                </c:pt>
                <c:pt idx="43">
                  <c:v>2000</c:v>
                </c:pt>
                <c:pt idx="44">
                  <c:v>2003</c:v>
                </c:pt>
                <c:pt idx="45">
                  <c:v>2019</c:v>
                </c:pt>
                <c:pt idx="46">
                  <c:v>2020</c:v>
                </c:pt>
                <c:pt idx="47">
                  <c:v>2025</c:v>
                </c:pt>
                <c:pt idx="48">
                  <c:v>2035</c:v>
                </c:pt>
                <c:pt idx="49">
                  <c:v>2045</c:v>
                </c:pt>
                <c:pt idx="50">
                  <c:v>2045</c:v>
                </c:pt>
                <c:pt idx="51">
                  <c:v>2046</c:v>
                </c:pt>
                <c:pt idx="52">
                  <c:v>2050</c:v>
                </c:pt>
                <c:pt idx="53">
                  <c:v>2051</c:v>
                </c:pt>
                <c:pt idx="54">
                  <c:v>2065</c:v>
                </c:pt>
                <c:pt idx="55">
                  <c:v>2065</c:v>
                </c:pt>
                <c:pt idx="56">
                  <c:v>2070</c:v>
                </c:pt>
                <c:pt idx="57">
                  <c:v>2074</c:v>
                </c:pt>
                <c:pt idx="58">
                  <c:v>2075</c:v>
                </c:pt>
                <c:pt idx="59">
                  <c:v>2085</c:v>
                </c:pt>
                <c:pt idx="60">
                  <c:v>2100</c:v>
                </c:pt>
                <c:pt idx="61">
                  <c:v>2108</c:v>
                </c:pt>
                <c:pt idx="62">
                  <c:v>2110</c:v>
                </c:pt>
                <c:pt idx="63">
                  <c:v>2110</c:v>
                </c:pt>
                <c:pt idx="64">
                  <c:v>2120</c:v>
                </c:pt>
                <c:pt idx="65">
                  <c:v>2123</c:v>
                </c:pt>
                <c:pt idx="66">
                  <c:v>2124</c:v>
                </c:pt>
                <c:pt idx="67">
                  <c:v>2125</c:v>
                </c:pt>
                <c:pt idx="68">
                  <c:v>2125</c:v>
                </c:pt>
                <c:pt idx="69">
                  <c:v>2125</c:v>
                </c:pt>
                <c:pt idx="70">
                  <c:v>2126</c:v>
                </c:pt>
                <c:pt idx="71">
                  <c:v>2130</c:v>
                </c:pt>
                <c:pt idx="72">
                  <c:v>2130</c:v>
                </c:pt>
                <c:pt idx="73">
                  <c:v>2130</c:v>
                </c:pt>
                <c:pt idx="74">
                  <c:v>2130</c:v>
                </c:pt>
                <c:pt idx="75">
                  <c:v>2135</c:v>
                </c:pt>
                <c:pt idx="76">
                  <c:v>2144</c:v>
                </c:pt>
                <c:pt idx="77">
                  <c:v>2145</c:v>
                </c:pt>
                <c:pt idx="78">
                  <c:v>2150</c:v>
                </c:pt>
                <c:pt idx="79">
                  <c:v>2155</c:v>
                </c:pt>
                <c:pt idx="80">
                  <c:v>2155</c:v>
                </c:pt>
                <c:pt idx="81">
                  <c:v>2155</c:v>
                </c:pt>
                <c:pt idx="82">
                  <c:v>2158</c:v>
                </c:pt>
                <c:pt idx="83">
                  <c:v>2160</c:v>
                </c:pt>
                <c:pt idx="84">
                  <c:v>2164</c:v>
                </c:pt>
                <c:pt idx="85">
                  <c:v>2164</c:v>
                </c:pt>
                <c:pt idx="86">
                  <c:v>2171</c:v>
                </c:pt>
                <c:pt idx="87">
                  <c:v>2188</c:v>
                </c:pt>
                <c:pt idx="88">
                  <c:v>2189</c:v>
                </c:pt>
                <c:pt idx="89">
                  <c:v>2190</c:v>
                </c:pt>
                <c:pt idx="90">
                  <c:v>2190</c:v>
                </c:pt>
                <c:pt idx="91">
                  <c:v>2200</c:v>
                </c:pt>
                <c:pt idx="92">
                  <c:v>2202</c:v>
                </c:pt>
                <c:pt idx="93">
                  <c:v>2205</c:v>
                </c:pt>
                <c:pt idx="94">
                  <c:v>2210</c:v>
                </c:pt>
                <c:pt idx="95">
                  <c:v>2215</c:v>
                </c:pt>
                <c:pt idx="96">
                  <c:v>2219</c:v>
                </c:pt>
                <c:pt idx="97">
                  <c:v>2220</c:v>
                </c:pt>
                <c:pt idx="98">
                  <c:v>2220</c:v>
                </c:pt>
                <c:pt idx="99">
                  <c:v>2223</c:v>
                </c:pt>
                <c:pt idx="100">
                  <c:v>2226</c:v>
                </c:pt>
                <c:pt idx="101">
                  <c:v>2228</c:v>
                </c:pt>
                <c:pt idx="102">
                  <c:v>2230</c:v>
                </c:pt>
                <c:pt idx="103">
                  <c:v>2234</c:v>
                </c:pt>
                <c:pt idx="104">
                  <c:v>2245</c:v>
                </c:pt>
                <c:pt idx="105">
                  <c:v>2246</c:v>
                </c:pt>
                <c:pt idx="106">
                  <c:v>2254</c:v>
                </c:pt>
                <c:pt idx="107">
                  <c:v>2255</c:v>
                </c:pt>
                <c:pt idx="108">
                  <c:v>2264</c:v>
                </c:pt>
                <c:pt idx="109">
                  <c:v>2265</c:v>
                </c:pt>
                <c:pt idx="110">
                  <c:v>2265</c:v>
                </c:pt>
                <c:pt idx="111">
                  <c:v>2265</c:v>
                </c:pt>
                <c:pt idx="112">
                  <c:v>2278</c:v>
                </c:pt>
                <c:pt idx="113">
                  <c:v>2279</c:v>
                </c:pt>
                <c:pt idx="114">
                  <c:v>2288</c:v>
                </c:pt>
                <c:pt idx="115">
                  <c:v>2290</c:v>
                </c:pt>
                <c:pt idx="116">
                  <c:v>2295</c:v>
                </c:pt>
                <c:pt idx="117">
                  <c:v>2300</c:v>
                </c:pt>
                <c:pt idx="118">
                  <c:v>2300</c:v>
                </c:pt>
                <c:pt idx="119">
                  <c:v>2300</c:v>
                </c:pt>
                <c:pt idx="120">
                  <c:v>2310</c:v>
                </c:pt>
                <c:pt idx="121">
                  <c:v>2320</c:v>
                </c:pt>
                <c:pt idx="122">
                  <c:v>2330</c:v>
                </c:pt>
                <c:pt idx="123">
                  <c:v>2335</c:v>
                </c:pt>
                <c:pt idx="124">
                  <c:v>2350</c:v>
                </c:pt>
                <c:pt idx="125">
                  <c:v>2370</c:v>
                </c:pt>
                <c:pt idx="126">
                  <c:v>2372</c:v>
                </c:pt>
                <c:pt idx="127">
                  <c:v>2375</c:v>
                </c:pt>
                <c:pt idx="128">
                  <c:v>2379</c:v>
                </c:pt>
                <c:pt idx="129">
                  <c:v>2380</c:v>
                </c:pt>
                <c:pt idx="130">
                  <c:v>2385</c:v>
                </c:pt>
                <c:pt idx="131">
                  <c:v>2391</c:v>
                </c:pt>
                <c:pt idx="132">
                  <c:v>2395</c:v>
                </c:pt>
                <c:pt idx="133">
                  <c:v>2395</c:v>
                </c:pt>
                <c:pt idx="134">
                  <c:v>2401</c:v>
                </c:pt>
                <c:pt idx="135">
                  <c:v>2405</c:v>
                </c:pt>
                <c:pt idx="136">
                  <c:v>2408</c:v>
                </c:pt>
                <c:pt idx="137">
                  <c:v>2408</c:v>
                </c:pt>
                <c:pt idx="138">
                  <c:v>2420</c:v>
                </c:pt>
                <c:pt idx="139">
                  <c:v>2430</c:v>
                </c:pt>
                <c:pt idx="140">
                  <c:v>2434</c:v>
                </c:pt>
                <c:pt idx="141">
                  <c:v>2451</c:v>
                </c:pt>
                <c:pt idx="142">
                  <c:v>2464</c:v>
                </c:pt>
                <c:pt idx="143">
                  <c:v>2472</c:v>
                </c:pt>
                <c:pt idx="144">
                  <c:v>2489</c:v>
                </c:pt>
                <c:pt idx="145">
                  <c:v>2490</c:v>
                </c:pt>
                <c:pt idx="146">
                  <c:v>2500</c:v>
                </c:pt>
                <c:pt idx="147">
                  <c:v>2506</c:v>
                </c:pt>
                <c:pt idx="148">
                  <c:v>2511</c:v>
                </c:pt>
                <c:pt idx="149">
                  <c:v>2515</c:v>
                </c:pt>
                <c:pt idx="150">
                  <c:v>2525</c:v>
                </c:pt>
                <c:pt idx="151">
                  <c:v>2542</c:v>
                </c:pt>
                <c:pt idx="152">
                  <c:v>2542</c:v>
                </c:pt>
                <c:pt idx="153">
                  <c:v>2545</c:v>
                </c:pt>
                <c:pt idx="154">
                  <c:v>2556</c:v>
                </c:pt>
                <c:pt idx="155">
                  <c:v>2560</c:v>
                </c:pt>
                <c:pt idx="156">
                  <c:v>2565</c:v>
                </c:pt>
                <c:pt idx="157">
                  <c:v>2572</c:v>
                </c:pt>
                <c:pt idx="158">
                  <c:v>2575</c:v>
                </c:pt>
                <c:pt idx="159">
                  <c:v>2582</c:v>
                </c:pt>
                <c:pt idx="160">
                  <c:v>2585</c:v>
                </c:pt>
                <c:pt idx="161">
                  <c:v>2587</c:v>
                </c:pt>
                <c:pt idx="162">
                  <c:v>2592</c:v>
                </c:pt>
                <c:pt idx="163">
                  <c:v>2595</c:v>
                </c:pt>
                <c:pt idx="164">
                  <c:v>2600</c:v>
                </c:pt>
                <c:pt idx="165">
                  <c:v>2605</c:v>
                </c:pt>
                <c:pt idx="166">
                  <c:v>2615</c:v>
                </c:pt>
                <c:pt idx="167">
                  <c:v>2620</c:v>
                </c:pt>
                <c:pt idx="168">
                  <c:v>2625</c:v>
                </c:pt>
                <c:pt idx="169">
                  <c:v>2634</c:v>
                </c:pt>
                <c:pt idx="170">
                  <c:v>2635</c:v>
                </c:pt>
                <c:pt idx="171">
                  <c:v>2635</c:v>
                </c:pt>
                <c:pt idx="172">
                  <c:v>2639</c:v>
                </c:pt>
                <c:pt idx="173">
                  <c:v>2640</c:v>
                </c:pt>
                <c:pt idx="174">
                  <c:v>2648</c:v>
                </c:pt>
                <c:pt idx="175">
                  <c:v>2660</c:v>
                </c:pt>
                <c:pt idx="176">
                  <c:v>2665</c:v>
                </c:pt>
                <c:pt idx="177">
                  <c:v>2670</c:v>
                </c:pt>
                <c:pt idx="178">
                  <c:v>2670</c:v>
                </c:pt>
                <c:pt idx="179">
                  <c:v>2671</c:v>
                </c:pt>
                <c:pt idx="180">
                  <c:v>2672</c:v>
                </c:pt>
                <c:pt idx="181">
                  <c:v>2678</c:v>
                </c:pt>
                <c:pt idx="182">
                  <c:v>2694</c:v>
                </c:pt>
                <c:pt idx="183">
                  <c:v>2700</c:v>
                </c:pt>
                <c:pt idx="184">
                  <c:v>2702</c:v>
                </c:pt>
                <c:pt idx="185">
                  <c:v>2711</c:v>
                </c:pt>
                <c:pt idx="186">
                  <c:v>2720</c:v>
                </c:pt>
                <c:pt idx="187">
                  <c:v>2720</c:v>
                </c:pt>
                <c:pt idx="188">
                  <c:v>2720</c:v>
                </c:pt>
                <c:pt idx="189">
                  <c:v>2725</c:v>
                </c:pt>
                <c:pt idx="190">
                  <c:v>2735</c:v>
                </c:pt>
                <c:pt idx="191">
                  <c:v>2740</c:v>
                </c:pt>
                <c:pt idx="192">
                  <c:v>2745</c:v>
                </c:pt>
                <c:pt idx="193">
                  <c:v>2755</c:v>
                </c:pt>
                <c:pt idx="194">
                  <c:v>2774</c:v>
                </c:pt>
                <c:pt idx="195">
                  <c:v>2789</c:v>
                </c:pt>
                <c:pt idx="196">
                  <c:v>2790</c:v>
                </c:pt>
                <c:pt idx="197">
                  <c:v>2795</c:v>
                </c:pt>
                <c:pt idx="198">
                  <c:v>2800</c:v>
                </c:pt>
                <c:pt idx="199">
                  <c:v>2807</c:v>
                </c:pt>
                <c:pt idx="200">
                  <c:v>2815</c:v>
                </c:pt>
                <c:pt idx="201">
                  <c:v>2830</c:v>
                </c:pt>
                <c:pt idx="202">
                  <c:v>2833</c:v>
                </c:pt>
                <c:pt idx="203">
                  <c:v>2835</c:v>
                </c:pt>
                <c:pt idx="204">
                  <c:v>2855</c:v>
                </c:pt>
                <c:pt idx="205">
                  <c:v>2865</c:v>
                </c:pt>
                <c:pt idx="206">
                  <c:v>2868</c:v>
                </c:pt>
                <c:pt idx="207">
                  <c:v>2870</c:v>
                </c:pt>
                <c:pt idx="208">
                  <c:v>2875</c:v>
                </c:pt>
                <c:pt idx="209">
                  <c:v>2890</c:v>
                </c:pt>
                <c:pt idx="210">
                  <c:v>2900</c:v>
                </c:pt>
                <c:pt idx="211">
                  <c:v>2901</c:v>
                </c:pt>
                <c:pt idx="212">
                  <c:v>2904</c:v>
                </c:pt>
                <c:pt idx="213">
                  <c:v>2905</c:v>
                </c:pt>
                <c:pt idx="214">
                  <c:v>2910</c:v>
                </c:pt>
                <c:pt idx="215">
                  <c:v>2914</c:v>
                </c:pt>
                <c:pt idx="216">
                  <c:v>2930</c:v>
                </c:pt>
                <c:pt idx="217">
                  <c:v>2930</c:v>
                </c:pt>
                <c:pt idx="218">
                  <c:v>2933</c:v>
                </c:pt>
                <c:pt idx="219">
                  <c:v>2945</c:v>
                </c:pt>
                <c:pt idx="220">
                  <c:v>2945</c:v>
                </c:pt>
                <c:pt idx="221">
                  <c:v>2945</c:v>
                </c:pt>
                <c:pt idx="222">
                  <c:v>2950</c:v>
                </c:pt>
                <c:pt idx="223">
                  <c:v>2950</c:v>
                </c:pt>
                <c:pt idx="224">
                  <c:v>2957</c:v>
                </c:pt>
                <c:pt idx="225">
                  <c:v>2962</c:v>
                </c:pt>
                <c:pt idx="226">
                  <c:v>2965</c:v>
                </c:pt>
                <c:pt idx="227">
                  <c:v>2979</c:v>
                </c:pt>
                <c:pt idx="228">
                  <c:v>2984</c:v>
                </c:pt>
                <c:pt idx="229">
                  <c:v>2990</c:v>
                </c:pt>
                <c:pt idx="230">
                  <c:v>3003</c:v>
                </c:pt>
                <c:pt idx="231">
                  <c:v>3012</c:v>
                </c:pt>
                <c:pt idx="232">
                  <c:v>3015</c:v>
                </c:pt>
                <c:pt idx="233">
                  <c:v>3021</c:v>
                </c:pt>
                <c:pt idx="234">
                  <c:v>3035</c:v>
                </c:pt>
                <c:pt idx="235">
                  <c:v>3039</c:v>
                </c:pt>
                <c:pt idx="236">
                  <c:v>3060</c:v>
                </c:pt>
                <c:pt idx="237">
                  <c:v>3070</c:v>
                </c:pt>
                <c:pt idx="238">
                  <c:v>3085</c:v>
                </c:pt>
                <c:pt idx="239">
                  <c:v>3086</c:v>
                </c:pt>
                <c:pt idx="240">
                  <c:v>3102</c:v>
                </c:pt>
                <c:pt idx="241">
                  <c:v>3121</c:v>
                </c:pt>
                <c:pt idx="242">
                  <c:v>3139</c:v>
                </c:pt>
                <c:pt idx="243">
                  <c:v>3140</c:v>
                </c:pt>
                <c:pt idx="244">
                  <c:v>3150</c:v>
                </c:pt>
                <c:pt idx="245">
                  <c:v>3155</c:v>
                </c:pt>
                <c:pt idx="246">
                  <c:v>3158</c:v>
                </c:pt>
                <c:pt idx="247">
                  <c:v>3160</c:v>
                </c:pt>
                <c:pt idx="248">
                  <c:v>3169</c:v>
                </c:pt>
                <c:pt idx="249">
                  <c:v>3190</c:v>
                </c:pt>
                <c:pt idx="250">
                  <c:v>3193</c:v>
                </c:pt>
                <c:pt idx="251">
                  <c:v>3205</c:v>
                </c:pt>
                <c:pt idx="252">
                  <c:v>3210</c:v>
                </c:pt>
                <c:pt idx="253">
                  <c:v>3211</c:v>
                </c:pt>
                <c:pt idx="254">
                  <c:v>3221</c:v>
                </c:pt>
                <c:pt idx="255">
                  <c:v>3230</c:v>
                </c:pt>
                <c:pt idx="256">
                  <c:v>3233</c:v>
                </c:pt>
                <c:pt idx="257">
                  <c:v>3245</c:v>
                </c:pt>
                <c:pt idx="258">
                  <c:v>3250</c:v>
                </c:pt>
                <c:pt idx="259">
                  <c:v>3264</c:v>
                </c:pt>
                <c:pt idx="260">
                  <c:v>3265</c:v>
                </c:pt>
                <c:pt idx="261">
                  <c:v>3270</c:v>
                </c:pt>
                <c:pt idx="262">
                  <c:v>3278</c:v>
                </c:pt>
                <c:pt idx="263">
                  <c:v>3282</c:v>
                </c:pt>
                <c:pt idx="264">
                  <c:v>3288</c:v>
                </c:pt>
                <c:pt idx="265">
                  <c:v>3302</c:v>
                </c:pt>
                <c:pt idx="266">
                  <c:v>3329</c:v>
                </c:pt>
                <c:pt idx="267">
                  <c:v>3336</c:v>
                </c:pt>
                <c:pt idx="268">
                  <c:v>3353</c:v>
                </c:pt>
                <c:pt idx="269">
                  <c:v>3360</c:v>
                </c:pt>
                <c:pt idx="270">
                  <c:v>3365</c:v>
                </c:pt>
                <c:pt idx="271">
                  <c:v>3380</c:v>
                </c:pt>
                <c:pt idx="272">
                  <c:v>3381</c:v>
                </c:pt>
                <c:pt idx="273">
                  <c:v>3399</c:v>
                </c:pt>
                <c:pt idx="274">
                  <c:v>3410</c:v>
                </c:pt>
                <c:pt idx="275">
                  <c:v>3410</c:v>
                </c:pt>
                <c:pt idx="276">
                  <c:v>3415</c:v>
                </c:pt>
                <c:pt idx="277">
                  <c:v>3420</c:v>
                </c:pt>
                <c:pt idx="278">
                  <c:v>3425</c:v>
                </c:pt>
                <c:pt idx="279">
                  <c:v>3425</c:v>
                </c:pt>
                <c:pt idx="280">
                  <c:v>3430</c:v>
                </c:pt>
                <c:pt idx="281">
                  <c:v>3432</c:v>
                </c:pt>
                <c:pt idx="282">
                  <c:v>3433</c:v>
                </c:pt>
                <c:pt idx="283">
                  <c:v>3436</c:v>
                </c:pt>
                <c:pt idx="284">
                  <c:v>3439</c:v>
                </c:pt>
                <c:pt idx="285">
                  <c:v>3445</c:v>
                </c:pt>
                <c:pt idx="286">
                  <c:v>3449</c:v>
                </c:pt>
                <c:pt idx="287">
                  <c:v>3459</c:v>
                </c:pt>
                <c:pt idx="288">
                  <c:v>3465</c:v>
                </c:pt>
                <c:pt idx="289">
                  <c:v>3504</c:v>
                </c:pt>
                <c:pt idx="290">
                  <c:v>3520</c:v>
                </c:pt>
                <c:pt idx="291">
                  <c:v>3525</c:v>
                </c:pt>
                <c:pt idx="292">
                  <c:v>3530</c:v>
                </c:pt>
                <c:pt idx="293">
                  <c:v>3535</c:v>
                </c:pt>
                <c:pt idx="294">
                  <c:v>3563</c:v>
                </c:pt>
                <c:pt idx="295">
                  <c:v>3570</c:v>
                </c:pt>
                <c:pt idx="296">
                  <c:v>3574</c:v>
                </c:pt>
                <c:pt idx="297">
                  <c:v>3605</c:v>
                </c:pt>
                <c:pt idx="298">
                  <c:v>3609</c:v>
                </c:pt>
                <c:pt idx="299">
                  <c:v>3613</c:v>
                </c:pt>
                <c:pt idx="300">
                  <c:v>3620</c:v>
                </c:pt>
                <c:pt idx="301">
                  <c:v>3630</c:v>
                </c:pt>
                <c:pt idx="302">
                  <c:v>3632</c:v>
                </c:pt>
                <c:pt idx="303">
                  <c:v>3645</c:v>
                </c:pt>
                <c:pt idx="304">
                  <c:v>3651</c:v>
                </c:pt>
                <c:pt idx="305">
                  <c:v>3664</c:v>
                </c:pt>
                <c:pt idx="306">
                  <c:v>3672</c:v>
                </c:pt>
                <c:pt idx="307">
                  <c:v>3672</c:v>
                </c:pt>
                <c:pt idx="308">
                  <c:v>3693</c:v>
                </c:pt>
                <c:pt idx="309">
                  <c:v>3725</c:v>
                </c:pt>
                <c:pt idx="310">
                  <c:v>3725</c:v>
                </c:pt>
                <c:pt idx="311">
                  <c:v>3730</c:v>
                </c:pt>
                <c:pt idx="312">
                  <c:v>3735</c:v>
                </c:pt>
                <c:pt idx="313">
                  <c:v>3755</c:v>
                </c:pt>
                <c:pt idx="314">
                  <c:v>3761</c:v>
                </c:pt>
                <c:pt idx="315">
                  <c:v>3777</c:v>
                </c:pt>
                <c:pt idx="316">
                  <c:v>3781</c:v>
                </c:pt>
                <c:pt idx="317">
                  <c:v>3785</c:v>
                </c:pt>
                <c:pt idx="318">
                  <c:v>3820</c:v>
                </c:pt>
                <c:pt idx="319">
                  <c:v>3821</c:v>
                </c:pt>
                <c:pt idx="320">
                  <c:v>3830</c:v>
                </c:pt>
                <c:pt idx="321">
                  <c:v>3840</c:v>
                </c:pt>
                <c:pt idx="322">
                  <c:v>3850</c:v>
                </c:pt>
                <c:pt idx="323">
                  <c:v>3870</c:v>
                </c:pt>
                <c:pt idx="324">
                  <c:v>3880</c:v>
                </c:pt>
                <c:pt idx="325">
                  <c:v>3892</c:v>
                </c:pt>
                <c:pt idx="326">
                  <c:v>3897</c:v>
                </c:pt>
                <c:pt idx="327">
                  <c:v>3900</c:v>
                </c:pt>
                <c:pt idx="328">
                  <c:v>3907</c:v>
                </c:pt>
                <c:pt idx="329">
                  <c:v>3940</c:v>
                </c:pt>
                <c:pt idx="330">
                  <c:v>3940</c:v>
                </c:pt>
                <c:pt idx="331">
                  <c:v>3955</c:v>
                </c:pt>
                <c:pt idx="332">
                  <c:v>3962</c:v>
                </c:pt>
                <c:pt idx="333">
                  <c:v>3988</c:v>
                </c:pt>
                <c:pt idx="334">
                  <c:v>4042</c:v>
                </c:pt>
                <c:pt idx="335">
                  <c:v>4054</c:v>
                </c:pt>
                <c:pt idx="336">
                  <c:v>4055</c:v>
                </c:pt>
                <c:pt idx="337">
                  <c:v>4060</c:v>
                </c:pt>
                <c:pt idx="338">
                  <c:v>4077</c:v>
                </c:pt>
                <c:pt idx="339">
                  <c:v>4080</c:v>
                </c:pt>
                <c:pt idx="340">
                  <c:v>4082</c:v>
                </c:pt>
                <c:pt idx="341">
                  <c:v>4096</c:v>
                </c:pt>
                <c:pt idx="342">
                  <c:v>4098</c:v>
                </c:pt>
                <c:pt idx="343">
                  <c:v>4100</c:v>
                </c:pt>
                <c:pt idx="344">
                  <c:v>4129</c:v>
                </c:pt>
                <c:pt idx="345">
                  <c:v>4135</c:v>
                </c:pt>
                <c:pt idx="346">
                  <c:v>4140</c:v>
                </c:pt>
                <c:pt idx="347">
                  <c:v>4141</c:v>
                </c:pt>
                <c:pt idx="348">
                  <c:v>4154</c:v>
                </c:pt>
                <c:pt idx="349">
                  <c:v>4165</c:v>
                </c:pt>
                <c:pt idx="350">
                  <c:v>4190</c:v>
                </c:pt>
                <c:pt idx="351">
                  <c:v>4209</c:v>
                </c:pt>
                <c:pt idx="352">
                  <c:v>4215</c:v>
                </c:pt>
                <c:pt idx="353">
                  <c:v>4215</c:v>
                </c:pt>
                <c:pt idx="354">
                  <c:v>4220</c:v>
                </c:pt>
                <c:pt idx="355">
                  <c:v>4237</c:v>
                </c:pt>
                <c:pt idx="356">
                  <c:v>4257</c:v>
                </c:pt>
                <c:pt idx="357">
                  <c:v>4274</c:v>
                </c:pt>
                <c:pt idx="358">
                  <c:v>4278</c:v>
                </c:pt>
                <c:pt idx="359">
                  <c:v>4294</c:v>
                </c:pt>
                <c:pt idx="360">
                  <c:v>4295</c:v>
                </c:pt>
                <c:pt idx="361">
                  <c:v>4312</c:v>
                </c:pt>
                <c:pt idx="362">
                  <c:v>4325</c:v>
                </c:pt>
                <c:pt idx="363">
                  <c:v>4335</c:v>
                </c:pt>
                <c:pt idx="364">
                  <c:v>4341</c:v>
                </c:pt>
                <c:pt idx="365">
                  <c:v>4354</c:v>
                </c:pt>
                <c:pt idx="366">
                  <c:v>4360</c:v>
                </c:pt>
                <c:pt idx="367">
                  <c:v>4363</c:v>
                </c:pt>
                <c:pt idx="368">
                  <c:v>4376</c:v>
                </c:pt>
                <c:pt idx="369">
                  <c:v>4380</c:v>
                </c:pt>
                <c:pt idx="370">
                  <c:v>4382</c:v>
                </c:pt>
                <c:pt idx="371">
                  <c:v>4385</c:v>
                </c:pt>
                <c:pt idx="372">
                  <c:v>4422</c:v>
                </c:pt>
                <c:pt idx="373">
                  <c:v>4425</c:v>
                </c:pt>
                <c:pt idx="374">
                  <c:v>4440</c:v>
                </c:pt>
                <c:pt idx="375">
                  <c:v>4456</c:v>
                </c:pt>
                <c:pt idx="376">
                  <c:v>4457</c:v>
                </c:pt>
                <c:pt idx="377">
                  <c:v>4464</c:v>
                </c:pt>
                <c:pt idx="378">
                  <c:v>4464</c:v>
                </c:pt>
                <c:pt idx="379">
                  <c:v>4498</c:v>
                </c:pt>
                <c:pt idx="380">
                  <c:v>4499</c:v>
                </c:pt>
                <c:pt idx="381">
                  <c:v>4502</c:v>
                </c:pt>
                <c:pt idx="382">
                  <c:v>4615</c:v>
                </c:pt>
                <c:pt idx="383">
                  <c:v>4633</c:v>
                </c:pt>
                <c:pt idx="384">
                  <c:v>4638</c:v>
                </c:pt>
                <c:pt idx="385">
                  <c:v>4654</c:v>
                </c:pt>
                <c:pt idx="386">
                  <c:v>4657</c:v>
                </c:pt>
                <c:pt idx="387">
                  <c:v>4668</c:v>
                </c:pt>
                <c:pt idx="388">
                  <c:v>4699</c:v>
                </c:pt>
                <c:pt idx="389">
                  <c:v>4732</c:v>
                </c:pt>
                <c:pt idx="390">
                  <c:v>4735</c:v>
                </c:pt>
                <c:pt idx="391">
                  <c:v>4746</c:v>
                </c:pt>
                <c:pt idx="392">
                  <c:v>4906</c:v>
                </c:pt>
                <c:pt idx="393">
                  <c:v>4951</c:v>
                </c:pt>
                <c:pt idx="394">
                  <c:v>4952</c:v>
                </c:pt>
                <c:pt idx="395">
                  <c:v>4955</c:v>
                </c:pt>
                <c:pt idx="396">
                  <c:v>4997</c:v>
                </c:pt>
                <c:pt idx="397">
                  <c:v>5140</c:v>
                </c:pt>
              </c:numCache>
            </c:numRef>
          </c:xVal>
          <c:yVal>
            <c:numRef>
              <c:f>'Least squares'!$B$2:$B$399</c:f>
              <c:numCache>
                <c:formatCode>General</c:formatCode>
                <c:ptCount val="398"/>
                <c:pt idx="0">
                  <c:v>35</c:v>
                </c:pt>
                <c:pt idx="1">
                  <c:v>31</c:v>
                </c:pt>
                <c:pt idx="2">
                  <c:v>39.1</c:v>
                </c:pt>
                <c:pt idx="3">
                  <c:v>35.1</c:v>
                </c:pt>
                <c:pt idx="4">
                  <c:v>31</c:v>
                </c:pt>
                <c:pt idx="5">
                  <c:v>33</c:v>
                </c:pt>
                <c:pt idx="6">
                  <c:v>33</c:v>
                </c:pt>
                <c:pt idx="7">
                  <c:v>36.1</c:v>
                </c:pt>
                <c:pt idx="8">
                  <c:v>36.1</c:v>
                </c:pt>
                <c:pt idx="9">
                  <c:v>29.5</c:v>
                </c:pt>
                <c:pt idx="10">
                  <c:v>36</c:v>
                </c:pt>
                <c:pt idx="11">
                  <c:v>27</c:v>
                </c:pt>
                <c:pt idx="12">
                  <c:v>26</c:v>
                </c:pt>
                <c:pt idx="13">
                  <c:v>40.9</c:v>
                </c:pt>
                <c:pt idx="14">
                  <c:v>32</c:v>
                </c:pt>
                <c:pt idx="15">
                  <c:v>29.8</c:v>
                </c:pt>
                <c:pt idx="16">
                  <c:v>44.6</c:v>
                </c:pt>
                <c:pt idx="17">
                  <c:v>29</c:v>
                </c:pt>
                <c:pt idx="18">
                  <c:v>39</c:v>
                </c:pt>
                <c:pt idx="19">
                  <c:v>35.700000000000003</c:v>
                </c:pt>
                <c:pt idx="20">
                  <c:v>31.9</c:v>
                </c:pt>
                <c:pt idx="21">
                  <c:v>29</c:v>
                </c:pt>
                <c:pt idx="22">
                  <c:v>29</c:v>
                </c:pt>
                <c:pt idx="23">
                  <c:v>29</c:v>
                </c:pt>
                <c:pt idx="24">
                  <c:v>33.5</c:v>
                </c:pt>
                <c:pt idx="25">
                  <c:v>26</c:v>
                </c:pt>
                <c:pt idx="26">
                  <c:v>31</c:v>
                </c:pt>
                <c:pt idx="27">
                  <c:v>26</c:v>
                </c:pt>
                <c:pt idx="28">
                  <c:v>26</c:v>
                </c:pt>
                <c:pt idx="29">
                  <c:v>32</c:v>
                </c:pt>
                <c:pt idx="30">
                  <c:v>38</c:v>
                </c:pt>
                <c:pt idx="31">
                  <c:v>38.1</c:v>
                </c:pt>
                <c:pt idx="32">
                  <c:v>31</c:v>
                </c:pt>
                <c:pt idx="33">
                  <c:v>34.1</c:v>
                </c:pt>
                <c:pt idx="34">
                  <c:v>37</c:v>
                </c:pt>
                <c:pt idx="35">
                  <c:v>36</c:v>
                </c:pt>
                <c:pt idx="36">
                  <c:v>30</c:v>
                </c:pt>
                <c:pt idx="37">
                  <c:v>32.799999999999997</c:v>
                </c:pt>
                <c:pt idx="38">
                  <c:v>34.1</c:v>
                </c:pt>
                <c:pt idx="39">
                  <c:v>43.1</c:v>
                </c:pt>
                <c:pt idx="40">
                  <c:v>31.5</c:v>
                </c:pt>
                <c:pt idx="41">
                  <c:v>32</c:v>
                </c:pt>
                <c:pt idx="42">
                  <c:v>38</c:v>
                </c:pt>
                <c:pt idx="43">
                  <c:v>31</c:v>
                </c:pt>
                <c:pt idx="44">
                  <c:v>32</c:v>
                </c:pt>
                <c:pt idx="45">
                  <c:v>37.200000000000003</c:v>
                </c:pt>
                <c:pt idx="46">
                  <c:v>31.8</c:v>
                </c:pt>
                <c:pt idx="47">
                  <c:v>37</c:v>
                </c:pt>
                <c:pt idx="48">
                  <c:v>29</c:v>
                </c:pt>
                <c:pt idx="49">
                  <c:v>31.5</c:v>
                </c:pt>
                <c:pt idx="50">
                  <c:v>34.4</c:v>
                </c:pt>
                <c:pt idx="51">
                  <c:v>25</c:v>
                </c:pt>
                <c:pt idx="52">
                  <c:v>37.700000000000003</c:v>
                </c:pt>
                <c:pt idx="53">
                  <c:v>30.5</c:v>
                </c:pt>
                <c:pt idx="54">
                  <c:v>30</c:v>
                </c:pt>
                <c:pt idx="55">
                  <c:v>32.299999999999997</c:v>
                </c:pt>
                <c:pt idx="56">
                  <c:v>39.4</c:v>
                </c:pt>
                <c:pt idx="57">
                  <c:v>30</c:v>
                </c:pt>
                <c:pt idx="58">
                  <c:v>33.5</c:v>
                </c:pt>
                <c:pt idx="59">
                  <c:v>44.3</c:v>
                </c:pt>
                <c:pt idx="60">
                  <c:v>27</c:v>
                </c:pt>
                <c:pt idx="61">
                  <c:v>24</c:v>
                </c:pt>
                <c:pt idx="62">
                  <c:v>40.799999999999997</c:v>
                </c:pt>
                <c:pt idx="63">
                  <c:v>46.6</c:v>
                </c:pt>
                <c:pt idx="64">
                  <c:v>32.1</c:v>
                </c:pt>
                <c:pt idx="65">
                  <c:v>28</c:v>
                </c:pt>
                <c:pt idx="66">
                  <c:v>18</c:v>
                </c:pt>
                <c:pt idx="67">
                  <c:v>28</c:v>
                </c:pt>
                <c:pt idx="68">
                  <c:v>36</c:v>
                </c:pt>
                <c:pt idx="69">
                  <c:v>38</c:v>
                </c:pt>
                <c:pt idx="70">
                  <c:v>25</c:v>
                </c:pt>
                <c:pt idx="71">
                  <c:v>27</c:v>
                </c:pt>
                <c:pt idx="72">
                  <c:v>27</c:v>
                </c:pt>
                <c:pt idx="73">
                  <c:v>37.299999999999997</c:v>
                </c:pt>
                <c:pt idx="74">
                  <c:v>44</c:v>
                </c:pt>
                <c:pt idx="75">
                  <c:v>29.5</c:v>
                </c:pt>
                <c:pt idx="76">
                  <c:v>41.5</c:v>
                </c:pt>
                <c:pt idx="77">
                  <c:v>33.799999999999997</c:v>
                </c:pt>
                <c:pt idx="78">
                  <c:v>34.5</c:v>
                </c:pt>
                <c:pt idx="79">
                  <c:v>28</c:v>
                </c:pt>
                <c:pt idx="80">
                  <c:v>30</c:v>
                </c:pt>
                <c:pt idx="81">
                  <c:v>30</c:v>
                </c:pt>
                <c:pt idx="82">
                  <c:v>24</c:v>
                </c:pt>
                <c:pt idx="83">
                  <c:v>36</c:v>
                </c:pt>
                <c:pt idx="84">
                  <c:v>24.5</c:v>
                </c:pt>
                <c:pt idx="85">
                  <c:v>28</c:v>
                </c:pt>
                <c:pt idx="86">
                  <c:v>29</c:v>
                </c:pt>
                <c:pt idx="87">
                  <c:v>34.299999999999997</c:v>
                </c:pt>
                <c:pt idx="88">
                  <c:v>26</c:v>
                </c:pt>
                <c:pt idx="89">
                  <c:v>30.5</c:v>
                </c:pt>
                <c:pt idx="90">
                  <c:v>33</c:v>
                </c:pt>
                <c:pt idx="91">
                  <c:v>34.200000000000003</c:v>
                </c:pt>
                <c:pt idx="92">
                  <c:v>27</c:v>
                </c:pt>
                <c:pt idx="93">
                  <c:v>36</c:v>
                </c:pt>
                <c:pt idx="94">
                  <c:v>33.700000000000003</c:v>
                </c:pt>
                <c:pt idx="95">
                  <c:v>34.700000000000003</c:v>
                </c:pt>
                <c:pt idx="96">
                  <c:v>29</c:v>
                </c:pt>
                <c:pt idx="97">
                  <c:v>23</c:v>
                </c:pt>
                <c:pt idx="98">
                  <c:v>25</c:v>
                </c:pt>
                <c:pt idx="99">
                  <c:v>25</c:v>
                </c:pt>
                <c:pt idx="100">
                  <c:v>21</c:v>
                </c:pt>
                <c:pt idx="101">
                  <c:v>25</c:v>
                </c:pt>
                <c:pt idx="102">
                  <c:v>30.9</c:v>
                </c:pt>
                <c:pt idx="103">
                  <c:v>26</c:v>
                </c:pt>
                <c:pt idx="104">
                  <c:v>34</c:v>
                </c:pt>
                <c:pt idx="105">
                  <c:v>26</c:v>
                </c:pt>
                <c:pt idx="106">
                  <c:v>23</c:v>
                </c:pt>
                <c:pt idx="107">
                  <c:v>26</c:v>
                </c:pt>
                <c:pt idx="108">
                  <c:v>28</c:v>
                </c:pt>
                <c:pt idx="109">
                  <c:v>26</c:v>
                </c:pt>
                <c:pt idx="110">
                  <c:v>26</c:v>
                </c:pt>
                <c:pt idx="111">
                  <c:v>32.200000000000003</c:v>
                </c:pt>
                <c:pt idx="112">
                  <c:v>24</c:v>
                </c:pt>
                <c:pt idx="113">
                  <c:v>20</c:v>
                </c:pt>
                <c:pt idx="114">
                  <c:v>28</c:v>
                </c:pt>
                <c:pt idx="115">
                  <c:v>32.4</c:v>
                </c:pt>
                <c:pt idx="116">
                  <c:v>32</c:v>
                </c:pt>
                <c:pt idx="117">
                  <c:v>25.5</c:v>
                </c:pt>
                <c:pt idx="118">
                  <c:v>26</c:v>
                </c:pt>
                <c:pt idx="119">
                  <c:v>27.2</c:v>
                </c:pt>
                <c:pt idx="120">
                  <c:v>19</c:v>
                </c:pt>
                <c:pt idx="121">
                  <c:v>34.5</c:v>
                </c:pt>
                <c:pt idx="122">
                  <c:v>19</c:v>
                </c:pt>
                <c:pt idx="123">
                  <c:v>43.4</c:v>
                </c:pt>
                <c:pt idx="124">
                  <c:v>32.4</c:v>
                </c:pt>
                <c:pt idx="125">
                  <c:v>36</c:v>
                </c:pt>
                <c:pt idx="126">
                  <c:v>24</c:v>
                </c:pt>
                <c:pt idx="127">
                  <c:v>25</c:v>
                </c:pt>
                <c:pt idx="128">
                  <c:v>22</c:v>
                </c:pt>
                <c:pt idx="129">
                  <c:v>29.9</c:v>
                </c:pt>
                <c:pt idx="130">
                  <c:v>30</c:v>
                </c:pt>
                <c:pt idx="131">
                  <c:v>26</c:v>
                </c:pt>
                <c:pt idx="132">
                  <c:v>22</c:v>
                </c:pt>
                <c:pt idx="133">
                  <c:v>34</c:v>
                </c:pt>
                <c:pt idx="134">
                  <c:v>21</c:v>
                </c:pt>
                <c:pt idx="135">
                  <c:v>23.9</c:v>
                </c:pt>
                <c:pt idx="136">
                  <c:v>20</c:v>
                </c:pt>
                <c:pt idx="137">
                  <c:v>22</c:v>
                </c:pt>
                <c:pt idx="138">
                  <c:v>23.7</c:v>
                </c:pt>
                <c:pt idx="139">
                  <c:v>24</c:v>
                </c:pt>
                <c:pt idx="140">
                  <c:v>37</c:v>
                </c:pt>
                <c:pt idx="141">
                  <c:v>26</c:v>
                </c:pt>
                <c:pt idx="142">
                  <c:v>28</c:v>
                </c:pt>
                <c:pt idx="143">
                  <c:v>21</c:v>
                </c:pt>
                <c:pt idx="144">
                  <c:v>24</c:v>
                </c:pt>
                <c:pt idx="145">
                  <c:v>27.2</c:v>
                </c:pt>
                <c:pt idx="146">
                  <c:v>35</c:v>
                </c:pt>
                <c:pt idx="147">
                  <c:v>23</c:v>
                </c:pt>
                <c:pt idx="148">
                  <c:v>22</c:v>
                </c:pt>
                <c:pt idx="149">
                  <c:v>21.1</c:v>
                </c:pt>
                <c:pt idx="150">
                  <c:v>29</c:v>
                </c:pt>
                <c:pt idx="151">
                  <c:v>25</c:v>
                </c:pt>
                <c:pt idx="152">
                  <c:v>31.3</c:v>
                </c:pt>
                <c:pt idx="153">
                  <c:v>24</c:v>
                </c:pt>
                <c:pt idx="154">
                  <c:v>33.5</c:v>
                </c:pt>
                <c:pt idx="155">
                  <c:v>27.5</c:v>
                </c:pt>
                <c:pt idx="156">
                  <c:v>26.5</c:v>
                </c:pt>
                <c:pt idx="157">
                  <c:v>25</c:v>
                </c:pt>
                <c:pt idx="158">
                  <c:v>31</c:v>
                </c:pt>
                <c:pt idx="159">
                  <c:v>20</c:v>
                </c:pt>
                <c:pt idx="160">
                  <c:v>26</c:v>
                </c:pt>
                <c:pt idx="161">
                  <c:v>21</c:v>
                </c:pt>
                <c:pt idx="162">
                  <c:v>23</c:v>
                </c:pt>
                <c:pt idx="163">
                  <c:v>28.8</c:v>
                </c:pt>
                <c:pt idx="164">
                  <c:v>21.5</c:v>
                </c:pt>
                <c:pt idx="165">
                  <c:v>28</c:v>
                </c:pt>
                <c:pt idx="166">
                  <c:v>32.9</c:v>
                </c:pt>
                <c:pt idx="167">
                  <c:v>25.8</c:v>
                </c:pt>
                <c:pt idx="168">
                  <c:v>28</c:v>
                </c:pt>
                <c:pt idx="169">
                  <c:v>19</c:v>
                </c:pt>
                <c:pt idx="170">
                  <c:v>26.6</c:v>
                </c:pt>
                <c:pt idx="171">
                  <c:v>31.6</c:v>
                </c:pt>
                <c:pt idx="172">
                  <c:v>23</c:v>
                </c:pt>
                <c:pt idx="173">
                  <c:v>27</c:v>
                </c:pt>
                <c:pt idx="174">
                  <c:v>21</c:v>
                </c:pt>
                <c:pt idx="175">
                  <c:v>24</c:v>
                </c:pt>
                <c:pt idx="176">
                  <c:v>32</c:v>
                </c:pt>
                <c:pt idx="177">
                  <c:v>27.4</c:v>
                </c:pt>
                <c:pt idx="178">
                  <c:v>28.4</c:v>
                </c:pt>
                <c:pt idx="179">
                  <c:v>25</c:v>
                </c:pt>
                <c:pt idx="180">
                  <c:v>25</c:v>
                </c:pt>
                <c:pt idx="181">
                  <c:v>28</c:v>
                </c:pt>
                <c:pt idx="182">
                  <c:v>23</c:v>
                </c:pt>
                <c:pt idx="183">
                  <c:v>26.8</c:v>
                </c:pt>
                <c:pt idx="184">
                  <c:v>24</c:v>
                </c:pt>
                <c:pt idx="185">
                  <c:v>29.8</c:v>
                </c:pt>
                <c:pt idx="186">
                  <c:v>21.5</c:v>
                </c:pt>
                <c:pt idx="187">
                  <c:v>25.1</c:v>
                </c:pt>
                <c:pt idx="188">
                  <c:v>31</c:v>
                </c:pt>
                <c:pt idx="189">
                  <c:v>23.5</c:v>
                </c:pt>
                <c:pt idx="190">
                  <c:v>27</c:v>
                </c:pt>
                <c:pt idx="191">
                  <c:v>24.5</c:v>
                </c:pt>
                <c:pt idx="192">
                  <c:v>23.2</c:v>
                </c:pt>
                <c:pt idx="193">
                  <c:v>25.5</c:v>
                </c:pt>
                <c:pt idx="194">
                  <c:v>18</c:v>
                </c:pt>
                <c:pt idx="195">
                  <c:v>18</c:v>
                </c:pt>
                <c:pt idx="196">
                  <c:v>27</c:v>
                </c:pt>
                <c:pt idx="197">
                  <c:v>21.6</c:v>
                </c:pt>
                <c:pt idx="198">
                  <c:v>27.9</c:v>
                </c:pt>
                <c:pt idx="199">
                  <c:v>20</c:v>
                </c:pt>
                <c:pt idx="200">
                  <c:v>22</c:v>
                </c:pt>
                <c:pt idx="201">
                  <c:v>20.3</c:v>
                </c:pt>
                <c:pt idx="202">
                  <c:v>22</c:v>
                </c:pt>
                <c:pt idx="203">
                  <c:v>22</c:v>
                </c:pt>
                <c:pt idx="204">
                  <c:v>23.8</c:v>
                </c:pt>
                <c:pt idx="205">
                  <c:v>24</c:v>
                </c:pt>
                <c:pt idx="206">
                  <c:v>19</c:v>
                </c:pt>
                <c:pt idx="207">
                  <c:v>26.4</c:v>
                </c:pt>
                <c:pt idx="208">
                  <c:v>21</c:v>
                </c:pt>
                <c:pt idx="209">
                  <c:v>22.3</c:v>
                </c:pt>
                <c:pt idx="210">
                  <c:v>25.4</c:v>
                </c:pt>
                <c:pt idx="211">
                  <c:v>19</c:v>
                </c:pt>
                <c:pt idx="212">
                  <c:v>23</c:v>
                </c:pt>
                <c:pt idx="213">
                  <c:v>23.6</c:v>
                </c:pt>
                <c:pt idx="214">
                  <c:v>32.700000000000003</c:v>
                </c:pt>
                <c:pt idx="215">
                  <c:v>20</c:v>
                </c:pt>
                <c:pt idx="216">
                  <c:v>19</c:v>
                </c:pt>
                <c:pt idx="217">
                  <c:v>24.2</c:v>
                </c:pt>
                <c:pt idx="218">
                  <c:v>18</c:v>
                </c:pt>
                <c:pt idx="219">
                  <c:v>18</c:v>
                </c:pt>
                <c:pt idx="220">
                  <c:v>22</c:v>
                </c:pt>
                <c:pt idx="221">
                  <c:v>25</c:v>
                </c:pt>
                <c:pt idx="222">
                  <c:v>27</c:v>
                </c:pt>
                <c:pt idx="223">
                  <c:v>36.4</c:v>
                </c:pt>
                <c:pt idx="224">
                  <c:v>23</c:v>
                </c:pt>
                <c:pt idx="225">
                  <c:v>18</c:v>
                </c:pt>
                <c:pt idx="226">
                  <c:v>20.2</c:v>
                </c:pt>
                <c:pt idx="227">
                  <c:v>21</c:v>
                </c:pt>
                <c:pt idx="228">
                  <c:v>18</c:v>
                </c:pt>
                <c:pt idx="229">
                  <c:v>19.8</c:v>
                </c:pt>
                <c:pt idx="230">
                  <c:v>24.3</c:v>
                </c:pt>
                <c:pt idx="231">
                  <c:v>24</c:v>
                </c:pt>
                <c:pt idx="232">
                  <c:v>38</c:v>
                </c:pt>
                <c:pt idx="233">
                  <c:v>18</c:v>
                </c:pt>
                <c:pt idx="234">
                  <c:v>23</c:v>
                </c:pt>
                <c:pt idx="235">
                  <c:v>21</c:v>
                </c:pt>
                <c:pt idx="236">
                  <c:v>20.2</c:v>
                </c:pt>
                <c:pt idx="237">
                  <c:v>20.8</c:v>
                </c:pt>
                <c:pt idx="238">
                  <c:v>22.5</c:v>
                </c:pt>
                <c:pt idx="239">
                  <c:v>14</c:v>
                </c:pt>
                <c:pt idx="240">
                  <c:v>20</c:v>
                </c:pt>
                <c:pt idx="241">
                  <c:v>18</c:v>
                </c:pt>
                <c:pt idx="242">
                  <c:v>18</c:v>
                </c:pt>
                <c:pt idx="243">
                  <c:v>17</c:v>
                </c:pt>
                <c:pt idx="244">
                  <c:v>20</c:v>
                </c:pt>
                <c:pt idx="245">
                  <c:v>20.5</c:v>
                </c:pt>
                <c:pt idx="246">
                  <c:v>15</c:v>
                </c:pt>
                <c:pt idx="247">
                  <c:v>30.7</c:v>
                </c:pt>
                <c:pt idx="248">
                  <c:v>13</c:v>
                </c:pt>
                <c:pt idx="249">
                  <c:v>27.2</c:v>
                </c:pt>
                <c:pt idx="250">
                  <c:v>17.5</c:v>
                </c:pt>
                <c:pt idx="251">
                  <c:v>18.100000000000001</c:v>
                </c:pt>
                <c:pt idx="252">
                  <c:v>19.399999999999999</c:v>
                </c:pt>
                <c:pt idx="253">
                  <c:v>19</c:v>
                </c:pt>
                <c:pt idx="254">
                  <c:v>20</c:v>
                </c:pt>
                <c:pt idx="255">
                  <c:v>28.1</c:v>
                </c:pt>
                <c:pt idx="256">
                  <c:v>22</c:v>
                </c:pt>
                <c:pt idx="257">
                  <c:v>21.5</c:v>
                </c:pt>
                <c:pt idx="258">
                  <c:v>30</c:v>
                </c:pt>
                <c:pt idx="259">
                  <c:v>19</c:v>
                </c:pt>
                <c:pt idx="260">
                  <c:v>20.2</c:v>
                </c:pt>
                <c:pt idx="261">
                  <c:v>19</c:v>
                </c:pt>
                <c:pt idx="262">
                  <c:v>16</c:v>
                </c:pt>
                <c:pt idx="263">
                  <c:v>19</c:v>
                </c:pt>
                <c:pt idx="264">
                  <c:v>18</c:v>
                </c:pt>
                <c:pt idx="265">
                  <c:v>19</c:v>
                </c:pt>
                <c:pt idx="266">
                  <c:v>17</c:v>
                </c:pt>
                <c:pt idx="267">
                  <c:v>15</c:v>
                </c:pt>
                <c:pt idx="268">
                  <c:v>22</c:v>
                </c:pt>
                <c:pt idx="269">
                  <c:v>20.6</c:v>
                </c:pt>
                <c:pt idx="270">
                  <c:v>19.899999999999999</c:v>
                </c:pt>
                <c:pt idx="271">
                  <c:v>20.6</c:v>
                </c:pt>
                <c:pt idx="272">
                  <c:v>19.100000000000001</c:v>
                </c:pt>
                <c:pt idx="273">
                  <c:v>15</c:v>
                </c:pt>
                <c:pt idx="274">
                  <c:v>16.2</c:v>
                </c:pt>
                <c:pt idx="275">
                  <c:v>18.100000000000001</c:v>
                </c:pt>
                <c:pt idx="276">
                  <c:v>22.4</c:v>
                </c:pt>
                <c:pt idx="277">
                  <c:v>23.9</c:v>
                </c:pt>
                <c:pt idx="278">
                  <c:v>19.2</c:v>
                </c:pt>
                <c:pt idx="279">
                  <c:v>20.5</c:v>
                </c:pt>
                <c:pt idx="280">
                  <c:v>20.5</c:v>
                </c:pt>
                <c:pt idx="281">
                  <c:v>15</c:v>
                </c:pt>
                <c:pt idx="282">
                  <c:v>16</c:v>
                </c:pt>
                <c:pt idx="283">
                  <c:v>18</c:v>
                </c:pt>
                <c:pt idx="284">
                  <c:v>16</c:v>
                </c:pt>
                <c:pt idx="285">
                  <c:v>17.7</c:v>
                </c:pt>
                <c:pt idx="286">
                  <c:v>17</c:v>
                </c:pt>
                <c:pt idx="287">
                  <c:v>18</c:v>
                </c:pt>
                <c:pt idx="288">
                  <c:v>17.600000000000001</c:v>
                </c:pt>
                <c:pt idx="289">
                  <c:v>18</c:v>
                </c:pt>
                <c:pt idx="290">
                  <c:v>17.5</c:v>
                </c:pt>
                <c:pt idx="291">
                  <c:v>18.5</c:v>
                </c:pt>
                <c:pt idx="292">
                  <c:v>25.4</c:v>
                </c:pt>
                <c:pt idx="293">
                  <c:v>19.2</c:v>
                </c:pt>
                <c:pt idx="294">
                  <c:v>15</c:v>
                </c:pt>
                <c:pt idx="295">
                  <c:v>20.2</c:v>
                </c:pt>
                <c:pt idx="296">
                  <c:v>18</c:v>
                </c:pt>
                <c:pt idx="297">
                  <c:v>19.2</c:v>
                </c:pt>
                <c:pt idx="298">
                  <c:v>14</c:v>
                </c:pt>
                <c:pt idx="299">
                  <c:v>18</c:v>
                </c:pt>
                <c:pt idx="300">
                  <c:v>18.600000000000001</c:v>
                </c:pt>
                <c:pt idx="301">
                  <c:v>19</c:v>
                </c:pt>
                <c:pt idx="302">
                  <c:v>16</c:v>
                </c:pt>
                <c:pt idx="303">
                  <c:v>18.5</c:v>
                </c:pt>
                <c:pt idx="304">
                  <c:v>20</c:v>
                </c:pt>
                <c:pt idx="305">
                  <c:v>11</c:v>
                </c:pt>
                <c:pt idx="306">
                  <c:v>14</c:v>
                </c:pt>
                <c:pt idx="307">
                  <c:v>17</c:v>
                </c:pt>
                <c:pt idx="308">
                  <c:v>15</c:v>
                </c:pt>
                <c:pt idx="309">
                  <c:v>17.600000000000001</c:v>
                </c:pt>
                <c:pt idx="310">
                  <c:v>26.6</c:v>
                </c:pt>
                <c:pt idx="311">
                  <c:v>15</c:v>
                </c:pt>
                <c:pt idx="312">
                  <c:v>19.399999999999999</c:v>
                </c:pt>
                <c:pt idx="313">
                  <c:v>13</c:v>
                </c:pt>
                <c:pt idx="314">
                  <c:v>15</c:v>
                </c:pt>
                <c:pt idx="315">
                  <c:v>15</c:v>
                </c:pt>
                <c:pt idx="316">
                  <c:v>16</c:v>
                </c:pt>
                <c:pt idx="317">
                  <c:v>18</c:v>
                </c:pt>
                <c:pt idx="318">
                  <c:v>16.5</c:v>
                </c:pt>
                <c:pt idx="319">
                  <c:v>13</c:v>
                </c:pt>
                <c:pt idx="320">
                  <c:v>18.2</c:v>
                </c:pt>
                <c:pt idx="321">
                  <c:v>17</c:v>
                </c:pt>
                <c:pt idx="322">
                  <c:v>15</c:v>
                </c:pt>
                <c:pt idx="323">
                  <c:v>13</c:v>
                </c:pt>
                <c:pt idx="324">
                  <c:v>17.5</c:v>
                </c:pt>
                <c:pt idx="325">
                  <c:v>15</c:v>
                </c:pt>
                <c:pt idx="326">
                  <c:v>16</c:v>
                </c:pt>
                <c:pt idx="327">
                  <c:v>23</c:v>
                </c:pt>
                <c:pt idx="328">
                  <c:v>17</c:v>
                </c:pt>
                <c:pt idx="329">
                  <c:v>13</c:v>
                </c:pt>
                <c:pt idx="330">
                  <c:v>18.5</c:v>
                </c:pt>
                <c:pt idx="331">
                  <c:v>16.5</c:v>
                </c:pt>
                <c:pt idx="332">
                  <c:v>15.5</c:v>
                </c:pt>
                <c:pt idx="333">
                  <c:v>13</c:v>
                </c:pt>
                <c:pt idx="334">
                  <c:v>14</c:v>
                </c:pt>
                <c:pt idx="335">
                  <c:v>15.5</c:v>
                </c:pt>
                <c:pt idx="336">
                  <c:v>13</c:v>
                </c:pt>
                <c:pt idx="337">
                  <c:v>17</c:v>
                </c:pt>
                <c:pt idx="338">
                  <c:v>14</c:v>
                </c:pt>
                <c:pt idx="339">
                  <c:v>17.5</c:v>
                </c:pt>
                <c:pt idx="340">
                  <c:v>15</c:v>
                </c:pt>
                <c:pt idx="341">
                  <c:v>14</c:v>
                </c:pt>
                <c:pt idx="342">
                  <c:v>13</c:v>
                </c:pt>
                <c:pt idx="343">
                  <c:v>13</c:v>
                </c:pt>
                <c:pt idx="344">
                  <c:v>14</c:v>
                </c:pt>
                <c:pt idx="345">
                  <c:v>15</c:v>
                </c:pt>
                <c:pt idx="346">
                  <c:v>15.5</c:v>
                </c:pt>
                <c:pt idx="347">
                  <c:v>16</c:v>
                </c:pt>
                <c:pt idx="348">
                  <c:v>14</c:v>
                </c:pt>
                <c:pt idx="349">
                  <c:v>15.5</c:v>
                </c:pt>
                <c:pt idx="350">
                  <c:v>16</c:v>
                </c:pt>
                <c:pt idx="351">
                  <c:v>14</c:v>
                </c:pt>
                <c:pt idx="352">
                  <c:v>14.5</c:v>
                </c:pt>
                <c:pt idx="353">
                  <c:v>17.5</c:v>
                </c:pt>
                <c:pt idx="354">
                  <c:v>16</c:v>
                </c:pt>
                <c:pt idx="355">
                  <c:v>14</c:v>
                </c:pt>
                <c:pt idx="356">
                  <c:v>14</c:v>
                </c:pt>
                <c:pt idx="357">
                  <c:v>13</c:v>
                </c:pt>
                <c:pt idx="358">
                  <c:v>16</c:v>
                </c:pt>
                <c:pt idx="359">
                  <c:v>13</c:v>
                </c:pt>
                <c:pt idx="360">
                  <c:v>15</c:v>
                </c:pt>
                <c:pt idx="361">
                  <c:v>14</c:v>
                </c:pt>
                <c:pt idx="362">
                  <c:v>15.5</c:v>
                </c:pt>
                <c:pt idx="363">
                  <c:v>16</c:v>
                </c:pt>
                <c:pt idx="364">
                  <c:v>15</c:v>
                </c:pt>
                <c:pt idx="365">
                  <c:v>14</c:v>
                </c:pt>
                <c:pt idx="366">
                  <c:v>16.899999999999999</c:v>
                </c:pt>
                <c:pt idx="367">
                  <c:v>13</c:v>
                </c:pt>
                <c:pt idx="368">
                  <c:v>10</c:v>
                </c:pt>
                <c:pt idx="369">
                  <c:v>16.5</c:v>
                </c:pt>
                <c:pt idx="370">
                  <c:v>11</c:v>
                </c:pt>
                <c:pt idx="371">
                  <c:v>14</c:v>
                </c:pt>
                <c:pt idx="372">
                  <c:v>13</c:v>
                </c:pt>
                <c:pt idx="373">
                  <c:v>14</c:v>
                </c:pt>
                <c:pt idx="374">
                  <c:v>15</c:v>
                </c:pt>
                <c:pt idx="375">
                  <c:v>12</c:v>
                </c:pt>
                <c:pt idx="376">
                  <c:v>14</c:v>
                </c:pt>
                <c:pt idx="377">
                  <c:v>13</c:v>
                </c:pt>
                <c:pt idx="378">
                  <c:v>14</c:v>
                </c:pt>
                <c:pt idx="379">
                  <c:v>16</c:v>
                </c:pt>
                <c:pt idx="380">
                  <c:v>12</c:v>
                </c:pt>
                <c:pt idx="381">
                  <c:v>13</c:v>
                </c:pt>
                <c:pt idx="382">
                  <c:v>10</c:v>
                </c:pt>
                <c:pt idx="383">
                  <c:v>11</c:v>
                </c:pt>
                <c:pt idx="384">
                  <c:v>14</c:v>
                </c:pt>
                <c:pt idx="385">
                  <c:v>13</c:v>
                </c:pt>
                <c:pt idx="386">
                  <c:v>14</c:v>
                </c:pt>
                <c:pt idx="387">
                  <c:v>16</c:v>
                </c:pt>
                <c:pt idx="388">
                  <c:v>13</c:v>
                </c:pt>
                <c:pt idx="389">
                  <c:v>9</c:v>
                </c:pt>
                <c:pt idx="390">
                  <c:v>13</c:v>
                </c:pt>
                <c:pt idx="391">
                  <c:v>13</c:v>
                </c:pt>
                <c:pt idx="392">
                  <c:v>12</c:v>
                </c:pt>
                <c:pt idx="393">
                  <c:v>12</c:v>
                </c:pt>
                <c:pt idx="394">
                  <c:v>12</c:v>
                </c:pt>
                <c:pt idx="395">
                  <c:v>12</c:v>
                </c:pt>
                <c:pt idx="396">
                  <c:v>11</c:v>
                </c:pt>
                <c:pt idx="397">
                  <c:v>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AED-4A60-83F5-3857B6431806}"/>
            </c:ext>
          </c:extLst>
        </c:ser>
        <c:ser>
          <c:idx val="1"/>
          <c:order val="1"/>
          <c:tx>
            <c:strRef>
              <c:f>'Least squares'!$C$1</c:f>
              <c:strCache>
                <c:ptCount val="1"/>
                <c:pt idx="0">
                  <c:v>prediction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'Least squares'!$A$2:$A$399</c:f>
              <c:numCache>
                <c:formatCode>General</c:formatCode>
                <c:ptCount val="398"/>
                <c:pt idx="0">
                  <c:v>1613</c:v>
                </c:pt>
                <c:pt idx="1">
                  <c:v>1649</c:v>
                </c:pt>
                <c:pt idx="2">
                  <c:v>1755</c:v>
                </c:pt>
                <c:pt idx="3">
                  <c:v>1760</c:v>
                </c:pt>
                <c:pt idx="4">
                  <c:v>1773</c:v>
                </c:pt>
                <c:pt idx="5">
                  <c:v>1795</c:v>
                </c:pt>
                <c:pt idx="6">
                  <c:v>1795</c:v>
                </c:pt>
                <c:pt idx="7">
                  <c:v>1800</c:v>
                </c:pt>
                <c:pt idx="8">
                  <c:v>1800</c:v>
                </c:pt>
                <c:pt idx="9">
                  <c:v>1825</c:v>
                </c:pt>
                <c:pt idx="10">
                  <c:v>1825</c:v>
                </c:pt>
                <c:pt idx="11">
                  <c:v>1834</c:v>
                </c:pt>
                <c:pt idx="12">
                  <c:v>1835</c:v>
                </c:pt>
                <c:pt idx="13">
                  <c:v>1835</c:v>
                </c:pt>
                <c:pt idx="14">
                  <c:v>1836</c:v>
                </c:pt>
                <c:pt idx="15">
                  <c:v>1845</c:v>
                </c:pt>
                <c:pt idx="16">
                  <c:v>1850</c:v>
                </c:pt>
                <c:pt idx="17">
                  <c:v>1867</c:v>
                </c:pt>
                <c:pt idx="18">
                  <c:v>1875</c:v>
                </c:pt>
                <c:pt idx="19">
                  <c:v>1915</c:v>
                </c:pt>
                <c:pt idx="20">
                  <c:v>1925</c:v>
                </c:pt>
                <c:pt idx="21">
                  <c:v>1937</c:v>
                </c:pt>
                <c:pt idx="22">
                  <c:v>1937</c:v>
                </c:pt>
                <c:pt idx="23">
                  <c:v>1940</c:v>
                </c:pt>
                <c:pt idx="24">
                  <c:v>1945</c:v>
                </c:pt>
                <c:pt idx="25">
                  <c:v>1950</c:v>
                </c:pt>
                <c:pt idx="26">
                  <c:v>1950</c:v>
                </c:pt>
                <c:pt idx="27">
                  <c:v>1955</c:v>
                </c:pt>
                <c:pt idx="28">
                  <c:v>1963</c:v>
                </c:pt>
                <c:pt idx="29">
                  <c:v>1965</c:v>
                </c:pt>
                <c:pt idx="30">
                  <c:v>1965</c:v>
                </c:pt>
                <c:pt idx="31">
                  <c:v>1968</c:v>
                </c:pt>
                <c:pt idx="32">
                  <c:v>1970</c:v>
                </c:pt>
                <c:pt idx="33">
                  <c:v>1975</c:v>
                </c:pt>
                <c:pt idx="34">
                  <c:v>1975</c:v>
                </c:pt>
                <c:pt idx="35">
                  <c:v>1980</c:v>
                </c:pt>
                <c:pt idx="36">
                  <c:v>1985</c:v>
                </c:pt>
                <c:pt idx="37">
                  <c:v>1985</c:v>
                </c:pt>
                <c:pt idx="38">
                  <c:v>1985</c:v>
                </c:pt>
                <c:pt idx="39">
                  <c:v>1985</c:v>
                </c:pt>
                <c:pt idx="40">
                  <c:v>1990</c:v>
                </c:pt>
                <c:pt idx="41">
                  <c:v>1990</c:v>
                </c:pt>
                <c:pt idx="42">
                  <c:v>1995</c:v>
                </c:pt>
                <c:pt idx="43">
                  <c:v>2000</c:v>
                </c:pt>
                <c:pt idx="44">
                  <c:v>2003</c:v>
                </c:pt>
                <c:pt idx="45">
                  <c:v>2019</c:v>
                </c:pt>
                <c:pt idx="46">
                  <c:v>2020</c:v>
                </c:pt>
                <c:pt idx="47">
                  <c:v>2025</c:v>
                </c:pt>
                <c:pt idx="48">
                  <c:v>2035</c:v>
                </c:pt>
                <c:pt idx="49">
                  <c:v>2045</c:v>
                </c:pt>
                <c:pt idx="50">
                  <c:v>2045</c:v>
                </c:pt>
                <c:pt idx="51">
                  <c:v>2046</c:v>
                </c:pt>
                <c:pt idx="52">
                  <c:v>2050</c:v>
                </c:pt>
                <c:pt idx="53">
                  <c:v>2051</c:v>
                </c:pt>
                <c:pt idx="54">
                  <c:v>2065</c:v>
                </c:pt>
                <c:pt idx="55">
                  <c:v>2065</c:v>
                </c:pt>
                <c:pt idx="56">
                  <c:v>2070</c:v>
                </c:pt>
                <c:pt idx="57">
                  <c:v>2074</c:v>
                </c:pt>
                <c:pt idx="58">
                  <c:v>2075</c:v>
                </c:pt>
                <c:pt idx="59">
                  <c:v>2085</c:v>
                </c:pt>
                <c:pt idx="60">
                  <c:v>2100</c:v>
                </c:pt>
                <c:pt idx="61">
                  <c:v>2108</c:v>
                </c:pt>
                <c:pt idx="62">
                  <c:v>2110</c:v>
                </c:pt>
                <c:pt idx="63">
                  <c:v>2110</c:v>
                </c:pt>
                <c:pt idx="64">
                  <c:v>2120</c:v>
                </c:pt>
                <c:pt idx="65">
                  <c:v>2123</c:v>
                </c:pt>
                <c:pt idx="66">
                  <c:v>2124</c:v>
                </c:pt>
                <c:pt idx="67">
                  <c:v>2125</c:v>
                </c:pt>
                <c:pt idx="68">
                  <c:v>2125</c:v>
                </c:pt>
                <c:pt idx="69">
                  <c:v>2125</c:v>
                </c:pt>
                <c:pt idx="70">
                  <c:v>2126</c:v>
                </c:pt>
                <c:pt idx="71">
                  <c:v>2130</c:v>
                </c:pt>
                <c:pt idx="72">
                  <c:v>2130</c:v>
                </c:pt>
                <c:pt idx="73">
                  <c:v>2130</c:v>
                </c:pt>
                <c:pt idx="74">
                  <c:v>2130</c:v>
                </c:pt>
                <c:pt idx="75">
                  <c:v>2135</c:v>
                </c:pt>
                <c:pt idx="76">
                  <c:v>2144</c:v>
                </c:pt>
                <c:pt idx="77">
                  <c:v>2145</c:v>
                </c:pt>
                <c:pt idx="78">
                  <c:v>2150</c:v>
                </c:pt>
                <c:pt idx="79">
                  <c:v>2155</c:v>
                </c:pt>
                <c:pt idx="80">
                  <c:v>2155</c:v>
                </c:pt>
                <c:pt idx="81">
                  <c:v>2155</c:v>
                </c:pt>
                <c:pt idx="82">
                  <c:v>2158</c:v>
                </c:pt>
                <c:pt idx="83">
                  <c:v>2160</c:v>
                </c:pt>
                <c:pt idx="84">
                  <c:v>2164</c:v>
                </c:pt>
                <c:pt idx="85">
                  <c:v>2164</c:v>
                </c:pt>
                <c:pt idx="86">
                  <c:v>2171</c:v>
                </c:pt>
                <c:pt idx="87">
                  <c:v>2188</c:v>
                </c:pt>
                <c:pt idx="88">
                  <c:v>2189</c:v>
                </c:pt>
                <c:pt idx="89">
                  <c:v>2190</c:v>
                </c:pt>
                <c:pt idx="90">
                  <c:v>2190</c:v>
                </c:pt>
                <c:pt idx="91">
                  <c:v>2200</c:v>
                </c:pt>
                <c:pt idx="92">
                  <c:v>2202</c:v>
                </c:pt>
                <c:pt idx="93">
                  <c:v>2205</c:v>
                </c:pt>
                <c:pt idx="94">
                  <c:v>2210</c:v>
                </c:pt>
                <c:pt idx="95">
                  <c:v>2215</c:v>
                </c:pt>
                <c:pt idx="96">
                  <c:v>2219</c:v>
                </c:pt>
                <c:pt idx="97">
                  <c:v>2220</c:v>
                </c:pt>
                <c:pt idx="98">
                  <c:v>2220</c:v>
                </c:pt>
                <c:pt idx="99">
                  <c:v>2223</c:v>
                </c:pt>
                <c:pt idx="100">
                  <c:v>2226</c:v>
                </c:pt>
                <c:pt idx="101">
                  <c:v>2228</c:v>
                </c:pt>
                <c:pt idx="102">
                  <c:v>2230</c:v>
                </c:pt>
                <c:pt idx="103">
                  <c:v>2234</c:v>
                </c:pt>
                <c:pt idx="104">
                  <c:v>2245</c:v>
                </c:pt>
                <c:pt idx="105">
                  <c:v>2246</c:v>
                </c:pt>
                <c:pt idx="106">
                  <c:v>2254</c:v>
                </c:pt>
                <c:pt idx="107">
                  <c:v>2255</c:v>
                </c:pt>
                <c:pt idx="108">
                  <c:v>2264</c:v>
                </c:pt>
                <c:pt idx="109">
                  <c:v>2265</c:v>
                </c:pt>
                <c:pt idx="110">
                  <c:v>2265</c:v>
                </c:pt>
                <c:pt idx="111">
                  <c:v>2265</c:v>
                </c:pt>
                <c:pt idx="112">
                  <c:v>2278</c:v>
                </c:pt>
                <c:pt idx="113">
                  <c:v>2279</c:v>
                </c:pt>
                <c:pt idx="114">
                  <c:v>2288</c:v>
                </c:pt>
                <c:pt idx="115">
                  <c:v>2290</c:v>
                </c:pt>
                <c:pt idx="116">
                  <c:v>2295</c:v>
                </c:pt>
                <c:pt idx="117">
                  <c:v>2300</c:v>
                </c:pt>
                <c:pt idx="118">
                  <c:v>2300</c:v>
                </c:pt>
                <c:pt idx="119">
                  <c:v>2300</c:v>
                </c:pt>
                <c:pt idx="120">
                  <c:v>2310</c:v>
                </c:pt>
                <c:pt idx="121">
                  <c:v>2320</c:v>
                </c:pt>
                <c:pt idx="122">
                  <c:v>2330</c:v>
                </c:pt>
                <c:pt idx="123">
                  <c:v>2335</c:v>
                </c:pt>
                <c:pt idx="124">
                  <c:v>2350</c:v>
                </c:pt>
                <c:pt idx="125">
                  <c:v>2370</c:v>
                </c:pt>
                <c:pt idx="126">
                  <c:v>2372</c:v>
                </c:pt>
                <c:pt idx="127">
                  <c:v>2375</c:v>
                </c:pt>
                <c:pt idx="128">
                  <c:v>2379</c:v>
                </c:pt>
                <c:pt idx="129">
                  <c:v>2380</c:v>
                </c:pt>
                <c:pt idx="130">
                  <c:v>2385</c:v>
                </c:pt>
                <c:pt idx="131">
                  <c:v>2391</c:v>
                </c:pt>
                <c:pt idx="132">
                  <c:v>2395</c:v>
                </c:pt>
                <c:pt idx="133">
                  <c:v>2395</c:v>
                </c:pt>
                <c:pt idx="134">
                  <c:v>2401</c:v>
                </c:pt>
                <c:pt idx="135">
                  <c:v>2405</c:v>
                </c:pt>
                <c:pt idx="136">
                  <c:v>2408</c:v>
                </c:pt>
                <c:pt idx="137">
                  <c:v>2408</c:v>
                </c:pt>
                <c:pt idx="138">
                  <c:v>2420</c:v>
                </c:pt>
                <c:pt idx="139">
                  <c:v>2430</c:v>
                </c:pt>
                <c:pt idx="140">
                  <c:v>2434</c:v>
                </c:pt>
                <c:pt idx="141">
                  <c:v>2451</c:v>
                </c:pt>
                <c:pt idx="142">
                  <c:v>2464</c:v>
                </c:pt>
                <c:pt idx="143">
                  <c:v>2472</c:v>
                </c:pt>
                <c:pt idx="144">
                  <c:v>2489</c:v>
                </c:pt>
                <c:pt idx="145">
                  <c:v>2490</c:v>
                </c:pt>
                <c:pt idx="146">
                  <c:v>2500</c:v>
                </c:pt>
                <c:pt idx="147">
                  <c:v>2506</c:v>
                </c:pt>
                <c:pt idx="148">
                  <c:v>2511</c:v>
                </c:pt>
                <c:pt idx="149">
                  <c:v>2515</c:v>
                </c:pt>
                <c:pt idx="150">
                  <c:v>2525</c:v>
                </c:pt>
                <c:pt idx="151">
                  <c:v>2542</c:v>
                </c:pt>
                <c:pt idx="152">
                  <c:v>2542</c:v>
                </c:pt>
                <c:pt idx="153">
                  <c:v>2545</c:v>
                </c:pt>
                <c:pt idx="154">
                  <c:v>2556</c:v>
                </c:pt>
                <c:pt idx="155">
                  <c:v>2560</c:v>
                </c:pt>
                <c:pt idx="156">
                  <c:v>2565</c:v>
                </c:pt>
                <c:pt idx="157">
                  <c:v>2572</c:v>
                </c:pt>
                <c:pt idx="158">
                  <c:v>2575</c:v>
                </c:pt>
                <c:pt idx="159">
                  <c:v>2582</c:v>
                </c:pt>
                <c:pt idx="160">
                  <c:v>2585</c:v>
                </c:pt>
                <c:pt idx="161">
                  <c:v>2587</c:v>
                </c:pt>
                <c:pt idx="162">
                  <c:v>2592</c:v>
                </c:pt>
                <c:pt idx="163">
                  <c:v>2595</c:v>
                </c:pt>
                <c:pt idx="164">
                  <c:v>2600</c:v>
                </c:pt>
                <c:pt idx="165">
                  <c:v>2605</c:v>
                </c:pt>
                <c:pt idx="166">
                  <c:v>2615</c:v>
                </c:pt>
                <c:pt idx="167">
                  <c:v>2620</c:v>
                </c:pt>
                <c:pt idx="168">
                  <c:v>2625</c:v>
                </c:pt>
                <c:pt idx="169">
                  <c:v>2634</c:v>
                </c:pt>
                <c:pt idx="170">
                  <c:v>2635</c:v>
                </c:pt>
                <c:pt idx="171">
                  <c:v>2635</c:v>
                </c:pt>
                <c:pt idx="172">
                  <c:v>2639</c:v>
                </c:pt>
                <c:pt idx="173">
                  <c:v>2640</c:v>
                </c:pt>
                <c:pt idx="174">
                  <c:v>2648</c:v>
                </c:pt>
                <c:pt idx="175">
                  <c:v>2660</c:v>
                </c:pt>
                <c:pt idx="176">
                  <c:v>2665</c:v>
                </c:pt>
                <c:pt idx="177">
                  <c:v>2670</c:v>
                </c:pt>
                <c:pt idx="178">
                  <c:v>2670</c:v>
                </c:pt>
                <c:pt idx="179">
                  <c:v>2671</c:v>
                </c:pt>
                <c:pt idx="180">
                  <c:v>2672</c:v>
                </c:pt>
                <c:pt idx="181">
                  <c:v>2678</c:v>
                </c:pt>
                <c:pt idx="182">
                  <c:v>2694</c:v>
                </c:pt>
                <c:pt idx="183">
                  <c:v>2700</c:v>
                </c:pt>
                <c:pt idx="184">
                  <c:v>2702</c:v>
                </c:pt>
                <c:pt idx="185">
                  <c:v>2711</c:v>
                </c:pt>
                <c:pt idx="186">
                  <c:v>2720</c:v>
                </c:pt>
                <c:pt idx="187">
                  <c:v>2720</c:v>
                </c:pt>
                <c:pt idx="188">
                  <c:v>2720</c:v>
                </c:pt>
                <c:pt idx="189">
                  <c:v>2725</c:v>
                </c:pt>
                <c:pt idx="190">
                  <c:v>2735</c:v>
                </c:pt>
                <c:pt idx="191">
                  <c:v>2740</c:v>
                </c:pt>
                <c:pt idx="192">
                  <c:v>2745</c:v>
                </c:pt>
                <c:pt idx="193">
                  <c:v>2755</c:v>
                </c:pt>
                <c:pt idx="194">
                  <c:v>2774</c:v>
                </c:pt>
                <c:pt idx="195">
                  <c:v>2789</c:v>
                </c:pt>
                <c:pt idx="196">
                  <c:v>2790</c:v>
                </c:pt>
                <c:pt idx="197">
                  <c:v>2795</c:v>
                </c:pt>
                <c:pt idx="198">
                  <c:v>2800</c:v>
                </c:pt>
                <c:pt idx="199">
                  <c:v>2807</c:v>
                </c:pt>
                <c:pt idx="200">
                  <c:v>2815</c:v>
                </c:pt>
                <c:pt idx="201">
                  <c:v>2830</c:v>
                </c:pt>
                <c:pt idx="202">
                  <c:v>2833</c:v>
                </c:pt>
                <c:pt idx="203">
                  <c:v>2835</c:v>
                </c:pt>
                <c:pt idx="204">
                  <c:v>2855</c:v>
                </c:pt>
                <c:pt idx="205">
                  <c:v>2865</c:v>
                </c:pt>
                <c:pt idx="206">
                  <c:v>2868</c:v>
                </c:pt>
                <c:pt idx="207">
                  <c:v>2870</c:v>
                </c:pt>
                <c:pt idx="208">
                  <c:v>2875</c:v>
                </c:pt>
                <c:pt idx="209">
                  <c:v>2890</c:v>
                </c:pt>
                <c:pt idx="210">
                  <c:v>2900</c:v>
                </c:pt>
                <c:pt idx="211">
                  <c:v>2901</c:v>
                </c:pt>
                <c:pt idx="212">
                  <c:v>2904</c:v>
                </c:pt>
                <c:pt idx="213">
                  <c:v>2905</c:v>
                </c:pt>
                <c:pt idx="214">
                  <c:v>2910</c:v>
                </c:pt>
                <c:pt idx="215">
                  <c:v>2914</c:v>
                </c:pt>
                <c:pt idx="216">
                  <c:v>2930</c:v>
                </c:pt>
                <c:pt idx="217">
                  <c:v>2930</c:v>
                </c:pt>
                <c:pt idx="218">
                  <c:v>2933</c:v>
                </c:pt>
                <c:pt idx="219">
                  <c:v>2945</c:v>
                </c:pt>
                <c:pt idx="220">
                  <c:v>2945</c:v>
                </c:pt>
                <c:pt idx="221">
                  <c:v>2945</c:v>
                </c:pt>
                <c:pt idx="222">
                  <c:v>2950</c:v>
                </c:pt>
                <c:pt idx="223">
                  <c:v>2950</c:v>
                </c:pt>
                <c:pt idx="224">
                  <c:v>2957</c:v>
                </c:pt>
                <c:pt idx="225">
                  <c:v>2962</c:v>
                </c:pt>
                <c:pt idx="226">
                  <c:v>2965</c:v>
                </c:pt>
                <c:pt idx="227">
                  <c:v>2979</c:v>
                </c:pt>
                <c:pt idx="228">
                  <c:v>2984</c:v>
                </c:pt>
                <c:pt idx="229">
                  <c:v>2990</c:v>
                </c:pt>
                <c:pt idx="230">
                  <c:v>3003</c:v>
                </c:pt>
                <c:pt idx="231">
                  <c:v>3012</c:v>
                </c:pt>
                <c:pt idx="232">
                  <c:v>3015</c:v>
                </c:pt>
                <c:pt idx="233">
                  <c:v>3021</c:v>
                </c:pt>
                <c:pt idx="234">
                  <c:v>3035</c:v>
                </c:pt>
                <c:pt idx="235">
                  <c:v>3039</c:v>
                </c:pt>
                <c:pt idx="236">
                  <c:v>3060</c:v>
                </c:pt>
                <c:pt idx="237">
                  <c:v>3070</c:v>
                </c:pt>
                <c:pt idx="238">
                  <c:v>3085</c:v>
                </c:pt>
                <c:pt idx="239">
                  <c:v>3086</c:v>
                </c:pt>
                <c:pt idx="240">
                  <c:v>3102</c:v>
                </c:pt>
                <c:pt idx="241">
                  <c:v>3121</c:v>
                </c:pt>
                <c:pt idx="242">
                  <c:v>3139</c:v>
                </c:pt>
                <c:pt idx="243">
                  <c:v>3140</c:v>
                </c:pt>
                <c:pt idx="244">
                  <c:v>3150</c:v>
                </c:pt>
                <c:pt idx="245">
                  <c:v>3155</c:v>
                </c:pt>
                <c:pt idx="246">
                  <c:v>3158</c:v>
                </c:pt>
                <c:pt idx="247">
                  <c:v>3160</c:v>
                </c:pt>
                <c:pt idx="248">
                  <c:v>3169</c:v>
                </c:pt>
                <c:pt idx="249">
                  <c:v>3190</c:v>
                </c:pt>
                <c:pt idx="250">
                  <c:v>3193</c:v>
                </c:pt>
                <c:pt idx="251">
                  <c:v>3205</c:v>
                </c:pt>
                <c:pt idx="252">
                  <c:v>3210</c:v>
                </c:pt>
                <c:pt idx="253">
                  <c:v>3211</c:v>
                </c:pt>
                <c:pt idx="254">
                  <c:v>3221</c:v>
                </c:pt>
                <c:pt idx="255">
                  <c:v>3230</c:v>
                </c:pt>
                <c:pt idx="256">
                  <c:v>3233</c:v>
                </c:pt>
                <c:pt idx="257">
                  <c:v>3245</c:v>
                </c:pt>
                <c:pt idx="258">
                  <c:v>3250</c:v>
                </c:pt>
                <c:pt idx="259">
                  <c:v>3264</c:v>
                </c:pt>
                <c:pt idx="260">
                  <c:v>3265</c:v>
                </c:pt>
                <c:pt idx="261">
                  <c:v>3270</c:v>
                </c:pt>
                <c:pt idx="262">
                  <c:v>3278</c:v>
                </c:pt>
                <c:pt idx="263">
                  <c:v>3282</c:v>
                </c:pt>
                <c:pt idx="264">
                  <c:v>3288</c:v>
                </c:pt>
                <c:pt idx="265">
                  <c:v>3302</c:v>
                </c:pt>
                <c:pt idx="266">
                  <c:v>3329</c:v>
                </c:pt>
                <c:pt idx="267">
                  <c:v>3336</c:v>
                </c:pt>
                <c:pt idx="268">
                  <c:v>3353</c:v>
                </c:pt>
                <c:pt idx="269">
                  <c:v>3360</c:v>
                </c:pt>
                <c:pt idx="270">
                  <c:v>3365</c:v>
                </c:pt>
                <c:pt idx="271">
                  <c:v>3380</c:v>
                </c:pt>
                <c:pt idx="272">
                  <c:v>3381</c:v>
                </c:pt>
                <c:pt idx="273">
                  <c:v>3399</c:v>
                </c:pt>
                <c:pt idx="274">
                  <c:v>3410</c:v>
                </c:pt>
                <c:pt idx="275">
                  <c:v>3410</c:v>
                </c:pt>
                <c:pt idx="276">
                  <c:v>3415</c:v>
                </c:pt>
                <c:pt idx="277">
                  <c:v>3420</c:v>
                </c:pt>
                <c:pt idx="278">
                  <c:v>3425</c:v>
                </c:pt>
                <c:pt idx="279">
                  <c:v>3425</c:v>
                </c:pt>
                <c:pt idx="280">
                  <c:v>3430</c:v>
                </c:pt>
                <c:pt idx="281">
                  <c:v>3432</c:v>
                </c:pt>
                <c:pt idx="282">
                  <c:v>3433</c:v>
                </c:pt>
                <c:pt idx="283">
                  <c:v>3436</c:v>
                </c:pt>
                <c:pt idx="284">
                  <c:v>3439</c:v>
                </c:pt>
                <c:pt idx="285">
                  <c:v>3445</c:v>
                </c:pt>
                <c:pt idx="286">
                  <c:v>3449</c:v>
                </c:pt>
                <c:pt idx="287">
                  <c:v>3459</c:v>
                </c:pt>
                <c:pt idx="288">
                  <c:v>3465</c:v>
                </c:pt>
                <c:pt idx="289">
                  <c:v>3504</c:v>
                </c:pt>
                <c:pt idx="290">
                  <c:v>3520</c:v>
                </c:pt>
                <c:pt idx="291">
                  <c:v>3525</c:v>
                </c:pt>
                <c:pt idx="292">
                  <c:v>3530</c:v>
                </c:pt>
                <c:pt idx="293">
                  <c:v>3535</c:v>
                </c:pt>
                <c:pt idx="294">
                  <c:v>3563</c:v>
                </c:pt>
                <c:pt idx="295">
                  <c:v>3570</c:v>
                </c:pt>
                <c:pt idx="296">
                  <c:v>3574</c:v>
                </c:pt>
                <c:pt idx="297">
                  <c:v>3605</c:v>
                </c:pt>
                <c:pt idx="298">
                  <c:v>3609</c:v>
                </c:pt>
                <c:pt idx="299">
                  <c:v>3613</c:v>
                </c:pt>
                <c:pt idx="300">
                  <c:v>3620</c:v>
                </c:pt>
                <c:pt idx="301">
                  <c:v>3630</c:v>
                </c:pt>
                <c:pt idx="302">
                  <c:v>3632</c:v>
                </c:pt>
                <c:pt idx="303">
                  <c:v>3645</c:v>
                </c:pt>
                <c:pt idx="304">
                  <c:v>3651</c:v>
                </c:pt>
                <c:pt idx="305">
                  <c:v>3664</c:v>
                </c:pt>
                <c:pt idx="306">
                  <c:v>3672</c:v>
                </c:pt>
                <c:pt idx="307">
                  <c:v>3672</c:v>
                </c:pt>
                <c:pt idx="308">
                  <c:v>3693</c:v>
                </c:pt>
                <c:pt idx="309">
                  <c:v>3725</c:v>
                </c:pt>
                <c:pt idx="310">
                  <c:v>3725</c:v>
                </c:pt>
                <c:pt idx="311">
                  <c:v>3730</c:v>
                </c:pt>
                <c:pt idx="312">
                  <c:v>3735</c:v>
                </c:pt>
                <c:pt idx="313">
                  <c:v>3755</c:v>
                </c:pt>
                <c:pt idx="314">
                  <c:v>3761</c:v>
                </c:pt>
                <c:pt idx="315">
                  <c:v>3777</c:v>
                </c:pt>
                <c:pt idx="316">
                  <c:v>3781</c:v>
                </c:pt>
                <c:pt idx="317">
                  <c:v>3785</c:v>
                </c:pt>
                <c:pt idx="318">
                  <c:v>3820</c:v>
                </c:pt>
                <c:pt idx="319">
                  <c:v>3821</c:v>
                </c:pt>
                <c:pt idx="320">
                  <c:v>3830</c:v>
                </c:pt>
                <c:pt idx="321">
                  <c:v>3840</c:v>
                </c:pt>
                <c:pt idx="322">
                  <c:v>3850</c:v>
                </c:pt>
                <c:pt idx="323">
                  <c:v>3870</c:v>
                </c:pt>
                <c:pt idx="324">
                  <c:v>3880</c:v>
                </c:pt>
                <c:pt idx="325">
                  <c:v>3892</c:v>
                </c:pt>
                <c:pt idx="326">
                  <c:v>3897</c:v>
                </c:pt>
                <c:pt idx="327">
                  <c:v>3900</c:v>
                </c:pt>
                <c:pt idx="328">
                  <c:v>3907</c:v>
                </c:pt>
                <c:pt idx="329">
                  <c:v>3940</c:v>
                </c:pt>
                <c:pt idx="330">
                  <c:v>3940</c:v>
                </c:pt>
                <c:pt idx="331">
                  <c:v>3955</c:v>
                </c:pt>
                <c:pt idx="332">
                  <c:v>3962</c:v>
                </c:pt>
                <c:pt idx="333">
                  <c:v>3988</c:v>
                </c:pt>
                <c:pt idx="334">
                  <c:v>4042</c:v>
                </c:pt>
                <c:pt idx="335">
                  <c:v>4054</c:v>
                </c:pt>
                <c:pt idx="336">
                  <c:v>4055</c:v>
                </c:pt>
                <c:pt idx="337">
                  <c:v>4060</c:v>
                </c:pt>
                <c:pt idx="338">
                  <c:v>4077</c:v>
                </c:pt>
                <c:pt idx="339">
                  <c:v>4080</c:v>
                </c:pt>
                <c:pt idx="340">
                  <c:v>4082</c:v>
                </c:pt>
                <c:pt idx="341">
                  <c:v>4096</c:v>
                </c:pt>
                <c:pt idx="342">
                  <c:v>4098</c:v>
                </c:pt>
                <c:pt idx="343">
                  <c:v>4100</c:v>
                </c:pt>
                <c:pt idx="344">
                  <c:v>4129</c:v>
                </c:pt>
                <c:pt idx="345">
                  <c:v>4135</c:v>
                </c:pt>
                <c:pt idx="346">
                  <c:v>4140</c:v>
                </c:pt>
                <c:pt idx="347">
                  <c:v>4141</c:v>
                </c:pt>
                <c:pt idx="348">
                  <c:v>4154</c:v>
                </c:pt>
                <c:pt idx="349">
                  <c:v>4165</c:v>
                </c:pt>
                <c:pt idx="350">
                  <c:v>4190</c:v>
                </c:pt>
                <c:pt idx="351">
                  <c:v>4209</c:v>
                </c:pt>
                <c:pt idx="352">
                  <c:v>4215</c:v>
                </c:pt>
                <c:pt idx="353">
                  <c:v>4215</c:v>
                </c:pt>
                <c:pt idx="354">
                  <c:v>4220</c:v>
                </c:pt>
                <c:pt idx="355">
                  <c:v>4237</c:v>
                </c:pt>
                <c:pt idx="356">
                  <c:v>4257</c:v>
                </c:pt>
                <c:pt idx="357">
                  <c:v>4274</c:v>
                </c:pt>
                <c:pt idx="358">
                  <c:v>4278</c:v>
                </c:pt>
                <c:pt idx="359">
                  <c:v>4294</c:v>
                </c:pt>
                <c:pt idx="360">
                  <c:v>4295</c:v>
                </c:pt>
                <c:pt idx="361">
                  <c:v>4312</c:v>
                </c:pt>
                <c:pt idx="362">
                  <c:v>4325</c:v>
                </c:pt>
                <c:pt idx="363">
                  <c:v>4335</c:v>
                </c:pt>
                <c:pt idx="364">
                  <c:v>4341</c:v>
                </c:pt>
                <c:pt idx="365">
                  <c:v>4354</c:v>
                </c:pt>
                <c:pt idx="366">
                  <c:v>4360</c:v>
                </c:pt>
                <c:pt idx="367">
                  <c:v>4363</c:v>
                </c:pt>
                <c:pt idx="368">
                  <c:v>4376</c:v>
                </c:pt>
                <c:pt idx="369">
                  <c:v>4380</c:v>
                </c:pt>
                <c:pt idx="370">
                  <c:v>4382</c:v>
                </c:pt>
                <c:pt idx="371">
                  <c:v>4385</c:v>
                </c:pt>
                <c:pt idx="372">
                  <c:v>4422</c:v>
                </c:pt>
                <c:pt idx="373">
                  <c:v>4425</c:v>
                </c:pt>
                <c:pt idx="374">
                  <c:v>4440</c:v>
                </c:pt>
                <c:pt idx="375">
                  <c:v>4456</c:v>
                </c:pt>
                <c:pt idx="376">
                  <c:v>4457</c:v>
                </c:pt>
                <c:pt idx="377">
                  <c:v>4464</c:v>
                </c:pt>
                <c:pt idx="378">
                  <c:v>4464</c:v>
                </c:pt>
                <c:pt idx="379">
                  <c:v>4498</c:v>
                </c:pt>
                <c:pt idx="380">
                  <c:v>4499</c:v>
                </c:pt>
                <c:pt idx="381">
                  <c:v>4502</c:v>
                </c:pt>
                <c:pt idx="382">
                  <c:v>4615</c:v>
                </c:pt>
                <c:pt idx="383">
                  <c:v>4633</c:v>
                </c:pt>
                <c:pt idx="384">
                  <c:v>4638</c:v>
                </c:pt>
                <c:pt idx="385">
                  <c:v>4654</c:v>
                </c:pt>
                <c:pt idx="386">
                  <c:v>4657</c:v>
                </c:pt>
                <c:pt idx="387">
                  <c:v>4668</c:v>
                </c:pt>
                <c:pt idx="388">
                  <c:v>4699</c:v>
                </c:pt>
                <c:pt idx="389">
                  <c:v>4732</c:v>
                </c:pt>
                <c:pt idx="390">
                  <c:v>4735</c:v>
                </c:pt>
                <c:pt idx="391">
                  <c:v>4746</c:v>
                </c:pt>
                <c:pt idx="392">
                  <c:v>4906</c:v>
                </c:pt>
                <c:pt idx="393">
                  <c:v>4951</c:v>
                </c:pt>
                <c:pt idx="394">
                  <c:v>4952</c:v>
                </c:pt>
                <c:pt idx="395">
                  <c:v>4955</c:v>
                </c:pt>
                <c:pt idx="396">
                  <c:v>4997</c:v>
                </c:pt>
                <c:pt idx="397">
                  <c:v>5140</c:v>
                </c:pt>
              </c:numCache>
            </c:numRef>
          </c:xVal>
          <c:yVal>
            <c:numRef>
              <c:f>'Least squares'!$C$2:$C$399</c:f>
              <c:numCache>
                <c:formatCode>General</c:formatCode>
                <c:ptCount val="398"/>
                <c:pt idx="0">
                  <c:v>40.231521144788594</c:v>
                </c:pt>
                <c:pt idx="1">
                  <c:v>39.346739828727252</c:v>
                </c:pt>
                <c:pt idx="2">
                  <c:v>36.953087942689287</c:v>
                </c:pt>
                <c:pt idx="3">
                  <c:v>36.8473266645493</c:v>
                </c:pt>
                <c:pt idx="4">
                  <c:v>36.575149346719165</c:v>
                </c:pt>
                <c:pt idx="5">
                  <c:v>36.123555883075632</c:v>
                </c:pt>
                <c:pt idx="6">
                  <c:v>36.123555883075632</c:v>
                </c:pt>
                <c:pt idx="7">
                  <c:v>36.022466228073363</c:v>
                </c:pt>
                <c:pt idx="8">
                  <c:v>36.022466228073363</c:v>
                </c:pt>
                <c:pt idx="9">
                  <c:v>35.525357325908139</c:v>
                </c:pt>
                <c:pt idx="10">
                  <c:v>35.525357325908139</c:v>
                </c:pt>
                <c:pt idx="11">
                  <c:v>35.349728054231889</c:v>
                </c:pt>
                <c:pt idx="12">
                  <c:v>35.330320431322754</c:v>
                </c:pt>
                <c:pt idx="13">
                  <c:v>35.330320431322754</c:v>
                </c:pt>
                <c:pt idx="14">
                  <c:v>35.310934028315977</c:v>
                </c:pt>
                <c:pt idx="15">
                  <c:v>35.137405589640025</c:v>
                </c:pt>
                <c:pt idx="16">
                  <c:v>35.041733158451535</c:v>
                </c:pt>
                <c:pt idx="17">
                  <c:v>34.720294115718474</c:v>
                </c:pt>
                <c:pt idx="18">
                  <c:v>34.571053024046044</c:v>
                </c:pt>
                <c:pt idx="19">
                  <c:v>33.843619998344607</c:v>
                </c:pt>
                <c:pt idx="20">
                  <c:v>33.666502741657112</c:v>
                </c:pt>
                <c:pt idx="21">
                  <c:v>33.456384960421012</c:v>
                </c:pt>
                <c:pt idx="22">
                  <c:v>33.456384960421012</c:v>
                </c:pt>
                <c:pt idx="23">
                  <c:v>33.404263178704042</c:v>
                </c:pt>
                <c:pt idx="24">
                  <c:v>33.317752174788168</c:v>
                </c:pt>
                <c:pt idx="25">
                  <c:v>33.231686465224449</c:v>
                </c:pt>
                <c:pt idx="26">
                  <c:v>33.231686465224449</c:v>
                </c:pt>
                <c:pt idx="27">
                  <c:v>33.146062624981127</c:v>
                </c:pt>
                <c:pt idx="28">
                  <c:v>33.009975120249393</c:v>
                </c:pt>
                <c:pt idx="29">
                  <c:v>32.976127026952618</c:v>
                </c:pt>
                <c:pt idx="30">
                  <c:v>32.976127026952618</c:v>
                </c:pt>
                <c:pt idx="31">
                  <c:v>32.925484361072961</c:v>
                </c:pt>
                <c:pt idx="32">
                  <c:v>32.891808592396465</c:v>
                </c:pt>
                <c:pt idx="33">
                  <c:v>32.807918672746716</c:v>
                </c:pt>
                <c:pt idx="34">
                  <c:v>32.807918672746716</c:v>
                </c:pt>
                <c:pt idx="35">
                  <c:v>32.724454013647957</c:v>
                </c:pt>
                <c:pt idx="36">
                  <c:v>32.641411393595106</c:v>
                </c:pt>
                <c:pt idx="37">
                  <c:v>32.641411393595106</c:v>
                </c:pt>
                <c:pt idx="38">
                  <c:v>32.641411393595106</c:v>
                </c:pt>
                <c:pt idx="39">
                  <c:v>32.641411393595106</c:v>
                </c:pt>
                <c:pt idx="40">
                  <c:v>32.558787623519848</c:v>
                </c:pt>
                <c:pt idx="41">
                  <c:v>32.558787623519848</c:v>
                </c:pt>
                <c:pt idx="42">
                  <c:v>32.476579546383853</c:v>
                </c:pt>
                <c:pt idx="43">
                  <c:v>32.394784036777644</c:v>
                </c:pt>
                <c:pt idx="44">
                  <c:v>32.345903474963542</c:v>
                </c:pt>
                <c:pt idx="45">
                  <c:v>32.087669538642061</c:v>
                </c:pt>
                <c:pt idx="46">
                  <c:v>32.071666250518327</c:v>
                </c:pt>
                <c:pt idx="47">
                  <c:v>31.991887777110044</c:v>
                </c:pt>
                <c:pt idx="48">
                  <c:v>31.833511288258116</c:v>
                </c:pt>
                <c:pt idx="49">
                  <c:v>31.676689454534841</c:v>
                </c:pt>
                <c:pt idx="50">
                  <c:v>31.676689454534841</c:v>
                </c:pt>
                <c:pt idx="51">
                  <c:v>31.661091897396268</c:v>
                </c:pt>
                <c:pt idx="52">
                  <c:v>31.598854406086332</c:v>
                </c:pt>
                <c:pt idx="53">
                  <c:v>31.583333105588476</c:v>
                </c:pt>
                <c:pt idx="54">
                  <c:v>31.367619187446198</c:v>
                </c:pt>
                <c:pt idx="55">
                  <c:v>31.367619187446198</c:v>
                </c:pt>
                <c:pt idx="56">
                  <c:v>31.291288262723349</c:v>
                </c:pt>
                <c:pt idx="57">
                  <c:v>31.230489494678658</c:v>
                </c:pt>
                <c:pt idx="58">
                  <c:v>31.215326564718247</c:v>
                </c:pt>
                <c:pt idx="59">
                  <c:v>31.064500197391101</c:v>
                </c:pt>
                <c:pt idx="60">
                  <c:v>30.840963942040101</c:v>
                </c:pt>
                <c:pt idx="61">
                  <c:v>30.723050207152955</c:v>
                </c:pt>
                <c:pt idx="62">
                  <c:v>30.69371200102335</c:v>
                </c:pt>
                <c:pt idx="63">
                  <c:v>30.69371200102335</c:v>
                </c:pt>
                <c:pt idx="64">
                  <c:v>30.547854378906031</c:v>
                </c:pt>
                <c:pt idx="65">
                  <c:v>30.504366031570331</c:v>
                </c:pt>
                <c:pt idx="66">
                  <c:v>30.489897317046943</c:v>
                </c:pt>
                <c:pt idx="67">
                  <c:v>30.475442270834449</c:v>
                </c:pt>
                <c:pt idx="68">
                  <c:v>30.475442270834449</c:v>
                </c:pt>
                <c:pt idx="69">
                  <c:v>30.475442270834449</c:v>
                </c:pt>
                <c:pt idx="70">
                  <c:v>30.461000873597524</c:v>
                </c:pt>
                <c:pt idx="71">
                  <c:v>30.403371388975</c:v>
                </c:pt>
                <c:pt idx="72">
                  <c:v>30.403371388975</c:v>
                </c:pt>
                <c:pt idx="73">
                  <c:v>30.403371388975</c:v>
                </c:pt>
                <c:pt idx="74">
                  <c:v>30.403371388975</c:v>
                </c:pt>
                <c:pt idx="75">
                  <c:v>30.331639330021915</c:v>
                </c:pt>
                <c:pt idx="76">
                  <c:v>30.203367872310611</c:v>
                </c:pt>
                <c:pt idx="77">
                  <c:v>30.189182179861209</c:v>
                </c:pt>
                <c:pt idx="78">
                  <c:v>30.11845239350713</c:v>
                </c:pt>
                <c:pt idx="79">
                  <c:v>30.048052039252266</c:v>
                </c:pt>
                <c:pt idx="80">
                  <c:v>30.048052039252266</c:v>
                </c:pt>
                <c:pt idx="81">
                  <c:v>30.048052039252266</c:v>
                </c:pt>
                <c:pt idx="82">
                  <c:v>30.005968999173483</c:v>
                </c:pt>
                <c:pt idx="83">
                  <c:v>29.977978823712842</c:v>
                </c:pt>
                <c:pt idx="84">
                  <c:v>29.922154263558976</c:v>
                </c:pt>
                <c:pt idx="85">
                  <c:v>29.922154263558976</c:v>
                </c:pt>
                <c:pt idx="86">
                  <c:v>29.824958111610261</c:v>
                </c:pt>
                <c:pt idx="87">
                  <c:v>29.591509087023347</c:v>
                </c:pt>
                <c:pt idx="88">
                  <c:v>29.577890130566733</c:v>
                </c:pt>
                <c:pt idx="89">
                  <c:v>29.564283657817274</c:v>
                </c:pt>
                <c:pt idx="90">
                  <c:v>29.564283657817274</c:v>
                </c:pt>
                <c:pt idx="91">
                  <c:v>29.428901779840345</c:v>
                </c:pt>
                <c:pt idx="92">
                  <c:v>29.40197350784851</c:v>
                </c:pt>
                <c:pt idx="93">
                  <c:v>29.361673033361289</c:v>
                </c:pt>
                <c:pt idx="94">
                  <c:v>29.294749619833532</c:v>
                </c:pt>
                <c:pt idx="95">
                  <c:v>29.228129466422569</c:v>
                </c:pt>
                <c:pt idx="96">
                  <c:v>29.175050309982304</c:v>
                </c:pt>
                <c:pt idx="97">
                  <c:v>29.161810519002834</c:v>
                </c:pt>
                <c:pt idx="98">
                  <c:v>29.161810519002834</c:v>
                </c:pt>
                <c:pt idx="99">
                  <c:v>29.122162881842531</c:v>
                </c:pt>
                <c:pt idx="100">
                  <c:v>29.082622509134243</c:v>
                </c:pt>
                <c:pt idx="101">
                  <c:v>29.056321637521297</c:v>
                </c:pt>
                <c:pt idx="102">
                  <c:v>29.030068117918248</c:v>
                </c:pt>
                <c:pt idx="103">
                  <c:v>28.977702624775574</c:v>
                </c:pt>
                <c:pt idx="104">
                  <c:v>28.834663260702612</c:v>
                </c:pt>
                <c:pt idx="105">
                  <c:v>28.821729416355033</c:v>
                </c:pt>
                <c:pt idx="106">
                  <c:v>28.718673345063085</c:v>
                </c:pt>
                <c:pt idx="107">
                  <c:v>28.705842941149267</c:v>
                </c:pt>
                <c:pt idx="108">
                  <c:v>28.590881242884887</c:v>
                </c:pt>
                <c:pt idx="109">
                  <c:v>28.578164325808089</c:v>
                </c:pt>
                <c:pt idx="110">
                  <c:v>28.578164325808089</c:v>
                </c:pt>
                <c:pt idx="111">
                  <c:v>28.578164325808089</c:v>
                </c:pt>
                <c:pt idx="112">
                  <c:v>28.413864186666043</c:v>
                </c:pt>
                <c:pt idx="113">
                  <c:v>28.401303641670737</c:v>
                </c:pt>
                <c:pt idx="114">
                  <c:v>28.288754649252574</c:v>
                </c:pt>
                <c:pt idx="115">
                  <c:v>28.263864348310747</c:v>
                </c:pt>
                <c:pt idx="116">
                  <c:v>28.201829096966961</c:v>
                </c:pt>
                <c:pt idx="117">
                  <c:v>28.14006456652573</c:v>
                </c:pt>
                <c:pt idx="118">
                  <c:v>28.14006456652573</c:v>
                </c:pt>
                <c:pt idx="119">
                  <c:v>28.14006456652573</c:v>
                </c:pt>
                <c:pt idx="120">
                  <c:v>28.01734061926399</c:v>
                </c:pt>
                <c:pt idx="121">
                  <c:v>27.895678560552469</c:v>
                </c:pt>
                <c:pt idx="122">
                  <c:v>27.775064684276074</c:v>
                </c:pt>
                <c:pt idx="123">
                  <c:v>27.71514659571033</c:v>
                </c:pt>
                <c:pt idx="124">
                  <c:v>27.536927823192229</c:v>
                </c:pt>
                <c:pt idx="125">
                  <c:v>27.302824992454603</c:v>
                </c:pt>
                <c:pt idx="126">
                  <c:v>27.27963264277545</c:v>
                </c:pt>
                <c:pt idx="127">
                  <c:v>27.244917629739341</c:v>
                </c:pt>
                <c:pt idx="128">
                  <c:v>27.198767646716504</c:v>
                </c:pt>
                <c:pt idx="129">
                  <c:v>27.187254479601272</c:v>
                </c:pt>
                <c:pt idx="130">
                  <c:v>27.129834002310318</c:v>
                </c:pt>
                <c:pt idx="131">
                  <c:v>27.061247608855773</c:v>
                </c:pt>
                <c:pt idx="132">
                  <c:v>27.015714971758253</c:v>
                </c:pt>
                <c:pt idx="133">
                  <c:v>27.015714971758253</c:v>
                </c:pt>
                <c:pt idx="134">
                  <c:v>26.947701533725958</c:v>
                </c:pt>
                <c:pt idx="135">
                  <c:v>26.902548475999165</c:v>
                </c:pt>
                <c:pt idx="136">
                  <c:v>26.868782493033002</c:v>
                </c:pt>
                <c:pt idx="137">
                  <c:v>26.868782493033002</c:v>
                </c:pt>
                <c:pt idx="138">
                  <c:v>26.734558840838577</c:v>
                </c:pt>
                <c:pt idx="139">
                  <c:v>26.623722213816205</c:v>
                </c:pt>
                <c:pt idx="140">
                  <c:v>26.57964351667589</c:v>
                </c:pt>
                <c:pt idx="141">
                  <c:v>26.393920069948841</c:v>
                </c:pt>
                <c:pt idx="142">
                  <c:v>26.253631846695551</c:v>
                </c:pt>
                <c:pt idx="143">
                  <c:v>26.168036749537237</c:v>
                </c:pt>
                <c:pt idx="144">
                  <c:v>25.987980868625495</c:v>
                </c:pt>
                <c:pt idx="145">
                  <c:v>25.977466195891051</c:v>
                </c:pt>
                <c:pt idx="146">
                  <c:v>25.872783832501952</c:v>
                </c:pt>
                <c:pt idx="147">
                  <c:v>25.810376921566</c:v>
                </c:pt>
                <c:pt idx="148">
                  <c:v>25.758599832126524</c:v>
                </c:pt>
                <c:pt idx="149">
                  <c:v>25.717326940368018</c:v>
                </c:pt>
                <c:pt idx="150">
                  <c:v>25.614718934559342</c:v>
                </c:pt>
                <c:pt idx="151">
                  <c:v>25.442144942205488</c:v>
                </c:pt>
                <c:pt idx="152">
                  <c:v>25.442144942205488</c:v>
                </c:pt>
                <c:pt idx="153">
                  <c:v>25.411930922971667</c:v>
                </c:pt>
                <c:pt idx="154">
                  <c:v>25.301755240674307</c:v>
                </c:pt>
                <c:pt idx="155">
                  <c:v>25.261926977714598</c:v>
                </c:pt>
                <c:pt idx="156">
                  <c:v>25.212316983835329</c:v>
                </c:pt>
                <c:pt idx="157">
                  <c:v>25.143188243001589</c:v>
                </c:pt>
                <c:pt idx="158">
                  <c:v>25.11367712237346</c:v>
                </c:pt>
                <c:pt idx="159">
                  <c:v>25.045085521752974</c:v>
                </c:pt>
                <c:pt idx="160">
                  <c:v>25.01580326349001</c:v>
                </c:pt>
                <c:pt idx="161">
                  <c:v>24.996319628392762</c:v>
                </c:pt>
                <c:pt idx="162">
                  <c:v>24.947742574455017</c:v>
                </c:pt>
                <c:pt idx="163">
                  <c:v>24.918686529802329</c:v>
                </c:pt>
                <c:pt idx="164">
                  <c:v>24.870409348138686</c:v>
                </c:pt>
                <c:pt idx="165">
                  <c:v>24.822318180492609</c:v>
                </c:pt>
                <c:pt idx="166">
                  <c:v>24.726689608692933</c:v>
                </c:pt>
                <c:pt idx="167">
                  <c:v>24.67915008571001</c:v>
                </c:pt>
                <c:pt idx="168">
                  <c:v>24.63179233892998</c:v>
                </c:pt>
                <c:pt idx="169">
                  <c:v>24.547003158316173</c:v>
                </c:pt>
                <c:pt idx="170">
                  <c:v>24.537618024628191</c:v>
                </c:pt>
                <c:pt idx="171">
                  <c:v>24.537618024628191</c:v>
                </c:pt>
                <c:pt idx="172">
                  <c:v>24.500148880936003</c:v>
                </c:pt>
                <c:pt idx="173">
                  <c:v>24.490799402114177</c:v>
                </c:pt>
                <c:pt idx="174">
                  <c:v>24.416258731809439</c:v>
                </c:pt>
                <c:pt idx="175">
                  <c:v>24.305291529251292</c:v>
                </c:pt>
                <c:pt idx="176">
                  <c:v>24.259351231340219</c:v>
                </c:pt>
                <c:pt idx="177">
                  <c:v>24.213583634135208</c:v>
                </c:pt>
                <c:pt idx="178">
                  <c:v>24.213583634135208</c:v>
                </c:pt>
                <c:pt idx="179">
                  <c:v>24.204450753219231</c:v>
                </c:pt>
                <c:pt idx="180">
                  <c:v>24.195324733744187</c:v>
                </c:pt>
                <c:pt idx="181">
                  <c:v>24.140712275645949</c:v>
                </c:pt>
                <c:pt idx="182">
                  <c:v>23.99627274671651</c:v>
                </c:pt>
                <c:pt idx="183">
                  <c:v>23.942550904512679</c:v>
                </c:pt>
                <c:pt idx="184">
                  <c:v>23.924696840348915</c:v>
                </c:pt>
                <c:pt idx="185">
                  <c:v>23.844680759218054</c:v>
                </c:pt>
                <c:pt idx="186">
                  <c:v>23.765196161991629</c:v>
                </c:pt>
                <c:pt idx="187">
                  <c:v>23.765196161991629</c:v>
                </c:pt>
                <c:pt idx="188">
                  <c:v>23.765196161991629</c:v>
                </c:pt>
                <c:pt idx="189">
                  <c:v>23.721265762805675</c:v>
                </c:pt>
                <c:pt idx="190">
                  <c:v>23.633888622837354</c:v>
                </c:pt>
                <c:pt idx="191">
                  <c:v>23.590440112511285</c:v>
                </c:pt>
                <c:pt idx="192">
                  <c:v>23.54715047302539</c:v>
                </c:pt>
                <c:pt idx="193">
                  <c:v>23.461044338035915</c:v>
                </c:pt>
                <c:pt idx="194">
                  <c:v>23.299159342332711</c:v>
                </c:pt>
                <c:pt idx="195">
                  <c:v>23.172919193120901</c:v>
                </c:pt>
                <c:pt idx="196">
                  <c:v>23.164551626429418</c:v>
                </c:pt>
                <c:pt idx="197">
                  <c:v>23.122803939935128</c:v>
                </c:pt>
                <c:pt idx="198">
                  <c:v>23.081205906669346</c:v>
                </c:pt>
                <c:pt idx="199">
                  <c:v>23.023218551096047</c:v>
                </c:pt>
                <c:pt idx="200">
                  <c:v>22.95730173213034</c:v>
                </c:pt>
                <c:pt idx="201">
                  <c:v>22.834715895561718</c:v>
                </c:pt>
                <c:pt idx="202">
                  <c:v>22.810355081462529</c:v>
                </c:pt>
                <c:pt idx="203">
                  <c:v>22.794143288259605</c:v>
                </c:pt>
                <c:pt idx="204">
                  <c:v>22.633279231324416</c:v>
                </c:pt>
                <c:pt idx="205">
                  <c:v>22.5536925453458</c:v>
                </c:pt>
                <c:pt idx="206">
                  <c:v>22.529925166472694</c:v>
                </c:pt>
                <c:pt idx="207">
                  <c:v>22.514107954346258</c:v>
                </c:pt>
                <c:pt idx="208">
                  <c:v>22.474661560818049</c:v>
                </c:pt>
                <c:pt idx="209">
                  <c:v>22.357144374464355</c:v>
                </c:pt>
                <c:pt idx="210">
                  <c:v>22.279477475100517</c:v>
                </c:pt>
                <c:pt idx="211">
                  <c:v>22.27174034440587</c:v>
                </c:pt>
                <c:pt idx="212">
                  <c:v>22.248561042924109</c:v>
                </c:pt>
                <c:pt idx="213">
                  <c:v>22.240845287507423</c:v>
                </c:pt>
                <c:pt idx="214">
                  <c:v>22.202346350194226</c:v>
                </c:pt>
                <c:pt idx="215">
                  <c:v>22.171642678468871</c:v>
                </c:pt>
                <c:pt idx="216">
                  <c:v>22.049669426706657</c:v>
                </c:pt>
                <c:pt idx="217">
                  <c:v>22.049669426706657</c:v>
                </c:pt>
                <c:pt idx="218">
                  <c:v>22.026948144394165</c:v>
                </c:pt>
                <c:pt idx="219">
                  <c:v>21.93652764641892</c:v>
                </c:pt>
                <c:pt idx="220">
                  <c:v>21.93652764641892</c:v>
                </c:pt>
                <c:pt idx="221">
                  <c:v>21.93652764641892</c:v>
                </c:pt>
                <c:pt idx="222">
                  <c:v>21.899070356941749</c:v>
                </c:pt>
                <c:pt idx="223">
                  <c:v>21.899070356941749</c:v>
                </c:pt>
                <c:pt idx="224">
                  <c:v>21.846843753733349</c:v>
                </c:pt>
                <c:pt idx="225">
                  <c:v>21.809690732215881</c:v>
                </c:pt>
                <c:pt idx="226">
                  <c:v>21.787459289597418</c:v>
                </c:pt>
                <c:pt idx="227">
                  <c:v>21.684306797300273</c:v>
                </c:pt>
                <c:pt idx="228">
                  <c:v>21.647702064993435</c:v>
                </c:pt>
                <c:pt idx="229">
                  <c:v>21.603938586471404</c:v>
                </c:pt>
                <c:pt idx="230">
                  <c:v>21.509719875158073</c:v>
                </c:pt>
                <c:pt idx="231">
                  <c:v>21.444969740407529</c:v>
                </c:pt>
                <c:pt idx="232">
                  <c:v>21.42347258558129</c:v>
                </c:pt>
                <c:pt idx="233">
                  <c:v>21.380606838539986</c:v>
                </c:pt>
                <c:pt idx="234">
                  <c:v>21.281248318749075</c:v>
                </c:pt>
                <c:pt idx="235">
                  <c:v>21.253028938026759</c:v>
                </c:pt>
                <c:pt idx="236">
                  <c:v>21.106092064927068</c:v>
                </c:pt>
                <c:pt idx="237">
                  <c:v>21.036831282028917</c:v>
                </c:pt>
                <c:pt idx="238">
                  <c:v>20.933785135663936</c:v>
                </c:pt>
                <c:pt idx="239">
                  <c:v>20.926951142583846</c:v>
                </c:pt>
                <c:pt idx="240">
                  <c:v>20.818208718497779</c:v>
                </c:pt>
                <c:pt idx="241">
                  <c:v>20.690530580231517</c:v>
                </c:pt>
                <c:pt idx="242">
                  <c:v>20.571003381357304</c:v>
                </c:pt>
                <c:pt idx="243">
                  <c:v>20.564403311524114</c:v>
                </c:pt>
                <c:pt idx="244">
                  <c:v>20.498633948362727</c:v>
                </c:pt>
                <c:pt idx="245">
                  <c:v>20.465906193435391</c:v>
                </c:pt>
                <c:pt idx="246">
                  <c:v>20.446319470074283</c:v>
                </c:pt>
                <c:pt idx="247">
                  <c:v>20.433282392499564</c:v>
                </c:pt>
                <c:pt idx="248">
                  <c:v>20.374819940359707</c:v>
                </c:pt>
                <c:pt idx="249">
                  <c:v>20.23969517983295</c:v>
                </c:pt>
                <c:pt idx="250">
                  <c:v>20.220537275430729</c:v>
                </c:pt>
                <c:pt idx="251">
                  <c:v>20.144265640223541</c:v>
                </c:pt>
                <c:pt idx="252">
                  <c:v>20.112654722150786</c:v>
                </c:pt>
                <c:pt idx="253">
                  <c:v>20.106344395990867</c:v>
                </c:pt>
                <c:pt idx="254">
                  <c:v>20.043457438540322</c:v>
                </c:pt>
                <c:pt idx="255">
                  <c:v>19.98719334424263</c:v>
                </c:pt>
                <c:pt idx="256">
                  <c:v>19.968508517264841</c:v>
                </c:pt>
                <c:pt idx="257">
                  <c:v>19.894115974738181</c:v>
                </c:pt>
                <c:pt idx="258">
                  <c:v>19.863281822150888</c:v>
                </c:pt>
                <c:pt idx="259">
                  <c:v>19.777450626918686</c:v>
                </c:pt>
                <c:pt idx="260">
                  <c:v>19.771348097997503</c:v>
                </c:pt>
                <c:pt idx="261">
                  <c:v>19.740891648191997</c:v>
                </c:pt>
                <c:pt idx="262">
                  <c:v>19.692355303076678</c:v>
                </c:pt>
                <c:pt idx="263">
                  <c:v>19.66817619236889</c:v>
                </c:pt>
                <c:pt idx="264">
                  <c:v>19.632018242654116</c:v>
                </c:pt>
                <c:pt idx="265">
                  <c:v>19.548162604951393</c:v>
                </c:pt>
                <c:pt idx="266">
                  <c:v>19.388440150591673</c:v>
                </c:pt>
                <c:pt idx="267">
                  <c:v>19.347454230384724</c:v>
                </c:pt>
                <c:pt idx="268">
                  <c:v>19.248632102968266</c:v>
                </c:pt>
                <c:pt idx="269">
                  <c:v>19.208232371293029</c:v>
                </c:pt>
                <c:pt idx="270">
                  <c:v>19.179478710148228</c:v>
                </c:pt>
                <c:pt idx="271">
                  <c:v>19.09373004128571</c:v>
                </c:pt>
                <c:pt idx="272">
                  <c:v>19.088040616674345</c:v>
                </c:pt>
                <c:pt idx="273">
                  <c:v>18.986205555661201</c:v>
                </c:pt>
                <c:pt idx="274">
                  <c:v>18.92450423222153</c:v>
                </c:pt>
                <c:pt idx="275">
                  <c:v>18.92450423222153</c:v>
                </c:pt>
                <c:pt idx="276">
                  <c:v>18.896590066259552</c:v>
                </c:pt>
                <c:pt idx="277">
                  <c:v>18.868757824228556</c:v>
                </c:pt>
                <c:pt idx="278">
                  <c:v>18.841007146448625</c:v>
                </c:pt>
                <c:pt idx="279">
                  <c:v>18.841007146448625</c:v>
                </c:pt>
                <c:pt idx="280">
                  <c:v>18.813337675341035</c:v>
                </c:pt>
                <c:pt idx="281">
                  <c:v>18.802292545066095</c:v>
                </c:pt>
                <c:pt idx="282">
                  <c:v>18.796774823907814</c:v>
                </c:pt>
                <c:pt idx="283">
                  <c:v>18.780241002431268</c:v>
                </c:pt>
                <c:pt idx="284">
                  <c:v>18.763736134750541</c:v>
                </c:pt>
                <c:pt idx="285">
                  <c:v>18.730812957461314</c:v>
                </c:pt>
                <c:pt idx="286">
                  <c:v>18.708928047422845</c:v>
                </c:pt>
                <c:pt idx="287">
                  <c:v>18.654438038362017</c:v>
                </c:pt>
                <c:pt idx="288">
                  <c:v>18.621895562026207</c:v>
                </c:pt>
                <c:pt idx="289">
                  <c:v>18.413096019222895</c:v>
                </c:pt>
                <c:pt idx="290">
                  <c:v>18.328778078450028</c:v>
                </c:pt>
                <c:pt idx="291">
                  <c:v>18.302586280082487</c:v>
                </c:pt>
                <c:pt idx="292">
                  <c:v>18.276468955413058</c:v>
                </c:pt>
                <c:pt idx="293">
                  <c:v>18.250425787645881</c:v>
                </c:pt>
                <c:pt idx="294">
                  <c:v>18.105939815905938</c:v>
                </c:pt>
                <c:pt idx="295">
                  <c:v>18.070173769071427</c:v>
                </c:pt>
                <c:pt idx="296">
                  <c:v>18.049799164939024</c:v>
                </c:pt>
                <c:pt idx="297">
                  <c:v>17.89343469853155</c:v>
                </c:pt>
                <c:pt idx="298">
                  <c:v>17.873455031473121</c:v>
                </c:pt>
                <c:pt idx="299">
                  <c:v>17.853519768515504</c:v>
                </c:pt>
                <c:pt idx="300">
                  <c:v>17.818739461872624</c:v>
                </c:pt>
                <c:pt idx="301">
                  <c:v>17.769286864029905</c:v>
                </c:pt>
                <c:pt idx="302">
                  <c:v>17.759429143946885</c:v>
                </c:pt>
                <c:pt idx="303">
                  <c:v>17.695618626886905</c:v>
                </c:pt>
                <c:pt idx="304">
                  <c:v>17.666321453189642</c:v>
                </c:pt>
                <c:pt idx="305">
                  <c:v>17.603174632716918</c:v>
                </c:pt>
                <c:pt idx="306">
                  <c:v>17.564538112624295</c:v>
                </c:pt>
                <c:pt idx="307">
                  <c:v>17.564538112624295</c:v>
                </c:pt>
                <c:pt idx="308">
                  <c:v>17.463916627397801</c:v>
                </c:pt>
                <c:pt idx="309">
                  <c:v>17.312778292608474</c:v>
                </c:pt>
                <c:pt idx="310">
                  <c:v>17.312778292608474</c:v>
                </c:pt>
                <c:pt idx="311">
                  <c:v>17.289398051307181</c:v>
                </c:pt>
                <c:pt idx="312">
                  <c:v>17.266080640549276</c:v>
                </c:pt>
                <c:pt idx="313">
                  <c:v>17.173434270798541</c:v>
                </c:pt>
                <c:pt idx="314">
                  <c:v>17.145833214328903</c:v>
                </c:pt>
                <c:pt idx="315">
                  <c:v>17.072660704958452</c:v>
                </c:pt>
                <c:pt idx="316">
                  <c:v>17.054464700695849</c:v>
                </c:pt>
                <c:pt idx="317">
                  <c:v>17.036307298719038</c:v>
                </c:pt>
                <c:pt idx="318">
                  <c:v>16.879058079155648</c:v>
                </c:pt>
                <c:pt idx="319">
                  <c:v>16.874607731233262</c:v>
                </c:pt>
                <c:pt idx="320">
                  <c:v>16.834659566167449</c:v>
                </c:pt>
                <c:pt idx="321">
                  <c:v>16.79049315448168</c:v>
                </c:pt>
                <c:pt idx="322">
                  <c:v>16.746557031043412</c:v>
                </c:pt>
                <c:pt idx="323">
                  <c:v>16.659368490561022</c:v>
                </c:pt>
                <c:pt idx="324">
                  <c:v>16.616112540551253</c:v>
                </c:pt>
                <c:pt idx="325">
                  <c:v>16.564499901579332</c:v>
                </c:pt>
                <c:pt idx="326">
                  <c:v>16.543088797171066</c:v>
                </c:pt>
                <c:pt idx="327">
                  <c:v>16.530268584715007</c:v>
                </c:pt>
                <c:pt idx="328">
                  <c:v>16.500431605115772</c:v>
                </c:pt>
                <c:pt idx="329">
                  <c:v>16.361204865071173</c:v>
                </c:pt>
                <c:pt idx="330">
                  <c:v>16.361204865071173</c:v>
                </c:pt>
                <c:pt idx="331">
                  <c:v>16.298690887948045</c:v>
                </c:pt>
                <c:pt idx="332">
                  <c:v>16.269680291969063</c:v>
                </c:pt>
                <c:pt idx="333">
                  <c:v>16.162821596842587</c:v>
                </c:pt>
                <c:pt idx="334">
                  <c:v>15.945293108986297</c:v>
                </c:pt>
                <c:pt idx="335">
                  <c:v>15.897743337502998</c:v>
                </c:pt>
                <c:pt idx="336">
                  <c:v>15.893793607198806</c:v>
                </c:pt>
                <c:pt idx="337">
                  <c:v>15.874074249483657</c:v>
                </c:pt>
                <c:pt idx="338">
                  <c:v>15.807391564052542</c:v>
                </c:pt>
                <c:pt idx="339">
                  <c:v>15.795681929761241</c:v>
                </c:pt>
                <c:pt idx="340">
                  <c:v>15.787885104502724</c:v>
                </c:pt>
                <c:pt idx="341">
                  <c:v>15.73352131426539</c:v>
                </c:pt>
                <c:pt idx="342">
                  <c:v>15.725785493421728</c:v>
                </c:pt>
                <c:pt idx="343">
                  <c:v>15.718057247817232</c:v>
                </c:pt>
                <c:pt idx="344">
                  <c:v>15.606842133710382</c:v>
                </c:pt>
                <c:pt idx="345">
                  <c:v>15.584027597529323</c:v>
                </c:pt>
                <c:pt idx="346">
                  <c:v>15.56506618723188</c:v>
                </c:pt>
                <c:pt idx="347">
                  <c:v>15.561279420360629</c:v>
                </c:pt>
                <c:pt idx="348">
                  <c:v>15.512217977995254</c:v>
                </c:pt>
                <c:pt idx="349">
                  <c:v>15.470944551931007</c:v>
                </c:pt>
                <c:pt idx="350">
                  <c:v>15.377950244813169</c:v>
                </c:pt>
                <c:pt idx="351">
                  <c:v>15.308016138091167</c:v>
                </c:pt>
                <c:pt idx="352">
                  <c:v>15.286063157294711</c:v>
                </c:pt>
                <c:pt idx="353">
                  <c:v>15.286063157294711</c:v>
                </c:pt>
                <c:pt idx="354">
                  <c:v>15.267816870195638</c:v>
                </c:pt>
                <c:pt idx="355">
                  <c:v>15.20610281011162</c:v>
                </c:pt>
                <c:pt idx="356">
                  <c:v>15.13413142270957</c:v>
                </c:pt>
                <c:pt idx="357">
                  <c:v>15.073487305236075</c:v>
                </c:pt>
                <c:pt idx="358">
                  <c:v>15.059288406690451</c:v>
                </c:pt>
                <c:pt idx="359">
                  <c:v>15.002758329718645</c:v>
                </c:pt>
                <c:pt idx="360">
                  <c:v>14.999239236370835</c:v>
                </c:pt>
                <c:pt idx="361">
                  <c:v>14.939665308675687</c:v>
                </c:pt>
                <c:pt idx="362">
                  <c:v>14.894425947875391</c:v>
                </c:pt>
                <c:pt idx="363">
                  <c:v>14.859811759584254</c:v>
                </c:pt>
                <c:pt idx="364">
                  <c:v>14.83912007955159</c:v>
                </c:pt>
                <c:pt idx="365">
                  <c:v>14.794484470958873</c:v>
                </c:pt>
                <c:pt idx="366">
                  <c:v>14.773973529798466</c:v>
                </c:pt>
                <c:pt idx="367">
                  <c:v>14.76373929293427</c:v>
                </c:pt>
                <c:pt idx="368">
                  <c:v>14.719553687033349</c:v>
                </c:pt>
                <c:pt idx="369">
                  <c:v>14.706011080413555</c:v>
                </c:pt>
                <c:pt idx="370">
                  <c:v>14.699249083140334</c:v>
                </c:pt>
                <c:pt idx="371">
                  <c:v>14.689117695841876</c:v>
                </c:pt>
                <c:pt idx="372">
                  <c:v>14.565298396511963</c:v>
                </c:pt>
                <c:pt idx="373">
                  <c:v>14.555350082442827</c:v>
                </c:pt>
                <c:pt idx="374">
                  <c:v>14.505810916341279</c:v>
                </c:pt>
                <c:pt idx="375">
                  <c:v>14.453338119168752</c:v>
                </c:pt>
                <c:pt idx="376">
                  <c:v>14.450071124814443</c:v>
                </c:pt>
                <c:pt idx="377">
                  <c:v>14.427243300613796</c:v>
                </c:pt>
                <c:pt idx="378">
                  <c:v>14.427243300613796</c:v>
                </c:pt>
                <c:pt idx="379">
                  <c:v>14.317379711720701</c:v>
                </c:pt>
                <c:pt idx="380">
                  <c:v>14.314173660852562</c:v>
                </c:pt>
                <c:pt idx="381">
                  <c:v>14.304564085732238</c:v>
                </c:pt>
                <c:pt idx="382">
                  <c:v>13.951734780139054</c:v>
                </c:pt>
                <c:pt idx="383">
                  <c:v>13.897126896904071</c:v>
                </c:pt>
                <c:pt idx="384">
                  <c:v>13.882033542939448</c:v>
                </c:pt>
                <c:pt idx="385">
                  <c:v>13.833953555668035</c:v>
                </c:pt>
                <c:pt idx="386">
                  <c:v>13.824975474937842</c:v>
                </c:pt>
                <c:pt idx="387">
                  <c:v>13.792154943353053</c:v>
                </c:pt>
                <c:pt idx="388">
                  <c:v>13.700490501240104</c:v>
                </c:pt>
                <c:pt idx="389">
                  <c:v>13.604236845936134</c:v>
                </c:pt>
                <c:pt idx="390">
                  <c:v>13.595553289144766</c:v>
                </c:pt>
                <c:pt idx="391">
                  <c:v>13.563807852566331</c:v>
                </c:pt>
                <c:pt idx="392">
                  <c:v>13.118209117865126</c:v>
                </c:pt>
                <c:pt idx="393">
                  <c:v>12.998092634649554</c:v>
                </c:pt>
                <c:pt idx="394">
                  <c:v>12.995448266707738</c:v>
                </c:pt>
                <c:pt idx="395">
                  <c:v>12.987521590844423</c:v>
                </c:pt>
                <c:pt idx="396">
                  <c:v>12.877551190094403</c:v>
                </c:pt>
                <c:pt idx="397">
                  <c:v>12.516653588434528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AED-4A60-83F5-3857B64318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2307784"/>
        <c:axId val="1272303848"/>
      </c:scatterChart>
      <c:valAx>
        <c:axId val="1272307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72303848"/>
        <c:crosses val="autoZero"/>
        <c:crossBetween val="midCat"/>
      </c:valAx>
      <c:valAx>
        <c:axId val="1272303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72307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111125</xdr:colOff>
      <xdr:row>0</xdr:row>
      <xdr:rowOff>133350</xdr:rowOff>
    </xdr:from>
    <xdr:to>
      <xdr:col>16</xdr:col>
      <xdr:colOff>415925</xdr:colOff>
      <xdr:row>15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6CC3B7-C545-46DA-9BB2-7FF9BBF7FA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130175</xdr:colOff>
      <xdr:row>18</xdr:row>
      <xdr:rowOff>12700</xdr:rowOff>
    </xdr:from>
    <xdr:to>
      <xdr:col>16</xdr:col>
      <xdr:colOff>434975</xdr:colOff>
      <xdr:row>32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CC15023-6885-43CB-BACD-B2B7C28258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104775</xdr:colOff>
      <xdr:row>34</xdr:row>
      <xdr:rowOff>133350</xdr:rowOff>
    </xdr:from>
    <xdr:to>
      <xdr:col>16</xdr:col>
      <xdr:colOff>409575</xdr:colOff>
      <xdr:row>49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1E93510-4232-4E93-A15D-CF5C329FE4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752475</xdr:colOff>
      <xdr:row>7</xdr:row>
      <xdr:rowOff>165100</xdr:rowOff>
    </xdr:from>
    <xdr:to>
      <xdr:col>15</xdr:col>
      <xdr:colOff>301625</xdr:colOff>
      <xdr:row>22</xdr:row>
      <xdr:rowOff>146050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E909FFC-E29A-448A-8658-FA847F66BD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ExternalData_1" connectionId="1" autoFormatId="16" applyNumberFormats="0" applyBorderFormats="0" applyFontFormats="0" applyPatternFormats="0" applyAlignmentFormats="0" applyWidthHeightFormats="0">
  <queryTableRefresh nextId="10">
    <queryTableFields count="9">
      <queryTableField id="1" name="mpg" tableColumnId="1"/>
      <queryTableField id="2" name="cylinders" tableColumnId="2"/>
      <queryTableField id="3" name="displacement" tableColumnId="3"/>
      <queryTableField id="4" name="horsepower" tableColumnId="4"/>
      <queryTableField id="5" name="weight" tableColumnId="5"/>
      <queryTableField id="6" name="acceleration" tableColumnId="6"/>
      <queryTableField id="7" name="model_year" tableColumnId="7"/>
      <queryTableField id="8" name="origin" tableColumnId="8"/>
      <queryTableField id="9" name="name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auto_mpg" displayName="auto_mpg" ref="A1:I399" tableType="queryTable" totalsRowShown="0">
  <autoFilter ref="A1:I399"/>
  <tableColumns count="9">
    <tableColumn id="1" uniqueName="1" name="mpg" queryTableFieldId="1"/>
    <tableColumn id="2" uniqueName="2" name="cylinders" queryTableFieldId="2"/>
    <tableColumn id="3" uniqueName="3" name="displacement" queryTableFieldId="3"/>
    <tableColumn id="4" uniqueName="4" name="horsepower" queryTableFieldId="4"/>
    <tableColumn id="5" uniqueName="5" name="weight" queryTableFieldId="5"/>
    <tableColumn id="6" uniqueName="6" name="acceleration" queryTableFieldId="6"/>
    <tableColumn id="7" uniqueName="7" name="model_year" queryTableFieldId="7"/>
    <tableColumn id="8" uniqueName="8" name="origin" queryTableFieldId="8"/>
    <tableColumn id="9" uniqueName="9" name="name" queryTableFieldId="9" dataDxfId="7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9" name="Table9" displayName="Table9" ref="A1:E399" totalsRowShown="0" headerRowDxfId="6" tableBorderDxfId="5">
  <autoFilter ref="A1:E399"/>
  <sortState ref="A2:B399">
    <sortCondition ref="A1:A399"/>
  </sortState>
  <tableColumns count="5">
    <tableColumn id="1" name="weight" dataDxfId="4"/>
    <tableColumn id="2" name="mpg" dataDxfId="3"/>
    <tableColumn id="5" name="prediction" dataDxfId="2">
      <calculatedColumnFormula>$H$2*POWER(Table9[[#This Row],[weight]],$H$3)</calculatedColumnFormula>
    </tableColumn>
    <tableColumn id="6" name="Squared error" dataDxfId="1">
      <calculatedColumnFormula>(Table9[[#This Row],[mpg]]-Table9[[#This Row],[prediction]])^2</calculatedColumnFormula>
    </tableColumn>
    <tableColumn id="7" name="variance" dataDxfId="0">
      <calculatedColumnFormula>(Table9[[#This Row],[mpg]]-$K$2)^2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4"/>
  <sheetViews>
    <sheetView workbookViewId="0">
      <selection activeCell="A4" sqref="A4:G6"/>
    </sheetView>
  </sheetViews>
  <sheetFormatPr defaultRowHeight="14.5" x14ac:dyDescent="0.35"/>
  <sheetData>
    <row r="1" spans="1:1" x14ac:dyDescent="0.35">
      <c r="A1" t="s">
        <v>314</v>
      </c>
    </row>
    <row r="3" spans="1:1" x14ac:dyDescent="0.35">
      <c r="A3" t="s">
        <v>315</v>
      </c>
    </row>
    <row r="4" spans="1:1" x14ac:dyDescent="0.35">
      <c r="A4" t="s">
        <v>316</v>
      </c>
    </row>
    <row r="5" spans="1:1" x14ac:dyDescent="0.35">
      <c r="A5" t="s">
        <v>317</v>
      </c>
    </row>
    <row r="6" spans="1:1" x14ac:dyDescent="0.35">
      <c r="A6" t="s">
        <v>318</v>
      </c>
    </row>
    <row r="7" spans="1:1" x14ac:dyDescent="0.35">
      <c r="A7" t="s">
        <v>319</v>
      </c>
    </row>
    <row r="9" spans="1:1" x14ac:dyDescent="0.35">
      <c r="A9" t="s">
        <v>320</v>
      </c>
    </row>
    <row r="10" spans="1:1" x14ac:dyDescent="0.35">
      <c r="A10" t="s">
        <v>321</v>
      </c>
    </row>
    <row r="11" spans="1:1" x14ac:dyDescent="0.35">
      <c r="A11" t="s">
        <v>322</v>
      </c>
    </row>
    <row r="12" spans="1:1" x14ac:dyDescent="0.35">
      <c r="A12" t="s">
        <v>323</v>
      </c>
    </row>
    <row r="13" spans="1:1" x14ac:dyDescent="0.35">
      <c r="A13" t="s">
        <v>324</v>
      </c>
    </row>
    <row r="14" spans="1:1" x14ac:dyDescent="0.35">
      <c r="A14" t="s">
        <v>325</v>
      </c>
    </row>
    <row r="16" spans="1:1" x14ac:dyDescent="0.35">
      <c r="A16" t="s">
        <v>326</v>
      </c>
    </row>
    <row r="18" spans="1:1" x14ac:dyDescent="0.35">
      <c r="A18" t="s">
        <v>327</v>
      </c>
    </row>
    <row r="19" spans="1:1" x14ac:dyDescent="0.35">
      <c r="A19" t="s">
        <v>328</v>
      </c>
    </row>
    <row r="20" spans="1:1" x14ac:dyDescent="0.35">
      <c r="A20" t="s">
        <v>329</v>
      </c>
    </row>
    <row r="21" spans="1:1" x14ac:dyDescent="0.35">
      <c r="A21" t="s">
        <v>330</v>
      </c>
    </row>
    <row r="22" spans="1:1" x14ac:dyDescent="0.35">
      <c r="A22" t="s">
        <v>331</v>
      </c>
    </row>
    <row r="24" spans="1:1" x14ac:dyDescent="0.35">
      <c r="A24" t="s">
        <v>332</v>
      </c>
    </row>
    <row r="25" spans="1:1" x14ac:dyDescent="0.35">
      <c r="A25" t="s">
        <v>333</v>
      </c>
    </row>
    <row r="26" spans="1:1" x14ac:dyDescent="0.35">
      <c r="A26" t="s">
        <v>334</v>
      </c>
    </row>
    <row r="28" spans="1:1" x14ac:dyDescent="0.35">
      <c r="A28" t="s">
        <v>335</v>
      </c>
    </row>
    <row r="30" spans="1:1" x14ac:dyDescent="0.35">
      <c r="A30" t="s">
        <v>336</v>
      </c>
    </row>
    <row r="32" spans="1:1" x14ac:dyDescent="0.35">
      <c r="A32" t="s">
        <v>337</v>
      </c>
    </row>
    <row r="34" spans="1:1" x14ac:dyDescent="0.35">
      <c r="A34" t="s">
        <v>338</v>
      </c>
    </row>
    <row r="35" spans="1:1" x14ac:dyDescent="0.35">
      <c r="A35" t="s">
        <v>339</v>
      </c>
    </row>
    <row r="36" spans="1:1" x14ac:dyDescent="0.35">
      <c r="A36" t="s">
        <v>340</v>
      </c>
    </row>
    <row r="37" spans="1:1" x14ac:dyDescent="0.35">
      <c r="A37" t="s">
        <v>341</v>
      </c>
    </row>
    <row r="38" spans="1:1" x14ac:dyDescent="0.35">
      <c r="A38" t="s">
        <v>342</v>
      </c>
    </row>
    <row r="39" spans="1:1" x14ac:dyDescent="0.35">
      <c r="A39" t="s">
        <v>343</v>
      </c>
    </row>
    <row r="40" spans="1:1" x14ac:dyDescent="0.35">
      <c r="A40" t="s">
        <v>344</v>
      </c>
    </row>
    <row r="41" spans="1:1" x14ac:dyDescent="0.35">
      <c r="A41" t="s">
        <v>345</v>
      </c>
    </row>
    <row r="42" spans="1:1" x14ac:dyDescent="0.35">
      <c r="A42" t="s">
        <v>346</v>
      </c>
    </row>
    <row r="44" spans="1:1" x14ac:dyDescent="0.35">
      <c r="A44" t="s">
        <v>347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9"/>
  <sheetViews>
    <sheetView topLeftCell="H1" workbookViewId="0">
      <selection activeCell="E1" sqref="E1:E399"/>
    </sheetView>
  </sheetViews>
  <sheetFormatPr defaultRowHeight="14.5" x14ac:dyDescent="0.35"/>
  <cols>
    <col min="1" max="1" width="6.7265625" bestFit="1" customWidth="1"/>
    <col min="2" max="2" width="10.453125" bestFit="1" customWidth="1"/>
    <col min="3" max="3" width="14.26953125" bestFit="1" customWidth="1"/>
    <col min="4" max="4" width="13.1796875" bestFit="1" customWidth="1"/>
    <col min="6" max="6" width="13.26953125" bestFit="1" customWidth="1"/>
    <col min="7" max="7" width="13" bestFit="1" customWidth="1"/>
    <col min="8" max="8" width="7.81640625" bestFit="1" customWidth="1"/>
    <col min="9" max="9" width="32.54296875" bestFit="1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5">
      <c r="A2">
        <v>18</v>
      </c>
      <c r="B2">
        <v>8</v>
      </c>
      <c r="C2">
        <v>307</v>
      </c>
      <c r="D2">
        <v>130</v>
      </c>
      <c r="E2">
        <v>3504</v>
      </c>
      <c r="F2">
        <v>12</v>
      </c>
      <c r="G2">
        <v>70</v>
      </c>
      <c r="H2">
        <v>1</v>
      </c>
      <c r="I2" s="1" t="s">
        <v>9</v>
      </c>
    </row>
    <row r="3" spans="1:9" x14ac:dyDescent="0.35">
      <c r="A3">
        <v>15</v>
      </c>
      <c r="B3">
        <v>8</v>
      </c>
      <c r="C3">
        <v>350</v>
      </c>
      <c r="D3">
        <v>165</v>
      </c>
      <c r="E3">
        <v>3693</v>
      </c>
      <c r="F3">
        <v>11.5</v>
      </c>
      <c r="G3">
        <v>70</v>
      </c>
      <c r="H3">
        <v>1</v>
      </c>
      <c r="I3" s="1" t="s">
        <v>10</v>
      </c>
    </row>
    <row r="4" spans="1:9" x14ac:dyDescent="0.35">
      <c r="A4">
        <v>18</v>
      </c>
      <c r="B4">
        <v>8</v>
      </c>
      <c r="C4">
        <v>318</v>
      </c>
      <c r="D4">
        <v>150</v>
      </c>
      <c r="E4">
        <v>3436</v>
      </c>
      <c r="F4">
        <v>11</v>
      </c>
      <c r="G4">
        <v>70</v>
      </c>
      <c r="H4">
        <v>1</v>
      </c>
      <c r="I4" s="1" t="s">
        <v>11</v>
      </c>
    </row>
    <row r="5" spans="1:9" x14ac:dyDescent="0.35">
      <c r="A5">
        <v>16</v>
      </c>
      <c r="B5">
        <v>8</v>
      </c>
      <c r="C5">
        <v>304</v>
      </c>
      <c r="D5">
        <v>150</v>
      </c>
      <c r="E5">
        <v>3433</v>
      </c>
      <c r="F5">
        <v>12</v>
      </c>
      <c r="G5">
        <v>70</v>
      </c>
      <c r="H5">
        <v>1</v>
      </c>
      <c r="I5" s="1" t="s">
        <v>12</v>
      </c>
    </row>
    <row r="6" spans="1:9" x14ac:dyDescent="0.35">
      <c r="A6">
        <v>17</v>
      </c>
      <c r="B6">
        <v>8</v>
      </c>
      <c r="C6">
        <v>302</v>
      </c>
      <c r="D6">
        <v>140</v>
      </c>
      <c r="E6">
        <v>3449</v>
      </c>
      <c r="F6">
        <v>10.5</v>
      </c>
      <c r="G6">
        <v>70</v>
      </c>
      <c r="H6">
        <v>1</v>
      </c>
      <c r="I6" s="1" t="s">
        <v>13</v>
      </c>
    </row>
    <row r="7" spans="1:9" x14ac:dyDescent="0.35">
      <c r="A7">
        <v>15</v>
      </c>
      <c r="B7">
        <v>8</v>
      </c>
      <c r="C7">
        <v>429</v>
      </c>
      <c r="D7">
        <v>198</v>
      </c>
      <c r="E7">
        <v>4341</v>
      </c>
      <c r="F7">
        <v>10</v>
      </c>
      <c r="G7">
        <v>70</v>
      </c>
      <c r="H7">
        <v>1</v>
      </c>
      <c r="I7" s="1" t="s">
        <v>14</v>
      </c>
    </row>
    <row r="8" spans="1:9" x14ac:dyDescent="0.35">
      <c r="A8">
        <v>14</v>
      </c>
      <c r="B8">
        <v>8</v>
      </c>
      <c r="C8">
        <v>454</v>
      </c>
      <c r="D8">
        <v>220</v>
      </c>
      <c r="E8">
        <v>4354</v>
      </c>
      <c r="F8">
        <v>9</v>
      </c>
      <c r="G8">
        <v>70</v>
      </c>
      <c r="H8">
        <v>1</v>
      </c>
      <c r="I8" s="1" t="s">
        <v>15</v>
      </c>
    </row>
    <row r="9" spans="1:9" x14ac:dyDescent="0.35">
      <c r="A9">
        <v>14</v>
      </c>
      <c r="B9">
        <v>8</v>
      </c>
      <c r="C9">
        <v>440</v>
      </c>
      <c r="D9">
        <v>215</v>
      </c>
      <c r="E9">
        <v>4312</v>
      </c>
      <c r="F9">
        <v>8.5</v>
      </c>
      <c r="G9">
        <v>70</v>
      </c>
      <c r="H9">
        <v>1</v>
      </c>
      <c r="I9" s="1" t="s">
        <v>16</v>
      </c>
    </row>
    <row r="10" spans="1:9" x14ac:dyDescent="0.35">
      <c r="A10">
        <v>14</v>
      </c>
      <c r="B10">
        <v>8</v>
      </c>
      <c r="C10">
        <v>455</v>
      </c>
      <c r="D10">
        <v>225</v>
      </c>
      <c r="E10">
        <v>4425</v>
      </c>
      <c r="F10">
        <v>10</v>
      </c>
      <c r="G10">
        <v>70</v>
      </c>
      <c r="H10">
        <v>1</v>
      </c>
      <c r="I10" s="1" t="s">
        <v>17</v>
      </c>
    </row>
    <row r="11" spans="1:9" x14ac:dyDescent="0.35">
      <c r="A11">
        <v>15</v>
      </c>
      <c r="B11">
        <v>8</v>
      </c>
      <c r="C11">
        <v>390</v>
      </c>
      <c r="D11">
        <v>190</v>
      </c>
      <c r="E11">
        <v>3850</v>
      </c>
      <c r="F11">
        <v>8.5</v>
      </c>
      <c r="G11">
        <v>70</v>
      </c>
      <c r="H11">
        <v>1</v>
      </c>
      <c r="I11" s="1" t="s">
        <v>18</v>
      </c>
    </row>
    <row r="12" spans="1:9" x14ac:dyDescent="0.35">
      <c r="A12">
        <v>15</v>
      </c>
      <c r="B12">
        <v>8</v>
      </c>
      <c r="C12">
        <v>383</v>
      </c>
      <c r="D12">
        <v>170</v>
      </c>
      <c r="E12">
        <v>3563</v>
      </c>
      <c r="F12">
        <v>10</v>
      </c>
      <c r="G12">
        <v>70</v>
      </c>
      <c r="H12">
        <v>1</v>
      </c>
      <c r="I12" s="1" t="s">
        <v>19</v>
      </c>
    </row>
    <row r="13" spans="1:9" x14ac:dyDescent="0.35">
      <c r="A13">
        <v>14</v>
      </c>
      <c r="B13">
        <v>8</v>
      </c>
      <c r="C13">
        <v>340</v>
      </c>
      <c r="D13">
        <v>160</v>
      </c>
      <c r="E13">
        <v>3609</v>
      </c>
      <c r="F13">
        <v>8</v>
      </c>
      <c r="G13">
        <v>70</v>
      </c>
      <c r="H13">
        <v>1</v>
      </c>
      <c r="I13" s="1" t="s">
        <v>20</v>
      </c>
    </row>
    <row r="14" spans="1:9" x14ac:dyDescent="0.35">
      <c r="A14">
        <v>15</v>
      </c>
      <c r="B14">
        <v>8</v>
      </c>
      <c r="C14">
        <v>400</v>
      </c>
      <c r="D14">
        <v>150</v>
      </c>
      <c r="E14">
        <v>3761</v>
      </c>
      <c r="F14">
        <v>9.5</v>
      </c>
      <c r="G14">
        <v>70</v>
      </c>
      <c r="H14">
        <v>1</v>
      </c>
      <c r="I14" s="1" t="s">
        <v>21</v>
      </c>
    </row>
    <row r="15" spans="1:9" x14ac:dyDescent="0.35">
      <c r="A15">
        <v>14</v>
      </c>
      <c r="B15">
        <v>8</v>
      </c>
      <c r="C15">
        <v>455</v>
      </c>
      <c r="D15">
        <v>225</v>
      </c>
      <c r="E15">
        <v>3086</v>
      </c>
      <c r="F15">
        <v>10</v>
      </c>
      <c r="G15">
        <v>70</v>
      </c>
      <c r="H15">
        <v>1</v>
      </c>
      <c r="I15" s="1" t="s">
        <v>22</v>
      </c>
    </row>
    <row r="16" spans="1:9" x14ac:dyDescent="0.35">
      <c r="A16">
        <v>24</v>
      </c>
      <c r="B16">
        <v>4</v>
      </c>
      <c r="C16">
        <v>113</v>
      </c>
      <c r="D16">
        <v>95</v>
      </c>
      <c r="E16">
        <v>2372</v>
      </c>
      <c r="F16">
        <v>15</v>
      </c>
      <c r="G16">
        <v>70</v>
      </c>
      <c r="H16">
        <v>3</v>
      </c>
      <c r="I16" s="1" t="s">
        <v>23</v>
      </c>
    </row>
    <row r="17" spans="1:9" x14ac:dyDescent="0.35">
      <c r="A17">
        <v>22</v>
      </c>
      <c r="B17">
        <v>6</v>
      </c>
      <c r="C17">
        <v>198</v>
      </c>
      <c r="D17">
        <v>95</v>
      </c>
      <c r="E17">
        <v>2833</v>
      </c>
      <c r="F17">
        <v>15.5</v>
      </c>
      <c r="G17">
        <v>70</v>
      </c>
      <c r="H17">
        <v>1</v>
      </c>
      <c r="I17" s="1" t="s">
        <v>24</v>
      </c>
    </row>
    <row r="18" spans="1:9" x14ac:dyDescent="0.35">
      <c r="A18">
        <v>18</v>
      </c>
      <c r="B18">
        <v>6</v>
      </c>
      <c r="C18">
        <v>199</v>
      </c>
      <c r="D18">
        <v>97</v>
      </c>
      <c r="E18">
        <v>2774</v>
      </c>
      <c r="F18">
        <v>15.5</v>
      </c>
      <c r="G18">
        <v>70</v>
      </c>
      <c r="H18">
        <v>1</v>
      </c>
      <c r="I18" s="1" t="s">
        <v>25</v>
      </c>
    </row>
    <row r="19" spans="1:9" x14ac:dyDescent="0.35">
      <c r="A19">
        <v>21</v>
      </c>
      <c r="B19">
        <v>6</v>
      </c>
      <c r="C19">
        <v>200</v>
      </c>
      <c r="D19">
        <v>85</v>
      </c>
      <c r="E19">
        <v>2587</v>
      </c>
      <c r="F19">
        <v>16</v>
      </c>
      <c r="G19">
        <v>70</v>
      </c>
      <c r="H19">
        <v>1</v>
      </c>
      <c r="I19" s="1" t="s">
        <v>26</v>
      </c>
    </row>
    <row r="20" spans="1:9" x14ac:dyDescent="0.35">
      <c r="A20">
        <v>27</v>
      </c>
      <c r="B20">
        <v>4</v>
      </c>
      <c r="C20">
        <v>97</v>
      </c>
      <c r="D20">
        <v>88</v>
      </c>
      <c r="E20">
        <v>2130</v>
      </c>
      <c r="F20">
        <v>14.5</v>
      </c>
      <c r="G20">
        <v>70</v>
      </c>
      <c r="H20">
        <v>3</v>
      </c>
      <c r="I20" s="1" t="s">
        <v>27</v>
      </c>
    </row>
    <row r="21" spans="1:9" x14ac:dyDescent="0.35">
      <c r="A21">
        <v>26</v>
      </c>
      <c r="B21">
        <v>4</v>
      </c>
      <c r="C21">
        <v>97</v>
      </c>
      <c r="D21">
        <v>46</v>
      </c>
      <c r="E21">
        <v>1835</v>
      </c>
      <c r="F21">
        <v>20.5</v>
      </c>
      <c r="G21">
        <v>70</v>
      </c>
      <c r="H21">
        <v>2</v>
      </c>
      <c r="I21" s="1" t="s">
        <v>28</v>
      </c>
    </row>
    <row r="22" spans="1:9" x14ac:dyDescent="0.35">
      <c r="A22">
        <v>25</v>
      </c>
      <c r="B22">
        <v>4</v>
      </c>
      <c r="C22">
        <v>110</v>
      </c>
      <c r="D22">
        <v>87</v>
      </c>
      <c r="E22">
        <v>2672</v>
      </c>
      <c r="F22">
        <v>17.5</v>
      </c>
      <c r="G22">
        <v>70</v>
      </c>
      <c r="H22">
        <v>2</v>
      </c>
      <c r="I22" s="1" t="s">
        <v>29</v>
      </c>
    </row>
    <row r="23" spans="1:9" x14ac:dyDescent="0.35">
      <c r="A23">
        <v>24</v>
      </c>
      <c r="B23">
        <v>4</v>
      </c>
      <c r="C23">
        <v>107</v>
      </c>
      <c r="D23">
        <v>90</v>
      </c>
      <c r="E23">
        <v>2430</v>
      </c>
      <c r="F23">
        <v>14.5</v>
      </c>
      <c r="G23">
        <v>70</v>
      </c>
      <c r="H23">
        <v>2</v>
      </c>
      <c r="I23" s="1" t="s">
        <v>30</v>
      </c>
    </row>
    <row r="24" spans="1:9" x14ac:dyDescent="0.35">
      <c r="A24">
        <v>25</v>
      </c>
      <c r="B24">
        <v>4</v>
      </c>
      <c r="C24">
        <v>104</v>
      </c>
      <c r="D24">
        <v>95</v>
      </c>
      <c r="E24">
        <v>2375</v>
      </c>
      <c r="F24">
        <v>17.5</v>
      </c>
      <c r="G24">
        <v>70</v>
      </c>
      <c r="H24">
        <v>2</v>
      </c>
      <c r="I24" s="1" t="s">
        <v>31</v>
      </c>
    </row>
    <row r="25" spans="1:9" x14ac:dyDescent="0.35">
      <c r="A25">
        <v>26</v>
      </c>
      <c r="B25">
        <v>4</v>
      </c>
      <c r="C25">
        <v>121</v>
      </c>
      <c r="D25">
        <v>113</v>
      </c>
      <c r="E25">
        <v>2234</v>
      </c>
      <c r="F25">
        <v>12.5</v>
      </c>
      <c r="G25">
        <v>70</v>
      </c>
      <c r="H25">
        <v>2</v>
      </c>
      <c r="I25" s="1" t="s">
        <v>32</v>
      </c>
    </row>
    <row r="26" spans="1:9" x14ac:dyDescent="0.35">
      <c r="A26">
        <v>21</v>
      </c>
      <c r="B26">
        <v>6</v>
      </c>
      <c r="C26">
        <v>199</v>
      </c>
      <c r="D26">
        <v>90</v>
      </c>
      <c r="E26">
        <v>2648</v>
      </c>
      <c r="F26">
        <v>15</v>
      </c>
      <c r="G26">
        <v>70</v>
      </c>
      <c r="H26">
        <v>1</v>
      </c>
      <c r="I26" s="1" t="s">
        <v>33</v>
      </c>
    </row>
    <row r="27" spans="1:9" x14ac:dyDescent="0.35">
      <c r="A27">
        <v>10</v>
      </c>
      <c r="B27">
        <v>8</v>
      </c>
      <c r="C27">
        <v>360</v>
      </c>
      <c r="D27">
        <v>215</v>
      </c>
      <c r="E27">
        <v>4615</v>
      </c>
      <c r="F27">
        <v>14</v>
      </c>
      <c r="G27">
        <v>70</v>
      </c>
      <c r="H27">
        <v>1</v>
      </c>
      <c r="I27" s="1" t="s">
        <v>34</v>
      </c>
    </row>
    <row r="28" spans="1:9" x14ac:dyDescent="0.35">
      <c r="A28">
        <v>10</v>
      </c>
      <c r="B28">
        <v>8</v>
      </c>
      <c r="C28">
        <v>307</v>
      </c>
      <c r="D28">
        <v>200</v>
      </c>
      <c r="E28">
        <v>4376</v>
      </c>
      <c r="F28">
        <v>15</v>
      </c>
      <c r="G28">
        <v>70</v>
      </c>
      <c r="H28">
        <v>1</v>
      </c>
      <c r="I28" s="1" t="s">
        <v>35</v>
      </c>
    </row>
    <row r="29" spans="1:9" x14ac:dyDescent="0.35">
      <c r="A29">
        <v>11</v>
      </c>
      <c r="B29">
        <v>8</v>
      </c>
      <c r="C29">
        <v>318</v>
      </c>
      <c r="D29">
        <v>210</v>
      </c>
      <c r="E29">
        <v>4382</v>
      </c>
      <c r="F29">
        <v>13.5</v>
      </c>
      <c r="G29">
        <v>70</v>
      </c>
      <c r="H29">
        <v>1</v>
      </c>
      <c r="I29" s="1" t="s">
        <v>36</v>
      </c>
    </row>
    <row r="30" spans="1:9" x14ac:dyDescent="0.35">
      <c r="A30">
        <v>9</v>
      </c>
      <c r="B30">
        <v>8</v>
      </c>
      <c r="C30">
        <v>304</v>
      </c>
      <c r="D30">
        <v>193</v>
      </c>
      <c r="E30">
        <v>4732</v>
      </c>
      <c r="F30">
        <v>18.5</v>
      </c>
      <c r="G30">
        <v>70</v>
      </c>
      <c r="H30">
        <v>1</v>
      </c>
      <c r="I30" s="1" t="s">
        <v>37</v>
      </c>
    </row>
    <row r="31" spans="1:9" x14ac:dyDescent="0.35">
      <c r="A31">
        <v>27</v>
      </c>
      <c r="B31">
        <v>4</v>
      </c>
      <c r="C31">
        <v>97</v>
      </c>
      <c r="D31">
        <v>88</v>
      </c>
      <c r="E31">
        <v>2130</v>
      </c>
      <c r="F31">
        <v>14.5</v>
      </c>
      <c r="G31">
        <v>71</v>
      </c>
      <c r="H31">
        <v>3</v>
      </c>
      <c r="I31" s="1" t="s">
        <v>27</v>
      </c>
    </row>
    <row r="32" spans="1:9" x14ac:dyDescent="0.35">
      <c r="A32">
        <v>28</v>
      </c>
      <c r="B32">
        <v>4</v>
      </c>
      <c r="C32">
        <v>140</v>
      </c>
      <c r="D32">
        <v>90</v>
      </c>
      <c r="E32">
        <v>2264</v>
      </c>
      <c r="F32">
        <v>15.5</v>
      </c>
      <c r="G32">
        <v>71</v>
      </c>
      <c r="H32">
        <v>1</v>
      </c>
      <c r="I32" s="1" t="s">
        <v>38</v>
      </c>
    </row>
    <row r="33" spans="1:9" x14ac:dyDescent="0.35">
      <c r="A33">
        <v>25</v>
      </c>
      <c r="B33">
        <v>4</v>
      </c>
      <c r="C33">
        <v>113</v>
      </c>
      <c r="D33">
        <v>95</v>
      </c>
      <c r="E33">
        <v>2228</v>
      </c>
      <c r="F33">
        <v>14</v>
      </c>
      <c r="G33">
        <v>71</v>
      </c>
      <c r="H33">
        <v>3</v>
      </c>
      <c r="I33" s="1" t="s">
        <v>39</v>
      </c>
    </row>
    <row r="34" spans="1:9" x14ac:dyDescent="0.35">
      <c r="A34">
        <v>25</v>
      </c>
      <c r="B34">
        <v>4</v>
      </c>
      <c r="C34">
        <v>98</v>
      </c>
      <c r="E34">
        <v>2046</v>
      </c>
      <c r="F34">
        <v>19</v>
      </c>
      <c r="G34">
        <v>71</v>
      </c>
      <c r="H34">
        <v>1</v>
      </c>
      <c r="I34" s="1" t="s">
        <v>40</v>
      </c>
    </row>
    <row r="35" spans="1:9" x14ac:dyDescent="0.35">
      <c r="A35">
        <v>19</v>
      </c>
      <c r="B35">
        <v>6</v>
      </c>
      <c r="C35">
        <v>232</v>
      </c>
      <c r="D35">
        <v>100</v>
      </c>
      <c r="E35">
        <v>2634</v>
      </c>
      <c r="F35">
        <v>13</v>
      </c>
      <c r="G35">
        <v>71</v>
      </c>
      <c r="H35">
        <v>1</v>
      </c>
      <c r="I35" s="1" t="s">
        <v>33</v>
      </c>
    </row>
    <row r="36" spans="1:9" x14ac:dyDescent="0.35">
      <c r="A36">
        <v>16</v>
      </c>
      <c r="B36">
        <v>6</v>
      </c>
      <c r="C36">
        <v>225</v>
      </c>
      <c r="D36">
        <v>105</v>
      </c>
      <c r="E36">
        <v>3439</v>
      </c>
      <c r="F36">
        <v>15.5</v>
      </c>
      <c r="G36">
        <v>71</v>
      </c>
      <c r="H36">
        <v>1</v>
      </c>
      <c r="I36" s="1" t="s">
        <v>41</v>
      </c>
    </row>
    <row r="37" spans="1:9" x14ac:dyDescent="0.35">
      <c r="A37">
        <v>17</v>
      </c>
      <c r="B37">
        <v>6</v>
      </c>
      <c r="C37">
        <v>250</v>
      </c>
      <c r="D37">
        <v>100</v>
      </c>
      <c r="E37">
        <v>3329</v>
      </c>
      <c r="F37">
        <v>15.5</v>
      </c>
      <c r="G37">
        <v>71</v>
      </c>
      <c r="H37">
        <v>1</v>
      </c>
      <c r="I37" s="1" t="s">
        <v>9</v>
      </c>
    </row>
    <row r="38" spans="1:9" x14ac:dyDescent="0.35">
      <c r="A38">
        <v>19</v>
      </c>
      <c r="B38">
        <v>6</v>
      </c>
      <c r="C38">
        <v>250</v>
      </c>
      <c r="D38">
        <v>88</v>
      </c>
      <c r="E38">
        <v>3302</v>
      </c>
      <c r="F38">
        <v>15.5</v>
      </c>
      <c r="G38">
        <v>71</v>
      </c>
      <c r="H38">
        <v>1</v>
      </c>
      <c r="I38" s="1" t="s">
        <v>42</v>
      </c>
    </row>
    <row r="39" spans="1:9" x14ac:dyDescent="0.35">
      <c r="A39">
        <v>18</v>
      </c>
      <c r="B39">
        <v>6</v>
      </c>
      <c r="C39">
        <v>232</v>
      </c>
      <c r="D39">
        <v>100</v>
      </c>
      <c r="E39">
        <v>3288</v>
      </c>
      <c r="F39">
        <v>15.5</v>
      </c>
      <c r="G39">
        <v>71</v>
      </c>
      <c r="H39">
        <v>1</v>
      </c>
      <c r="I39" s="1" t="s">
        <v>43</v>
      </c>
    </row>
    <row r="40" spans="1:9" x14ac:dyDescent="0.35">
      <c r="A40">
        <v>14</v>
      </c>
      <c r="B40">
        <v>8</v>
      </c>
      <c r="C40">
        <v>350</v>
      </c>
      <c r="D40">
        <v>165</v>
      </c>
      <c r="E40">
        <v>4209</v>
      </c>
      <c r="F40">
        <v>12</v>
      </c>
      <c r="G40">
        <v>71</v>
      </c>
      <c r="H40">
        <v>1</v>
      </c>
      <c r="I40" s="1" t="s">
        <v>15</v>
      </c>
    </row>
    <row r="41" spans="1:9" x14ac:dyDescent="0.35">
      <c r="A41">
        <v>14</v>
      </c>
      <c r="B41">
        <v>8</v>
      </c>
      <c r="C41">
        <v>400</v>
      </c>
      <c r="D41">
        <v>175</v>
      </c>
      <c r="E41">
        <v>4464</v>
      </c>
      <c r="F41">
        <v>11.5</v>
      </c>
      <c r="G41">
        <v>71</v>
      </c>
      <c r="H41">
        <v>1</v>
      </c>
      <c r="I41" s="1" t="s">
        <v>44</v>
      </c>
    </row>
    <row r="42" spans="1:9" x14ac:dyDescent="0.35">
      <c r="A42">
        <v>14</v>
      </c>
      <c r="B42">
        <v>8</v>
      </c>
      <c r="C42">
        <v>351</v>
      </c>
      <c r="D42">
        <v>153</v>
      </c>
      <c r="E42">
        <v>4154</v>
      </c>
      <c r="F42">
        <v>13.5</v>
      </c>
      <c r="G42">
        <v>71</v>
      </c>
      <c r="H42">
        <v>1</v>
      </c>
      <c r="I42" s="1" t="s">
        <v>14</v>
      </c>
    </row>
    <row r="43" spans="1:9" x14ac:dyDescent="0.35">
      <c r="A43">
        <v>14</v>
      </c>
      <c r="B43">
        <v>8</v>
      </c>
      <c r="C43">
        <v>318</v>
      </c>
      <c r="D43">
        <v>150</v>
      </c>
      <c r="E43">
        <v>4096</v>
      </c>
      <c r="F43">
        <v>13</v>
      </c>
      <c r="G43">
        <v>71</v>
      </c>
      <c r="H43">
        <v>1</v>
      </c>
      <c r="I43" s="1" t="s">
        <v>16</v>
      </c>
    </row>
    <row r="44" spans="1:9" x14ac:dyDescent="0.35">
      <c r="A44">
        <v>12</v>
      </c>
      <c r="B44">
        <v>8</v>
      </c>
      <c r="C44">
        <v>383</v>
      </c>
      <c r="D44">
        <v>180</v>
      </c>
      <c r="E44">
        <v>4955</v>
      </c>
      <c r="F44">
        <v>11.5</v>
      </c>
      <c r="G44">
        <v>71</v>
      </c>
      <c r="H44">
        <v>1</v>
      </c>
      <c r="I44" s="1" t="s">
        <v>45</v>
      </c>
    </row>
    <row r="45" spans="1:9" x14ac:dyDescent="0.35">
      <c r="A45">
        <v>13</v>
      </c>
      <c r="B45">
        <v>8</v>
      </c>
      <c r="C45">
        <v>400</v>
      </c>
      <c r="D45">
        <v>170</v>
      </c>
      <c r="E45">
        <v>4746</v>
      </c>
      <c r="F45">
        <v>12</v>
      </c>
      <c r="G45">
        <v>71</v>
      </c>
      <c r="H45">
        <v>1</v>
      </c>
      <c r="I45" s="1" t="s">
        <v>46</v>
      </c>
    </row>
    <row r="46" spans="1:9" x14ac:dyDescent="0.35">
      <c r="A46">
        <v>13</v>
      </c>
      <c r="B46">
        <v>8</v>
      </c>
      <c r="C46">
        <v>400</v>
      </c>
      <c r="D46">
        <v>175</v>
      </c>
      <c r="E46">
        <v>5140</v>
      </c>
      <c r="F46">
        <v>12</v>
      </c>
      <c r="G46">
        <v>71</v>
      </c>
      <c r="H46">
        <v>1</v>
      </c>
      <c r="I46" s="1" t="s">
        <v>47</v>
      </c>
    </row>
    <row r="47" spans="1:9" x14ac:dyDescent="0.35">
      <c r="A47">
        <v>18</v>
      </c>
      <c r="B47">
        <v>6</v>
      </c>
      <c r="C47">
        <v>258</v>
      </c>
      <c r="D47">
        <v>110</v>
      </c>
      <c r="E47">
        <v>2962</v>
      </c>
      <c r="F47">
        <v>13.5</v>
      </c>
      <c r="G47">
        <v>71</v>
      </c>
      <c r="H47">
        <v>1</v>
      </c>
      <c r="I47" s="1" t="s">
        <v>48</v>
      </c>
    </row>
    <row r="48" spans="1:9" x14ac:dyDescent="0.35">
      <c r="A48">
        <v>22</v>
      </c>
      <c r="B48">
        <v>4</v>
      </c>
      <c r="C48">
        <v>140</v>
      </c>
      <c r="D48">
        <v>72</v>
      </c>
      <c r="E48">
        <v>2408</v>
      </c>
      <c r="F48">
        <v>19</v>
      </c>
      <c r="G48">
        <v>71</v>
      </c>
      <c r="H48">
        <v>1</v>
      </c>
      <c r="I48" s="1" t="s">
        <v>49</v>
      </c>
    </row>
    <row r="49" spans="1:9" x14ac:dyDescent="0.35">
      <c r="A49">
        <v>19</v>
      </c>
      <c r="B49">
        <v>6</v>
      </c>
      <c r="C49">
        <v>250</v>
      </c>
      <c r="D49">
        <v>100</v>
      </c>
      <c r="E49">
        <v>3282</v>
      </c>
      <c r="F49">
        <v>15</v>
      </c>
      <c r="G49">
        <v>71</v>
      </c>
      <c r="H49">
        <v>1</v>
      </c>
      <c r="I49" s="1" t="s">
        <v>50</v>
      </c>
    </row>
    <row r="50" spans="1:9" x14ac:dyDescent="0.35">
      <c r="A50">
        <v>18</v>
      </c>
      <c r="B50">
        <v>6</v>
      </c>
      <c r="C50">
        <v>250</v>
      </c>
      <c r="D50">
        <v>88</v>
      </c>
      <c r="E50">
        <v>3139</v>
      </c>
      <c r="F50">
        <v>14.5</v>
      </c>
      <c r="G50">
        <v>71</v>
      </c>
      <c r="H50">
        <v>1</v>
      </c>
      <c r="I50" s="1" t="s">
        <v>51</v>
      </c>
    </row>
    <row r="51" spans="1:9" x14ac:dyDescent="0.35">
      <c r="A51">
        <v>23</v>
      </c>
      <c r="B51">
        <v>4</v>
      </c>
      <c r="C51">
        <v>122</v>
      </c>
      <c r="D51">
        <v>86</v>
      </c>
      <c r="E51">
        <v>2220</v>
      </c>
      <c r="F51">
        <v>14</v>
      </c>
      <c r="G51">
        <v>71</v>
      </c>
      <c r="H51">
        <v>1</v>
      </c>
      <c r="I51" s="1" t="s">
        <v>52</v>
      </c>
    </row>
    <row r="52" spans="1:9" x14ac:dyDescent="0.35">
      <c r="A52">
        <v>28</v>
      </c>
      <c r="B52">
        <v>4</v>
      </c>
      <c r="C52">
        <v>116</v>
      </c>
      <c r="D52">
        <v>90</v>
      </c>
      <c r="E52">
        <v>2123</v>
      </c>
      <c r="F52">
        <v>14</v>
      </c>
      <c r="G52">
        <v>71</v>
      </c>
      <c r="H52">
        <v>2</v>
      </c>
      <c r="I52" s="1" t="s">
        <v>53</v>
      </c>
    </row>
    <row r="53" spans="1:9" x14ac:dyDescent="0.35">
      <c r="A53">
        <v>30</v>
      </c>
      <c r="B53">
        <v>4</v>
      </c>
      <c r="C53">
        <v>79</v>
      </c>
      <c r="D53">
        <v>70</v>
      </c>
      <c r="E53">
        <v>2074</v>
      </c>
      <c r="F53">
        <v>19.5</v>
      </c>
      <c r="G53">
        <v>71</v>
      </c>
      <c r="H53">
        <v>2</v>
      </c>
      <c r="I53" s="1" t="s">
        <v>54</v>
      </c>
    </row>
    <row r="54" spans="1:9" x14ac:dyDescent="0.35">
      <c r="A54">
        <v>30</v>
      </c>
      <c r="B54">
        <v>4</v>
      </c>
      <c r="C54">
        <v>88</v>
      </c>
      <c r="D54">
        <v>76</v>
      </c>
      <c r="E54">
        <v>2065</v>
      </c>
      <c r="F54">
        <v>14.5</v>
      </c>
      <c r="G54">
        <v>71</v>
      </c>
      <c r="H54">
        <v>2</v>
      </c>
      <c r="I54" s="1" t="s">
        <v>55</v>
      </c>
    </row>
    <row r="55" spans="1:9" x14ac:dyDescent="0.35">
      <c r="A55">
        <v>31</v>
      </c>
      <c r="B55">
        <v>4</v>
      </c>
      <c r="C55">
        <v>71</v>
      </c>
      <c r="D55">
        <v>65</v>
      </c>
      <c r="E55">
        <v>1773</v>
      </c>
      <c r="F55">
        <v>19</v>
      </c>
      <c r="G55">
        <v>71</v>
      </c>
      <c r="H55">
        <v>3</v>
      </c>
      <c r="I55" s="1" t="s">
        <v>56</v>
      </c>
    </row>
    <row r="56" spans="1:9" x14ac:dyDescent="0.35">
      <c r="A56">
        <v>35</v>
      </c>
      <c r="B56">
        <v>4</v>
      </c>
      <c r="C56">
        <v>72</v>
      </c>
      <c r="D56">
        <v>69</v>
      </c>
      <c r="E56">
        <v>1613</v>
      </c>
      <c r="F56">
        <v>18</v>
      </c>
      <c r="G56">
        <v>71</v>
      </c>
      <c r="H56">
        <v>3</v>
      </c>
      <c r="I56" s="1" t="s">
        <v>57</v>
      </c>
    </row>
    <row r="57" spans="1:9" x14ac:dyDescent="0.35">
      <c r="A57">
        <v>27</v>
      </c>
      <c r="B57">
        <v>4</v>
      </c>
      <c r="C57">
        <v>97</v>
      </c>
      <c r="D57">
        <v>60</v>
      </c>
      <c r="E57">
        <v>1834</v>
      </c>
      <c r="F57">
        <v>19</v>
      </c>
      <c r="G57">
        <v>71</v>
      </c>
      <c r="H57">
        <v>2</v>
      </c>
      <c r="I57" s="1" t="s">
        <v>58</v>
      </c>
    </row>
    <row r="58" spans="1:9" x14ac:dyDescent="0.35">
      <c r="A58">
        <v>26</v>
      </c>
      <c r="B58">
        <v>4</v>
      </c>
      <c r="C58">
        <v>91</v>
      </c>
      <c r="D58">
        <v>70</v>
      </c>
      <c r="E58">
        <v>1955</v>
      </c>
      <c r="F58">
        <v>20.5</v>
      </c>
      <c r="G58">
        <v>71</v>
      </c>
      <c r="H58">
        <v>1</v>
      </c>
      <c r="I58" s="1" t="s">
        <v>59</v>
      </c>
    </row>
    <row r="59" spans="1:9" x14ac:dyDescent="0.35">
      <c r="A59">
        <v>24</v>
      </c>
      <c r="B59">
        <v>4</v>
      </c>
      <c r="C59">
        <v>113</v>
      </c>
      <c r="D59">
        <v>95</v>
      </c>
      <c r="E59">
        <v>2278</v>
      </c>
      <c r="F59">
        <v>15.5</v>
      </c>
      <c r="G59">
        <v>72</v>
      </c>
      <c r="H59">
        <v>3</v>
      </c>
      <c r="I59" s="1" t="s">
        <v>60</v>
      </c>
    </row>
    <row r="60" spans="1:9" x14ac:dyDescent="0.35">
      <c r="A60">
        <v>25</v>
      </c>
      <c r="B60">
        <v>4</v>
      </c>
      <c r="C60">
        <v>97.5</v>
      </c>
      <c r="D60">
        <v>80</v>
      </c>
      <c r="E60">
        <v>2126</v>
      </c>
      <c r="F60">
        <v>17</v>
      </c>
      <c r="G60">
        <v>72</v>
      </c>
      <c r="H60">
        <v>1</v>
      </c>
      <c r="I60" s="1" t="s">
        <v>61</v>
      </c>
    </row>
    <row r="61" spans="1:9" x14ac:dyDescent="0.35">
      <c r="A61">
        <v>23</v>
      </c>
      <c r="B61">
        <v>4</v>
      </c>
      <c r="C61">
        <v>97</v>
      </c>
      <c r="D61">
        <v>54</v>
      </c>
      <c r="E61">
        <v>2254</v>
      </c>
      <c r="F61">
        <v>23.5</v>
      </c>
      <c r="G61">
        <v>72</v>
      </c>
      <c r="H61">
        <v>2</v>
      </c>
      <c r="I61" s="1" t="s">
        <v>62</v>
      </c>
    </row>
    <row r="62" spans="1:9" x14ac:dyDescent="0.35">
      <c r="A62">
        <v>20</v>
      </c>
      <c r="B62">
        <v>4</v>
      </c>
      <c r="C62">
        <v>140</v>
      </c>
      <c r="D62">
        <v>90</v>
      </c>
      <c r="E62">
        <v>2408</v>
      </c>
      <c r="F62">
        <v>19.5</v>
      </c>
      <c r="G62">
        <v>72</v>
      </c>
      <c r="H62">
        <v>1</v>
      </c>
      <c r="I62" s="1" t="s">
        <v>63</v>
      </c>
    </row>
    <row r="63" spans="1:9" x14ac:dyDescent="0.35">
      <c r="A63">
        <v>21</v>
      </c>
      <c r="B63">
        <v>4</v>
      </c>
      <c r="C63">
        <v>122</v>
      </c>
      <c r="D63">
        <v>86</v>
      </c>
      <c r="E63">
        <v>2226</v>
      </c>
      <c r="F63">
        <v>16.5</v>
      </c>
      <c r="G63">
        <v>72</v>
      </c>
      <c r="H63">
        <v>1</v>
      </c>
      <c r="I63" s="1" t="s">
        <v>64</v>
      </c>
    </row>
    <row r="64" spans="1:9" x14ac:dyDescent="0.35">
      <c r="A64">
        <v>13</v>
      </c>
      <c r="B64">
        <v>8</v>
      </c>
      <c r="C64">
        <v>350</v>
      </c>
      <c r="D64">
        <v>165</v>
      </c>
      <c r="E64">
        <v>4274</v>
      </c>
      <c r="F64">
        <v>12</v>
      </c>
      <c r="G64">
        <v>72</v>
      </c>
      <c r="H64">
        <v>1</v>
      </c>
      <c r="I64" s="1" t="s">
        <v>15</v>
      </c>
    </row>
    <row r="65" spans="1:9" x14ac:dyDescent="0.35">
      <c r="A65">
        <v>14</v>
      </c>
      <c r="B65">
        <v>8</v>
      </c>
      <c r="C65">
        <v>400</v>
      </c>
      <c r="D65">
        <v>175</v>
      </c>
      <c r="E65">
        <v>4385</v>
      </c>
      <c r="F65">
        <v>12</v>
      </c>
      <c r="G65">
        <v>72</v>
      </c>
      <c r="H65">
        <v>1</v>
      </c>
      <c r="I65" s="1" t="s">
        <v>17</v>
      </c>
    </row>
    <row r="66" spans="1:9" x14ac:dyDescent="0.35">
      <c r="A66">
        <v>15</v>
      </c>
      <c r="B66">
        <v>8</v>
      </c>
      <c r="C66">
        <v>318</v>
      </c>
      <c r="D66">
        <v>150</v>
      </c>
      <c r="E66">
        <v>4135</v>
      </c>
      <c r="F66">
        <v>13.5</v>
      </c>
      <c r="G66">
        <v>72</v>
      </c>
      <c r="H66">
        <v>1</v>
      </c>
      <c r="I66" s="1" t="s">
        <v>16</v>
      </c>
    </row>
    <row r="67" spans="1:9" x14ac:dyDescent="0.35">
      <c r="A67">
        <v>14</v>
      </c>
      <c r="B67">
        <v>8</v>
      </c>
      <c r="C67">
        <v>351</v>
      </c>
      <c r="D67">
        <v>153</v>
      </c>
      <c r="E67">
        <v>4129</v>
      </c>
      <c r="F67">
        <v>13</v>
      </c>
      <c r="G67">
        <v>72</v>
      </c>
      <c r="H67">
        <v>1</v>
      </c>
      <c r="I67" s="1" t="s">
        <v>14</v>
      </c>
    </row>
    <row r="68" spans="1:9" x14ac:dyDescent="0.35">
      <c r="A68">
        <v>17</v>
      </c>
      <c r="B68">
        <v>8</v>
      </c>
      <c r="C68">
        <v>304</v>
      </c>
      <c r="D68">
        <v>150</v>
      </c>
      <c r="E68">
        <v>3672</v>
      </c>
      <c r="F68">
        <v>11.5</v>
      </c>
      <c r="G68">
        <v>72</v>
      </c>
      <c r="H68">
        <v>1</v>
      </c>
      <c r="I68" s="1" t="s">
        <v>65</v>
      </c>
    </row>
    <row r="69" spans="1:9" x14ac:dyDescent="0.35">
      <c r="A69">
        <v>11</v>
      </c>
      <c r="B69">
        <v>8</v>
      </c>
      <c r="C69">
        <v>429</v>
      </c>
      <c r="D69">
        <v>208</v>
      </c>
      <c r="E69">
        <v>4633</v>
      </c>
      <c r="F69">
        <v>11</v>
      </c>
      <c r="G69">
        <v>72</v>
      </c>
      <c r="H69">
        <v>1</v>
      </c>
      <c r="I69" s="1" t="s">
        <v>66</v>
      </c>
    </row>
    <row r="70" spans="1:9" x14ac:dyDescent="0.35">
      <c r="A70">
        <v>13</v>
      </c>
      <c r="B70">
        <v>8</v>
      </c>
      <c r="C70">
        <v>350</v>
      </c>
      <c r="D70">
        <v>155</v>
      </c>
      <c r="E70">
        <v>4502</v>
      </c>
      <c r="F70">
        <v>13.5</v>
      </c>
      <c r="G70">
        <v>72</v>
      </c>
      <c r="H70">
        <v>1</v>
      </c>
      <c r="I70" s="1" t="s">
        <v>67</v>
      </c>
    </row>
    <row r="71" spans="1:9" x14ac:dyDescent="0.35">
      <c r="A71">
        <v>12</v>
      </c>
      <c r="B71">
        <v>8</v>
      </c>
      <c r="C71">
        <v>350</v>
      </c>
      <c r="D71">
        <v>160</v>
      </c>
      <c r="E71">
        <v>4456</v>
      </c>
      <c r="F71">
        <v>13.5</v>
      </c>
      <c r="G71">
        <v>72</v>
      </c>
      <c r="H71">
        <v>1</v>
      </c>
      <c r="I71" s="1" t="s">
        <v>68</v>
      </c>
    </row>
    <row r="72" spans="1:9" x14ac:dyDescent="0.35">
      <c r="A72">
        <v>13</v>
      </c>
      <c r="B72">
        <v>8</v>
      </c>
      <c r="C72">
        <v>400</v>
      </c>
      <c r="D72">
        <v>190</v>
      </c>
      <c r="E72">
        <v>4422</v>
      </c>
      <c r="F72">
        <v>12.5</v>
      </c>
      <c r="G72">
        <v>72</v>
      </c>
      <c r="H72">
        <v>1</v>
      </c>
      <c r="I72" s="1" t="s">
        <v>69</v>
      </c>
    </row>
    <row r="73" spans="1:9" x14ac:dyDescent="0.35">
      <c r="A73">
        <v>19</v>
      </c>
      <c r="B73">
        <v>3</v>
      </c>
      <c r="C73">
        <v>70</v>
      </c>
      <c r="D73">
        <v>97</v>
      </c>
      <c r="E73">
        <v>2330</v>
      </c>
      <c r="F73">
        <v>13.5</v>
      </c>
      <c r="G73">
        <v>72</v>
      </c>
      <c r="H73">
        <v>3</v>
      </c>
      <c r="I73" s="1" t="s">
        <v>70</v>
      </c>
    </row>
    <row r="74" spans="1:9" x14ac:dyDescent="0.35">
      <c r="A74">
        <v>15</v>
      </c>
      <c r="B74">
        <v>8</v>
      </c>
      <c r="C74">
        <v>304</v>
      </c>
      <c r="D74">
        <v>150</v>
      </c>
      <c r="E74">
        <v>3892</v>
      </c>
      <c r="F74">
        <v>12.5</v>
      </c>
      <c r="G74">
        <v>72</v>
      </c>
      <c r="H74">
        <v>1</v>
      </c>
      <c r="I74" s="1" t="s">
        <v>71</v>
      </c>
    </row>
    <row r="75" spans="1:9" x14ac:dyDescent="0.35">
      <c r="A75">
        <v>13</v>
      </c>
      <c r="B75">
        <v>8</v>
      </c>
      <c r="C75">
        <v>307</v>
      </c>
      <c r="D75">
        <v>130</v>
      </c>
      <c r="E75">
        <v>4098</v>
      </c>
      <c r="F75">
        <v>14</v>
      </c>
      <c r="G75">
        <v>72</v>
      </c>
      <c r="H75">
        <v>1</v>
      </c>
      <c r="I75" s="1" t="s">
        <v>72</v>
      </c>
    </row>
    <row r="76" spans="1:9" x14ac:dyDescent="0.35">
      <c r="A76">
        <v>13</v>
      </c>
      <c r="B76">
        <v>8</v>
      </c>
      <c r="C76">
        <v>302</v>
      </c>
      <c r="D76">
        <v>140</v>
      </c>
      <c r="E76">
        <v>4294</v>
      </c>
      <c r="F76">
        <v>16</v>
      </c>
      <c r="G76">
        <v>72</v>
      </c>
      <c r="H76">
        <v>1</v>
      </c>
      <c r="I76" s="1" t="s">
        <v>73</v>
      </c>
    </row>
    <row r="77" spans="1:9" x14ac:dyDescent="0.35">
      <c r="A77">
        <v>14</v>
      </c>
      <c r="B77">
        <v>8</v>
      </c>
      <c r="C77">
        <v>318</v>
      </c>
      <c r="D77">
        <v>150</v>
      </c>
      <c r="E77">
        <v>4077</v>
      </c>
      <c r="F77">
        <v>14</v>
      </c>
      <c r="G77">
        <v>72</v>
      </c>
      <c r="H77">
        <v>1</v>
      </c>
      <c r="I77" s="1" t="s">
        <v>74</v>
      </c>
    </row>
    <row r="78" spans="1:9" x14ac:dyDescent="0.35">
      <c r="A78">
        <v>18</v>
      </c>
      <c r="B78">
        <v>4</v>
      </c>
      <c r="C78">
        <v>121</v>
      </c>
      <c r="D78">
        <v>112</v>
      </c>
      <c r="E78">
        <v>2933</v>
      </c>
      <c r="F78">
        <v>14.5</v>
      </c>
      <c r="G78">
        <v>72</v>
      </c>
      <c r="H78">
        <v>2</v>
      </c>
      <c r="I78" s="1" t="s">
        <v>75</v>
      </c>
    </row>
    <row r="79" spans="1:9" x14ac:dyDescent="0.35">
      <c r="A79">
        <v>22</v>
      </c>
      <c r="B79">
        <v>4</v>
      </c>
      <c r="C79">
        <v>121</v>
      </c>
      <c r="D79">
        <v>76</v>
      </c>
      <c r="E79">
        <v>2511</v>
      </c>
      <c r="F79">
        <v>18</v>
      </c>
      <c r="G79">
        <v>72</v>
      </c>
      <c r="H79">
        <v>2</v>
      </c>
      <c r="I79" s="1" t="s">
        <v>76</v>
      </c>
    </row>
    <row r="80" spans="1:9" x14ac:dyDescent="0.35">
      <c r="A80">
        <v>21</v>
      </c>
      <c r="B80">
        <v>4</v>
      </c>
      <c r="C80">
        <v>120</v>
      </c>
      <c r="D80">
        <v>87</v>
      </c>
      <c r="E80">
        <v>2979</v>
      </c>
      <c r="F80">
        <v>19.5</v>
      </c>
      <c r="G80">
        <v>72</v>
      </c>
      <c r="H80">
        <v>2</v>
      </c>
      <c r="I80" s="1" t="s">
        <v>77</v>
      </c>
    </row>
    <row r="81" spans="1:9" x14ac:dyDescent="0.35">
      <c r="A81">
        <v>26</v>
      </c>
      <c r="B81">
        <v>4</v>
      </c>
      <c r="C81">
        <v>96</v>
      </c>
      <c r="D81">
        <v>69</v>
      </c>
      <c r="E81">
        <v>2189</v>
      </c>
      <c r="F81">
        <v>18</v>
      </c>
      <c r="G81">
        <v>72</v>
      </c>
      <c r="H81">
        <v>2</v>
      </c>
      <c r="I81" s="1" t="s">
        <v>78</v>
      </c>
    </row>
    <row r="82" spans="1:9" x14ac:dyDescent="0.35">
      <c r="A82">
        <v>22</v>
      </c>
      <c r="B82">
        <v>4</v>
      </c>
      <c r="C82">
        <v>122</v>
      </c>
      <c r="D82">
        <v>86</v>
      </c>
      <c r="E82">
        <v>2395</v>
      </c>
      <c r="F82">
        <v>16</v>
      </c>
      <c r="G82">
        <v>72</v>
      </c>
      <c r="H82">
        <v>1</v>
      </c>
      <c r="I82" s="1" t="s">
        <v>79</v>
      </c>
    </row>
    <row r="83" spans="1:9" x14ac:dyDescent="0.35">
      <c r="A83">
        <v>28</v>
      </c>
      <c r="B83">
        <v>4</v>
      </c>
      <c r="C83">
        <v>97</v>
      </c>
      <c r="D83">
        <v>92</v>
      </c>
      <c r="E83">
        <v>2288</v>
      </c>
      <c r="F83">
        <v>17</v>
      </c>
      <c r="G83">
        <v>72</v>
      </c>
      <c r="H83">
        <v>3</v>
      </c>
      <c r="I83" s="1" t="s">
        <v>80</v>
      </c>
    </row>
    <row r="84" spans="1:9" x14ac:dyDescent="0.35">
      <c r="A84">
        <v>23</v>
      </c>
      <c r="B84">
        <v>4</v>
      </c>
      <c r="C84">
        <v>120</v>
      </c>
      <c r="D84">
        <v>97</v>
      </c>
      <c r="E84">
        <v>2506</v>
      </c>
      <c r="F84">
        <v>14.5</v>
      </c>
      <c r="G84">
        <v>72</v>
      </c>
      <c r="H84">
        <v>3</v>
      </c>
      <c r="I84" s="1" t="s">
        <v>81</v>
      </c>
    </row>
    <row r="85" spans="1:9" x14ac:dyDescent="0.35">
      <c r="A85">
        <v>28</v>
      </c>
      <c r="B85">
        <v>4</v>
      </c>
      <c r="C85">
        <v>98</v>
      </c>
      <c r="D85">
        <v>80</v>
      </c>
      <c r="E85">
        <v>2164</v>
      </c>
      <c r="F85">
        <v>15</v>
      </c>
      <c r="G85">
        <v>72</v>
      </c>
      <c r="H85">
        <v>1</v>
      </c>
      <c r="I85" s="1" t="s">
        <v>82</v>
      </c>
    </row>
    <row r="86" spans="1:9" x14ac:dyDescent="0.35">
      <c r="A86">
        <v>27</v>
      </c>
      <c r="B86">
        <v>4</v>
      </c>
      <c r="C86">
        <v>97</v>
      </c>
      <c r="D86">
        <v>88</v>
      </c>
      <c r="E86">
        <v>2100</v>
      </c>
      <c r="F86">
        <v>16.5</v>
      </c>
      <c r="G86">
        <v>72</v>
      </c>
      <c r="H86">
        <v>3</v>
      </c>
      <c r="I86" s="1" t="s">
        <v>83</v>
      </c>
    </row>
    <row r="87" spans="1:9" x14ac:dyDescent="0.35">
      <c r="A87">
        <v>13</v>
      </c>
      <c r="B87">
        <v>8</v>
      </c>
      <c r="C87">
        <v>350</v>
      </c>
      <c r="D87">
        <v>175</v>
      </c>
      <c r="E87">
        <v>4100</v>
      </c>
      <c r="F87">
        <v>13</v>
      </c>
      <c r="G87">
        <v>73</v>
      </c>
      <c r="H87">
        <v>1</v>
      </c>
      <c r="I87" s="1" t="s">
        <v>84</v>
      </c>
    </row>
    <row r="88" spans="1:9" x14ac:dyDescent="0.35">
      <c r="A88">
        <v>14</v>
      </c>
      <c r="B88">
        <v>8</v>
      </c>
      <c r="C88">
        <v>304</v>
      </c>
      <c r="D88">
        <v>150</v>
      </c>
      <c r="E88">
        <v>3672</v>
      </c>
      <c r="F88">
        <v>11.5</v>
      </c>
      <c r="G88">
        <v>73</v>
      </c>
      <c r="H88">
        <v>1</v>
      </c>
      <c r="I88" s="1" t="s">
        <v>43</v>
      </c>
    </row>
    <row r="89" spans="1:9" x14ac:dyDescent="0.35">
      <c r="A89">
        <v>13</v>
      </c>
      <c r="B89">
        <v>8</v>
      </c>
      <c r="C89">
        <v>350</v>
      </c>
      <c r="D89">
        <v>145</v>
      </c>
      <c r="E89">
        <v>3988</v>
      </c>
      <c r="F89">
        <v>13</v>
      </c>
      <c r="G89">
        <v>73</v>
      </c>
      <c r="H89">
        <v>1</v>
      </c>
      <c r="I89" s="1" t="s">
        <v>85</v>
      </c>
    </row>
    <row r="90" spans="1:9" x14ac:dyDescent="0.35">
      <c r="A90">
        <v>14</v>
      </c>
      <c r="B90">
        <v>8</v>
      </c>
      <c r="C90">
        <v>302</v>
      </c>
      <c r="D90">
        <v>137</v>
      </c>
      <c r="E90">
        <v>4042</v>
      </c>
      <c r="F90">
        <v>14.5</v>
      </c>
      <c r="G90">
        <v>73</v>
      </c>
      <c r="H90">
        <v>1</v>
      </c>
      <c r="I90" s="1" t="s">
        <v>86</v>
      </c>
    </row>
    <row r="91" spans="1:9" x14ac:dyDescent="0.35">
      <c r="A91">
        <v>15</v>
      </c>
      <c r="B91">
        <v>8</v>
      </c>
      <c r="C91">
        <v>318</v>
      </c>
      <c r="D91">
        <v>150</v>
      </c>
      <c r="E91">
        <v>3777</v>
      </c>
      <c r="F91">
        <v>12.5</v>
      </c>
      <c r="G91">
        <v>73</v>
      </c>
      <c r="H91">
        <v>1</v>
      </c>
      <c r="I91" s="1" t="s">
        <v>87</v>
      </c>
    </row>
    <row r="92" spans="1:9" x14ac:dyDescent="0.35">
      <c r="A92">
        <v>12</v>
      </c>
      <c r="B92">
        <v>8</v>
      </c>
      <c r="C92">
        <v>429</v>
      </c>
      <c r="D92">
        <v>198</v>
      </c>
      <c r="E92">
        <v>4952</v>
      </c>
      <c r="F92">
        <v>11.5</v>
      </c>
      <c r="G92">
        <v>73</v>
      </c>
      <c r="H92">
        <v>1</v>
      </c>
      <c r="I92" s="1" t="s">
        <v>88</v>
      </c>
    </row>
    <row r="93" spans="1:9" x14ac:dyDescent="0.35">
      <c r="A93">
        <v>13</v>
      </c>
      <c r="B93">
        <v>8</v>
      </c>
      <c r="C93">
        <v>400</v>
      </c>
      <c r="D93">
        <v>150</v>
      </c>
      <c r="E93">
        <v>4464</v>
      </c>
      <c r="F93">
        <v>12</v>
      </c>
      <c r="G93">
        <v>73</v>
      </c>
      <c r="H93">
        <v>1</v>
      </c>
      <c r="I93" s="1" t="s">
        <v>89</v>
      </c>
    </row>
    <row r="94" spans="1:9" x14ac:dyDescent="0.35">
      <c r="A94">
        <v>13</v>
      </c>
      <c r="B94">
        <v>8</v>
      </c>
      <c r="C94">
        <v>351</v>
      </c>
      <c r="D94">
        <v>158</v>
      </c>
      <c r="E94">
        <v>4363</v>
      </c>
      <c r="F94">
        <v>13</v>
      </c>
      <c r="G94">
        <v>73</v>
      </c>
      <c r="H94">
        <v>1</v>
      </c>
      <c r="I94" s="1" t="s">
        <v>90</v>
      </c>
    </row>
    <row r="95" spans="1:9" x14ac:dyDescent="0.35">
      <c r="A95">
        <v>14</v>
      </c>
      <c r="B95">
        <v>8</v>
      </c>
      <c r="C95">
        <v>318</v>
      </c>
      <c r="D95">
        <v>150</v>
      </c>
      <c r="E95">
        <v>4237</v>
      </c>
      <c r="F95">
        <v>14.5</v>
      </c>
      <c r="G95">
        <v>73</v>
      </c>
      <c r="H95">
        <v>1</v>
      </c>
      <c r="I95" s="1" t="s">
        <v>91</v>
      </c>
    </row>
    <row r="96" spans="1:9" x14ac:dyDescent="0.35">
      <c r="A96">
        <v>13</v>
      </c>
      <c r="B96">
        <v>8</v>
      </c>
      <c r="C96">
        <v>440</v>
      </c>
      <c r="D96">
        <v>215</v>
      </c>
      <c r="E96">
        <v>4735</v>
      </c>
      <c r="F96">
        <v>11</v>
      </c>
      <c r="G96">
        <v>73</v>
      </c>
      <c r="H96">
        <v>1</v>
      </c>
      <c r="I96" s="1" t="s">
        <v>92</v>
      </c>
    </row>
    <row r="97" spans="1:9" x14ac:dyDescent="0.35">
      <c r="A97">
        <v>12</v>
      </c>
      <c r="B97">
        <v>8</v>
      </c>
      <c r="C97">
        <v>455</v>
      </c>
      <c r="D97">
        <v>225</v>
      </c>
      <c r="E97">
        <v>4951</v>
      </c>
      <c r="F97">
        <v>11</v>
      </c>
      <c r="G97">
        <v>73</v>
      </c>
      <c r="H97">
        <v>1</v>
      </c>
      <c r="I97" s="1" t="s">
        <v>93</v>
      </c>
    </row>
    <row r="98" spans="1:9" x14ac:dyDescent="0.35">
      <c r="A98">
        <v>13</v>
      </c>
      <c r="B98">
        <v>8</v>
      </c>
      <c r="C98">
        <v>360</v>
      </c>
      <c r="D98">
        <v>175</v>
      </c>
      <c r="E98">
        <v>3821</v>
      </c>
      <c r="F98">
        <v>11</v>
      </c>
      <c r="G98">
        <v>73</v>
      </c>
      <c r="H98">
        <v>1</v>
      </c>
      <c r="I98" s="1" t="s">
        <v>94</v>
      </c>
    </row>
    <row r="99" spans="1:9" x14ac:dyDescent="0.35">
      <c r="A99">
        <v>18</v>
      </c>
      <c r="B99">
        <v>6</v>
      </c>
      <c r="C99">
        <v>225</v>
      </c>
      <c r="D99">
        <v>105</v>
      </c>
      <c r="E99">
        <v>3121</v>
      </c>
      <c r="F99">
        <v>16.5</v>
      </c>
      <c r="G99">
        <v>73</v>
      </c>
      <c r="H99">
        <v>1</v>
      </c>
      <c r="I99" s="1" t="s">
        <v>95</v>
      </c>
    </row>
    <row r="100" spans="1:9" x14ac:dyDescent="0.35">
      <c r="A100">
        <v>16</v>
      </c>
      <c r="B100">
        <v>6</v>
      </c>
      <c r="C100">
        <v>250</v>
      </c>
      <c r="D100">
        <v>100</v>
      </c>
      <c r="E100">
        <v>3278</v>
      </c>
      <c r="F100">
        <v>18</v>
      </c>
      <c r="G100">
        <v>73</v>
      </c>
      <c r="H100">
        <v>1</v>
      </c>
      <c r="I100" s="1" t="s">
        <v>96</v>
      </c>
    </row>
    <row r="101" spans="1:9" x14ac:dyDescent="0.35">
      <c r="A101">
        <v>18</v>
      </c>
      <c r="B101">
        <v>6</v>
      </c>
      <c r="C101">
        <v>232</v>
      </c>
      <c r="D101">
        <v>100</v>
      </c>
      <c r="E101">
        <v>2945</v>
      </c>
      <c r="F101">
        <v>16</v>
      </c>
      <c r="G101">
        <v>73</v>
      </c>
      <c r="H101">
        <v>1</v>
      </c>
      <c r="I101" s="1" t="s">
        <v>25</v>
      </c>
    </row>
    <row r="102" spans="1:9" x14ac:dyDescent="0.35">
      <c r="A102">
        <v>18</v>
      </c>
      <c r="B102">
        <v>6</v>
      </c>
      <c r="C102">
        <v>250</v>
      </c>
      <c r="D102">
        <v>88</v>
      </c>
      <c r="E102">
        <v>3021</v>
      </c>
      <c r="F102">
        <v>16.5</v>
      </c>
      <c r="G102">
        <v>73</v>
      </c>
      <c r="H102">
        <v>1</v>
      </c>
      <c r="I102" s="1" t="s">
        <v>26</v>
      </c>
    </row>
    <row r="103" spans="1:9" x14ac:dyDescent="0.35">
      <c r="A103">
        <v>23</v>
      </c>
      <c r="B103">
        <v>6</v>
      </c>
      <c r="C103">
        <v>198</v>
      </c>
      <c r="D103">
        <v>95</v>
      </c>
      <c r="E103">
        <v>2904</v>
      </c>
      <c r="F103">
        <v>16</v>
      </c>
      <c r="G103">
        <v>73</v>
      </c>
      <c r="H103">
        <v>1</v>
      </c>
      <c r="I103" s="1" t="s">
        <v>24</v>
      </c>
    </row>
    <row r="104" spans="1:9" x14ac:dyDescent="0.35">
      <c r="A104">
        <v>26</v>
      </c>
      <c r="B104">
        <v>4</v>
      </c>
      <c r="C104">
        <v>97</v>
      </c>
      <c r="D104">
        <v>46</v>
      </c>
      <c r="E104">
        <v>1950</v>
      </c>
      <c r="F104">
        <v>21</v>
      </c>
      <c r="G104">
        <v>73</v>
      </c>
      <c r="H104">
        <v>2</v>
      </c>
      <c r="I104" s="1" t="s">
        <v>97</v>
      </c>
    </row>
    <row r="105" spans="1:9" x14ac:dyDescent="0.35">
      <c r="A105">
        <v>11</v>
      </c>
      <c r="B105">
        <v>8</v>
      </c>
      <c r="C105">
        <v>400</v>
      </c>
      <c r="D105">
        <v>150</v>
      </c>
      <c r="E105">
        <v>4997</v>
      </c>
      <c r="F105">
        <v>14</v>
      </c>
      <c r="G105">
        <v>73</v>
      </c>
      <c r="H105">
        <v>1</v>
      </c>
      <c r="I105" s="1" t="s">
        <v>15</v>
      </c>
    </row>
    <row r="106" spans="1:9" x14ac:dyDescent="0.35">
      <c r="A106">
        <v>12</v>
      </c>
      <c r="B106">
        <v>8</v>
      </c>
      <c r="C106">
        <v>400</v>
      </c>
      <c r="D106">
        <v>167</v>
      </c>
      <c r="E106">
        <v>4906</v>
      </c>
      <c r="F106">
        <v>12.5</v>
      </c>
      <c r="G106">
        <v>73</v>
      </c>
      <c r="H106">
        <v>1</v>
      </c>
      <c r="I106" s="1" t="s">
        <v>98</v>
      </c>
    </row>
    <row r="107" spans="1:9" x14ac:dyDescent="0.35">
      <c r="A107">
        <v>13</v>
      </c>
      <c r="B107">
        <v>8</v>
      </c>
      <c r="C107">
        <v>360</v>
      </c>
      <c r="D107">
        <v>170</v>
      </c>
      <c r="E107">
        <v>4654</v>
      </c>
      <c r="F107">
        <v>13</v>
      </c>
      <c r="G107">
        <v>73</v>
      </c>
      <c r="H107">
        <v>1</v>
      </c>
      <c r="I107" s="1" t="s">
        <v>99</v>
      </c>
    </row>
    <row r="108" spans="1:9" x14ac:dyDescent="0.35">
      <c r="A108">
        <v>12</v>
      </c>
      <c r="B108">
        <v>8</v>
      </c>
      <c r="C108">
        <v>350</v>
      </c>
      <c r="D108">
        <v>180</v>
      </c>
      <c r="E108">
        <v>4499</v>
      </c>
      <c r="F108">
        <v>12.5</v>
      </c>
      <c r="G108">
        <v>73</v>
      </c>
      <c r="H108">
        <v>1</v>
      </c>
      <c r="I108" s="1" t="s">
        <v>100</v>
      </c>
    </row>
    <row r="109" spans="1:9" x14ac:dyDescent="0.35">
      <c r="A109">
        <v>18</v>
      </c>
      <c r="B109">
        <v>6</v>
      </c>
      <c r="C109">
        <v>232</v>
      </c>
      <c r="D109">
        <v>100</v>
      </c>
      <c r="E109">
        <v>2789</v>
      </c>
      <c r="F109">
        <v>15</v>
      </c>
      <c r="G109">
        <v>73</v>
      </c>
      <c r="H109">
        <v>1</v>
      </c>
      <c r="I109" s="1" t="s">
        <v>33</v>
      </c>
    </row>
    <row r="110" spans="1:9" x14ac:dyDescent="0.35">
      <c r="A110">
        <v>20</v>
      </c>
      <c r="B110">
        <v>4</v>
      </c>
      <c r="C110">
        <v>97</v>
      </c>
      <c r="D110">
        <v>88</v>
      </c>
      <c r="E110">
        <v>2279</v>
      </c>
      <c r="F110">
        <v>19</v>
      </c>
      <c r="G110">
        <v>73</v>
      </c>
      <c r="H110">
        <v>3</v>
      </c>
      <c r="I110" s="1" t="s">
        <v>101</v>
      </c>
    </row>
    <row r="111" spans="1:9" x14ac:dyDescent="0.35">
      <c r="A111">
        <v>21</v>
      </c>
      <c r="B111">
        <v>4</v>
      </c>
      <c r="C111">
        <v>140</v>
      </c>
      <c r="D111">
        <v>72</v>
      </c>
      <c r="E111">
        <v>2401</v>
      </c>
      <c r="F111">
        <v>19.5</v>
      </c>
      <c r="G111">
        <v>73</v>
      </c>
      <c r="H111">
        <v>1</v>
      </c>
      <c r="I111" s="1" t="s">
        <v>63</v>
      </c>
    </row>
    <row r="112" spans="1:9" x14ac:dyDescent="0.35">
      <c r="A112">
        <v>22</v>
      </c>
      <c r="B112">
        <v>4</v>
      </c>
      <c r="C112">
        <v>108</v>
      </c>
      <c r="D112">
        <v>94</v>
      </c>
      <c r="E112">
        <v>2379</v>
      </c>
      <c r="F112">
        <v>16.5</v>
      </c>
      <c r="G112">
        <v>73</v>
      </c>
      <c r="H112">
        <v>3</v>
      </c>
      <c r="I112" s="1" t="s">
        <v>102</v>
      </c>
    </row>
    <row r="113" spans="1:9" x14ac:dyDescent="0.35">
      <c r="A113">
        <v>18</v>
      </c>
      <c r="B113">
        <v>3</v>
      </c>
      <c r="C113">
        <v>70</v>
      </c>
      <c r="D113">
        <v>90</v>
      </c>
      <c r="E113">
        <v>2124</v>
      </c>
      <c r="F113">
        <v>13.5</v>
      </c>
      <c r="G113">
        <v>73</v>
      </c>
      <c r="H113">
        <v>3</v>
      </c>
      <c r="I113" s="1" t="s">
        <v>103</v>
      </c>
    </row>
    <row r="114" spans="1:9" x14ac:dyDescent="0.35">
      <c r="A114">
        <v>19</v>
      </c>
      <c r="B114">
        <v>4</v>
      </c>
      <c r="C114">
        <v>122</v>
      </c>
      <c r="D114">
        <v>85</v>
      </c>
      <c r="E114">
        <v>2310</v>
      </c>
      <c r="F114">
        <v>18.5</v>
      </c>
      <c r="G114">
        <v>73</v>
      </c>
      <c r="H114">
        <v>1</v>
      </c>
      <c r="I114" s="1" t="s">
        <v>40</v>
      </c>
    </row>
    <row r="115" spans="1:9" x14ac:dyDescent="0.35">
      <c r="A115">
        <v>21</v>
      </c>
      <c r="B115">
        <v>6</v>
      </c>
      <c r="C115">
        <v>155</v>
      </c>
      <c r="D115">
        <v>107</v>
      </c>
      <c r="E115">
        <v>2472</v>
      </c>
      <c r="F115">
        <v>14</v>
      </c>
      <c r="G115">
        <v>73</v>
      </c>
      <c r="H115">
        <v>1</v>
      </c>
      <c r="I115" s="1" t="s">
        <v>104</v>
      </c>
    </row>
    <row r="116" spans="1:9" x14ac:dyDescent="0.35">
      <c r="A116">
        <v>26</v>
      </c>
      <c r="B116">
        <v>4</v>
      </c>
      <c r="C116">
        <v>98</v>
      </c>
      <c r="D116">
        <v>90</v>
      </c>
      <c r="E116">
        <v>2265</v>
      </c>
      <c r="F116">
        <v>15.5</v>
      </c>
      <c r="G116">
        <v>73</v>
      </c>
      <c r="H116">
        <v>2</v>
      </c>
      <c r="I116" s="1" t="s">
        <v>105</v>
      </c>
    </row>
    <row r="117" spans="1:9" x14ac:dyDescent="0.35">
      <c r="A117">
        <v>15</v>
      </c>
      <c r="B117">
        <v>8</v>
      </c>
      <c r="C117">
        <v>350</v>
      </c>
      <c r="D117">
        <v>145</v>
      </c>
      <c r="E117">
        <v>4082</v>
      </c>
      <c r="F117">
        <v>13</v>
      </c>
      <c r="G117">
        <v>73</v>
      </c>
      <c r="H117">
        <v>1</v>
      </c>
      <c r="I117" s="1" t="s">
        <v>106</v>
      </c>
    </row>
    <row r="118" spans="1:9" x14ac:dyDescent="0.35">
      <c r="A118">
        <v>16</v>
      </c>
      <c r="B118">
        <v>8</v>
      </c>
      <c r="C118">
        <v>400</v>
      </c>
      <c r="D118">
        <v>230</v>
      </c>
      <c r="E118">
        <v>4278</v>
      </c>
      <c r="F118">
        <v>9.5</v>
      </c>
      <c r="G118">
        <v>73</v>
      </c>
      <c r="H118">
        <v>1</v>
      </c>
      <c r="I118" s="1" t="s">
        <v>107</v>
      </c>
    </row>
    <row r="119" spans="1:9" x14ac:dyDescent="0.35">
      <c r="A119">
        <v>29</v>
      </c>
      <c r="B119">
        <v>4</v>
      </c>
      <c r="C119">
        <v>68</v>
      </c>
      <c r="D119">
        <v>49</v>
      </c>
      <c r="E119">
        <v>1867</v>
      </c>
      <c r="F119">
        <v>19.5</v>
      </c>
      <c r="G119">
        <v>73</v>
      </c>
      <c r="H119">
        <v>2</v>
      </c>
      <c r="I119" s="1" t="s">
        <v>108</v>
      </c>
    </row>
    <row r="120" spans="1:9" x14ac:dyDescent="0.35">
      <c r="A120">
        <v>24</v>
      </c>
      <c r="B120">
        <v>4</v>
      </c>
      <c r="C120">
        <v>116</v>
      </c>
      <c r="D120">
        <v>75</v>
      </c>
      <c r="E120">
        <v>2158</v>
      </c>
      <c r="F120">
        <v>15.5</v>
      </c>
      <c r="G120">
        <v>73</v>
      </c>
      <c r="H120">
        <v>2</v>
      </c>
      <c r="I120" s="1" t="s">
        <v>109</v>
      </c>
    </row>
    <row r="121" spans="1:9" x14ac:dyDescent="0.35">
      <c r="A121">
        <v>20</v>
      </c>
      <c r="B121">
        <v>4</v>
      </c>
      <c r="C121">
        <v>114</v>
      </c>
      <c r="D121">
        <v>91</v>
      </c>
      <c r="E121">
        <v>2582</v>
      </c>
      <c r="F121">
        <v>14</v>
      </c>
      <c r="G121">
        <v>73</v>
      </c>
      <c r="H121">
        <v>2</v>
      </c>
      <c r="I121" s="1" t="s">
        <v>110</v>
      </c>
    </row>
    <row r="122" spans="1:9" x14ac:dyDescent="0.35">
      <c r="A122">
        <v>19</v>
      </c>
      <c r="B122">
        <v>4</v>
      </c>
      <c r="C122">
        <v>121</v>
      </c>
      <c r="D122">
        <v>112</v>
      </c>
      <c r="E122">
        <v>2868</v>
      </c>
      <c r="F122">
        <v>15.5</v>
      </c>
      <c r="G122">
        <v>73</v>
      </c>
      <c r="H122">
        <v>2</v>
      </c>
      <c r="I122" s="1" t="s">
        <v>111</v>
      </c>
    </row>
    <row r="123" spans="1:9" x14ac:dyDescent="0.35">
      <c r="A123">
        <v>15</v>
      </c>
      <c r="B123">
        <v>8</v>
      </c>
      <c r="C123">
        <v>318</v>
      </c>
      <c r="D123">
        <v>150</v>
      </c>
      <c r="E123">
        <v>3399</v>
      </c>
      <c r="F123">
        <v>11</v>
      </c>
      <c r="G123">
        <v>73</v>
      </c>
      <c r="H123">
        <v>1</v>
      </c>
      <c r="I123" s="1" t="s">
        <v>112</v>
      </c>
    </row>
    <row r="124" spans="1:9" x14ac:dyDescent="0.35">
      <c r="A124">
        <v>24</v>
      </c>
      <c r="B124">
        <v>4</v>
      </c>
      <c r="C124">
        <v>121</v>
      </c>
      <c r="D124">
        <v>110</v>
      </c>
      <c r="E124">
        <v>2660</v>
      </c>
      <c r="F124">
        <v>14</v>
      </c>
      <c r="G124">
        <v>73</v>
      </c>
      <c r="H124">
        <v>2</v>
      </c>
      <c r="I124" s="1" t="s">
        <v>113</v>
      </c>
    </row>
    <row r="125" spans="1:9" x14ac:dyDescent="0.35">
      <c r="A125">
        <v>20</v>
      </c>
      <c r="B125">
        <v>6</v>
      </c>
      <c r="C125">
        <v>156</v>
      </c>
      <c r="D125">
        <v>122</v>
      </c>
      <c r="E125">
        <v>2807</v>
      </c>
      <c r="F125">
        <v>13.5</v>
      </c>
      <c r="G125">
        <v>73</v>
      </c>
      <c r="H125">
        <v>3</v>
      </c>
      <c r="I125" s="1" t="s">
        <v>114</v>
      </c>
    </row>
    <row r="126" spans="1:9" x14ac:dyDescent="0.35">
      <c r="A126">
        <v>11</v>
      </c>
      <c r="B126">
        <v>8</v>
      </c>
      <c r="C126">
        <v>350</v>
      </c>
      <c r="D126">
        <v>180</v>
      </c>
      <c r="E126">
        <v>3664</v>
      </c>
      <c r="F126">
        <v>11</v>
      </c>
      <c r="G126">
        <v>73</v>
      </c>
      <c r="H126">
        <v>1</v>
      </c>
      <c r="I126" s="1" t="s">
        <v>115</v>
      </c>
    </row>
    <row r="127" spans="1:9" x14ac:dyDescent="0.35">
      <c r="A127">
        <v>20</v>
      </c>
      <c r="B127">
        <v>6</v>
      </c>
      <c r="C127">
        <v>198</v>
      </c>
      <c r="D127">
        <v>95</v>
      </c>
      <c r="E127">
        <v>3102</v>
      </c>
      <c r="F127">
        <v>16.5</v>
      </c>
      <c r="G127">
        <v>74</v>
      </c>
      <c r="H127">
        <v>1</v>
      </c>
      <c r="I127" s="1" t="s">
        <v>24</v>
      </c>
    </row>
    <row r="128" spans="1:9" x14ac:dyDescent="0.35">
      <c r="A128">
        <v>21</v>
      </c>
      <c r="B128">
        <v>6</v>
      </c>
      <c r="C128">
        <v>200</v>
      </c>
      <c r="E128">
        <v>2875</v>
      </c>
      <c r="F128">
        <v>17</v>
      </c>
      <c r="G128">
        <v>74</v>
      </c>
      <c r="H128">
        <v>1</v>
      </c>
      <c r="I128" s="1" t="s">
        <v>26</v>
      </c>
    </row>
    <row r="129" spans="1:9" x14ac:dyDescent="0.35">
      <c r="A129">
        <v>19</v>
      </c>
      <c r="B129">
        <v>6</v>
      </c>
      <c r="C129">
        <v>232</v>
      </c>
      <c r="D129">
        <v>100</v>
      </c>
      <c r="E129">
        <v>2901</v>
      </c>
      <c r="F129">
        <v>16</v>
      </c>
      <c r="G129">
        <v>74</v>
      </c>
      <c r="H129">
        <v>1</v>
      </c>
      <c r="I129" s="1" t="s">
        <v>25</v>
      </c>
    </row>
    <row r="130" spans="1:9" x14ac:dyDescent="0.35">
      <c r="A130">
        <v>15</v>
      </c>
      <c r="B130">
        <v>6</v>
      </c>
      <c r="C130">
        <v>250</v>
      </c>
      <c r="D130">
        <v>100</v>
      </c>
      <c r="E130">
        <v>3336</v>
      </c>
      <c r="F130">
        <v>17</v>
      </c>
      <c r="G130">
        <v>74</v>
      </c>
      <c r="H130">
        <v>1</v>
      </c>
      <c r="I130" s="1" t="s">
        <v>116</v>
      </c>
    </row>
    <row r="131" spans="1:9" x14ac:dyDescent="0.35">
      <c r="A131">
        <v>31</v>
      </c>
      <c r="B131">
        <v>4</v>
      </c>
      <c r="C131">
        <v>79</v>
      </c>
      <c r="D131">
        <v>67</v>
      </c>
      <c r="E131">
        <v>1950</v>
      </c>
      <c r="F131">
        <v>19</v>
      </c>
      <c r="G131">
        <v>74</v>
      </c>
      <c r="H131">
        <v>3</v>
      </c>
      <c r="I131" s="1" t="s">
        <v>117</v>
      </c>
    </row>
    <row r="132" spans="1:9" x14ac:dyDescent="0.35">
      <c r="A132">
        <v>26</v>
      </c>
      <c r="B132">
        <v>4</v>
      </c>
      <c r="C132">
        <v>122</v>
      </c>
      <c r="D132">
        <v>80</v>
      </c>
      <c r="E132">
        <v>2451</v>
      </c>
      <c r="F132">
        <v>16.5</v>
      </c>
      <c r="G132">
        <v>74</v>
      </c>
      <c r="H132">
        <v>1</v>
      </c>
      <c r="I132" s="1" t="s">
        <v>40</v>
      </c>
    </row>
    <row r="133" spans="1:9" x14ac:dyDescent="0.35">
      <c r="A133">
        <v>32</v>
      </c>
      <c r="B133">
        <v>4</v>
      </c>
      <c r="C133">
        <v>71</v>
      </c>
      <c r="D133">
        <v>65</v>
      </c>
      <c r="E133">
        <v>1836</v>
      </c>
      <c r="F133">
        <v>21</v>
      </c>
      <c r="G133">
        <v>74</v>
      </c>
      <c r="H133">
        <v>3</v>
      </c>
      <c r="I133" s="1" t="s">
        <v>56</v>
      </c>
    </row>
    <row r="134" spans="1:9" x14ac:dyDescent="0.35">
      <c r="A134">
        <v>25</v>
      </c>
      <c r="B134">
        <v>4</v>
      </c>
      <c r="C134">
        <v>140</v>
      </c>
      <c r="D134">
        <v>75</v>
      </c>
      <c r="E134">
        <v>2542</v>
      </c>
      <c r="F134">
        <v>17</v>
      </c>
      <c r="G134">
        <v>74</v>
      </c>
      <c r="H134">
        <v>1</v>
      </c>
      <c r="I134" s="1" t="s">
        <v>63</v>
      </c>
    </row>
    <row r="135" spans="1:9" x14ac:dyDescent="0.35">
      <c r="A135">
        <v>16</v>
      </c>
      <c r="B135">
        <v>6</v>
      </c>
      <c r="C135">
        <v>250</v>
      </c>
      <c r="D135">
        <v>100</v>
      </c>
      <c r="E135">
        <v>3781</v>
      </c>
      <c r="F135">
        <v>17</v>
      </c>
      <c r="G135">
        <v>74</v>
      </c>
      <c r="H135">
        <v>1</v>
      </c>
      <c r="I135" s="1" t="s">
        <v>118</v>
      </c>
    </row>
    <row r="136" spans="1:9" x14ac:dyDescent="0.35">
      <c r="A136">
        <v>16</v>
      </c>
      <c r="B136">
        <v>6</v>
      </c>
      <c r="C136">
        <v>258</v>
      </c>
      <c r="D136">
        <v>110</v>
      </c>
      <c r="E136">
        <v>3632</v>
      </c>
      <c r="F136">
        <v>18</v>
      </c>
      <c r="G136">
        <v>74</v>
      </c>
      <c r="H136">
        <v>1</v>
      </c>
      <c r="I136" s="1" t="s">
        <v>43</v>
      </c>
    </row>
    <row r="137" spans="1:9" x14ac:dyDescent="0.35">
      <c r="A137">
        <v>18</v>
      </c>
      <c r="B137">
        <v>6</v>
      </c>
      <c r="C137">
        <v>225</v>
      </c>
      <c r="D137">
        <v>105</v>
      </c>
      <c r="E137">
        <v>3613</v>
      </c>
      <c r="F137">
        <v>16.5</v>
      </c>
      <c r="G137">
        <v>74</v>
      </c>
      <c r="H137">
        <v>1</v>
      </c>
      <c r="I137" s="1" t="s">
        <v>119</v>
      </c>
    </row>
    <row r="138" spans="1:9" x14ac:dyDescent="0.35">
      <c r="A138">
        <v>16</v>
      </c>
      <c r="B138">
        <v>8</v>
      </c>
      <c r="C138">
        <v>302</v>
      </c>
      <c r="D138">
        <v>140</v>
      </c>
      <c r="E138">
        <v>4141</v>
      </c>
      <c r="F138">
        <v>14</v>
      </c>
      <c r="G138">
        <v>74</v>
      </c>
      <c r="H138">
        <v>1</v>
      </c>
      <c r="I138" s="1" t="s">
        <v>86</v>
      </c>
    </row>
    <row r="139" spans="1:9" x14ac:dyDescent="0.35">
      <c r="A139">
        <v>13</v>
      </c>
      <c r="B139">
        <v>8</v>
      </c>
      <c r="C139">
        <v>350</v>
      </c>
      <c r="D139">
        <v>150</v>
      </c>
      <c r="E139">
        <v>4699</v>
      </c>
      <c r="F139">
        <v>14.5</v>
      </c>
      <c r="G139">
        <v>74</v>
      </c>
      <c r="H139">
        <v>1</v>
      </c>
      <c r="I139" s="1" t="s">
        <v>120</v>
      </c>
    </row>
    <row r="140" spans="1:9" x14ac:dyDescent="0.35">
      <c r="A140">
        <v>14</v>
      </c>
      <c r="B140">
        <v>8</v>
      </c>
      <c r="C140">
        <v>318</v>
      </c>
      <c r="D140">
        <v>150</v>
      </c>
      <c r="E140">
        <v>4457</v>
      </c>
      <c r="F140">
        <v>13.5</v>
      </c>
      <c r="G140">
        <v>74</v>
      </c>
      <c r="H140">
        <v>1</v>
      </c>
      <c r="I140" s="1" t="s">
        <v>121</v>
      </c>
    </row>
    <row r="141" spans="1:9" x14ac:dyDescent="0.35">
      <c r="A141">
        <v>14</v>
      </c>
      <c r="B141">
        <v>8</v>
      </c>
      <c r="C141">
        <v>302</v>
      </c>
      <c r="D141">
        <v>140</v>
      </c>
      <c r="E141">
        <v>4638</v>
      </c>
      <c r="F141">
        <v>16</v>
      </c>
      <c r="G141">
        <v>74</v>
      </c>
      <c r="H141">
        <v>1</v>
      </c>
      <c r="I141" s="1" t="s">
        <v>73</v>
      </c>
    </row>
    <row r="142" spans="1:9" x14ac:dyDescent="0.35">
      <c r="A142">
        <v>14</v>
      </c>
      <c r="B142">
        <v>8</v>
      </c>
      <c r="C142">
        <v>304</v>
      </c>
      <c r="D142">
        <v>150</v>
      </c>
      <c r="E142">
        <v>4257</v>
      </c>
      <c r="F142">
        <v>15.5</v>
      </c>
      <c r="G142">
        <v>74</v>
      </c>
      <c r="H142">
        <v>1</v>
      </c>
      <c r="I142" s="1" t="s">
        <v>71</v>
      </c>
    </row>
    <row r="143" spans="1:9" x14ac:dyDescent="0.35">
      <c r="A143">
        <v>29</v>
      </c>
      <c r="B143">
        <v>4</v>
      </c>
      <c r="C143">
        <v>98</v>
      </c>
      <c r="D143">
        <v>83</v>
      </c>
      <c r="E143">
        <v>2219</v>
      </c>
      <c r="F143">
        <v>16.5</v>
      </c>
      <c r="G143">
        <v>74</v>
      </c>
      <c r="H143">
        <v>2</v>
      </c>
      <c r="I143" s="1" t="s">
        <v>122</v>
      </c>
    </row>
    <row r="144" spans="1:9" x14ac:dyDescent="0.35">
      <c r="A144">
        <v>26</v>
      </c>
      <c r="B144">
        <v>4</v>
      </c>
      <c r="C144">
        <v>79</v>
      </c>
      <c r="D144">
        <v>67</v>
      </c>
      <c r="E144">
        <v>1963</v>
      </c>
      <c r="F144">
        <v>15.5</v>
      </c>
      <c r="G144">
        <v>74</v>
      </c>
      <c r="H144">
        <v>2</v>
      </c>
      <c r="I144" s="1" t="s">
        <v>123</v>
      </c>
    </row>
    <row r="145" spans="1:9" x14ac:dyDescent="0.35">
      <c r="A145">
        <v>26</v>
      </c>
      <c r="B145">
        <v>4</v>
      </c>
      <c r="C145">
        <v>97</v>
      </c>
      <c r="D145">
        <v>78</v>
      </c>
      <c r="E145">
        <v>2300</v>
      </c>
      <c r="F145">
        <v>14.5</v>
      </c>
      <c r="G145">
        <v>74</v>
      </c>
      <c r="H145">
        <v>2</v>
      </c>
      <c r="I145" s="1" t="s">
        <v>109</v>
      </c>
    </row>
    <row r="146" spans="1:9" x14ac:dyDescent="0.35">
      <c r="A146">
        <v>31</v>
      </c>
      <c r="B146">
        <v>4</v>
      </c>
      <c r="C146">
        <v>76</v>
      </c>
      <c r="D146">
        <v>52</v>
      </c>
      <c r="E146">
        <v>1649</v>
      </c>
      <c r="F146">
        <v>16.5</v>
      </c>
      <c r="G146">
        <v>74</v>
      </c>
      <c r="H146">
        <v>3</v>
      </c>
      <c r="I146" s="1" t="s">
        <v>39</v>
      </c>
    </row>
    <row r="147" spans="1:9" x14ac:dyDescent="0.35">
      <c r="A147">
        <v>32</v>
      </c>
      <c r="B147">
        <v>4</v>
      </c>
      <c r="C147">
        <v>83</v>
      </c>
      <c r="D147">
        <v>61</v>
      </c>
      <c r="E147">
        <v>2003</v>
      </c>
      <c r="F147">
        <v>19</v>
      </c>
      <c r="G147">
        <v>74</v>
      </c>
      <c r="H147">
        <v>3</v>
      </c>
      <c r="I147" s="1" t="s">
        <v>124</v>
      </c>
    </row>
    <row r="148" spans="1:9" x14ac:dyDescent="0.35">
      <c r="A148">
        <v>28</v>
      </c>
      <c r="B148">
        <v>4</v>
      </c>
      <c r="C148">
        <v>90</v>
      </c>
      <c r="D148">
        <v>75</v>
      </c>
      <c r="E148">
        <v>2125</v>
      </c>
      <c r="F148">
        <v>14.5</v>
      </c>
      <c r="G148">
        <v>74</v>
      </c>
      <c r="H148">
        <v>1</v>
      </c>
      <c r="I148" s="1" t="s">
        <v>125</v>
      </c>
    </row>
    <row r="149" spans="1:9" x14ac:dyDescent="0.35">
      <c r="A149">
        <v>24</v>
      </c>
      <c r="B149">
        <v>4</v>
      </c>
      <c r="C149">
        <v>90</v>
      </c>
      <c r="D149">
        <v>75</v>
      </c>
      <c r="E149">
        <v>2108</v>
      </c>
      <c r="F149">
        <v>15.5</v>
      </c>
      <c r="G149">
        <v>74</v>
      </c>
      <c r="H149">
        <v>2</v>
      </c>
      <c r="I149" s="1" t="s">
        <v>108</v>
      </c>
    </row>
    <row r="150" spans="1:9" x14ac:dyDescent="0.35">
      <c r="A150">
        <v>26</v>
      </c>
      <c r="B150">
        <v>4</v>
      </c>
      <c r="C150">
        <v>116</v>
      </c>
      <c r="D150">
        <v>75</v>
      </c>
      <c r="E150">
        <v>2246</v>
      </c>
      <c r="F150">
        <v>14</v>
      </c>
      <c r="G150">
        <v>74</v>
      </c>
      <c r="H150">
        <v>2</v>
      </c>
      <c r="I150" s="1" t="s">
        <v>126</v>
      </c>
    </row>
    <row r="151" spans="1:9" x14ac:dyDescent="0.35">
      <c r="A151">
        <v>24</v>
      </c>
      <c r="B151">
        <v>4</v>
      </c>
      <c r="C151">
        <v>120</v>
      </c>
      <c r="D151">
        <v>97</v>
      </c>
      <c r="E151">
        <v>2489</v>
      </c>
      <c r="F151">
        <v>15</v>
      </c>
      <c r="G151">
        <v>74</v>
      </c>
      <c r="H151">
        <v>3</v>
      </c>
      <c r="I151" s="1" t="s">
        <v>127</v>
      </c>
    </row>
    <row r="152" spans="1:9" x14ac:dyDescent="0.35">
      <c r="A152">
        <v>26</v>
      </c>
      <c r="B152">
        <v>4</v>
      </c>
      <c r="C152">
        <v>108</v>
      </c>
      <c r="D152">
        <v>93</v>
      </c>
      <c r="E152">
        <v>2391</v>
      </c>
      <c r="F152">
        <v>15.5</v>
      </c>
      <c r="G152">
        <v>74</v>
      </c>
      <c r="H152">
        <v>3</v>
      </c>
      <c r="I152" s="1" t="s">
        <v>128</v>
      </c>
    </row>
    <row r="153" spans="1:9" x14ac:dyDescent="0.35">
      <c r="A153">
        <v>31</v>
      </c>
      <c r="B153">
        <v>4</v>
      </c>
      <c r="C153">
        <v>79</v>
      </c>
      <c r="D153">
        <v>67</v>
      </c>
      <c r="E153">
        <v>2000</v>
      </c>
      <c r="F153">
        <v>16</v>
      </c>
      <c r="G153">
        <v>74</v>
      </c>
      <c r="H153">
        <v>2</v>
      </c>
      <c r="I153" s="1" t="s">
        <v>129</v>
      </c>
    </row>
    <row r="154" spans="1:9" x14ac:dyDescent="0.35">
      <c r="A154">
        <v>19</v>
      </c>
      <c r="B154">
        <v>6</v>
      </c>
      <c r="C154">
        <v>225</v>
      </c>
      <c r="D154">
        <v>95</v>
      </c>
      <c r="E154">
        <v>3264</v>
      </c>
      <c r="F154">
        <v>16</v>
      </c>
      <c r="G154">
        <v>75</v>
      </c>
      <c r="H154">
        <v>1</v>
      </c>
      <c r="I154" s="1" t="s">
        <v>130</v>
      </c>
    </row>
    <row r="155" spans="1:9" x14ac:dyDescent="0.35">
      <c r="A155">
        <v>18</v>
      </c>
      <c r="B155">
        <v>6</v>
      </c>
      <c r="C155">
        <v>250</v>
      </c>
      <c r="D155">
        <v>105</v>
      </c>
      <c r="E155">
        <v>3459</v>
      </c>
      <c r="F155">
        <v>16</v>
      </c>
      <c r="G155">
        <v>75</v>
      </c>
      <c r="H155">
        <v>1</v>
      </c>
      <c r="I155" s="1" t="s">
        <v>116</v>
      </c>
    </row>
    <row r="156" spans="1:9" x14ac:dyDescent="0.35">
      <c r="A156">
        <v>15</v>
      </c>
      <c r="B156">
        <v>6</v>
      </c>
      <c r="C156">
        <v>250</v>
      </c>
      <c r="D156">
        <v>72</v>
      </c>
      <c r="E156">
        <v>3432</v>
      </c>
      <c r="F156">
        <v>21</v>
      </c>
      <c r="G156">
        <v>75</v>
      </c>
      <c r="H156">
        <v>1</v>
      </c>
      <c r="I156" s="1" t="s">
        <v>131</v>
      </c>
    </row>
    <row r="157" spans="1:9" x14ac:dyDescent="0.35">
      <c r="A157">
        <v>15</v>
      </c>
      <c r="B157">
        <v>6</v>
      </c>
      <c r="C157">
        <v>250</v>
      </c>
      <c r="D157">
        <v>72</v>
      </c>
      <c r="E157">
        <v>3158</v>
      </c>
      <c r="F157">
        <v>19.5</v>
      </c>
      <c r="G157">
        <v>75</v>
      </c>
      <c r="H157">
        <v>1</v>
      </c>
      <c r="I157" s="1" t="s">
        <v>26</v>
      </c>
    </row>
    <row r="158" spans="1:9" x14ac:dyDescent="0.35">
      <c r="A158">
        <v>16</v>
      </c>
      <c r="B158">
        <v>8</v>
      </c>
      <c r="C158">
        <v>400</v>
      </c>
      <c r="D158">
        <v>170</v>
      </c>
      <c r="E158">
        <v>4668</v>
      </c>
      <c r="F158">
        <v>11.5</v>
      </c>
      <c r="G158">
        <v>75</v>
      </c>
      <c r="H158">
        <v>1</v>
      </c>
      <c r="I158" s="1" t="s">
        <v>17</v>
      </c>
    </row>
    <row r="159" spans="1:9" x14ac:dyDescent="0.35">
      <c r="A159">
        <v>15</v>
      </c>
      <c r="B159">
        <v>8</v>
      </c>
      <c r="C159">
        <v>350</v>
      </c>
      <c r="D159">
        <v>145</v>
      </c>
      <c r="E159">
        <v>4440</v>
      </c>
      <c r="F159">
        <v>14</v>
      </c>
      <c r="G159">
        <v>75</v>
      </c>
      <c r="H159">
        <v>1</v>
      </c>
      <c r="I159" s="1" t="s">
        <v>132</v>
      </c>
    </row>
    <row r="160" spans="1:9" x14ac:dyDescent="0.35">
      <c r="A160">
        <v>16</v>
      </c>
      <c r="B160">
        <v>8</v>
      </c>
      <c r="C160">
        <v>318</v>
      </c>
      <c r="D160">
        <v>150</v>
      </c>
      <c r="E160">
        <v>4498</v>
      </c>
      <c r="F160">
        <v>14.5</v>
      </c>
      <c r="G160">
        <v>75</v>
      </c>
      <c r="H160">
        <v>1</v>
      </c>
      <c r="I160" s="1" t="s">
        <v>133</v>
      </c>
    </row>
    <row r="161" spans="1:9" x14ac:dyDescent="0.35">
      <c r="A161">
        <v>14</v>
      </c>
      <c r="B161">
        <v>8</v>
      </c>
      <c r="C161">
        <v>351</v>
      </c>
      <c r="D161">
        <v>148</v>
      </c>
      <c r="E161">
        <v>4657</v>
      </c>
      <c r="F161">
        <v>13.5</v>
      </c>
      <c r="G161">
        <v>75</v>
      </c>
      <c r="H161">
        <v>1</v>
      </c>
      <c r="I161" s="1" t="s">
        <v>90</v>
      </c>
    </row>
    <row r="162" spans="1:9" x14ac:dyDescent="0.35">
      <c r="A162">
        <v>17</v>
      </c>
      <c r="B162">
        <v>6</v>
      </c>
      <c r="C162">
        <v>231</v>
      </c>
      <c r="D162">
        <v>110</v>
      </c>
      <c r="E162">
        <v>3907</v>
      </c>
      <c r="F162">
        <v>21</v>
      </c>
      <c r="G162">
        <v>75</v>
      </c>
      <c r="H162">
        <v>1</v>
      </c>
      <c r="I162" s="1" t="s">
        <v>134</v>
      </c>
    </row>
    <row r="163" spans="1:9" x14ac:dyDescent="0.35">
      <c r="A163">
        <v>16</v>
      </c>
      <c r="B163">
        <v>6</v>
      </c>
      <c r="C163">
        <v>250</v>
      </c>
      <c r="D163">
        <v>105</v>
      </c>
      <c r="E163">
        <v>3897</v>
      </c>
      <c r="F163">
        <v>18.5</v>
      </c>
      <c r="G163">
        <v>75</v>
      </c>
      <c r="H163">
        <v>1</v>
      </c>
      <c r="I163" s="1" t="s">
        <v>135</v>
      </c>
    </row>
    <row r="164" spans="1:9" x14ac:dyDescent="0.35">
      <c r="A164">
        <v>15</v>
      </c>
      <c r="B164">
        <v>6</v>
      </c>
      <c r="C164">
        <v>258</v>
      </c>
      <c r="D164">
        <v>110</v>
      </c>
      <c r="E164">
        <v>3730</v>
      </c>
      <c r="F164">
        <v>19</v>
      </c>
      <c r="G164">
        <v>75</v>
      </c>
      <c r="H164">
        <v>1</v>
      </c>
      <c r="I164" s="1" t="s">
        <v>43</v>
      </c>
    </row>
    <row r="165" spans="1:9" x14ac:dyDescent="0.35">
      <c r="A165">
        <v>18</v>
      </c>
      <c r="B165">
        <v>6</v>
      </c>
      <c r="C165">
        <v>225</v>
      </c>
      <c r="D165">
        <v>95</v>
      </c>
      <c r="E165">
        <v>3785</v>
      </c>
      <c r="F165">
        <v>19</v>
      </c>
      <c r="G165">
        <v>75</v>
      </c>
      <c r="H165">
        <v>1</v>
      </c>
      <c r="I165" s="1" t="s">
        <v>136</v>
      </c>
    </row>
    <row r="166" spans="1:9" x14ac:dyDescent="0.35">
      <c r="A166">
        <v>21</v>
      </c>
      <c r="B166">
        <v>6</v>
      </c>
      <c r="C166">
        <v>231</v>
      </c>
      <c r="D166">
        <v>110</v>
      </c>
      <c r="E166">
        <v>3039</v>
      </c>
      <c r="F166">
        <v>15</v>
      </c>
      <c r="G166">
        <v>75</v>
      </c>
      <c r="H166">
        <v>1</v>
      </c>
      <c r="I166" s="1" t="s">
        <v>137</v>
      </c>
    </row>
    <row r="167" spans="1:9" x14ac:dyDescent="0.35">
      <c r="A167">
        <v>20</v>
      </c>
      <c r="B167">
        <v>8</v>
      </c>
      <c r="C167">
        <v>262</v>
      </c>
      <c r="D167">
        <v>110</v>
      </c>
      <c r="E167">
        <v>3221</v>
      </c>
      <c r="F167">
        <v>13.5</v>
      </c>
      <c r="G167">
        <v>75</v>
      </c>
      <c r="H167">
        <v>1</v>
      </c>
      <c r="I167" s="1" t="s">
        <v>138</v>
      </c>
    </row>
    <row r="168" spans="1:9" x14ac:dyDescent="0.35">
      <c r="A168">
        <v>13</v>
      </c>
      <c r="B168">
        <v>8</v>
      </c>
      <c r="C168">
        <v>302</v>
      </c>
      <c r="D168">
        <v>129</v>
      </c>
      <c r="E168">
        <v>3169</v>
      </c>
      <c r="F168">
        <v>12</v>
      </c>
      <c r="G168">
        <v>75</v>
      </c>
      <c r="H168">
        <v>1</v>
      </c>
      <c r="I168" s="1" t="s">
        <v>139</v>
      </c>
    </row>
    <row r="169" spans="1:9" x14ac:dyDescent="0.35">
      <c r="A169">
        <v>29</v>
      </c>
      <c r="B169">
        <v>4</v>
      </c>
      <c r="C169">
        <v>97</v>
      </c>
      <c r="D169">
        <v>75</v>
      </c>
      <c r="E169">
        <v>2171</v>
      </c>
      <c r="F169">
        <v>16</v>
      </c>
      <c r="G169">
        <v>75</v>
      </c>
      <c r="H169">
        <v>3</v>
      </c>
      <c r="I169" s="1" t="s">
        <v>140</v>
      </c>
    </row>
    <row r="170" spans="1:9" x14ac:dyDescent="0.35">
      <c r="A170">
        <v>23</v>
      </c>
      <c r="B170">
        <v>4</v>
      </c>
      <c r="C170">
        <v>140</v>
      </c>
      <c r="D170">
        <v>83</v>
      </c>
      <c r="E170">
        <v>2639</v>
      </c>
      <c r="F170">
        <v>17</v>
      </c>
      <c r="G170">
        <v>75</v>
      </c>
      <c r="H170">
        <v>1</v>
      </c>
      <c r="I170" s="1" t="s">
        <v>40</v>
      </c>
    </row>
    <row r="171" spans="1:9" x14ac:dyDescent="0.35">
      <c r="A171">
        <v>20</v>
      </c>
      <c r="B171">
        <v>6</v>
      </c>
      <c r="C171">
        <v>232</v>
      </c>
      <c r="D171">
        <v>100</v>
      </c>
      <c r="E171">
        <v>2914</v>
      </c>
      <c r="F171">
        <v>16</v>
      </c>
      <c r="G171">
        <v>75</v>
      </c>
      <c r="H171">
        <v>1</v>
      </c>
      <c r="I171" s="1" t="s">
        <v>33</v>
      </c>
    </row>
    <row r="172" spans="1:9" x14ac:dyDescent="0.35">
      <c r="A172">
        <v>23</v>
      </c>
      <c r="B172">
        <v>4</v>
      </c>
      <c r="C172">
        <v>140</v>
      </c>
      <c r="D172">
        <v>78</v>
      </c>
      <c r="E172">
        <v>2592</v>
      </c>
      <c r="F172">
        <v>18.5</v>
      </c>
      <c r="G172">
        <v>75</v>
      </c>
      <c r="H172">
        <v>1</v>
      </c>
      <c r="I172" s="1" t="s">
        <v>141</v>
      </c>
    </row>
    <row r="173" spans="1:9" x14ac:dyDescent="0.35">
      <c r="A173">
        <v>24</v>
      </c>
      <c r="B173">
        <v>4</v>
      </c>
      <c r="C173">
        <v>134</v>
      </c>
      <c r="D173">
        <v>96</v>
      </c>
      <c r="E173">
        <v>2702</v>
      </c>
      <c r="F173">
        <v>13.5</v>
      </c>
      <c r="G173">
        <v>75</v>
      </c>
      <c r="H173">
        <v>3</v>
      </c>
      <c r="I173" s="1" t="s">
        <v>39</v>
      </c>
    </row>
    <row r="174" spans="1:9" x14ac:dyDescent="0.35">
      <c r="A174">
        <v>25</v>
      </c>
      <c r="B174">
        <v>4</v>
      </c>
      <c r="C174">
        <v>90</v>
      </c>
      <c r="D174">
        <v>71</v>
      </c>
      <c r="E174">
        <v>2223</v>
      </c>
      <c r="F174">
        <v>16.5</v>
      </c>
      <c r="G174">
        <v>75</v>
      </c>
      <c r="H174">
        <v>2</v>
      </c>
      <c r="I174" s="1" t="s">
        <v>123</v>
      </c>
    </row>
    <row r="175" spans="1:9" x14ac:dyDescent="0.35">
      <c r="A175">
        <v>24</v>
      </c>
      <c r="B175">
        <v>4</v>
      </c>
      <c r="C175">
        <v>119</v>
      </c>
      <c r="D175">
        <v>97</v>
      </c>
      <c r="E175">
        <v>2545</v>
      </c>
      <c r="F175">
        <v>17</v>
      </c>
      <c r="G175">
        <v>75</v>
      </c>
      <c r="H175">
        <v>3</v>
      </c>
      <c r="I175" s="1" t="s">
        <v>124</v>
      </c>
    </row>
    <row r="176" spans="1:9" x14ac:dyDescent="0.35">
      <c r="A176">
        <v>18</v>
      </c>
      <c r="B176">
        <v>6</v>
      </c>
      <c r="C176">
        <v>171</v>
      </c>
      <c r="D176">
        <v>97</v>
      </c>
      <c r="E176">
        <v>2984</v>
      </c>
      <c r="F176">
        <v>14.5</v>
      </c>
      <c r="G176">
        <v>75</v>
      </c>
      <c r="H176">
        <v>1</v>
      </c>
      <c r="I176" s="1" t="s">
        <v>40</v>
      </c>
    </row>
    <row r="177" spans="1:9" x14ac:dyDescent="0.35">
      <c r="A177">
        <v>29</v>
      </c>
      <c r="B177">
        <v>4</v>
      </c>
      <c r="C177">
        <v>90</v>
      </c>
      <c r="D177">
        <v>70</v>
      </c>
      <c r="E177">
        <v>1937</v>
      </c>
      <c r="F177">
        <v>14</v>
      </c>
      <c r="G177">
        <v>75</v>
      </c>
      <c r="H177">
        <v>2</v>
      </c>
      <c r="I177" s="1" t="s">
        <v>142</v>
      </c>
    </row>
    <row r="178" spans="1:9" x14ac:dyDescent="0.35">
      <c r="A178">
        <v>19</v>
      </c>
      <c r="B178">
        <v>6</v>
      </c>
      <c r="C178">
        <v>232</v>
      </c>
      <c r="D178">
        <v>90</v>
      </c>
      <c r="E178">
        <v>3211</v>
      </c>
      <c r="F178">
        <v>17</v>
      </c>
      <c r="G178">
        <v>75</v>
      </c>
      <c r="H178">
        <v>1</v>
      </c>
      <c r="I178" s="1" t="s">
        <v>143</v>
      </c>
    </row>
    <row r="179" spans="1:9" x14ac:dyDescent="0.35">
      <c r="A179">
        <v>23</v>
      </c>
      <c r="B179">
        <v>4</v>
      </c>
      <c r="C179">
        <v>115</v>
      </c>
      <c r="D179">
        <v>95</v>
      </c>
      <c r="E179">
        <v>2694</v>
      </c>
      <c r="F179">
        <v>15</v>
      </c>
      <c r="G179">
        <v>75</v>
      </c>
      <c r="H179">
        <v>2</v>
      </c>
      <c r="I179" s="1" t="s">
        <v>110</v>
      </c>
    </row>
    <row r="180" spans="1:9" x14ac:dyDescent="0.35">
      <c r="A180">
        <v>23</v>
      </c>
      <c r="B180">
        <v>4</v>
      </c>
      <c r="C180">
        <v>120</v>
      </c>
      <c r="D180">
        <v>88</v>
      </c>
      <c r="E180">
        <v>2957</v>
      </c>
      <c r="F180">
        <v>17</v>
      </c>
      <c r="G180">
        <v>75</v>
      </c>
      <c r="H180">
        <v>2</v>
      </c>
      <c r="I180" s="1" t="s">
        <v>29</v>
      </c>
    </row>
    <row r="181" spans="1:9" x14ac:dyDescent="0.35">
      <c r="A181">
        <v>22</v>
      </c>
      <c r="B181">
        <v>4</v>
      </c>
      <c r="C181">
        <v>121</v>
      </c>
      <c r="D181">
        <v>98</v>
      </c>
      <c r="E181">
        <v>2945</v>
      </c>
      <c r="F181">
        <v>14.5</v>
      </c>
      <c r="G181">
        <v>75</v>
      </c>
      <c r="H181">
        <v>2</v>
      </c>
      <c r="I181" s="1" t="s">
        <v>144</v>
      </c>
    </row>
    <row r="182" spans="1:9" x14ac:dyDescent="0.35">
      <c r="A182">
        <v>25</v>
      </c>
      <c r="B182">
        <v>4</v>
      </c>
      <c r="C182">
        <v>121</v>
      </c>
      <c r="D182">
        <v>115</v>
      </c>
      <c r="E182">
        <v>2671</v>
      </c>
      <c r="F182">
        <v>13.5</v>
      </c>
      <c r="G182">
        <v>75</v>
      </c>
      <c r="H182">
        <v>2</v>
      </c>
      <c r="I182" s="1" t="s">
        <v>113</v>
      </c>
    </row>
    <row r="183" spans="1:9" x14ac:dyDescent="0.35">
      <c r="A183">
        <v>33</v>
      </c>
      <c r="B183">
        <v>4</v>
      </c>
      <c r="C183">
        <v>91</v>
      </c>
      <c r="D183">
        <v>53</v>
      </c>
      <c r="E183">
        <v>1795</v>
      </c>
      <c r="F183">
        <v>17.5</v>
      </c>
      <c r="G183">
        <v>75</v>
      </c>
      <c r="H183">
        <v>3</v>
      </c>
      <c r="I183" s="1" t="s">
        <v>145</v>
      </c>
    </row>
    <row r="184" spans="1:9" x14ac:dyDescent="0.35">
      <c r="A184">
        <v>28</v>
      </c>
      <c r="B184">
        <v>4</v>
      </c>
      <c r="C184">
        <v>107</v>
      </c>
      <c r="D184">
        <v>86</v>
      </c>
      <c r="E184">
        <v>2464</v>
      </c>
      <c r="F184">
        <v>15.5</v>
      </c>
      <c r="G184">
        <v>76</v>
      </c>
      <c r="H184">
        <v>2</v>
      </c>
      <c r="I184" s="1" t="s">
        <v>146</v>
      </c>
    </row>
    <row r="185" spans="1:9" x14ac:dyDescent="0.35">
      <c r="A185">
        <v>25</v>
      </c>
      <c r="B185">
        <v>4</v>
      </c>
      <c r="C185">
        <v>116</v>
      </c>
      <c r="D185">
        <v>81</v>
      </c>
      <c r="E185">
        <v>2220</v>
      </c>
      <c r="F185">
        <v>16.899999999999999</v>
      </c>
      <c r="G185">
        <v>76</v>
      </c>
      <c r="H185">
        <v>2</v>
      </c>
      <c r="I185" s="1" t="s">
        <v>53</v>
      </c>
    </row>
    <row r="186" spans="1:9" x14ac:dyDescent="0.35">
      <c r="A186">
        <v>25</v>
      </c>
      <c r="B186">
        <v>4</v>
      </c>
      <c r="C186">
        <v>140</v>
      </c>
      <c r="D186">
        <v>92</v>
      </c>
      <c r="E186">
        <v>2572</v>
      </c>
      <c r="F186">
        <v>14.9</v>
      </c>
      <c r="G186">
        <v>76</v>
      </c>
      <c r="H186">
        <v>1</v>
      </c>
      <c r="I186" s="1" t="s">
        <v>147</v>
      </c>
    </row>
    <row r="187" spans="1:9" x14ac:dyDescent="0.35">
      <c r="A187">
        <v>26</v>
      </c>
      <c r="B187">
        <v>4</v>
      </c>
      <c r="C187">
        <v>98</v>
      </c>
      <c r="D187">
        <v>79</v>
      </c>
      <c r="E187">
        <v>2255</v>
      </c>
      <c r="F187">
        <v>17.7</v>
      </c>
      <c r="G187">
        <v>76</v>
      </c>
      <c r="H187">
        <v>1</v>
      </c>
      <c r="I187" s="1" t="s">
        <v>125</v>
      </c>
    </row>
    <row r="188" spans="1:9" x14ac:dyDescent="0.35">
      <c r="A188">
        <v>27</v>
      </c>
      <c r="B188">
        <v>4</v>
      </c>
      <c r="C188">
        <v>101</v>
      </c>
      <c r="D188">
        <v>83</v>
      </c>
      <c r="E188">
        <v>2202</v>
      </c>
      <c r="F188">
        <v>15.3</v>
      </c>
      <c r="G188">
        <v>76</v>
      </c>
      <c r="H188">
        <v>2</v>
      </c>
      <c r="I188" s="1" t="s">
        <v>148</v>
      </c>
    </row>
    <row r="189" spans="1:9" x14ac:dyDescent="0.35">
      <c r="A189">
        <v>17.5</v>
      </c>
      <c r="B189">
        <v>8</v>
      </c>
      <c r="C189">
        <v>305</v>
      </c>
      <c r="D189">
        <v>140</v>
      </c>
      <c r="E189">
        <v>4215</v>
      </c>
      <c r="F189">
        <v>13</v>
      </c>
      <c r="G189">
        <v>76</v>
      </c>
      <c r="H189">
        <v>1</v>
      </c>
      <c r="I189" s="1" t="s">
        <v>118</v>
      </c>
    </row>
    <row r="190" spans="1:9" x14ac:dyDescent="0.35">
      <c r="A190">
        <v>16</v>
      </c>
      <c r="B190">
        <v>8</v>
      </c>
      <c r="C190">
        <v>318</v>
      </c>
      <c r="D190">
        <v>150</v>
      </c>
      <c r="E190">
        <v>4190</v>
      </c>
      <c r="F190">
        <v>13</v>
      </c>
      <c r="G190">
        <v>76</v>
      </c>
      <c r="H190">
        <v>1</v>
      </c>
      <c r="I190" s="1" t="s">
        <v>149</v>
      </c>
    </row>
    <row r="191" spans="1:9" x14ac:dyDescent="0.35">
      <c r="A191">
        <v>15.5</v>
      </c>
      <c r="B191">
        <v>8</v>
      </c>
      <c r="C191">
        <v>304</v>
      </c>
      <c r="D191">
        <v>120</v>
      </c>
      <c r="E191">
        <v>3962</v>
      </c>
      <c r="F191">
        <v>13.9</v>
      </c>
      <c r="G191">
        <v>76</v>
      </c>
      <c r="H191">
        <v>1</v>
      </c>
      <c r="I191" s="1" t="s">
        <v>43</v>
      </c>
    </row>
    <row r="192" spans="1:9" x14ac:dyDescent="0.35">
      <c r="A192">
        <v>14.5</v>
      </c>
      <c r="B192">
        <v>8</v>
      </c>
      <c r="C192">
        <v>351</v>
      </c>
      <c r="D192">
        <v>152</v>
      </c>
      <c r="E192">
        <v>4215</v>
      </c>
      <c r="F192">
        <v>12.8</v>
      </c>
      <c r="G192">
        <v>76</v>
      </c>
      <c r="H192">
        <v>1</v>
      </c>
      <c r="I192" s="1" t="s">
        <v>86</v>
      </c>
    </row>
    <row r="193" spans="1:9" x14ac:dyDescent="0.35">
      <c r="A193">
        <v>22</v>
      </c>
      <c r="B193">
        <v>6</v>
      </c>
      <c r="C193">
        <v>225</v>
      </c>
      <c r="D193">
        <v>100</v>
      </c>
      <c r="E193">
        <v>3233</v>
      </c>
      <c r="F193">
        <v>15.4</v>
      </c>
      <c r="G193">
        <v>76</v>
      </c>
      <c r="H193">
        <v>1</v>
      </c>
      <c r="I193" s="1" t="s">
        <v>95</v>
      </c>
    </row>
    <row r="194" spans="1:9" x14ac:dyDescent="0.35">
      <c r="A194">
        <v>22</v>
      </c>
      <c r="B194">
        <v>6</v>
      </c>
      <c r="C194">
        <v>250</v>
      </c>
      <c r="D194">
        <v>105</v>
      </c>
      <c r="E194">
        <v>3353</v>
      </c>
      <c r="F194">
        <v>14.5</v>
      </c>
      <c r="G194">
        <v>76</v>
      </c>
      <c r="H194">
        <v>1</v>
      </c>
      <c r="I194" s="1" t="s">
        <v>116</v>
      </c>
    </row>
    <row r="195" spans="1:9" x14ac:dyDescent="0.35">
      <c r="A195">
        <v>24</v>
      </c>
      <c r="B195">
        <v>6</v>
      </c>
      <c r="C195">
        <v>200</v>
      </c>
      <c r="D195">
        <v>81</v>
      </c>
      <c r="E195">
        <v>3012</v>
      </c>
      <c r="F195">
        <v>17.600000000000001</v>
      </c>
      <c r="G195">
        <v>76</v>
      </c>
      <c r="H195">
        <v>1</v>
      </c>
      <c r="I195" s="1" t="s">
        <v>26</v>
      </c>
    </row>
    <row r="196" spans="1:9" x14ac:dyDescent="0.35">
      <c r="A196">
        <v>22.5</v>
      </c>
      <c r="B196">
        <v>6</v>
      </c>
      <c r="C196">
        <v>232</v>
      </c>
      <c r="D196">
        <v>90</v>
      </c>
      <c r="E196">
        <v>3085</v>
      </c>
      <c r="F196">
        <v>17.600000000000001</v>
      </c>
      <c r="G196">
        <v>76</v>
      </c>
      <c r="H196">
        <v>1</v>
      </c>
      <c r="I196" s="1" t="s">
        <v>25</v>
      </c>
    </row>
    <row r="197" spans="1:9" x14ac:dyDescent="0.35">
      <c r="A197">
        <v>29</v>
      </c>
      <c r="B197">
        <v>4</v>
      </c>
      <c r="C197">
        <v>85</v>
      </c>
      <c r="D197">
        <v>52</v>
      </c>
      <c r="E197">
        <v>2035</v>
      </c>
      <c r="F197">
        <v>22.2</v>
      </c>
      <c r="G197">
        <v>76</v>
      </c>
      <c r="H197">
        <v>1</v>
      </c>
      <c r="I197" s="1" t="s">
        <v>150</v>
      </c>
    </row>
    <row r="198" spans="1:9" x14ac:dyDescent="0.35">
      <c r="A198">
        <v>24.5</v>
      </c>
      <c r="B198">
        <v>4</v>
      </c>
      <c r="C198">
        <v>98</v>
      </c>
      <c r="D198">
        <v>60</v>
      </c>
      <c r="E198">
        <v>2164</v>
      </c>
      <c r="F198">
        <v>22.1</v>
      </c>
      <c r="G198">
        <v>76</v>
      </c>
      <c r="H198">
        <v>1</v>
      </c>
      <c r="I198" s="1" t="s">
        <v>151</v>
      </c>
    </row>
    <row r="199" spans="1:9" x14ac:dyDescent="0.35">
      <c r="A199">
        <v>29</v>
      </c>
      <c r="B199">
        <v>4</v>
      </c>
      <c r="C199">
        <v>90</v>
      </c>
      <c r="D199">
        <v>70</v>
      </c>
      <c r="E199">
        <v>1937</v>
      </c>
      <c r="F199">
        <v>14.2</v>
      </c>
      <c r="G199">
        <v>76</v>
      </c>
      <c r="H199">
        <v>2</v>
      </c>
      <c r="I199" s="1" t="s">
        <v>152</v>
      </c>
    </row>
    <row r="200" spans="1:9" x14ac:dyDescent="0.35">
      <c r="A200">
        <v>33</v>
      </c>
      <c r="B200">
        <v>4</v>
      </c>
      <c r="C200">
        <v>91</v>
      </c>
      <c r="D200">
        <v>53</v>
      </c>
      <c r="E200">
        <v>1795</v>
      </c>
      <c r="F200">
        <v>17.399999999999999</v>
      </c>
      <c r="G200">
        <v>76</v>
      </c>
      <c r="H200">
        <v>3</v>
      </c>
      <c r="I200" s="1" t="s">
        <v>127</v>
      </c>
    </row>
    <row r="201" spans="1:9" x14ac:dyDescent="0.35">
      <c r="A201">
        <v>20</v>
      </c>
      <c r="B201">
        <v>6</v>
      </c>
      <c r="C201">
        <v>225</v>
      </c>
      <c r="D201">
        <v>100</v>
      </c>
      <c r="E201">
        <v>3651</v>
      </c>
      <c r="F201">
        <v>17.7</v>
      </c>
      <c r="G201">
        <v>76</v>
      </c>
      <c r="H201">
        <v>1</v>
      </c>
      <c r="I201" s="1" t="s">
        <v>153</v>
      </c>
    </row>
    <row r="202" spans="1:9" x14ac:dyDescent="0.35">
      <c r="A202">
        <v>18</v>
      </c>
      <c r="B202">
        <v>6</v>
      </c>
      <c r="C202">
        <v>250</v>
      </c>
      <c r="D202">
        <v>78</v>
      </c>
      <c r="E202">
        <v>3574</v>
      </c>
      <c r="F202">
        <v>21</v>
      </c>
      <c r="G202">
        <v>76</v>
      </c>
      <c r="H202">
        <v>1</v>
      </c>
      <c r="I202" s="1" t="s">
        <v>154</v>
      </c>
    </row>
    <row r="203" spans="1:9" x14ac:dyDescent="0.35">
      <c r="A203">
        <v>18.5</v>
      </c>
      <c r="B203">
        <v>6</v>
      </c>
      <c r="C203">
        <v>250</v>
      </c>
      <c r="D203">
        <v>110</v>
      </c>
      <c r="E203">
        <v>3645</v>
      </c>
      <c r="F203">
        <v>16.2</v>
      </c>
      <c r="G203">
        <v>76</v>
      </c>
      <c r="H203">
        <v>1</v>
      </c>
      <c r="I203" s="1" t="s">
        <v>155</v>
      </c>
    </row>
    <row r="204" spans="1:9" x14ac:dyDescent="0.35">
      <c r="A204">
        <v>17.5</v>
      </c>
      <c r="B204">
        <v>6</v>
      </c>
      <c r="C204">
        <v>258</v>
      </c>
      <c r="D204">
        <v>95</v>
      </c>
      <c r="E204">
        <v>3193</v>
      </c>
      <c r="F204">
        <v>17.8</v>
      </c>
      <c r="G204">
        <v>76</v>
      </c>
      <c r="H204">
        <v>1</v>
      </c>
      <c r="I204" s="1" t="s">
        <v>156</v>
      </c>
    </row>
    <row r="205" spans="1:9" x14ac:dyDescent="0.35">
      <c r="A205">
        <v>29.5</v>
      </c>
      <c r="B205">
        <v>4</v>
      </c>
      <c r="C205">
        <v>97</v>
      </c>
      <c r="D205">
        <v>71</v>
      </c>
      <c r="E205">
        <v>1825</v>
      </c>
      <c r="F205">
        <v>12.2</v>
      </c>
      <c r="G205">
        <v>76</v>
      </c>
      <c r="H205">
        <v>2</v>
      </c>
      <c r="I205" s="1" t="s">
        <v>142</v>
      </c>
    </row>
    <row r="206" spans="1:9" x14ac:dyDescent="0.35">
      <c r="A206">
        <v>32</v>
      </c>
      <c r="B206">
        <v>4</v>
      </c>
      <c r="C206">
        <v>85</v>
      </c>
      <c r="D206">
        <v>70</v>
      </c>
      <c r="E206">
        <v>1990</v>
      </c>
      <c r="F206">
        <v>17</v>
      </c>
      <c r="G206">
        <v>76</v>
      </c>
      <c r="H206">
        <v>3</v>
      </c>
      <c r="I206" s="1" t="s">
        <v>157</v>
      </c>
    </row>
    <row r="207" spans="1:9" x14ac:dyDescent="0.35">
      <c r="A207">
        <v>28</v>
      </c>
      <c r="B207">
        <v>4</v>
      </c>
      <c r="C207">
        <v>97</v>
      </c>
      <c r="D207">
        <v>75</v>
      </c>
      <c r="E207">
        <v>2155</v>
      </c>
      <c r="F207">
        <v>16.399999999999999</v>
      </c>
      <c r="G207">
        <v>76</v>
      </c>
      <c r="H207">
        <v>3</v>
      </c>
      <c r="I207" s="1" t="s">
        <v>140</v>
      </c>
    </row>
    <row r="208" spans="1:9" x14ac:dyDescent="0.35">
      <c r="A208">
        <v>26.5</v>
      </c>
      <c r="B208">
        <v>4</v>
      </c>
      <c r="C208">
        <v>140</v>
      </c>
      <c r="D208">
        <v>72</v>
      </c>
      <c r="E208">
        <v>2565</v>
      </c>
      <c r="F208">
        <v>13.6</v>
      </c>
      <c r="G208">
        <v>76</v>
      </c>
      <c r="H208">
        <v>1</v>
      </c>
      <c r="I208" s="1" t="s">
        <v>40</v>
      </c>
    </row>
    <row r="209" spans="1:9" x14ac:dyDescent="0.35">
      <c r="A209">
        <v>20</v>
      </c>
      <c r="B209">
        <v>4</v>
      </c>
      <c r="C209">
        <v>130</v>
      </c>
      <c r="D209">
        <v>102</v>
      </c>
      <c r="E209">
        <v>3150</v>
      </c>
      <c r="F209">
        <v>15.7</v>
      </c>
      <c r="G209">
        <v>76</v>
      </c>
      <c r="H209">
        <v>2</v>
      </c>
      <c r="I209" s="1" t="s">
        <v>158</v>
      </c>
    </row>
    <row r="210" spans="1:9" x14ac:dyDescent="0.35">
      <c r="A210">
        <v>13</v>
      </c>
      <c r="B210">
        <v>8</v>
      </c>
      <c r="C210">
        <v>318</v>
      </c>
      <c r="D210">
        <v>150</v>
      </c>
      <c r="E210">
        <v>3940</v>
      </c>
      <c r="F210">
        <v>13.2</v>
      </c>
      <c r="G210">
        <v>76</v>
      </c>
      <c r="H210">
        <v>1</v>
      </c>
      <c r="I210" s="1" t="s">
        <v>159</v>
      </c>
    </row>
    <row r="211" spans="1:9" x14ac:dyDescent="0.35">
      <c r="A211">
        <v>19</v>
      </c>
      <c r="B211">
        <v>4</v>
      </c>
      <c r="C211">
        <v>120</v>
      </c>
      <c r="D211">
        <v>88</v>
      </c>
      <c r="E211">
        <v>3270</v>
      </c>
      <c r="F211">
        <v>21.9</v>
      </c>
      <c r="G211">
        <v>76</v>
      </c>
      <c r="H211">
        <v>2</v>
      </c>
      <c r="I211" s="1" t="s">
        <v>29</v>
      </c>
    </row>
    <row r="212" spans="1:9" x14ac:dyDescent="0.35">
      <c r="A212">
        <v>19</v>
      </c>
      <c r="B212">
        <v>6</v>
      </c>
      <c r="C212">
        <v>156</v>
      </c>
      <c r="D212">
        <v>108</v>
      </c>
      <c r="E212">
        <v>2930</v>
      </c>
      <c r="F212">
        <v>15.5</v>
      </c>
      <c r="G212">
        <v>76</v>
      </c>
      <c r="H212">
        <v>3</v>
      </c>
      <c r="I212" s="1" t="s">
        <v>114</v>
      </c>
    </row>
    <row r="213" spans="1:9" x14ac:dyDescent="0.35">
      <c r="A213">
        <v>16.5</v>
      </c>
      <c r="B213">
        <v>6</v>
      </c>
      <c r="C213">
        <v>168</v>
      </c>
      <c r="D213">
        <v>120</v>
      </c>
      <c r="E213">
        <v>3820</v>
      </c>
      <c r="F213">
        <v>16.7</v>
      </c>
      <c r="G213">
        <v>76</v>
      </c>
      <c r="H213">
        <v>2</v>
      </c>
      <c r="I213" s="1" t="s">
        <v>160</v>
      </c>
    </row>
    <row r="214" spans="1:9" x14ac:dyDescent="0.35">
      <c r="A214">
        <v>16.5</v>
      </c>
      <c r="B214">
        <v>8</v>
      </c>
      <c r="C214">
        <v>350</v>
      </c>
      <c r="D214">
        <v>180</v>
      </c>
      <c r="E214">
        <v>4380</v>
      </c>
      <c r="F214">
        <v>12.1</v>
      </c>
      <c r="G214">
        <v>76</v>
      </c>
      <c r="H214">
        <v>1</v>
      </c>
      <c r="I214" s="1" t="s">
        <v>161</v>
      </c>
    </row>
    <row r="215" spans="1:9" x14ac:dyDescent="0.35">
      <c r="A215">
        <v>13</v>
      </c>
      <c r="B215">
        <v>8</v>
      </c>
      <c r="C215">
        <v>350</v>
      </c>
      <c r="D215">
        <v>145</v>
      </c>
      <c r="E215">
        <v>4055</v>
      </c>
      <c r="F215">
        <v>12</v>
      </c>
      <c r="G215">
        <v>76</v>
      </c>
      <c r="H215">
        <v>1</v>
      </c>
      <c r="I215" s="1" t="s">
        <v>162</v>
      </c>
    </row>
    <row r="216" spans="1:9" x14ac:dyDescent="0.35">
      <c r="A216">
        <v>13</v>
      </c>
      <c r="B216">
        <v>8</v>
      </c>
      <c r="C216">
        <v>302</v>
      </c>
      <c r="D216">
        <v>130</v>
      </c>
      <c r="E216">
        <v>3870</v>
      </c>
      <c r="F216">
        <v>15</v>
      </c>
      <c r="G216">
        <v>76</v>
      </c>
      <c r="H216">
        <v>1</v>
      </c>
      <c r="I216" s="1" t="s">
        <v>163</v>
      </c>
    </row>
    <row r="217" spans="1:9" x14ac:dyDescent="0.35">
      <c r="A217">
        <v>13</v>
      </c>
      <c r="B217">
        <v>8</v>
      </c>
      <c r="C217">
        <v>318</v>
      </c>
      <c r="D217">
        <v>150</v>
      </c>
      <c r="E217">
        <v>3755</v>
      </c>
      <c r="F217">
        <v>14</v>
      </c>
      <c r="G217">
        <v>76</v>
      </c>
      <c r="H217">
        <v>1</v>
      </c>
      <c r="I217" s="1" t="s">
        <v>164</v>
      </c>
    </row>
    <row r="218" spans="1:9" x14ac:dyDescent="0.35">
      <c r="A218">
        <v>31.5</v>
      </c>
      <c r="B218">
        <v>4</v>
      </c>
      <c r="C218">
        <v>98</v>
      </c>
      <c r="D218">
        <v>68</v>
      </c>
      <c r="E218">
        <v>2045</v>
      </c>
      <c r="F218">
        <v>18.5</v>
      </c>
      <c r="G218">
        <v>77</v>
      </c>
      <c r="H218">
        <v>3</v>
      </c>
      <c r="I218" s="1" t="s">
        <v>165</v>
      </c>
    </row>
    <row r="219" spans="1:9" x14ac:dyDescent="0.35">
      <c r="A219">
        <v>30</v>
      </c>
      <c r="B219">
        <v>4</v>
      </c>
      <c r="C219">
        <v>111</v>
      </c>
      <c r="D219">
        <v>80</v>
      </c>
      <c r="E219">
        <v>2155</v>
      </c>
      <c r="F219">
        <v>14.8</v>
      </c>
      <c r="G219">
        <v>77</v>
      </c>
      <c r="H219">
        <v>1</v>
      </c>
      <c r="I219" s="1" t="s">
        <v>166</v>
      </c>
    </row>
    <row r="220" spans="1:9" x14ac:dyDescent="0.35">
      <c r="A220">
        <v>36</v>
      </c>
      <c r="B220">
        <v>4</v>
      </c>
      <c r="C220">
        <v>79</v>
      </c>
      <c r="D220">
        <v>58</v>
      </c>
      <c r="E220">
        <v>1825</v>
      </c>
      <c r="F220">
        <v>18.600000000000001</v>
      </c>
      <c r="G220">
        <v>77</v>
      </c>
      <c r="H220">
        <v>2</v>
      </c>
      <c r="I220" s="1" t="s">
        <v>167</v>
      </c>
    </row>
    <row r="221" spans="1:9" x14ac:dyDescent="0.35">
      <c r="A221">
        <v>25.5</v>
      </c>
      <c r="B221">
        <v>4</v>
      </c>
      <c r="C221">
        <v>122</v>
      </c>
      <c r="D221">
        <v>96</v>
      </c>
      <c r="E221">
        <v>2300</v>
      </c>
      <c r="F221">
        <v>15.5</v>
      </c>
      <c r="G221">
        <v>77</v>
      </c>
      <c r="H221">
        <v>1</v>
      </c>
      <c r="I221" s="1" t="s">
        <v>168</v>
      </c>
    </row>
    <row r="222" spans="1:9" x14ac:dyDescent="0.35">
      <c r="A222">
        <v>33.5</v>
      </c>
      <c r="B222">
        <v>4</v>
      </c>
      <c r="C222">
        <v>85</v>
      </c>
      <c r="D222">
        <v>70</v>
      </c>
      <c r="E222">
        <v>1945</v>
      </c>
      <c r="F222">
        <v>16.8</v>
      </c>
      <c r="G222">
        <v>77</v>
      </c>
      <c r="H222">
        <v>3</v>
      </c>
      <c r="I222" s="1" t="s">
        <v>169</v>
      </c>
    </row>
    <row r="223" spans="1:9" x14ac:dyDescent="0.35">
      <c r="A223">
        <v>17.5</v>
      </c>
      <c r="B223">
        <v>8</v>
      </c>
      <c r="C223">
        <v>305</v>
      </c>
      <c r="D223">
        <v>145</v>
      </c>
      <c r="E223">
        <v>3880</v>
      </c>
      <c r="F223">
        <v>12.5</v>
      </c>
      <c r="G223">
        <v>77</v>
      </c>
      <c r="H223">
        <v>1</v>
      </c>
      <c r="I223" s="1" t="s">
        <v>89</v>
      </c>
    </row>
    <row r="224" spans="1:9" x14ac:dyDescent="0.35">
      <c r="A224">
        <v>17</v>
      </c>
      <c r="B224">
        <v>8</v>
      </c>
      <c r="C224">
        <v>260</v>
      </c>
      <c r="D224">
        <v>110</v>
      </c>
      <c r="E224">
        <v>4060</v>
      </c>
      <c r="F224">
        <v>19</v>
      </c>
      <c r="G224">
        <v>77</v>
      </c>
      <c r="H224">
        <v>1</v>
      </c>
      <c r="I224" s="1" t="s">
        <v>170</v>
      </c>
    </row>
    <row r="225" spans="1:9" x14ac:dyDescent="0.35">
      <c r="A225">
        <v>15.5</v>
      </c>
      <c r="B225">
        <v>8</v>
      </c>
      <c r="C225">
        <v>318</v>
      </c>
      <c r="D225">
        <v>145</v>
      </c>
      <c r="E225">
        <v>4140</v>
      </c>
      <c r="F225">
        <v>13.7</v>
      </c>
      <c r="G225">
        <v>77</v>
      </c>
      <c r="H225">
        <v>1</v>
      </c>
      <c r="I225" s="1" t="s">
        <v>171</v>
      </c>
    </row>
    <row r="226" spans="1:9" x14ac:dyDescent="0.35">
      <c r="A226">
        <v>15</v>
      </c>
      <c r="B226">
        <v>8</v>
      </c>
      <c r="C226">
        <v>302</v>
      </c>
      <c r="D226">
        <v>130</v>
      </c>
      <c r="E226">
        <v>4295</v>
      </c>
      <c r="F226">
        <v>14.9</v>
      </c>
      <c r="G226">
        <v>77</v>
      </c>
      <c r="H226">
        <v>1</v>
      </c>
      <c r="I226" s="1" t="s">
        <v>172</v>
      </c>
    </row>
    <row r="227" spans="1:9" x14ac:dyDescent="0.35">
      <c r="A227">
        <v>17.5</v>
      </c>
      <c r="B227">
        <v>6</v>
      </c>
      <c r="C227">
        <v>250</v>
      </c>
      <c r="D227">
        <v>110</v>
      </c>
      <c r="E227">
        <v>3520</v>
      </c>
      <c r="F227">
        <v>16.399999999999999</v>
      </c>
      <c r="G227">
        <v>77</v>
      </c>
      <c r="H227">
        <v>1</v>
      </c>
      <c r="I227" s="1" t="s">
        <v>173</v>
      </c>
    </row>
    <row r="228" spans="1:9" x14ac:dyDescent="0.35">
      <c r="A228">
        <v>20.5</v>
      </c>
      <c r="B228">
        <v>6</v>
      </c>
      <c r="C228">
        <v>231</v>
      </c>
      <c r="D228">
        <v>105</v>
      </c>
      <c r="E228">
        <v>3425</v>
      </c>
      <c r="F228">
        <v>16.899999999999999</v>
      </c>
      <c r="G228">
        <v>77</v>
      </c>
      <c r="H228">
        <v>1</v>
      </c>
      <c r="I228" s="1" t="s">
        <v>174</v>
      </c>
    </row>
    <row r="229" spans="1:9" x14ac:dyDescent="0.35">
      <c r="A229">
        <v>19</v>
      </c>
      <c r="B229">
        <v>6</v>
      </c>
      <c r="C229">
        <v>225</v>
      </c>
      <c r="D229">
        <v>100</v>
      </c>
      <c r="E229">
        <v>3630</v>
      </c>
      <c r="F229">
        <v>17.7</v>
      </c>
      <c r="G229">
        <v>77</v>
      </c>
      <c r="H229">
        <v>1</v>
      </c>
      <c r="I229" s="1" t="s">
        <v>175</v>
      </c>
    </row>
    <row r="230" spans="1:9" x14ac:dyDescent="0.35">
      <c r="A230">
        <v>18.5</v>
      </c>
      <c r="B230">
        <v>6</v>
      </c>
      <c r="C230">
        <v>250</v>
      </c>
      <c r="D230">
        <v>98</v>
      </c>
      <c r="E230">
        <v>3525</v>
      </c>
      <c r="F230">
        <v>19</v>
      </c>
      <c r="G230">
        <v>77</v>
      </c>
      <c r="H230">
        <v>1</v>
      </c>
      <c r="I230" s="1" t="s">
        <v>176</v>
      </c>
    </row>
    <row r="231" spans="1:9" x14ac:dyDescent="0.35">
      <c r="A231">
        <v>16</v>
      </c>
      <c r="B231">
        <v>8</v>
      </c>
      <c r="C231">
        <v>400</v>
      </c>
      <c r="D231">
        <v>180</v>
      </c>
      <c r="E231">
        <v>4220</v>
      </c>
      <c r="F231">
        <v>11.1</v>
      </c>
      <c r="G231">
        <v>77</v>
      </c>
      <c r="H231">
        <v>1</v>
      </c>
      <c r="I231" s="1" t="s">
        <v>177</v>
      </c>
    </row>
    <row r="232" spans="1:9" x14ac:dyDescent="0.35">
      <c r="A232">
        <v>15.5</v>
      </c>
      <c r="B232">
        <v>8</v>
      </c>
      <c r="C232">
        <v>350</v>
      </c>
      <c r="D232">
        <v>170</v>
      </c>
      <c r="E232">
        <v>4165</v>
      </c>
      <c r="F232">
        <v>11.4</v>
      </c>
      <c r="G232">
        <v>77</v>
      </c>
      <c r="H232">
        <v>1</v>
      </c>
      <c r="I232" s="1" t="s">
        <v>178</v>
      </c>
    </row>
    <row r="233" spans="1:9" x14ac:dyDescent="0.35">
      <c r="A233">
        <v>15.5</v>
      </c>
      <c r="B233">
        <v>8</v>
      </c>
      <c r="C233">
        <v>400</v>
      </c>
      <c r="D233">
        <v>190</v>
      </c>
      <c r="E233">
        <v>4325</v>
      </c>
      <c r="F233">
        <v>12.2</v>
      </c>
      <c r="G233">
        <v>77</v>
      </c>
      <c r="H233">
        <v>1</v>
      </c>
      <c r="I233" s="1" t="s">
        <v>179</v>
      </c>
    </row>
    <row r="234" spans="1:9" x14ac:dyDescent="0.35">
      <c r="A234">
        <v>16</v>
      </c>
      <c r="B234">
        <v>8</v>
      </c>
      <c r="C234">
        <v>351</v>
      </c>
      <c r="D234">
        <v>149</v>
      </c>
      <c r="E234">
        <v>4335</v>
      </c>
      <c r="F234">
        <v>14.5</v>
      </c>
      <c r="G234">
        <v>77</v>
      </c>
      <c r="H234">
        <v>1</v>
      </c>
      <c r="I234" s="1" t="s">
        <v>180</v>
      </c>
    </row>
    <row r="235" spans="1:9" x14ac:dyDescent="0.35">
      <c r="A235">
        <v>29</v>
      </c>
      <c r="B235">
        <v>4</v>
      </c>
      <c r="C235">
        <v>97</v>
      </c>
      <c r="D235">
        <v>78</v>
      </c>
      <c r="E235">
        <v>1940</v>
      </c>
      <c r="F235">
        <v>14.5</v>
      </c>
      <c r="G235">
        <v>77</v>
      </c>
      <c r="H235">
        <v>2</v>
      </c>
      <c r="I235" s="1" t="s">
        <v>181</v>
      </c>
    </row>
    <row r="236" spans="1:9" x14ac:dyDescent="0.35">
      <c r="A236">
        <v>24.5</v>
      </c>
      <c r="B236">
        <v>4</v>
      </c>
      <c r="C236">
        <v>151</v>
      </c>
      <c r="D236">
        <v>88</v>
      </c>
      <c r="E236">
        <v>2740</v>
      </c>
      <c r="F236">
        <v>16</v>
      </c>
      <c r="G236">
        <v>77</v>
      </c>
      <c r="H236">
        <v>1</v>
      </c>
      <c r="I236" s="1" t="s">
        <v>182</v>
      </c>
    </row>
    <row r="237" spans="1:9" x14ac:dyDescent="0.35">
      <c r="A237">
        <v>26</v>
      </c>
      <c r="B237">
        <v>4</v>
      </c>
      <c r="C237">
        <v>97</v>
      </c>
      <c r="D237">
        <v>75</v>
      </c>
      <c r="E237">
        <v>2265</v>
      </c>
      <c r="F237">
        <v>18.2</v>
      </c>
      <c r="G237">
        <v>77</v>
      </c>
      <c r="H237">
        <v>3</v>
      </c>
      <c r="I237" s="1" t="s">
        <v>183</v>
      </c>
    </row>
    <row r="238" spans="1:9" x14ac:dyDescent="0.35">
      <c r="A238">
        <v>25.5</v>
      </c>
      <c r="B238">
        <v>4</v>
      </c>
      <c r="C238">
        <v>140</v>
      </c>
      <c r="D238">
        <v>89</v>
      </c>
      <c r="E238">
        <v>2755</v>
      </c>
      <c r="F238">
        <v>15.8</v>
      </c>
      <c r="G238">
        <v>77</v>
      </c>
      <c r="H238">
        <v>1</v>
      </c>
      <c r="I238" s="1" t="s">
        <v>184</v>
      </c>
    </row>
    <row r="239" spans="1:9" x14ac:dyDescent="0.35">
      <c r="A239">
        <v>30.5</v>
      </c>
      <c r="B239">
        <v>4</v>
      </c>
      <c r="C239">
        <v>98</v>
      </c>
      <c r="D239">
        <v>63</v>
      </c>
      <c r="E239">
        <v>2051</v>
      </c>
      <c r="F239">
        <v>17</v>
      </c>
      <c r="G239">
        <v>77</v>
      </c>
      <c r="H239">
        <v>1</v>
      </c>
      <c r="I239" s="1" t="s">
        <v>150</v>
      </c>
    </row>
    <row r="240" spans="1:9" x14ac:dyDescent="0.35">
      <c r="A240">
        <v>33.5</v>
      </c>
      <c r="B240">
        <v>4</v>
      </c>
      <c r="C240">
        <v>98</v>
      </c>
      <c r="D240">
        <v>83</v>
      </c>
      <c r="E240">
        <v>2075</v>
      </c>
      <c r="F240">
        <v>15.9</v>
      </c>
      <c r="G240">
        <v>77</v>
      </c>
      <c r="H240">
        <v>1</v>
      </c>
      <c r="I240" s="1" t="s">
        <v>185</v>
      </c>
    </row>
    <row r="241" spans="1:9" x14ac:dyDescent="0.35">
      <c r="A241">
        <v>30</v>
      </c>
      <c r="B241">
        <v>4</v>
      </c>
      <c r="C241">
        <v>97</v>
      </c>
      <c r="D241">
        <v>67</v>
      </c>
      <c r="E241">
        <v>1985</v>
      </c>
      <c r="F241">
        <v>16.399999999999999</v>
      </c>
      <c r="G241">
        <v>77</v>
      </c>
      <c r="H241">
        <v>3</v>
      </c>
      <c r="I241" s="1" t="s">
        <v>186</v>
      </c>
    </row>
    <row r="242" spans="1:9" x14ac:dyDescent="0.35">
      <c r="A242">
        <v>30.5</v>
      </c>
      <c r="B242">
        <v>4</v>
      </c>
      <c r="C242">
        <v>97</v>
      </c>
      <c r="D242">
        <v>78</v>
      </c>
      <c r="E242">
        <v>2190</v>
      </c>
      <c r="F242">
        <v>14.1</v>
      </c>
      <c r="G242">
        <v>77</v>
      </c>
      <c r="H242">
        <v>2</v>
      </c>
      <c r="I242" s="1" t="s">
        <v>123</v>
      </c>
    </row>
    <row r="243" spans="1:9" x14ac:dyDescent="0.35">
      <c r="A243">
        <v>22</v>
      </c>
      <c r="B243">
        <v>6</v>
      </c>
      <c r="C243">
        <v>146</v>
      </c>
      <c r="D243">
        <v>97</v>
      </c>
      <c r="E243">
        <v>2815</v>
      </c>
      <c r="F243">
        <v>14.5</v>
      </c>
      <c r="G243">
        <v>77</v>
      </c>
      <c r="H243">
        <v>3</v>
      </c>
      <c r="I243" s="1" t="s">
        <v>187</v>
      </c>
    </row>
    <row r="244" spans="1:9" x14ac:dyDescent="0.35">
      <c r="A244">
        <v>21.5</v>
      </c>
      <c r="B244">
        <v>4</v>
      </c>
      <c r="C244">
        <v>121</v>
      </c>
      <c r="D244">
        <v>110</v>
      </c>
      <c r="E244">
        <v>2600</v>
      </c>
      <c r="F244">
        <v>12.8</v>
      </c>
      <c r="G244">
        <v>77</v>
      </c>
      <c r="H244">
        <v>2</v>
      </c>
      <c r="I244" s="1" t="s">
        <v>188</v>
      </c>
    </row>
    <row r="245" spans="1:9" x14ac:dyDescent="0.35">
      <c r="A245">
        <v>21.5</v>
      </c>
      <c r="B245">
        <v>3</v>
      </c>
      <c r="C245">
        <v>80</v>
      </c>
      <c r="D245">
        <v>110</v>
      </c>
      <c r="E245">
        <v>2720</v>
      </c>
      <c r="F245">
        <v>13.5</v>
      </c>
      <c r="G245">
        <v>77</v>
      </c>
      <c r="H245">
        <v>3</v>
      </c>
      <c r="I245" s="1" t="s">
        <v>189</v>
      </c>
    </row>
    <row r="246" spans="1:9" x14ac:dyDescent="0.35">
      <c r="A246">
        <v>43.1</v>
      </c>
      <c r="B246">
        <v>4</v>
      </c>
      <c r="C246">
        <v>90</v>
      </c>
      <c r="D246">
        <v>48</v>
      </c>
      <c r="E246">
        <v>1985</v>
      </c>
      <c r="F246">
        <v>21.5</v>
      </c>
      <c r="G246">
        <v>78</v>
      </c>
      <c r="H246">
        <v>2</v>
      </c>
      <c r="I246" s="1" t="s">
        <v>190</v>
      </c>
    </row>
    <row r="247" spans="1:9" x14ac:dyDescent="0.35">
      <c r="A247">
        <v>36.1</v>
      </c>
      <c r="B247">
        <v>4</v>
      </c>
      <c r="C247">
        <v>98</v>
      </c>
      <c r="D247">
        <v>66</v>
      </c>
      <c r="E247">
        <v>1800</v>
      </c>
      <c r="F247">
        <v>14.4</v>
      </c>
      <c r="G247">
        <v>78</v>
      </c>
      <c r="H247">
        <v>1</v>
      </c>
      <c r="I247" s="1" t="s">
        <v>191</v>
      </c>
    </row>
    <row r="248" spans="1:9" x14ac:dyDescent="0.35">
      <c r="A248">
        <v>32.799999999999997</v>
      </c>
      <c r="B248">
        <v>4</v>
      </c>
      <c r="C248">
        <v>78</v>
      </c>
      <c r="D248">
        <v>52</v>
      </c>
      <c r="E248">
        <v>1985</v>
      </c>
      <c r="F248">
        <v>19.399999999999999</v>
      </c>
      <c r="G248">
        <v>78</v>
      </c>
      <c r="H248">
        <v>3</v>
      </c>
      <c r="I248" s="1" t="s">
        <v>192</v>
      </c>
    </row>
    <row r="249" spans="1:9" x14ac:dyDescent="0.35">
      <c r="A249">
        <v>39.4</v>
      </c>
      <c r="B249">
        <v>4</v>
      </c>
      <c r="C249">
        <v>85</v>
      </c>
      <c r="D249">
        <v>70</v>
      </c>
      <c r="E249">
        <v>2070</v>
      </c>
      <c r="F249">
        <v>18.600000000000001</v>
      </c>
      <c r="G249">
        <v>78</v>
      </c>
      <c r="H249">
        <v>3</v>
      </c>
      <c r="I249" s="1" t="s">
        <v>193</v>
      </c>
    </row>
    <row r="250" spans="1:9" x14ac:dyDescent="0.35">
      <c r="A250">
        <v>36.1</v>
      </c>
      <c r="B250">
        <v>4</v>
      </c>
      <c r="C250">
        <v>91</v>
      </c>
      <c r="D250">
        <v>60</v>
      </c>
      <c r="E250">
        <v>1800</v>
      </c>
      <c r="F250">
        <v>16.399999999999999</v>
      </c>
      <c r="G250">
        <v>78</v>
      </c>
      <c r="H250">
        <v>3</v>
      </c>
      <c r="I250" s="1" t="s">
        <v>145</v>
      </c>
    </row>
    <row r="251" spans="1:9" x14ac:dyDescent="0.35">
      <c r="A251">
        <v>19.899999999999999</v>
      </c>
      <c r="B251">
        <v>8</v>
      </c>
      <c r="C251">
        <v>260</v>
      </c>
      <c r="D251">
        <v>110</v>
      </c>
      <c r="E251">
        <v>3365</v>
      </c>
      <c r="F251">
        <v>15.5</v>
      </c>
      <c r="G251">
        <v>78</v>
      </c>
      <c r="H251">
        <v>1</v>
      </c>
      <c r="I251" s="1" t="s">
        <v>194</v>
      </c>
    </row>
    <row r="252" spans="1:9" x14ac:dyDescent="0.35">
      <c r="A252">
        <v>19.399999999999999</v>
      </c>
      <c r="B252">
        <v>8</v>
      </c>
      <c r="C252">
        <v>318</v>
      </c>
      <c r="D252">
        <v>140</v>
      </c>
      <c r="E252">
        <v>3735</v>
      </c>
      <c r="F252">
        <v>13.2</v>
      </c>
      <c r="G252">
        <v>78</v>
      </c>
      <c r="H252">
        <v>1</v>
      </c>
      <c r="I252" s="1" t="s">
        <v>195</v>
      </c>
    </row>
    <row r="253" spans="1:9" x14ac:dyDescent="0.35">
      <c r="A253">
        <v>20.2</v>
      </c>
      <c r="B253">
        <v>8</v>
      </c>
      <c r="C253">
        <v>302</v>
      </c>
      <c r="D253">
        <v>139</v>
      </c>
      <c r="E253">
        <v>3570</v>
      </c>
      <c r="F253">
        <v>12.8</v>
      </c>
      <c r="G253">
        <v>78</v>
      </c>
      <c r="H253">
        <v>1</v>
      </c>
      <c r="I253" s="1" t="s">
        <v>196</v>
      </c>
    </row>
    <row r="254" spans="1:9" x14ac:dyDescent="0.35">
      <c r="A254">
        <v>19.2</v>
      </c>
      <c r="B254">
        <v>6</v>
      </c>
      <c r="C254">
        <v>231</v>
      </c>
      <c r="D254">
        <v>105</v>
      </c>
      <c r="E254">
        <v>3535</v>
      </c>
      <c r="F254">
        <v>19.2</v>
      </c>
      <c r="G254">
        <v>78</v>
      </c>
      <c r="H254">
        <v>1</v>
      </c>
      <c r="I254" s="1" t="s">
        <v>197</v>
      </c>
    </row>
    <row r="255" spans="1:9" x14ac:dyDescent="0.35">
      <c r="A255">
        <v>20.5</v>
      </c>
      <c r="B255">
        <v>6</v>
      </c>
      <c r="C255">
        <v>200</v>
      </c>
      <c r="D255">
        <v>95</v>
      </c>
      <c r="E255">
        <v>3155</v>
      </c>
      <c r="F255">
        <v>18.2</v>
      </c>
      <c r="G255">
        <v>78</v>
      </c>
      <c r="H255">
        <v>1</v>
      </c>
      <c r="I255" s="1" t="s">
        <v>85</v>
      </c>
    </row>
    <row r="256" spans="1:9" x14ac:dyDescent="0.35">
      <c r="A256">
        <v>20.2</v>
      </c>
      <c r="B256">
        <v>6</v>
      </c>
      <c r="C256">
        <v>200</v>
      </c>
      <c r="D256">
        <v>85</v>
      </c>
      <c r="E256">
        <v>2965</v>
      </c>
      <c r="F256">
        <v>15.8</v>
      </c>
      <c r="G256">
        <v>78</v>
      </c>
      <c r="H256">
        <v>1</v>
      </c>
      <c r="I256" s="1" t="s">
        <v>198</v>
      </c>
    </row>
    <row r="257" spans="1:9" x14ac:dyDescent="0.35">
      <c r="A257">
        <v>25.1</v>
      </c>
      <c r="B257">
        <v>4</v>
      </c>
      <c r="C257">
        <v>140</v>
      </c>
      <c r="D257">
        <v>88</v>
      </c>
      <c r="E257">
        <v>2720</v>
      </c>
      <c r="F257">
        <v>15.4</v>
      </c>
      <c r="G257">
        <v>78</v>
      </c>
      <c r="H257">
        <v>1</v>
      </c>
      <c r="I257" s="1" t="s">
        <v>199</v>
      </c>
    </row>
    <row r="258" spans="1:9" x14ac:dyDescent="0.35">
      <c r="A258">
        <v>20.5</v>
      </c>
      <c r="B258">
        <v>6</v>
      </c>
      <c r="C258">
        <v>225</v>
      </c>
      <c r="D258">
        <v>100</v>
      </c>
      <c r="E258">
        <v>3430</v>
      </c>
      <c r="F258">
        <v>17.2</v>
      </c>
      <c r="G258">
        <v>78</v>
      </c>
      <c r="H258">
        <v>1</v>
      </c>
      <c r="I258" s="1" t="s">
        <v>200</v>
      </c>
    </row>
    <row r="259" spans="1:9" x14ac:dyDescent="0.35">
      <c r="A259">
        <v>19.399999999999999</v>
      </c>
      <c r="B259">
        <v>6</v>
      </c>
      <c r="C259">
        <v>232</v>
      </c>
      <c r="D259">
        <v>90</v>
      </c>
      <c r="E259">
        <v>3210</v>
      </c>
      <c r="F259">
        <v>17.2</v>
      </c>
      <c r="G259">
        <v>78</v>
      </c>
      <c r="H259">
        <v>1</v>
      </c>
      <c r="I259" s="1" t="s">
        <v>201</v>
      </c>
    </row>
    <row r="260" spans="1:9" x14ac:dyDescent="0.35">
      <c r="A260">
        <v>20.6</v>
      </c>
      <c r="B260">
        <v>6</v>
      </c>
      <c r="C260">
        <v>231</v>
      </c>
      <c r="D260">
        <v>105</v>
      </c>
      <c r="E260">
        <v>3380</v>
      </c>
      <c r="F260">
        <v>15.8</v>
      </c>
      <c r="G260">
        <v>78</v>
      </c>
      <c r="H260">
        <v>1</v>
      </c>
      <c r="I260" s="1" t="s">
        <v>202</v>
      </c>
    </row>
    <row r="261" spans="1:9" x14ac:dyDescent="0.35">
      <c r="A261">
        <v>20.8</v>
      </c>
      <c r="B261">
        <v>6</v>
      </c>
      <c r="C261">
        <v>200</v>
      </c>
      <c r="D261">
        <v>85</v>
      </c>
      <c r="E261">
        <v>3070</v>
      </c>
      <c r="F261">
        <v>16.7</v>
      </c>
      <c r="G261">
        <v>78</v>
      </c>
      <c r="H261">
        <v>1</v>
      </c>
      <c r="I261" s="1" t="s">
        <v>203</v>
      </c>
    </row>
    <row r="262" spans="1:9" x14ac:dyDescent="0.35">
      <c r="A262">
        <v>18.600000000000001</v>
      </c>
      <c r="B262">
        <v>6</v>
      </c>
      <c r="C262">
        <v>225</v>
      </c>
      <c r="D262">
        <v>110</v>
      </c>
      <c r="E262">
        <v>3620</v>
      </c>
      <c r="F262">
        <v>18.7</v>
      </c>
      <c r="G262">
        <v>78</v>
      </c>
      <c r="H262">
        <v>1</v>
      </c>
      <c r="I262" s="1" t="s">
        <v>204</v>
      </c>
    </row>
    <row r="263" spans="1:9" x14ac:dyDescent="0.35">
      <c r="A263">
        <v>18.100000000000001</v>
      </c>
      <c r="B263">
        <v>6</v>
      </c>
      <c r="C263">
        <v>258</v>
      </c>
      <c r="D263">
        <v>120</v>
      </c>
      <c r="E263">
        <v>3410</v>
      </c>
      <c r="F263">
        <v>15.1</v>
      </c>
      <c r="G263">
        <v>78</v>
      </c>
      <c r="H263">
        <v>1</v>
      </c>
      <c r="I263" s="1" t="s">
        <v>205</v>
      </c>
    </row>
    <row r="264" spans="1:9" x14ac:dyDescent="0.35">
      <c r="A264">
        <v>19.2</v>
      </c>
      <c r="B264">
        <v>8</v>
      </c>
      <c r="C264">
        <v>305</v>
      </c>
      <c r="D264">
        <v>145</v>
      </c>
      <c r="E264">
        <v>3425</v>
      </c>
      <c r="F264">
        <v>13.2</v>
      </c>
      <c r="G264">
        <v>78</v>
      </c>
      <c r="H264">
        <v>1</v>
      </c>
      <c r="I264" s="1" t="s">
        <v>178</v>
      </c>
    </row>
    <row r="265" spans="1:9" x14ac:dyDescent="0.35">
      <c r="A265">
        <v>17.7</v>
      </c>
      <c r="B265">
        <v>6</v>
      </c>
      <c r="C265">
        <v>231</v>
      </c>
      <c r="D265">
        <v>165</v>
      </c>
      <c r="E265">
        <v>3445</v>
      </c>
      <c r="F265">
        <v>13.4</v>
      </c>
      <c r="G265">
        <v>78</v>
      </c>
      <c r="H265">
        <v>1</v>
      </c>
      <c r="I265" s="1" t="s">
        <v>206</v>
      </c>
    </row>
    <row r="266" spans="1:9" x14ac:dyDescent="0.35">
      <c r="A266">
        <v>18.100000000000001</v>
      </c>
      <c r="B266">
        <v>8</v>
      </c>
      <c r="C266">
        <v>302</v>
      </c>
      <c r="D266">
        <v>139</v>
      </c>
      <c r="E266">
        <v>3205</v>
      </c>
      <c r="F266">
        <v>11.2</v>
      </c>
      <c r="G266">
        <v>78</v>
      </c>
      <c r="H266">
        <v>1</v>
      </c>
      <c r="I266" s="1" t="s">
        <v>207</v>
      </c>
    </row>
    <row r="267" spans="1:9" x14ac:dyDescent="0.35">
      <c r="A267">
        <v>17.5</v>
      </c>
      <c r="B267">
        <v>8</v>
      </c>
      <c r="C267">
        <v>318</v>
      </c>
      <c r="D267">
        <v>140</v>
      </c>
      <c r="E267">
        <v>4080</v>
      </c>
      <c r="F267">
        <v>13.7</v>
      </c>
      <c r="G267">
        <v>78</v>
      </c>
      <c r="H267">
        <v>1</v>
      </c>
      <c r="I267" s="1" t="s">
        <v>208</v>
      </c>
    </row>
    <row r="268" spans="1:9" x14ac:dyDescent="0.35">
      <c r="A268">
        <v>30</v>
      </c>
      <c r="B268">
        <v>4</v>
      </c>
      <c r="C268">
        <v>98</v>
      </c>
      <c r="D268">
        <v>68</v>
      </c>
      <c r="E268">
        <v>2155</v>
      </c>
      <c r="F268">
        <v>16.5</v>
      </c>
      <c r="G268">
        <v>78</v>
      </c>
      <c r="H268">
        <v>1</v>
      </c>
      <c r="I268" s="1" t="s">
        <v>150</v>
      </c>
    </row>
    <row r="269" spans="1:9" x14ac:dyDescent="0.35">
      <c r="A269">
        <v>27.5</v>
      </c>
      <c r="B269">
        <v>4</v>
      </c>
      <c r="C269">
        <v>134</v>
      </c>
      <c r="D269">
        <v>95</v>
      </c>
      <c r="E269">
        <v>2560</v>
      </c>
      <c r="F269">
        <v>14.2</v>
      </c>
      <c r="G269">
        <v>78</v>
      </c>
      <c r="H269">
        <v>3</v>
      </c>
      <c r="I269" s="1" t="s">
        <v>39</v>
      </c>
    </row>
    <row r="270" spans="1:9" x14ac:dyDescent="0.35">
      <c r="A270">
        <v>27.2</v>
      </c>
      <c r="B270">
        <v>4</v>
      </c>
      <c r="C270">
        <v>119</v>
      </c>
      <c r="D270">
        <v>97</v>
      </c>
      <c r="E270">
        <v>2300</v>
      </c>
      <c r="F270">
        <v>14.7</v>
      </c>
      <c r="G270">
        <v>78</v>
      </c>
      <c r="H270">
        <v>3</v>
      </c>
      <c r="I270" s="1" t="s">
        <v>209</v>
      </c>
    </row>
    <row r="271" spans="1:9" x14ac:dyDescent="0.35">
      <c r="A271">
        <v>30.9</v>
      </c>
      <c r="B271">
        <v>4</v>
      </c>
      <c r="C271">
        <v>105</v>
      </c>
      <c r="D271">
        <v>75</v>
      </c>
      <c r="E271">
        <v>2230</v>
      </c>
      <c r="F271">
        <v>14.5</v>
      </c>
      <c r="G271">
        <v>78</v>
      </c>
      <c r="H271">
        <v>1</v>
      </c>
      <c r="I271" s="1" t="s">
        <v>210</v>
      </c>
    </row>
    <row r="272" spans="1:9" x14ac:dyDescent="0.35">
      <c r="A272">
        <v>21.1</v>
      </c>
      <c r="B272">
        <v>4</v>
      </c>
      <c r="C272">
        <v>134</v>
      </c>
      <c r="D272">
        <v>95</v>
      </c>
      <c r="E272">
        <v>2515</v>
      </c>
      <c r="F272">
        <v>14.8</v>
      </c>
      <c r="G272">
        <v>78</v>
      </c>
      <c r="H272">
        <v>3</v>
      </c>
      <c r="I272" s="1" t="s">
        <v>211</v>
      </c>
    </row>
    <row r="273" spans="1:9" x14ac:dyDescent="0.35">
      <c r="A273">
        <v>23.2</v>
      </c>
      <c r="B273">
        <v>4</v>
      </c>
      <c r="C273">
        <v>156</v>
      </c>
      <c r="D273">
        <v>105</v>
      </c>
      <c r="E273">
        <v>2745</v>
      </c>
      <c r="F273">
        <v>16.7</v>
      </c>
      <c r="G273">
        <v>78</v>
      </c>
      <c r="H273">
        <v>1</v>
      </c>
      <c r="I273" s="1" t="s">
        <v>212</v>
      </c>
    </row>
    <row r="274" spans="1:9" x14ac:dyDescent="0.35">
      <c r="A274">
        <v>23.8</v>
      </c>
      <c r="B274">
        <v>4</v>
      </c>
      <c r="C274">
        <v>151</v>
      </c>
      <c r="D274">
        <v>85</v>
      </c>
      <c r="E274">
        <v>2855</v>
      </c>
      <c r="F274">
        <v>17.600000000000001</v>
      </c>
      <c r="G274">
        <v>78</v>
      </c>
      <c r="H274">
        <v>1</v>
      </c>
      <c r="I274" s="1" t="s">
        <v>213</v>
      </c>
    </row>
    <row r="275" spans="1:9" x14ac:dyDescent="0.35">
      <c r="A275">
        <v>23.9</v>
      </c>
      <c r="B275">
        <v>4</v>
      </c>
      <c r="C275">
        <v>119</v>
      </c>
      <c r="D275">
        <v>97</v>
      </c>
      <c r="E275">
        <v>2405</v>
      </c>
      <c r="F275">
        <v>14.9</v>
      </c>
      <c r="G275">
        <v>78</v>
      </c>
      <c r="H275">
        <v>3</v>
      </c>
      <c r="I275" s="1" t="s">
        <v>214</v>
      </c>
    </row>
    <row r="276" spans="1:9" x14ac:dyDescent="0.35">
      <c r="A276">
        <v>20.3</v>
      </c>
      <c r="B276">
        <v>5</v>
      </c>
      <c r="C276">
        <v>131</v>
      </c>
      <c r="D276">
        <v>103</v>
      </c>
      <c r="E276">
        <v>2830</v>
      </c>
      <c r="F276">
        <v>15.9</v>
      </c>
      <c r="G276">
        <v>78</v>
      </c>
      <c r="H276">
        <v>2</v>
      </c>
      <c r="I276" s="1" t="s">
        <v>215</v>
      </c>
    </row>
    <row r="277" spans="1:9" x14ac:dyDescent="0.35">
      <c r="A277">
        <v>17</v>
      </c>
      <c r="B277">
        <v>6</v>
      </c>
      <c r="C277">
        <v>163</v>
      </c>
      <c r="D277">
        <v>125</v>
      </c>
      <c r="E277">
        <v>3140</v>
      </c>
      <c r="F277">
        <v>13.6</v>
      </c>
      <c r="G277">
        <v>78</v>
      </c>
      <c r="H277">
        <v>2</v>
      </c>
      <c r="I277" s="1" t="s">
        <v>216</v>
      </c>
    </row>
    <row r="278" spans="1:9" x14ac:dyDescent="0.35">
      <c r="A278">
        <v>21.6</v>
      </c>
      <c r="B278">
        <v>4</v>
      </c>
      <c r="C278">
        <v>121</v>
      </c>
      <c r="D278">
        <v>115</v>
      </c>
      <c r="E278">
        <v>2795</v>
      </c>
      <c r="F278">
        <v>15.7</v>
      </c>
      <c r="G278">
        <v>78</v>
      </c>
      <c r="H278">
        <v>2</v>
      </c>
      <c r="I278" s="1" t="s">
        <v>217</v>
      </c>
    </row>
    <row r="279" spans="1:9" x14ac:dyDescent="0.35">
      <c r="A279">
        <v>16.2</v>
      </c>
      <c r="B279">
        <v>6</v>
      </c>
      <c r="C279">
        <v>163</v>
      </c>
      <c r="D279">
        <v>133</v>
      </c>
      <c r="E279">
        <v>3410</v>
      </c>
      <c r="F279">
        <v>15.8</v>
      </c>
      <c r="G279">
        <v>78</v>
      </c>
      <c r="H279">
        <v>2</v>
      </c>
      <c r="I279" s="1" t="s">
        <v>218</v>
      </c>
    </row>
    <row r="280" spans="1:9" x14ac:dyDescent="0.35">
      <c r="A280">
        <v>31.5</v>
      </c>
      <c r="B280">
        <v>4</v>
      </c>
      <c r="C280">
        <v>89</v>
      </c>
      <c r="D280">
        <v>71</v>
      </c>
      <c r="E280">
        <v>1990</v>
      </c>
      <c r="F280">
        <v>14.9</v>
      </c>
      <c r="G280">
        <v>78</v>
      </c>
      <c r="H280">
        <v>2</v>
      </c>
      <c r="I280" s="1" t="s">
        <v>219</v>
      </c>
    </row>
    <row r="281" spans="1:9" x14ac:dyDescent="0.35">
      <c r="A281">
        <v>29.5</v>
      </c>
      <c r="B281">
        <v>4</v>
      </c>
      <c r="C281">
        <v>98</v>
      </c>
      <c r="D281">
        <v>68</v>
      </c>
      <c r="E281">
        <v>2135</v>
      </c>
      <c r="F281">
        <v>16.600000000000001</v>
      </c>
      <c r="G281">
        <v>78</v>
      </c>
      <c r="H281">
        <v>3</v>
      </c>
      <c r="I281" s="1" t="s">
        <v>220</v>
      </c>
    </row>
    <row r="282" spans="1:9" x14ac:dyDescent="0.35">
      <c r="A282">
        <v>21.5</v>
      </c>
      <c r="B282">
        <v>6</v>
      </c>
      <c r="C282">
        <v>231</v>
      </c>
      <c r="D282">
        <v>115</v>
      </c>
      <c r="E282">
        <v>3245</v>
      </c>
      <c r="F282">
        <v>15.4</v>
      </c>
      <c r="G282">
        <v>79</v>
      </c>
      <c r="H282">
        <v>1</v>
      </c>
      <c r="I282" s="1" t="s">
        <v>221</v>
      </c>
    </row>
    <row r="283" spans="1:9" x14ac:dyDescent="0.35">
      <c r="A283">
        <v>19.8</v>
      </c>
      <c r="B283">
        <v>6</v>
      </c>
      <c r="C283">
        <v>200</v>
      </c>
      <c r="D283">
        <v>85</v>
      </c>
      <c r="E283">
        <v>2990</v>
      </c>
      <c r="F283">
        <v>18.2</v>
      </c>
      <c r="G283">
        <v>79</v>
      </c>
      <c r="H283">
        <v>1</v>
      </c>
      <c r="I283" s="1" t="s">
        <v>222</v>
      </c>
    </row>
    <row r="284" spans="1:9" x14ac:dyDescent="0.35">
      <c r="A284">
        <v>22.3</v>
      </c>
      <c r="B284">
        <v>4</v>
      </c>
      <c r="C284">
        <v>140</v>
      </c>
      <c r="D284">
        <v>88</v>
      </c>
      <c r="E284">
        <v>2890</v>
      </c>
      <c r="F284">
        <v>17.3</v>
      </c>
      <c r="G284">
        <v>79</v>
      </c>
      <c r="H284">
        <v>1</v>
      </c>
      <c r="I284" s="1" t="s">
        <v>223</v>
      </c>
    </row>
    <row r="285" spans="1:9" x14ac:dyDescent="0.35">
      <c r="A285">
        <v>20.2</v>
      </c>
      <c r="B285">
        <v>6</v>
      </c>
      <c r="C285">
        <v>232</v>
      </c>
      <c r="D285">
        <v>90</v>
      </c>
      <c r="E285">
        <v>3265</v>
      </c>
      <c r="F285">
        <v>18.2</v>
      </c>
      <c r="G285">
        <v>79</v>
      </c>
      <c r="H285">
        <v>1</v>
      </c>
      <c r="I285" s="1" t="s">
        <v>224</v>
      </c>
    </row>
    <row r="286" spans="1:9" x14ac:dyDescent="0.35">
      <c r="A286">
        <v>20.6</v>
      </c>
      <c r="B286">
        <v>6</v>
      </c>
      <c r="C286">
        <v>225</v>
      </c>
      <c r="D286">
        <v>110</v>
      </c>
      <c r="E286">
        <v>3360</v>
      </c>
      <c r="F286">
        <v>16.600000000000001</v>
      </c>
      <c r="G286">
        <v>79</v>
      </c>
      <c r="H286">
        <v>1</v>
      </c>
      <c r="I286" s="1" t="s">
        <v>225</v>
      </c>
    </row>
    <row r="287" spans="1:9" x14ac:dyDescent="0.35">
      <c r="A287">
        <v>17</v>
      </c>
      <c r="B287">
        <v>8</v>
      </c>
      <c r="C287">
        <v>305</v>
      </c>
      <c r="D287">
        <v>130</v>
      </c>
      <c r="E287">
        <v>3840</v>
      </c>
      <c r="F287">
        <v>15.4</v>
      </c>
      <c r="G287">
        <v>79</v>
      </c>
      <c r="H287">
        <v>1</v>
      </c>
      <c r="I287" s="1" t="s">
        <v>89</v>
      </c>
    </row>
    <row r="288" spans="1:9" x14ac:dyDescent="0.35">
      <c r="A288">
        <v>17.600000000000001</v>
      </c>
      <c r="B288">
        <v>8</v>
      </c>
      <c r="C288">
        <v>302</v>
      </c>
      <c r="D288">
        <v>129</v>
      </c>
      <c r="E288">
        <v>3725</v>
      </c>
      <c r="F288">
        <v>13.4</v>
      </c>
      <c r="G288">
        <v>79</v>
      </c>
      <c r="H288">
        <v>1</v>
      </c>
      <c r="I288" s="1" t="s">
        <v>226</v>
      </c>
    </row>
    <row r="289" spans="1:9" x14ac:dyDescent="0.35">
      <c r="A289">
        <v>16.5</v>
      </c>
      <c r="B289">
        <v>8</v>
      </c>
      <c r="C289">
        <v>351</v>
      </c>
      <c r="D289">
        <v>138</v>
      </c>
      <c r="E289">
        <v>3955</v>
      </c>
      <c r="F289">
        <v>13.2</v>
      </c>
      <c r="G289">
        <v>79</v>
      </c>
      <c r="H289">
        <v>1</v>
      </c>
      <c r="I289" s="1" t="s">
        <v>227</v>
      </c>
    </row>
    <row r="290" spans="1:9" x14ac:dyDescent="0.35">
      <c r="A290">
        <v>18.2</v>
      </c>
      <c r="B290">
        <v>8</v>
      </c>
      <c r="C290">
        <v>318</v>
      </c>
      <c r="D290">
        <v>135</v>
      </c>
      <c r="E290">
        <v>3830</v>
      </c>
      <c r="F290">
        <v>15.2</v>
      </c>
      <c r="G290">
        <v>79</v>
      </c>
      <c r="H290">
        <v>1</v>
      </c>
      <c r="I290" s="1" t="s">
        <v>228</v>
      </c>
    </row>
    <row r="291" spans="1:9" x14ac:dyDescent="0.35">
      <c r="A291">
        <v>16.899999999999999</v>
      </c>
      <c r="B291">
        <v>8</v>
      </c>
      <c r="C291">
        <v>350</v>
      </c>
      <c r="D291">
        <v>155</v>
      </c>
      <c r="E291">
        <v>4360</v>
      </c>
      <c r="F291">
        <v>14.9</v>
      </c>
      <c r="G291">
        <v>79</v>
      </c>
      <c r="H291">
        <v>1</v>
      </c>
      <c r="I291" s="1" t="s">
        <v>22</v>
      </c>
    </row>
    <row r="292" spans="1:9" x14ac:dyDescent="0.35">
      <c r="A292">
        <v>15.5</v>
      </c>
      <c r="B292">
        <v>8</v>
      </c>
      <c r="C292">
        <v>351</v>
      </c>
      <c r="D292">
        <v>142</v>
      </c>
      <c r="E292">
        <v>4054</v>
      </c>
      <c r="F292">
        <v>14.3</v>
      </c>
      <c r="G292">
        <v>79</v>
      </c>
      <c r="H292">
        <v>1</v>
      </c>
      <c r="I292" s="1" t="s">
        <v>46</v>
      </c>
    </row>
    <row r="293" spans="1:9" x14ac:dyDescent="0.35">
      <c r="A293">
        <v>19.2</v>
      </c>
      <c r="B293">
        <v>8</v>
      </c>
      <c r="C293">
        <v>267</v>
      </c>
      <c r="D293">
        <v>125</v>
      </c>
      <c r="E293">
        <v>3605</v>
      </c>
      <c r="F293">
        <v>15</v>
      </c>
      <c r="G293">
        <v>79</v>
      </c>
      <c r="H293">
        <v>1</v>
      </c>
      <c r="I293" s="1" t="s">
        <v>229</v>
      </c>
    </row>
    <row r="294" spans="1:9" x14ac:dyDescent="0.35">
      <c r="A294">
        <v>18.5</v>
      </c>
      <c r="B294">
        <v>8</v>
      </c>
      <c r="C294">
        <v>360</v>
      </c>
      <c r="D294">
        <v>150</v>
      </c>
      <c r="E294">
        <v>3940</v>
      </c>
      <c r="F294">
        <v>13</v>
      </c>
      <c r="G294">
        <v>79</v>
      </c>
      <c r="H294">
        <v>1</v>
      </c>
      <c r="I294" s="1" t="s">
        <v>230</v>
      </c>
    </row>
    <row r="295" spans="1:9" x14ac:dyDescent="0.35">
      <c r="A295">
        <v>31.9</v>
      </c>
      <c r="B295">
        <v>4</v>
      </c>
      <c r="C295">
        <v>89</v>
      </c>
      <c r="D295">
        <v>71</v>
      </c>
      <c r="E295">
        <v>1925</v>
      </c>
      <c r="F295">
        <v>14</v>
      </c>
      <c r="G295">
        <v>79</v>
      </c>
      <c r="H295">
        <v>2</v>
      </c>
      <c r="I295" s="1" t="s">
        <v>231</v>
      </c>
    </row>
    <row r="296" spans="1:9" x14ac:dyDescent="0.35">
      <c r="A296">
        <v>34.1</v>
      </c>
      <c r="B296">
        <v>4</v>
      </c>
      <c r="C296">
        <v>86</v>
      </c>
      <c r="D296">
        <v>65</v>
      </c>
      <c r="E296">
        <v>1975</v>
      </c>
      <c r="F296">
        <v>15.2</v>
      </c>
      <c r="G296">
        <v>79</v>
      </c>
      <c r="H296">
        <v>3</v>
      </c>
      <c r="I296" s="1" t="s">
        <v>232</v>
      </c>
    </row>
    <row r="297" spans="1:9" x14ac:dyDescent="0.35">
      <c r="A297">
        <v>35.700000000000003</v>
      </c>
      <c r="B297">
        <v>4</v>
      </c>
      <c r="C297">
        <v>98</v>
      </c>
      <c r="D297">
        <v>80</v>
      </c>
      <c r="E297">
        <v>1915</v>
      </c>
      <c r="F297">
        <v>14.4</v>
      </c>
      <c r="G297">
        <v>79</v>
      </c>
      <c r="H297">
        <v>1</v>
      </c>
      <c r="I297" s="1" t="s">
        <v>233</v>
      </c>
    </row>
    <row r="298" spans="1:9" x14ac:dyDescent="0.35">
      <c r="A298">
        <v>27.4</v>
      </c>
      <c r="B298">
        <v>4</v>
      </c>
      <c r="C298">
        <v>121</v>
      </c>
      <c r="D298">
        <v>80</v>
      </c>
      <c r="E298">
        <v>2670</v>
      </c>
      <c r="F298">
        <v>15</v>
      </c>
      <c r="G298">
        <v>79</v>
      </c>
      <c r="H298">
        <v>1</v>
      </c>
      <c r="I298" s="1" t="s">
        <v>234</v>
      </c>
    </row>
    <row r="299" spans="1:9" x14ac:dyDescent="0.35">
      <c r="A299">
        <v>25.4</v>
      </c>
      <c r="B299">
        <v>5</v>
      </c>
      <c r="C299">
        <v>183</v>
      </c>
      <c r="D299">
        <v>77</v>
      </c>
      <c r="E299">
        <v>3530</v>
      </c>
      <c r="F299">
        <v>20.100000000000001</v>
      </c>
      <c r="G299">
        <v>79</v>
      </c>
      <c r="H299">
        <v>2</v>
      </c>
      <c r="I299" s="1" t="s">
        <v>235</v>
      </c>
    </row>
    <row r="300" spans="1:9" x14ac:dyDescent="0.35">
      <c r="A300">
        <v>23</v>
      </c>
      <c r="B300">
        <v>8</v>
      </c>
      <c r="C300">
        <v>350</v>
      </c>
      <c r="D300">
        <v>125</v>
      </c>
      <c r="E300">
        <v>3900</v>
      </c>
      <c r="F300">
        <v>17.399999999999999</v>
      </c>
      <c r="G300">
        <v>79</v>
      </c>
      <c r="H300">
        <v>1</v>
      </c>
      <c r="I300" s="1" t="s">
        <v>236</v>
      </c>
    </row>
    <row r="301" spans="1:9" x14ac:dyDescent="0.35">
      <c r="A301">
        <v>27.2</v>
      </c>
      <c r="B301">
        <v>4</v>
      </c>
      <c r="C301">
        <v>141</v>
      </c>
      <c r="D301">
        <v>71</v>
      </c>
      <c r="E301">
        <v>3190</v>
      </c>
      <c r="F301">
        <v>24.8</v>
      </c>
      <c r="G301">
        <v>79</v>
      </c>
      <c r="H301">
        <v>2</v>
      </c>
      <c r="I301" s="1" t="s">
        <v>29</v>
      </c>
    </row>
    <row r="302" spans="1:9" x14ac:dyDescent="0.35">
      <c r="A302">
        <v>23.9</v>
      </c>
      <c r="B302">
        <v>8</v>
      </c>
      <c r="C302">
        <v>260</v>
      </c>
      <c r="D302">
        <v>90</v>
      </c>
      <c r="E302">
        <v>3420</v>
      </c>
      <c r="F302">
        <v>22.2</v>
      </c>
      <c r="G302">
        <v>79</v>
      </c>
      <c r="H302">
        <v>1</v>
      </c>
      <c r="I302" s="1" t="s">
        <v>194</v>
      </c>
    </row>
    <row r="303" spans="1:9" x14ac:dyDescent="0.35">
      <c r="A303">
        <v>34.200000000000003</v>
      </c>
      <c r="B303">
        <v>4</v>
      </c>
      <c r="C303">
        <v>105</v>
      </c>
      <c r="D303">
        <v>70</v>
      </c>
      <c r="E303">
        <v>2200</v>
      </c>
      <c r="F303">
        <v>13.2</v>
      </c>
      <c r="G303">
        <v>79</v>
      </c>
      <c r="H303">
        <v>1</v>
      </c>
      <c r="I303" s="1" t="s">
        <v>237</v>
      </c>
    </row>
    <row r="304" spans="1:9" x14ac:dyDescent="0.35">
      <c r="A304">
        <v>34.5</v>
      </c>
      <c r="B304">
        <v>4</v>
      </c>
      <c r="C304">
        <v>105</v>
      </c>
      <c r="D304">
        <v>70</v>
      </c>
      <c r="E304">
        <v>2150</v>
      </c>
      <c r="F304">
        <v>14.9</v>
      </c>
      <c r="G304">
        <v>79</v>
      </c>
      <c r="H304">
        <v>1</v>
      </c>
      <c r="I304" s="1" t="s">
        <v>238</v>
      </c>
    </row>
    <row r="305" spans="1:9" x14ac:dyDescent="0.35">
      <c r="A305">
        <v>31.8</v>
      </c>
      <c r="B305">
        <v>4</v>
      </c>
      <c r="C305">
        <v>85</v>
      </c>
      <c r="D305">
        <v>65</v>
      </c>
      <c r="E305">
        <v>2020</v>
      </c>
      <c r="F305">
        <v>19.2</v>
      </c>
      <c r="G305">
        <v>79</v>
      </c>
      <c r="H305">
        <v>3</v>
      </c>
      <c r="I305" s="1" t="s">
        <v>239</v>
      </c>
    </row>
    <row r="306" spans="1:9" x14ac:dyDescent="0.35">
      <c r="A306">
        <v>37.299999999999997</v>
      </c>
      <c r="B306">
        <v>4</v>
      </c>
      <c r="C306">
        <v>91</v>
      </c>
      <c r="D306">
        <v>69</v>
      </c>
      <c r="E306">
        <v>2130</v>
      </c>
      <c r="F306">
        <v>14.7</v>
      </c>
      <c r="G306">
        <v>79</v>
      </c>
      <c r="H306">
        <v>2</v>
      </c>
      <c r="I306" s="1" t="s">
        <v>240</v>
      </c>
    </row>
    <row r="307" spans="1:9" x14ac:dyDescent="0.35">
      <c r="A307">
        <v>28.4</v>
      </c>
      <c r="B307">
        <v>4</v>
      </c>
      <c r="C307">
        <v>151</v>
      </c>
      <c r="D307">
        <v>90</v>
      </c>
      <c r="E307">
        <v>2670</v>
      </c>
      <c r="F307">
        <v>16</v>
      </c>
      <c r="G307">
        <v>79</v>
      </c>
      <c r="H307">
        <v>1</v>
      </c>
      <c r="I307" s="1" t="s">
        <v>241</v>
      </c>
    </row>
    <row r="308" spans="1:9" x14ac:dyDescent="0.35">
      <c r="A308">
        <v>28.8</v>
      </c>
      <c r="B308">
        <v>6</v>
      </c>
      <c r="C308">
        <v>173</v>
      </c>
      <c r="D308">
        <v>115</v>
      </c>
      <c r="E308">
        <v>2595</v>
      </c>
      <c r="F308">
        <v>11.3</v>
      </c>
      <c r="G308">
        <v>79</v>
      </c>
      <c r="H308">
        <v>1</v>
      </c>
      <c r="I308" s="1" t="s">
        <v>242</v>
      </c>
    </row>
    <row r="309" spans="1:9" x14ac:dyDescent="0.35">
      <c r="A309">
        <v>26.8</v>
      </c>
      <c r="B309">
        <v>6</v>
      </c>
      <c r="C309">
        <v>173</v>
      </c>
      <c r="D309">
        <v>115</v>
      </c>
      <c r="E309">
        <v>2700</v>
      </c>
      <c r="F309">
        <v>12.9</v>
      </c>
      <c r="G309">
        <v>79</v>
      </c>
      <c r="H309">
        <v>1</v>
      </c>
      <c r="I309" s="1" t="s">
        <v>243</v>
      </c>
    </row>
    <row r="310" spans="1:9" x14ac:dyDescent="0.35">
      <c r="A310">
        <v>33.5</v>
      </c>
      <c r="B310">
        <v>4</v>
      </c>
      <c r="C310">
        <v>151</v>
      </c>
      <c r="D310">
        <v>90</v>
      </c>
      <c r="E310">
        <v>2556</v>
      </c>
      <c r="F310">
        <v>13.2</v>
      </c>
      <c r="G310">
        <v>79</v>
      </c>
      <c r="H310">
        <v>1</v>
      </c>
      <c r="I310" s="1" t="s">
        <v>244</v>
      </c>
    </row>
    <row r="311" spans="1:9" x14ac:dyDescent="0.35">
      <c r="A311">
        <v>41.5</v>
      </c>
      <c r="B311">
        <v>4</v>
      </c>
      <c r="C311">
        <v>98</v>
      </c>
      <c r="D311">
        <v>76</v>
      </c>
      <c r="E311">
        <v>2144</v>
      </c>
      <c r="F311">
        <v>14.7</v>
      </c>
      <c r="G311">
        <v>80</v>
      </c>
      <c r="H311">
        <v>2</v>
      </c>
      <c r="I311" s="1" t="s">
        <v>152</v>
      </c>
    </row>
    <row r="312" spans="1:9" x14ac:dyDescent="0.35">
      <c r="A312">
        <v>38.1</v>
      </c>
      <c r="B312">
        <v>4</v>
      </c>
      <c r="C312">
        <v>89</v>
      </c>
      <c r="D312">
        <v>60</v>
      </c>
      <c r="E312">
        <v>1968</v>
      </c>
      <c r="F312">
        <v>18.8</v>
      </c>
      <c r="G312">
        <v>80</v>
      </c>
      <c r="H312">
        <v>3</v>
      </c>
      <c r="I312" s="1" t="s">
        <v>245</v>
      </c>
    </row>
    <row r="313" spans="1:9" x14ac:dyDescent="0.35">
      <c r="A313">
        <v>32.1</v>
      </c>
      <c r="B313">
        <v>4</v>
      </c>
      <c r="C313">
        <v>98</v>
      </c>
      <c r="D313">
        <v>70</v>
      </c>
      <c r="E313">
        <v>2120</v>
      </c>
      <c r="F313">
        <v>15.5</v>
      </c>
      <c r="G313">
        <v>80</v>
      </c>
      <c r="H313">
        <v>1</v>
      </c>
      <c r="I313" s="1" t="s">
        <v>150</v>
      </c>
    </row>
    <row r="314" spans="1:9" x14ac:dyDescent="0.35">
      <c r="A314">
        <v>37.200000000000003</v>
      </c>
      <c r="B314">
        <v>4</v>
      </c>
      <c r="C314">
        <v>86</v>
      </c>
      <c r="D314">
        <v>65</v>
      </c>
      <c r="E314">
        <v>2019</v>
      </c>
      <c r="F314">
        <v>16.399999999999999</v>
      </c>
      <c r="G314">
        <v>80</v>
      </c>
      <c r="H314">
        <v>3</v>
      </c>
      <c r="I314" s="1" t="s">
        <v>246</v>
      </c>
    </row>
    <row r="315" spans="1:9" x14ac:dyDescent="0.35">
      <c r="A315">
        <v>28</v>
      </c>
      <c r="B315">
        <v>4</v>
      </c>
      <c r="C315">
        <v>151</v>
      </c>
      <c r="D315">
        <v>90</v>
      </c>
      <c r="E315">
        <v>2678</v>
      </c>
      <c r="F315">
        <v>16.5</v>
      </c>
      <c r="G315">
        <v>80</v>
      </c>
      <c r="H315">
        <v>1</v>
      </c>
      <c r="I315" s="1" t="s">
        <v>242</v>
      </c>
    </row>
    <row r="316" spans="1:9" x14ac:dyDescent="0.35">
      <c r="A316">
        <v>26.4</v>
      </c>
      <c r="B316">
        <v>4</v>
      </c>
      <c r="C316">
        <v>140</v>
      </c>
      <c r="D316">
        <v>88</v>
      </c>
      <c r="E316">
        <v>2870</v>
      </c>
      <c r="F316">
        <v>18.100000000000001</v>
      </c>
      <c r="G316">
        <v>80</v>
      </c>
      <c r="H316">
        <v>1</v>
      </c>
      <c r="I316" s="1" t="s">
        <v>247</v>
      </c>
    </row>
    <row r="317" spans="1:9" x14ac:dyDescent="0.35">
      <c r="A317">
        <v>24.3</v>
      </c>
      <c r="B317">
        <v>4</v>
      </c>
      <c r="C317">
        <v>151</v>
      </c>
      <c r="D317">
        <v>90</v>
      </c>
      <c r="E317">
        <v>3003</v>
      </c>
      <c r="F317">
        <v>20.100000000000001</v>
      </c>
      <c r="G317">
        <v>80</v>
      </c>
      <c r="H317">
        <v>1</v>
      </c>
      <c r="I317" s="1" t="s">
        <v>201</v>
      </c>
    </row>
    <row r="318" spans="1:9" x14ac:dyDescent="0.35">
      <c r="A318">
        <v>19.100000000000001</v>
      </c>
      <c r="B318">
        <v>6</v>
      </c>
      <c r="C318">
        <v>225</v>
      </c>
      <c r="D318">
        <v>90</v>
      </c>
      <c r="E318">
        <v>3381</v>
      </c>
      <c r="F318">
        <v>18.7</v>
      </c>
      <c r="G318">
        <v>80</v>
      </c>
      <c r="H318">
        <v>1</v>
      </c>
      <c r="I318" s="1" t="s">
        <v>204</v>
      </c>
    </row>
    <row r="319" spans="1:9" x14ac:dyDescent="0.35">
      <c r="A319">
        <v>34.299999999999997</v>
      </c>
      <c r="B319">
        <v>4</v>
      </c>
      <c r="C319">
        <v>97</v>
      </c>
      <c r="D319">
        <v>78</v>
      </c>
      <c r="E319">
        <v>2188</v>
      </c>
      <c r="F319">
        <v>15.8</v>
      </c>
      <c r="G319">
        <v>80</v>
      </c>
      <c r="H319">
        <v>2</v>
      </c>
      <c r="I319" s="1" t="s">
        <v>248</v>
      </c>
    </row>
    <row r="320" spans="1:9" x14ac:dyDescent="0.35">
      <c r="A320">
        <v>29.8</v>
      </c>
      <c r="B320">
        <v>4</v>
      </c>
      <c r="C320">
        <v>134</v>
      </c>
      <c r="D320">
        <v>90</v>
      </c>
      <c r="E320">
        <v>2711</v>
      </c>
      <c r="F320">
        <v>15.5</v>
      </c>
      <c r="G320">
        <v>80</v>
      </c>
      <c r="H320">
        <v>3</v>
      </c>
      <c r="I320" s="1" t="s">
        <v>249</v>
      </c>
    </row>
    <row r="321" spans="1:9" x14ac:dyDescent="0.35">
      <c r="A321">
        <v>31.3</v>
      </c>
      <c r="B321">
        <v>4</v>
      </c>
      <c r="C321">
        <v>120</v>
      </c>
      <c r="D321">
        <v>75</v>
      </c>
      <c r="E321">
        <v>2542</v>
      </c>
      <c r="F321">
        <v>17.5</v>
      </c>
      <c r="G321">
        <v>80</v>
      </c>
      <c r="H321">
        <v>3</v>
      </c>
      <c r="I321" s="1" t="s">
        <v>250</v>
      </c>
    </row>
    <row r="322" spans="1:9" x14ac:dyDescent="0.35">
      <c r="A322">
        <v>37</v>
      </c>
      <c r="B322">
        <v>4</v>
      </c>
      <c r="C322">
        <v>119</v>
      </c>
      <c r="D322">
        <v>92</v>
      </c>
      <c r="E322">
        <v>2434</v>
      </c>
      <c r="F322">
        <v>15</v>
      </c>
      <c r="G322">
        <v>80</v>
      </c>
      <c r="H322">
        <v>3</v>
      </c>
      <c r="I322" s="1" t="s">
        <v>251</v>
      </c>
    </row>
    <row r="323" spans="1:9" x14ac:dyDescent="0.35">
      <c r="A323">
        <v>32.200000000000003</v>
      </c>
      <c r="B323">
        <v>4</v>
      </c>
      <c r="C323">
        <v>108</v>
      </c>
      <c r="D323">
        <v>75</v>
      </c>
      <c r="E323">
        <v>2265</v>
      </c>
      <c r="F323">
        <v>15.2</v>
      </c>
      <c r="G323">
        <v>80</v>
      </c>
      <c r="H323">
        <v>3</v>
      </c>
      <c r="I323" s="1" t="s">
        <v>140</v>
      </c>
    </row>
    <row r="324" spans="1:9" x14ac:dyDescent="0.35">
      <c r="A324">
        <v>46.6</v>
      </c>
      <c r="B324">
        <v>4</v>
      </c>
      <c r="C324">
        <v>86</v>
      </c>
      <c r="D324">
        <v>65</v>
      </c>
      <c r="E324">
        <v>2110</v>
      </c>
      <c r="F324">
        <v>17.899999999999999</v>
      </c>
      <c r="G324">
        <v>80</v>
      </c>
      <c r="H324">
        <v>3</v>
      </c>
      <c r="I324" s="1" t="s">
        <v>252</v>
      </c>
    </row>
    <row r="325" spans="1:9" x14ac:dyDescent="0.35">
      <c r="A325">
        <v>27.9</v>
      </c>
      <c r="B325">
        <v>4</v>
      </c>
      <c r="C325">
        <v>156</v>
      </c>
      <c r="D325">
        <v>105</v>
      </c>
      <c r="E325">
        <v>2800</v>
      </c>
      <c r="F325">
        <v>14.4</v>
      </c>
      <c r="G325">
        <v>80</v>
      </c>
      <c r="H325">
        <v>1</v>
      </c>
      <c r="I325" s="1" t="s">
        <v>125</v>
      </c>
    </row>
    <row r="326" spans="1:9" x14ac:dyDescent="0.35">
      <c r="A326">
        <v>40.799999999999997</v>
      </c>
      <c r="B326">
        <v>4</v>
      </c>
      <c r="C326">
        <v>85</v>
      </c>
      <c r="D326">
        <v>65</v>
      </c>
      <c r="E326">
        <v>2110</v>
      </c>
      <c r="F326">
        <v>19.2</v>
      </c>
      <c r="G326">
        <v>80</v>
      </c>
      <c r="H326">
        <v>3</v>
      </c>
      <c r="I326" s="1" t="s">
        <v>239</v>
      </c>
    </row>
    <row r="327" spans="1:9" x14ac:dyDescent="0.35">
      <c r="A327">
        <v>44.3</v>
      </c>
      <c r="B327">
        <v>4</v>
      </c>
      <c r="C327">
        <v>90</v>
      </c>
      <c r="D327">
        <v>48</v>
      </c>
      <c r="E327">
        <v>2085</v>
      </c>
      <c r="F327">
        <v>21.7</v>
      </c>
      <c r="G327">
        <v>80</v>
      </c>
      <c r="H327">
        <v>2</v>
      </c>
      <c r="I327" s="1" t="s">
        <v>253</v>
      </c>
    </row>
    <row r="328" spans="1:9" x14ac:dyDescent="0.35">
      <c r="A328">
        <v>43.4</v>
      </c>
      <c r="B328">
        <v>4</v>
      </c>
      <c r="C328">
        <v>90</v>
      </c>
      <c r="D328">
        <v>48</v>
      </c>
      <c r="E328">
        <v>2335</v>
      </c>
      <c r="F328">
        <v>23.7</v>
      </c>
      <c r="G328">
        <v>80</v>
      </c>
      <c r="H328">
        <v>2</v>
      </c>
      <c r="I328" s="1" t="s">
        <v>254</v>
      </c>
    </row>
    <row r="329" spans="1:9" x14ac:dyDescent="0.35">
      <c r="A329">
        <v>36.4</v>
      </c>
      <c r="B329">
        <v>5</v>
      </c>
      <c r="C329">
        <v>121</v>
      </c>
      <c r="D329">
        <v>67</v>
      </c>
      <c r="E329">
        <v>2950</v>
      </c>
      <c r="F329">
        <v>19.899999999999999</v>
      </c>
      <c r="G329">
        <v>80</v>
      </c>
      <c r="H329">
        <v>2</v>
      </c>
      <c r="I329" s="1" t="s">
        <v>255</v>
      </c>
    </row>
    <row r="330" spans="1:9" x14ac:dyDescent="0.35">
      <c r="A330">
        <v>30</v>
      </c>
      <c r="B330">
        <v>4</v>
      </c>
      <c r="C330">
        <v>146</v>
      </c>
      <c r="D330">
        <v>67</v>
      </c>
      <c r="E330">
        <v>3250</v>
      </c>
      <c r="F330">
        <v>21.8</v>
      </c>
      <c r="G330">
        <v>80</v>
      </c>
      <c r="H330">
        <v>2</v>
      </c>
      <c r="I330" s="1" t="s">
        <v>256</v>
      </c>
    </row>
    <row r="331" spans="1:9" x14ac:dyDescent="0.35">
      <c r="A331">
        <v>44.6</v>
      </c>
      <c r="B331">
        <v>4</v>
      </c>
      <c r="C331">
        <v>91</v>
      </c>
      <c r="D331">
        <v>67</v>
      </c>
      <c r="E331">
        <v>1850</v>
      </c>
      <c r="F331">
        <v>13.8</v>
      </c>
      <c r="G331">
        <v>80</v>
      </c>
      <c r="H331">
        <v>3</v>
      </c>
      <c r="I331" s="1" t="s">
        <v>257</v>
      </c>
    </row>
    <row r="332" spans="1:9" x14ac:dyDescent="0.35">
      <c r="A332">
        <v>40.9</v>
      </c>
      <c r="B332">
        <v>4</v>
      </c>
      <c r="C332">
        <v>85</v>
      </c>
      <c r="E332">
        <v>1835</v>
      </c>
      <c r="F332">
        <v>17.3</v>
      </c>
      <c r="G332">
        <v>80</v>
      </c>
      <c r="H332">
        <v>2</v>
      </c>
      <c r="I332" s="1" t="s">
        <v>258</v>
      </c>
    </row>
    <row r="333" spans="1:9" x14ac:dyDescent="0.35">
      <c r="A333">
        <v>33.799999999999997</v>
      </c>
      <c r="B333">
        <v>4</v>
      </c>
      <c r="C333">
        <v>97</v>
      </c>
      <c r="D333">
        <v>67</v>
      </c>
      <c r="E333">
        <v>2145</v>
      </c>
      <c r="F333">
        <v>18</v>
      </c>
      <c r="G333">
        <v>80</v>
      </c>
      <c r="H333">
        <v>3</v>
      </c>
      <c r="I333" s="1" t="s">
        <v>186</v>
      </c>
    </row>
    <row r="334" spans="1:9" x14ac:dyDescent="0.35">
      <c r="A334">
        <v>29.8</v>
      </c>
      <c r="B334">
        <v>4</v>
      </c>
      <c r="C334">
        <v>89</v>
      </c>
      <c r="D334">
        <v>62</v>
      </c>
      <c r="E334">
        <v>1845</v>
      </c>
      <c r="F334">
        <v>15.3</v>
      </c>
      <c r="G334">
        <v>80</v>
      </c>
      <c r="H334">
        <v>2</v>
      </c>
      <c r="I334" s="1" t="s">
        <v>259</v>
      </c>
    </row>
    <row r="335" spans="1:9" x14ac:dyDescent="0.35">
      <c r="A335">
        <v>32.700000000000003</v>
      </c>
      <c r="B335">
        <v>6</v>
      </c>
      <c r="C335">
        <v>168</v>
      </c>
      <c r="D335">
        <v>132</v>
      </c>
      <c r="E335">
        <v>2910</v>
      </c>
      <c r="F335">
        <v>11.4</v>
      </c>
      <c r="G335">
        <v>80</v>
      </c>
      <c r="H335">
        <v>3</v>
      </c>
      <c r="I335" s="1" t="s">
        <v>260</v>
      </c>
    </row>
    <row r="336" spans="1:9" x14ac:dyDescent="0.35">
      <c r="A336">
        <v>23.7</v>
      </c>
      <c r="B336">
        <v>3</v>
      </c>
      <c r="C336">
        <v>70</v>
      </c>
      <c r="D336">
        <v>100</v>
      </c>
      <c r="E336">
        <v>2420</v>
      </c>
      <c r="F336">
        <v>12.5</v>
      </c>
      <c r="G336">
        <v>80</v>
      </c>
      <c r="H336">
        <v>3</v>
      </c>
      <c r="I336" s="1" t="s">
        <v>261</v>
      </c>
    </row>
    <row r="337" spans="1:9" x14ac:dyDescent="0.35">
      <c r="A337">
        <v>35</v>
      </c>
      <c r="B337">
        <v>4</v>
      </c>
      <c r="C337">
        <v>122</v>
      </c>
      <c r="D337">
        <v>88</v>
      </c>
      <c r="E337">
        <v>2500</v>
      </c>
      <c r="F337">
        <v>15.1</v>
      </c>
      <c r="G337">
        <v>80</v>
      </c>
      <c r="H337">
        <v>2</v>
      </c>
      <c r="I337" s="1" t="s">
        <v>262</v>
      </c>
    </row>
    <row r="338" spans="1:9" x14ac:dyDescent="0.35">
      <c r="A338">
        <v>23.6</v>
      </c>
      <c r="B338">
        <v>4</v>
      </c>
      <c r="C338">
        <v>140</v>
      </c>
      <c r="E338">
        <v>2905</v>
      </c>
      <c r="F338">
        <v>14.3</v>
      </c>
      <c r="G338">
        <v>80</v>
      </c>
      <c r="H338">
        <v>1</v>
      </c>
      <c r="I338" s="1" t="s">
        <v>263</v>
      </c>
    </row>
    <row r="339" spans="1:9" x14ac:dyDescent="0.35">
      <c r="A339">
        <v>32.4</v>
      </c>
      <c r="B339">
        <v>4</v>
      </c>
      <c r="C339">
        <v>107</v>
      </c>
      <c r="D339">
        <v>72</v>
      </c>
      <c r="E339">
        <v>2290</v>
      </c>
      <c r="F339">
        <v>17</v>
      </c>
      <c r="G339">
        <v>80</v>
      </c>
      <c r="H339">
        <v>3</v>
      </c>
      <c r="I339" s="1" t="s">
        <v>264</v>
      </c>
    </row>
    <row r="340" spans="1:9" x14ac:dyDescent="0.35">
      <c r="A340">
        <v>27.2</v>
      </c>
      <c r="B340">
        <v>4</v>
      </c>
      <c r="C340">
        <v>135</v>
      </c>
      <c r="D340">
        <v>84</v>
      </c>
      <c r="E340">
        <v>2490</v>
      </c>
      <c r="F340">
        <v>15.7</v>
      </c>
      <c r="G340">
        <v>81</v>
      </c>
      <c r="H340">
        <v>1</v>
      </c>
      <c r="I340" s="1" t="s">
        <v>265</v>
      </c>
    </row>
    <row r="341" spans="1:9" x14ac:dyDescent="0.35">
      <c r="A341">
        <v>26.6</v>
      </c>
      <c r="B341">
        <v>4</v>
      </c>
      <c r="C341">
        <v>151</v>
      </c>
      <c r="D341">
        <v>84</v>
      </c>
      <c r="E341">
        <v>2635</v>
      </c>
      <c r="F341">
        <v>16.399999999999999</v>
      </c>
      <c r="G341">
        <v>81</v>
      </c>
      <c r="H341">
        <v>1</v>
      </c>
      <c r="I341" s="1" t="s">
        <v>174</v>
      </c>
    </row>
    <row r="342" spans="1:9" x14ac:dyDescent="0.35">
      <c r="A342">
        <v>25.8</v>
      </c>
      <c r="B342">
        <v>4</v>
      </c>
      <c r="C342">
        <v>156</v>
      </c>
      <c r="D342">
        <v>92</v>
      </c>
      <c r="E342">
        <v>2620</v>
      </c>
      <c r="F342">
        <v>14.4</v>
      </c>
      <c r="G342">
        <v>81</v>
      </c>
      <c r="H342">
        <v>1</v>
      </c>
      <c r="I342" s="1" t="s">
        <v>266</v>
      </c>
    </row>
    <row r="343" spans="1:9" x14ac:dyDescent="0.35">
      <c r="A343">
        <v>23.5</v>
      </c>
      <c r="B343">
        <v>6</v>
      </c>
      <c r="C343">
        <v>173</v>
      </c>
      <c r="D343">
        <v>110</v>
      </c>
      <c r="E343">
        <v>2725</v>
      </c>
      <c r="F343">
        <v>12.6</v>
      </c>
      <c r="G343">
        <v>81</v>
      </c>
      <c r="H343">
        <v>1</v>
      </c>
      <c r="I343" s="1" t="s">
        <v>242</v>
      </c>
    </row>
    <row r="344" spans="1:9" x14ac:dyDescent="0.35">
      <c r="A344">
        <v>30</v>
      </c>
      <c r="B344">
        <v>4</v>
      </c>
      <c r="C344">
        <v>135</v>
      </c>
      <c r="D344">
        <v>84</v>
      </c>
      <c r="E344">
        <v>2385</v>
      </c>
      <c r="F344">
        <v>12.9</v>
      </c>
      <c r="G344">
        <v>81</v>
      </c>
      <c r="H344">
        <v>1</v>
      </c>
      <c r="I344" s="1" t="s">
        <v>265</v>
      </c>
    </row>
    <row r="345" spans="1:9" x14ac:dyDescent="0.35">
      <c r="A345">
        <v>39.1</v>
      </c>
      <c r="B345">
        <v>4</v>
      </c>
      <c r="C345">
        <v>79</v>
      </c>
      <c r="D345">
        <v>58</v>
      </c>
      <c r="E345">
        <v>1755</v>
      </c>
      <c r="F345">
        <v>16.899999999999999</v>
      </c>
      <c r="G345">
        <v>81</v>
      </c>
      <c r="H345">
        <v>3</v>
      </c>
      <c r="I345" s="1" t="s">
        <v>267</v>
      </c>
    </row>
    <row r="346" spans="1:9" x14ac:dyDescent="0.35">
      <c r="A346">
        <v>39</v>
      </c>
      <c r="B346">
        <v>4</v>
      </c>
      <c r="C346">
        <v>86</v>
      </c>
      <c r="D346">
        <v>64</v>
      </c>
      <c r="E346">
        <v>1875</v>
      </c>
      <c r="F346">
        <v>16.399999999999999</v>
      </c>
      <c r="G346">
        <v>81</v>
      </c>
      <c r="H346">
        <v>1</v>
      </c>
      <c r="I346" s="1" t="s">
        <v>268</v>
      </c>
    </row>
    <row r="347" spans="1:9" x14ac:dyDescent="0.35">
      <c r="A347">
        <v>35.1</v>
      </c>
      <c r="B347">
        <v>4</v>
      </c>
      <c r="C347">
        <v>81</v>
      </c>
      <c r="D347">
        <v>60</v>
      </c>
      <c r="E347">
        <v>1760</v>
      </c>
      <c r="F347">
        <v>16.100000000000001</v>
      </c>
      <c r="G347">
        <v>81</v>
      </c>
      <c r="H347">
        <v>3</v>
      </c>
      <c r="I347" s="1" t="s">
        <v>269</v>
      </c>
    </row>
    <row r="348" spans="1:9" x14ac:dyDescent="0.35">
      <c r="A348">
        <v>32.299999999999997</v>
      </c>
      <c r="B348">
        <v>4</v>
      </c>
      <c r="C348">
        <v>97</v>
      </c>
      <c r="D348">
        <v>67</v>
      </c>
      <c r="E348">
        <v>2065</v>
      </c>
      <c r="F348">
        <v>17.8</v>
      </c>
      <c r="G348">
        <v>81</v>
      </c>
      <c r="H348">
        <v>3</v>
      </c>
      <c r="I348" s="1" t="s">
        <v>128</v>
      </c>
    </row>
    <row r="349" spans="1:9" x14ac:dyDescent="0.35">
      <c r="A349">
        <v>37</v>
      </c>
      <c r="B349">
        <v>4</v>
      </c>
      <c r="C349">
        <v>85</v>
      </c>
      <c r="D349">
        <v>65</v>
      </c>
      <c r="E349">
        <v>1975</v>
      </c>
      <c r="F349">
        <v>19.399999999999999</v>
      </c>
      <c r="G349">
        <v>81</v>
      </c>
      <c r="H349">
        <v>3</v>
      </c>
      <c r="I349" s="1" t="s">
        <v>270</v>
      </c>
    </row>
    <row r="350" spans="1:9" x14ac:dyDescent="0.35">
      <c r="A350">
        <v>37.700000000000003</v>
      </c>
      <c r="B350">
        <v>4</v>
      </c>
      <c r="C350">
        <v>89</v>
      </c>
      <c r="D350">
        <v>62</v>
      </c>
      <c r="E350">
        <v>2050</v>
      </c>
      <c r="F350">
        <v>17.3</v>
      </c>
      <c r="G350">
        <v>81</v>
      </c>
      <c r="H350">
        <v>3</v>
      </c>
      <c r="I350" s="1" t="s">
        <v>271</v>
      </c>
    </row>
    <row r="351" spans="1:9" x14ac:dyDescent="0.35">
      <c r="A351">
        <v>34.1</v>
      </c>
      <c r="B351">
        <v>4</v>
      </c>
      <c r="C351">
        <v>91</v>
      </c>
      <c r="D351">
        <v>68</v>
      </c>
      <c r="E351">
        <v>1985</v>
      </c>
      <c r="F351">
        <v>16</v>
      </c>
      <c r="G351">
        <v>81</v>
      </c>
      <c r="H351">
        <v>3</v>
      </c>
      <c r="I351" s="1" t="s">
        <v>272</v>
      </c>
    </row>
    <row r="352" spans="1:9" x14ac:dyDescent="0.35">
      <c r="A352">
        <v>34.700000000000003</v>
      </c>
      <c r="B352">
        <v>4</v>
      </c>
      <c r="C352">
        <v>105</v>
      </c>
      <c r="D352">
        <v>63</v>
      </c>
      <c r="E352">
        <v>2215</v>
      </c>
      <c r="F352">
        <v>14.9</v>
      </c>
      <c r="G352">
        <v>81</v>
      </c>
      <c r="H352">
        <v>1</v>
      </c>
      <c r="I352" s="1" t="s">
        <v>273</v>
      </c>
    </row>
    <row r="353" spans="1:9" x14ac:dyDescent="0.35">
      <c r="A353">
        <v>34.4</v>
      </c>
      <c r="B353">
        <v>4</v>
      </c>
      <c r="C353">
        <v>98</v>
      </c>
      <c r="D353">
        <v>65</v>
      </c>
      <c r="E353">
        <v>2045</v>
      </c>
      <c r="F353">
        <v>16.2</v>
      </c>
      <c r="G353">
        <v>81</v>
      </c>
      <c r="H353">
        <v>1</v>
      </c>
      <c r="I353" s="1" t="s">
        <v>274</v>
      </c>
    </row>
    <row r="354" spans="1:9" x14ac:dyDescent="0.35">
      <c r="A354">
        <v>29.9</v>
      </c>
      <c r="B354">
        <v>4</v>
      </c>
      <c r="C354">
        <v>98</v>
      </c>
      <c r="D354">
        <v>65</v>
      </c>
      <c r="E354">
        <v>2380</v>
      </c>
      <c r="F354">
        <v>20.7</v>
      </c>
      <c r="G354">
        <v>81</v>
      </c>
      <c r="H354">
        <v>1</v>
      </c>
      <c r="I354" s="1" t="s">
        <v>275</v>
      </c>
    </row>
    <row r="355" spans="1:9" x14ac:dyDescent="0.35">
      <c r="A355">
        <v>33</v>
      </c>
      <c r="B355">
        <v>4</v>
      </c>
      <c r="C355">
        <v>105</v>
      </c>
      <c r="D355">
        <v>74</v>
      </c>
      <c r="E355">
        <v>2190</v>
      </c>
      <c r="F355">
        <v>14.2</v>
      </c>
      <c r="G355">
        <v>81</v>
      </c>
      <c r="H355">
        <v>2</v>
      </c>
      <c r="I355" s="1" t="s">
        <v>276</v>
      </c>
    </row>
    <row r="356" spans="1:9" x14ac:dyDescent="0.35">
      <c r="A356">
        <v>34.5</v>
      </c>
      <c r="B356">
        <v>4</v>
      </c>
      <c r="C356">
        <v>100</v>
      </c>
      <c r="E356">
        <v>2320</v>
      </c>
      <c r="F356">
        <v>15.8</v>
      </c>
      <c r="G356">
        <v>81</v>
      </c>
      <c r="H356">
        <v>2</v>
      </c>
      <c r="I356" s="1" t="s">
        <v>277</v>
      </c>
    </row>
    <row r="357" spans="1:9" x14ac:dyDescent="0.35">
      <c r="A357">
        <v>33.700000000000003</v>
      </c>
      <c r="B357">
        <v>4</v>
      </c>
      <c r="C357">
        <v>107</v>
      </c>
      <c r="D357">
        <v>75</v>
      </c>
      <c r="E357">
        <v>2210</v>
      </c>
      <c r="F357">
        <v>14.4</v>
      </c>
      <c r="G357">
        <v>81</v>
      </c>
      <c r="H357">
        <v>3</v>
      </c>
      <c r="I357" s="1" t="s">
        <v>278</v>
      </c>
    </row>
    <row r="358" spans="1:9" x14ac:dyDescent="0.35">
      <c r="A358">
        <v>32.4</v>
      </c>
      <c r="B358">
        <v>4</v>
      </c>
      <c r="C358">
        <v>108</v>
      </c>
      <c r="D358">
        <v>75</v>
      </c>
      <c r="E358">
        <v>2350</v>
      </c>
      <c r="F358">
        <v>16.8</v>
      </c>
      <c r="G358">
        <v>81</v>
      </c>
      <c r="H358">
        <v>3</v>
      </c>
      <c r="I358" s="1" t="s">
        <v>140</v>
      </c>
    </row>
    <row r="359" spans="1:9" x14ac:dyDescent="0.35">
      <c r="A359">
        <v>32.9</v>
      </c>
      <c r="B359">
        <v>4</v>
      </c>
      <c r="C359">
        <v>119</v>
      </c>
      <c r="D359">
        <v>100</v>
      </c>
      <c r="E359">
        <v>2615</v>
      </c>
      <c r="F359">
        <v>14.8</v>
      </c>
      <c r="G359">
        <v>81</v>
      </c>
      <c r="H359">
        <v>3</v>
      </c>
      <c r="I359" s="1" t="s">
        <v>279</v>
      </c>
    </row>
    <row r="360" spans="1:9" x14ac:dyDescent="0.35">
      <c r="A360">
        <v>31.6</v>
      </c>
      <c r="B360">
        <v>4</v>
      </c>
      <c r="C360">
        <v>120</v>
      </c>
      <c r="D360">
        <v>74</v>
      </c>
      <c r="E360">
        <v>2635</v>
      </c>
      <c r="F360">
        <v>18.3</v>
      </c>
      <c r="G360">
        <v>81</v>
      </c>
      <c r="H360">
        <v>3</v>
      </c>
      <c r="I360" s="1" t="s">
        <v>250</v>
      </c>
    </row>
    <row r="361" spans="1:9" x14ac:dyDescent="0.35">
      <c r="A361">
        <v>28.1</v>
      </c>
      <c r="B361">
        <v>4</v>
      </c>
      <c r="C361">
        <v>141</v>
      </c>
      <c r="D361">
        <v>80</v>
      </c>
      <c r="E361">
        <v>3230</v>
      </c>
      <c r="F361">
        <v>20.399999999999999</v>
      </c>
      <c r="G361">
        <v>81</v>
      </c>
      <c r="H361">
        <v>2</v>
      </c>
      <c r="I361" s="1" t="s">
        <v>280</v>
      </c>
    </row>
    <row r="362" spans="1:9" x14ac:dyDescent="0.35">
      <c r="A362">
        <v>30.7</v>
      </c>
      <c r="B362">
        <v>6</v>
      </c>
      <c r="C362">
        <v>145</v>
      </c>
      <c r="D362">
        <v>76</v>
      </c>
      <c r="E362">
        <v>3160</v>
      </c>
      <c r="F362">
        <v>19.600000000000001</v>
      </c>
      <c r="G362">
        <v>81</v>
      </c>
      <c r="H362">
        <v>2</v>
      </c>
      <c r="I362" s="1" t="s">
        <v>281</v>
      </c>
    </row>
    <row r="363" spans="1:9" x14ac:dyDescent="0.35">
      <c r="A363">
        <v>25.4</v>
      </c>
      <c r="B363">
        <v>6</v>
      </c>
      <c r="C363">
        <v>168</v>
      </c>
      <c r="D363">
        <v>116</v>
      </c>
      <c r="E363">
        <v>2900</v>
      </c>
      <c r="F363">
        <v>12.6</v>
      </c>
      <c r="G363">
        <v>81</v>
      </c>
      <c r="H363">
        <v>3</v>
      </c>
      <c r="I363" s="1" t="s">
        <v>282</v>
      </c>
    </row>
    <row r="364" spans="1:9" x14ac:dyDescent="0.35">
      <c r="A364">
        <v>24.2</v>
      </c>
      <c r="B364">
        <v>6</v>
      </c>
      <c r="C364">
        <v>146</v>
      </c>
      <c r="D364">
        <v>120</v>
      </c>
      <c r="E364">
        <v>2930</v>
      </c>
      <c r="F364">
        <v>13.8</v>
      </c>
      <c r="G364">
        <v>81</v>
      </c>
      <c r="H364">
        <v>3</v>
      </c>
      <c r="I364" s="1" t="s">
        <v>283</v>
      </c>
    </row>
    <row r="365" spans="1:9" x14ac:dyDescent="0.35">
      <c r="A365">
        <v>22.4</v>
      </c>
      <c r="B365">
        <v>6</v>
      </c>
      <c r="C365">
        <v>231</v>
      </c>
      <c r="D365">
        <v>110</v>
      </c>
      <c r="E365">
        <v>3415</v>
      </c>
      <c r="F365">
        <v>15.8</v>
      </c>
      <c r="G365">
        <v>81</v>
      </c>
      <c r="H365">
        <v>1</v>
      </c>
      <c r="I365" s="1" t="s">
        <v>134</v>
      </c>
    </row>
    <row r="366" spans="1:9" x14ac:dyDescent="0.35">
      <c r="A366">
        <v>26.6</v>
      </c>
      <c r="B366">
        <v>8</v>
      </c>
      <c r="C366">
        <v>350</v>
      </c>
      <c r="D366">
        <v>105</v>
      </c>
      <c r="E366">
        <v>3725</v>
      </c>
      <c r="F366">
        <v>19</v>
      </c>
      <c r="G366">
        <v>81</v>
      </c>
      <c r="H366">
        <v>1</v>
      </c>
      <c r="I366" s="1" t="s">
        <v>284</v>
      </c>
    </row>
    <row r="367" spans="1:9" x14ac:dyDescent="0.35">
      <c r="A367">
        <v>20.2</v>
      </c>
      <c r="B367">
        <v>6</v>
      </c>
      <c r="C367">
        <v>200</v>
      </c>
      <c r="D367">
        <v>88</v>
      </c>
      <c r="E367">
        <v>3060</v>
      </c>
      <c r="F367">
        <v>17.100000000000001</v>
      </c>
      <c r="G367">
        <v>81</v>
      </c>
      <c r="H367">
        <v>1</v>
      </c>
      <c r="I367" s="1" t="s">
        <v>285</v>
      </c>
    </row>
    <row r="368" spans="1:9" x14ac:dyDescent="0.35">
      <c r="A368">
        <v>17.600000000000001</v>
      </c>
      <c r="B368">
        <v>6</v>
      </c>
      <c r="C368">
        <v>225</v>
      </c>
      <c r="D368">
        <v>85</v>
      </c>
      <c r="E368">
        <v>3465</v>
      </c>
      <c r="F368">
        <v>16.600000000000001</v>
      </c>
      <c r="G368">
        <v>81</v>
      </c>
      <c r="H368">
        <v>1</v>
      </c>
      <c r="I368" s="1" t="s">
        <v>286</v>
      </c>
    </row>
    <row r="369" spans="1:9" x14ac:dyDescent="0.35">
      <c r="A369">
        <v>28</v>
      </c>
      <c r="B369">
        <v>4</v>
      </c>
      <c r="C369">
        <v>112</v>
      </c>
      <c r="D369">
        <v>88</v>
      </c>
      <c r="E369">
        <v>2605</v>
      </c>
      <c r="F369">
        <v>19.600000000000001</v>
      </c>
      <c r="G369">
        <v>82</v>
      </c>
      <c r="H369">
        <v>1</v>
      </c>
      <c r="I369" s="1" t="s">
        <v>287</v>
      </c>
    </row>
    <row r="370" spans="1:9" x14ac:dyDescent="0.35">
      <c r="A370">
        <v>27</v>
      </c>
      <c r="B370">
        <v>4</v>
      </c>
      <c r="C370">
        <v>112</v>
      </c>
      <c r="D370">
        <v>88</v>
      </c>
      <c r="E370">
        <v>2640</v>
      </c>
      <c r="F370">
        <v>18.600000000000001</v>
      </c>
      <c r="G370">
        <v>82</v>
      </c>
      <c r="H370">
        <v>1</v>
      </c>
      <c r="I370" s="1" t="s">
        <v>288</v>
      </c>
    </row>
    <row r="371" spans="1:9" x14ac:dyDescent="0.35">
      <c r="A371">
        <v>34</v>
      </c>
      <c r="B371">
        <v>4</v>
      </c>
      <c r="C371">
        <v>112</v>
      </c>
      <c r="D371">
        <v>88</v>
      </c>
      <c r="E371">
        <v>2395</v>
      </c>
      <c r="F371">
        <v>18</v>
      </c>
      <c r="G371">
        <v>82</v>
      </c>
      <c r="H371">
        <v>1</v>
      </c>
      <c r="I371" s="1" t="s">
        <v>289</v>
      </c>
    </row>
    <row r="372" spans="1:9" x14ac:dyDescent="0.35">
      <c r="A372">
        <v>31</v>
      </c>
      <c r="B372">
        <v>4</v>
      </c>
      <c r="C372">
        <v>112</v>
      </c>
      <c r="D372">
        <v>85</v>
      </c>
      <c r="E372">
        <v>2575</v>
      </c>
      <c r="F372">
        <v>16.2</v>
      </c>
      <c r="G372">
        <v>82</v>
      </c>
      <c r="H372">
        <v>1</v>
      </c>
      <c r="I372" s="1" t="s">
        <v>290</v>
      </c>
    </row>
    <row r="373" spans="1:9" x14ac:dyDescent="0.35">
      <c r="A373">
        <v>29</v>
      </c>
      <c r="B373">
        <v>4</v>
      </c>
      <c r="C373">
        <v>135</v>
      </c>
      <c r="D373">
        <v>84</v>
      </c>
      <c r="E373">
        <v>2525</v>
      </c>
      <c r="F373">
        <v>16</v>
      </c>
      <c r="G373">
        <v>82</v>
      </c>
      <c r="H373">
        <v>1</v>
      </c>
      <c r="I373" s="1" t="s">
        <v>291</v>
      </c>
    </row>
    <row r="374" spans="1:9" x14ac:dyDescent="0.35">
      <c r="A374">
        <v>27</v>
      </c>
      <c r="B374">
        <v>4</v>
      </c>
      <c r="C374">
        <v>151</v>
      </c>
      <c r="D374">
        <v>90</v>
      </c>
      <c r="E374">
        <v>2735</v>
      </c>
      <c r="F374">
        <v>18</v>
      </c>
      <c r="G374">
        <v>82</v>
      </c>
      <c r="H374">
        <v>1</v>
      </c>
      <c r="I374" s="1" t="s">
        <v>244</v>
      </c>
    </row>
    <row r="375" spans="1:9" x14ac:dyDescent="0.35">
      <c r="A375">
        <v>24</v>
      </c>
      <c r="B375">
        <v>4</v>
      </c>
      <c r="C375">
        <v>140</v>
      </c>
      <c r="D375">
        <v>92</v>
      </c>
      <c r="E375">
        <v>2865</v>
      </c>
      <c r="F375">
        <v>16.399999999999999</v>
      </c>
      <c r="G375">
        <v>82</v>
      </c>
      <c r="H375">
        <v>1</v>
      </c>
      <c r="I375" s="1" t="s">
        <v>292</v>
      </c>
    </row>
    <row r="376" spans="1:9" x14ac:dyDescent="0.35">
      <c r="A376">
        <v>23</v>
      </c>
      <c r="B376">
        <v>4</v>
      </c>
      <c r="C376">
        <v>151</v>
      </c>
      <c r="E376">
        <v>3035</v>
      </c>
      <c r="F376">
        <v>20.5</v>
      </c>
      <c r="G376">
        <v>82</v>
      </c>
      <c r="H376">
        <v>1</v>
      </c>
      <c r="I376" s="1" t="s">
        <v>293</v>
      </c>
    </row>
    <row r="377" spans="1:9" x14ac:dyDescent="0.35">
      <c r="A377">
        <v>36</v>
      </c>
      <c r="B377">
        <v>4</v>
      </c>
      <c r="C377">
        <v>105</v>
      </c>
      <c r="D377">
        <v>74</v>
      </c>
      <c r="E377">
        <v>1980</v>
      </c>
      <c r="F377">
        <v>15.3</v>
      </c>
      <c r="G377">
        <v>82</v>
      </c>
      <c r="H377">
        <v>2</v>
      </c>
      <c r="I377" s="1" t="s">
        <v>294</v>
      </c>
    </row>
    <row r="378" spans="1:9" x14ac:dyDescent="0.35">
      <c r="A378">
        <v>37</v>
      </c>
      <c r="B378">
        <v>4</v>
      </c>
      <c r="C378">
        <v>91</v>
      </c>
      <c r="D378">
        <v>68</v>
      </c>
      <c r="E378">
        <v>2025</v>
      </c>
      <c r="F378">
        <v>18.2</v>
      </c>
      <c r="G378">
        <v>82</v>
      </c>
      <c r="H378">
        <v>3</v>
      </c>
      <c r="I378" s="1" t="s">
        <v>295</v>
      </c>
    </row>
    <row r="379" spans="1:9" x14ac:dyDescent="0.35">
      <c r="A379">
        <v>31</v>
      </c>
      <c r="B379">
        <v>4</v>
      </c>
      <c r="C379">
        <v>91</v>
      </c>
      <c r="D379">
        <v>68</v>
      </c>
      <c r="E379">
        <v>1970</v>
      </c>
      <c r="F379">
        <v>17.600000000000001</v>
      </c>
      <c r="G379">
        <v>82</v>
      </c>
      <c r="H379">
        <v>3</v>
      </c>
      <c r="I379" s="1" t="s">
        <v>296</v>
      </c>
    </row>
    <row r="380" spans="1:9" x14ac:dyDescent="0.35">
      <c r="A380">
        <v>38</v>
      </c>
      <c r="B380">
        <v>4</v>
      </c>
      <c r="C380">
        <v>105</v>
      </c>
      <c r="D380">
        <v>63</v>
      </c>
      <c r="E380">
        <v>2125</v>
      </c>
      <c r="F380">
        <v>14.7</v>
      </c>
      <c r="G380">
        <v>82</v>
      </c>
      <c r="H380">
        <v>1</v>
      </c>
      <c r="I380" s="1" t="s">
        <v>297</v>
      </c>
    </row>
    <row r="381" spans="1:9" x14ac:dyDescent="0.35">
      <c r="A381">
        <v>36</v>
      </c>
      <c r="B381">
        <v>4</v>
      </c>
      <c r="C381">
        <v>98</v>
      </c>
      <c r="D381">
        <v>70</v>
      </c>
      <c r="E381">
        <v>2125</v>
      </c>
      <c r="F381">
        <v>17.3</v>
      </c>
      <c r="G381">
        <v>82</v>
      </c>
      <c r="H381">
        <v>1</v>
      </c>
      <c r="I381" s="1" t="s">
        <v>298</v>
      </c>
    </row>
    <row r="382" spans="1:9" x14ac:dyDescent="0.35">
      <c r="A382">
        <v>36</v>
      </c>
      <c r="B382">
        <v>4</v>
      </c>
      <c r="C382">
        <v>120</v>
      </c>
      <c r="D382">
        <v>88</v>
      </c>
      <c r="E382">
        <v>2160</v>
      </c>
      <c r="F382">
        <v>14.5</v>
      </c>
      <c r="G382">
        <v>82</v>
      </c>
      <c r="H382">
        <v>3</v>
      </c>
      <c r="I382" s="1" t="s">
        <v>299</v>
      </c>
    </row>
    <row r="383" spans="1:9" x14ac:dyDescent="0.35">
      <c r="A383">
        <v>36</v>
      </c>
      <c r="B383">
        <v>4</v>
      </c>
      <c r="C383">
        <v>107</v>
      </c>
      <c r="D383">
        <v>75</v>
      </c>
      <c r="E383">
        <v>2205</v>
      </c>
      <c r="F383">
        <v>14.5</v>
      </c>
      <c r="G383">
        <v>82</v>
      </c>
      <c r="H383">
        <v>3</v>
      </c>
      <c r="I383" s="1" t="s">
        <v>264</v>
      </c>
    </row>
    <row r="384" spans="1:9" x14ac:dyDescent="0.35">
      <c r="A384">
        <v>34</v>
      </c>
      <c r="B384">
        <v>4</v>
      </c>
      <c r="C384">
        <v>108</v>
      </c>
      <c r="D384">
        <v>70</v>
      </c>
      <c r="E384">
        <v>2245</v>
      </c>
      <c r="F384">
        <v>16.899999999999999</v>
      </c>
      <c r="G384">
        <v>82</v>
      </c>
      <c r="H384">
        <v>3</v>
      </c>
      <c r="I384" s="1" t="s">
        <v>140</v>
      </c>
    </row>
    <row r="385" spans="1:9" x14ac:dyDescent="0.35">
      <c r="A385">
        <v>38</v>
      </c>
      <c r="B385">
        <v>4</v>
      </c>
      <c r="C385">
        <v>91</v>
      </c>
      <c r="D385">
        <v>67</v>
      </c>
      <c r="E385">
        <v>1965</v>
      </c>
      <c r="F385">
        <v>15</v>
      </c>
      <c r="G385">
        <v>82</v>
      </c>
      <c r="H385">
        <v>3</v>
      </c>
      <c r="I385" s="1" t="s">
        <v>127</v>
      </c>
    </row>
    <row r="386" spans="1:9" x14ac:dyDescent="0.35">
      <c r="A386">
        <v>32</v>
      </c>
      <c r="B386">
        <v>4</v>
      </c>
      <c r="C386">
        <v>91</v>
      </c>
      <c r="D386">
        <v>67</v>
      </c>
      <c r="E386">
        <v>1965</v>
      </c>
      <c r="F386">
        <v>15.7</v>
      </c>
      <c r="G386">
        <v>82</v>
      </c>
      <c r="H386">
        <v>3</v>
      </c>
      <c r="I386" s="1" t="s">
        <v>300</v>
      </c>
    </row>
    <row r="387" spans="1:9" x14ac:dyDescent="0.35">
      <c r="A387">
        <v>38</v>
      </c>
      <c r="B387">
        <v>4</v>
      </c>
      <c r="C387">
        <v>91</v>
      </c>
      <c r="D387">
        <v>67</v>
      </c>
      <c r="E387">
        <v>1995</v>
      </c>
      <c r="F387">
        <v>16.2</v>
      </c>
      <c r="G387">
        <v>82</v>
      </c>
      <c r="H387">
        <v>3</v>
      </c>
      <c r="I387" s="1" t="s">
        <v>301</v>
      </c>
    </row>
    <row r="388" spans="1:9" x14ac:dyDescent="0.35">
      <c r="A388">
        <v>25</v>
      </c>
      <c r="B388">
        <v>6</v>
      </c>
      <c r="C388">
        <v>181</v>
      </c>
      <c r="D388">
        <v>110</v>
      </c>
      <c r="E388">
        <v>2945</v>
      </c>
      <c r="F388">
        <v>16.399999999999999</v>
      </c>
      <c r="G388">
        <v>82</v>
      </c>
      <c r="H388">
        <v>1</v>
      </c>
      <c r="I388" s="1" t="s">
        <v>302</v>
      </c>
    </row>
    <row r="389" spans="1:9" x14ac:dyDescent="0.35">
      <c r="A389">
        <v>38</v>
      </c>
      <c r="B389">
        <v>6</v>
      </c>
      <c r="C389">
        <v>262</v>
      </c>
      <c r="D389">
        <v>85</v>
      </c>
      <c r="E389">
        <v>3015</v>
      </c>
      <c r="F389">
        <v>17</v>
      </c>
      <c r="G389">
        <v>82</v>
      </c>
      <c r="H389">
        <v>1</v>
      </c>
      <c r="I389" s="1" t="s">
        <v>303</v>
      </c>
    </row>
    <row r="390" spans="1:9" x14ac:dyDescent="0.35">
      <c r="A390">
        <v>26</v>
      </c>
      <c r="B390">
        <v>4</v>
      </c>
      <c r="C390">
        <v>156</v>
      </c>
      <c r="D390">
        <v>92</v>
      </c>
      <c r="E390">
        <v>2585</v>
      </c>
      <c r="F390">
        <v>14.5</v>
      </c>
      <c r="G390">
        <v>82</v>
      </c>
      <c r="H390">
        <v>1</v>
      </c>
      <c r="I390" s="1" t="s">
        <v>304</v>
      </c>
    </row>
    <row r="391" spans="1:9" x14ac:dyDescent="0.35">
      <c r="A391">
        <v>22</v>
      </c>
      <c r="B391">
        <v>6</v>
      </c>
      <c r="C391">
        <v>232</v>
      </c>
      <c r="D391">
        <v>112</v>
      </c>
      <c r="E391">
        <v>2835</v>
      </c>
      <c r="F391">
        <v>14.7</v>
      </c>
      <c r="G391">
        <v>82</v>
      </c>
      <c r="H391">
        <v>1</v>
      </c>
      <c r="I391" s="1" t="s">
        <v>305</v>
      </c>
    </row>
    <row r="392" spans="1:9" x14ac:dyDescent="0.35">
      <c r="A392">
        <v>32</v>
      </c>
      <c r="B392">
        <v>4</v>
      </c>
      <c r="C392">
        <v>144</v>
      </c>
      <c r="D392">
        <v>96</v>
      </c>
      <c r="E392">
        <v>2665</v>
      </c>
      <c r="F392">
        <v>13.9</v>
      </c>
      <c r="G392">
        <v>82</v>
      </c>
      <c r="H392">
        <v>3</v>
      </c>
      <c r="I392" s="1" t="s">
        <v>306</v>
      </c>
    </row>
    <row r="393" spans="1:9" x14ac:dyDescent="0.35">
      <c r="A393">
        <v>36</v>
      </c>
      <c r="B393">
        <v>4</v>
      </c>
      <c r="C393">
        <v>135</v>
      </c>
      <c r="D393">
        <v>84</v>
      </c>
      <c r="E393">
        <v>2370</v>
      </c>
      <c r="F393">
        <v>13</v>
      </c>
      <c r="G393">
        <v>82</v>
      </c>
      <c r="H393">
        <v>1</v>
      </c>
      <c r="I393" s="1" t="s">
        <v>307</v>
      </c>
    </row>
    <row r="394" spans="1:9" x14ac:dyDescent="0.35">
      <c r="A394">
        <v>27</v>
      </c>
      <c r="B394">
        <v>4</v>
      </c>
      <c r="C394">
        <v>151</v>
      </c>
      <c r="D394">
        <v>90</v>
      </c>
      <c r="E394">
        <v>2950</v>
      </c>
      <c r="F394">
        <v>17.3</v>
      </c>
      <c r="G394">
        <v>82</v>
      </c>
      <c r="H394">
        <v>1</v>
      </c>
      <c r="I394" s="1" t="s">
        <v>308</v>
      </c>
    </row>
    <row r="395" spans="1:9" x14ac:dyDescent="0.35">
      <c r="A395">
        <v>27</v>
      </c>
      <c r="B395">
        <v>4</v>
      </c>
      <c r="C395">
        <v>140</v>
      </c>
      <c r="D395">
        <v>86</v>
      </c>
      <c r="E395">
        <v>2790</v>
      </c>
      <c r="F395">
        <v>15.6</v>
      </c>
      <c r="G395">
        <v>82</v>
      </c>
      <c r="H395">
        <v>1</v>
      </c>
      <c r="I395" s="1" t="s">
        <v>309</v>
      </c>
    </row>
    <row r="396" spans="1:9" x14ac:dyDescent="0.35">
      <c r="A396">
        <v>44</v>
      </c>
      <c r="B396">
        <v>4</v>
      </c>
      <c r="C396">
        <v>97</v>
      </c>
      <c r="D396">
        <v>52</v>
      </c>
      <c r="E396">
        <v>2130</v>
      </c>
      <c r="F396">
        <v>24.6</v>
      </c>
      <c r="G396">
        <v>82</v>
      </c>
      <c r="H396">
        <v>2</v>
      </c>
      <c r="I396" s="1" t="s">
        <v>310</v>
      </c>
    </row>
    <row r="397" spans="1:9" x14ac:dyDescent="0.35">
      <c r="A397">
        <v>32</v>
      </c>
      <c r="B397">
        <v>4</v>
      </c>
      <c r="C397">
        <v>135</v>
      </c>
      <c r="D397">
        <v>84</v>
      </c>
      <c r="E397">
        <v>2295</v>
      </c>
      <c r="F397">
        <v>11.6</v>
      </c>
      <c r="G397">
        <v>82</v>
      </c>
      <c r="H397">
        <v>1</v>
      </c>
      <c r="I397" s="1" t="s">
        <v>311</v>
      </c>
    </row>
    <row r="398" spans="1:9" x14ac:dyDescent="0.35">
      <c r="A398">
        <v>28</v>
      </c>
      <c r="B398">
        <v>4</v>
      </c>
      <c r="C398">
        <v>120</v>
      </c>
      <c r="D398">
        <v>79</v>
      </c>
      <c r="E398">
        <v>2625</v>
      </c>
      <c r="F398">
        <v>18.600000000000001</v>
      </c>
      <c r="G398">
        <v>82</v>
      </c>
      <c r="H398">
        <v>1</v>
      </c>
      <c r="I398" s="1" t="s">
        <v>312</v>
      </c>
    </row>
    <row r="399" spans="1:9" x14ac:dyDescent="0.35">
      <c r="A399">
        <v>31</v>
      </c>
      <c r="B399">
        <v>4</v>
      </c>
      <c r="C399">
        <v>119</v>
      </c>
      <c r="D399">
        <v>82</v>
      </c>
      <c r="E399">
        <v>2720</v>
      </c>
      <c r="F399">
        <v>19.399999999999999</v>
      </c>
      <c r="G399">
        <v>82</v>
      </c>
      <c r="H399">
        <v>1</v>
      </c>
      <c r="I399" s="1" t="s">
        <v>313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selection activeCell="C14" sqref="C14"/>
    </sheetView>
  </sheetViews>
  <sheetFormatPr defaultRowHeight="14.5" x14ac:dyDescent="0.35"/>
  <cols>
    <col min="2" max="2" width="12.453125" bestFit="1" customWidth="1"/>
    <col min="4" max="6" width="12.453125" bestFit="1" customWidth="1"/>
    <col min="7" max="8" width="11.81640625" bestFit="1" customWidth="1"/>
  </cols>
  <sheetData>
    <row r="1" spans="1:9" x14ac:dyDescent="0.35">
      <c r="A1" s="4"/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</row>
    <row r="2" spans="1:9" x14ac:dyDescent="0.35">
      <c r="A2" s="2" t="s">
        <v>0</v>
      </c>
      <c r="B2" s="2">
        <f>VARP(Data!$A$2:$A$399)</f>
        <v>60.936119289916682</v>
      </c>
      <c r="C2" s="2"/>
      <c r="D2" s="2"/>
      <c r="E2" s="2"/>
      <c r="F2" s="2"/>
      <c r="G2" s="2"/>
      <c r="H2" s="2"/>
      <c r="I2" s="2"/>
    </row>
    <row r="3" spans="1:9" x14ac:dyDescent="0.35">
      <c r="A3" s="2" t="s">
        <v>1</v>
      </c>
      <c r="B3" s="2">
        <v>-10.283009267442743</v>
      </c>
      <c r="C3" s="2">
        <f>VARP(Data!$B$2:$B$399)</f>
        <v>2.886145551880003</v>
      </c>
      <c r="D3" s="2"/>
      <c r="E3" s="2"/>
      <c r="F3" s="2"/>
      <c r="G3" s="2"/>
      <c r="H3" s="2"/>
      <c r="I3" s="2"/>
    </row>
    <row r="4" spans="1:9" x14ac:dyDescent="0.35">
      <c r="A4" s="2" t="s">
        <v>2</v>
      </c>
      <c r="B4" s="2">
        <v>-653.75557814196623</v>
      </c>
      <c r="C4" s="2">
        <v>168.19953725916031</v>
      </c>
      <c r="D4" s="2">
        <f>VARP(Data!$C$2:$C$399)</f>
        <v>10844.882068950279</v>
      </c>
      <c r="E4" s="2"/>
      <c r="F4" s="2"/>
      <c r="G4" s="2"/>
      <c r="H4" s="2"/>
      <c r="I4" s="2"/>
    </row>
    <row r="5" spans="1:9" x14ac:dyDescent="0.35">
      <c r="A5" s="2" t="s">
        <v>3</v>
      </c>
      <c r="B5" s="2">
        <v>-233.2613494377344</v>
      </c>
      <c r="C5" s="2">
        <v>55.207049146189163</v>
      </c>
      <c r="D5" s="2">
        <v>3604.814270095791</v>
      </c>
      <c r="E5" s="2">
        <f>VARP(Data!$D$2:$D$399)</f>
        <v>1477.7898792169929</v>
      </c>
      <c r="F5" s="2"/>
      <c r="G5" s="2"/>
      <c r="H5" s="2"/>
      <c r="I5" s="2"/>
    </row>
    <row r="6" spans="1:9" x14ac:dyDescent="0.35">
      <c r="A6" s="2" t="s">
        <v>4</v>
      </c>
      <c r="B6" s="2">
        <v>-5491.3795548092257</v>
      </c>
      <c r="C6" s="2">
        <v>1287.4526211459308</v>
      </c>
      <c r="D6" s="2">
        <v>82161.467402969589</v>
      </c>
      <c r="E6" s="2">
        <v>28193.514056643067</v>
      </c>
      <c r="F6" s="2">
        <f>VARP(Data!$E$2:$E$399)</f>
        <v>715339.12874043582</v>
      </c>
      <c r="G6" s="2"/>
      <c r="H6" s="2"/>
      <c r="I6" s="2"/>
    </row>
    <row r="7" spans="1:9" x14ac:dyDescent="0.35">
      <c r="A7" s="2" t="s">
        <v>5</v>
      </c>
      <c r="B7" s="2">
        <v>9.0361685310976938</v>
      </c>
      <c r="C7" s="2">
        <v>-2.3648853564303955</v>
      </c>
      <c r="D7" s="2">
        <v>-155.94017922527198</v>
      </c>
      <c r="E7" s="2">
        <v>-73.000265514368962</v>
      </c>
      <c r="F7" s="2">
        <v>-972.44951579505641</v>
      </c>
      <c r="G7" s="2">
        <f>VARP(Data!$F$2:$F$399)</f>
        <v>7.5857405747334221</v>
      </c>
      <c r="H7" s="2"/>
      <c r="I7" s="2"/>
    </row>
    <row r="8" spans="1:9" x14ac:dyDescent="0.35">
      <c r="A8" s="2" t="s">
        <v>6</v>
      </c>
      <c r="B8" s="2">
        <v>16.699099770207823</v>
      </c>
      <c r="C8" s="2">
        <v>-2.1879876770788633</v>
      </c>
      <c r="D8" s="2">
        <v>-142.3585515517284</v>
      </c>
      <c r="E8" s="2">
        <v>-58.885828821324445</v>
      </c>
      <c r="F8" s="2">
        <v>-957.53441832276985</v>
      </c>
      <c r="G8" s="2">
        <v>2.9307227090225014</v>
      </c>
      <c r="H8" s="2">
        <f>VARP(Data!$G$2:$G$399)</f>
        <v>13.638089947223559</v>
      </c>
      <c r="I8" s="2"/>
    </row>
    <row r="9" spans="1:9" ht="15" thickBot="1" x14ac:dyDescent="0.4">
      <c r="A9" s="3" t="s">
        <v>7</v>
      </c>
      <c r="B9" s="3">
        <v>3.5233100174238055</v>
      </c>
      <c r="C9" s="3">
        <v>-0.7655488497765216</v>
      </c>
      <c r="D9" s="3">
        <v>-50.836935935961336</v>
      </c>
      <c r="E9" s="3">
        <v>-14.07673885880882</v>
      </c>
      <c r="F9" s="3">
        <v>-393.64777404610982</v>
      </c>
      <c r="G9" s="3">
        <v>0.45420948965935193</v>
      </c>
      <c r="H9" s="3">
        <v>0.53444357465720682</v>
      </c>
      <c r="I9" s="3">
        <f>VARP(Data!$H$2:$H$399)</f>
        <v>0.64167571525971567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selection activeCell="L21" sqref="L21"/>
    </sheetView>
  </sheetViews>
  <sheetFormatPr defaultRowHeight="14.5" x14ac:dyDescent="0.35"/>
  <cols>
    <col min="1" max="1" width="11.90625" bestFit="1" customWidth="1"/>
    <col min="4" max="6" width="12.453125" bestFit="1" customWidth="1"/>
    <col min="7" max="8" width="11.81640625" bestFit="1" customWidth="1"/>
  </cols>
  <sheetData>
    <row r="1" spans="1:9" x14ac:dyDescent="0.35">
      <c r="A1" s="4"/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</row>
    <row r="2" spans="1:9" x14ac:dyDescent="0.35">
      <c r="A2" s="2" t="s">
        <v>0</v>
      </c>
      <c r="B2" s="2">
        <v>1</v>
      </c>
      <c r="C2" s="2"/>
      <c r="D2" s="2"/>
      <c r="E2" s="2"/>
      <c r="F2" s="2"/>
      <c r="G2" s="2"/>
      <c r="H2" s="2"/>
      <c r="I2" s="2"/>
    </row>
    <row r="3" spans="1:9" x14ac:dyDescent="0.35">
      <c r="A3" s="2" t="s">
        <v>1</v>
      </c>
      <c r="B3" s="2">
        <v>-0.7753962854205555</v>
      </c>
      <c r="C3" s="2">
        <v>1</v>
      </c>
      <c r="D3" s="2"/>
      <c r="E3" s="2"/>
      <c r="F3" s="2"/>
      <c r="G3" s="2"/>
      <c r="H3" s="2"/>
      <c r="I3" s="2"/>
    </row>
    <row r="4" spans="1:9" x14ac:dyDescent="0.35">
      <c r="A4" s="2" t="s">
        <v>2</v>
      </c>
      <c r="B4" s="2">
        <v>-0.80420282480589877</v>
      </c>
      <c r="C4" s="2">
        <v>0.95072139013924428</v>
      </c>
      <c r="D4" s="2">
        <v>1</v>
      </c>
      <c r="E4" s="2"/>
      <c r="F4" s="2"/>
      <c r="G4" s="2"/>
      <c r="H4" s="2"/>
      <c r="I4" s="2"/>
    </row>
    <row r="5" spans="1:9" x14ac:dyDescent="0.35">
      <c r="A5" s="2" t="s">
        <v>3</v>
      </c>
      <c r="B5" s="2">
        <v>-0.7784267838977752</v>
      </c>
      <c r="C5" s="2">
        <v>0.84298335691865656</v>
      </c>
      <c r="D5" s="2">
        <v>0.89725700184346702</v>
      </c>
      <c r="E5" s="2">
        <v>1</v>
      </c>
      <c r="F5" s="2"/>
      <c r="G5" s="2"/>
      <c r="H5" s="2"/>
      <c r="I5" s="2"/>
    </row>
    <row r="6" spans="1:9" x14ac:dyDescent="0.35">
      <c r="A6" s="2" t="s">
        <v>4</v>
      </c>
      <c r="B6" s="2">
        <v>-0.83174093324433529</v>
      </c>
      <c r="C6" s="2">
        <v>0.89601679545339574</v>
      </c>
      <c r="D6" s="2">
        <v>0.93282414684163451</v>
      </c>
      <c r="E6" s="2">
        <v>0.86453773757414287</v>
      </c>
      <c r="F6" s="2">
        <v>1</v>
      </c>
      <c r="G6" s="2"/>
      <c r="H6" s="2"/>
      <c r="I6" s="2"/>
    </row>
    <row r="7" spans="1:9" x14ac:dyDescent="0.35">
      <c r="A7" s="2" t="s">
        <v>5</v>
      </c>
      <c r="B7" s="2">
        <v>0.42028891210165037</v>
      </c>
      <c r="C7" s="2">
        <v>-0.50541948905217693</v>
      </c>
      <c r="D7" s="2">
        <v>-0.54368408350092989</v>
      </c>
      <c r="E7" s="2">
        <v>-0.68919551033423498</v>
      </c>
      <c r="F7" s="2">
        <v>-0.41745731994039348</v>
      </c>
      <c r="G7" s="2">
        <v>1</v>
      </c>
      <c r="H7" s="2"/>
      <c r="I7" s="2"/>
    </row>
    <row r="8" spans="1:9" x14ac:dyDescent="0.35">
      <c r="A8" s="2" t="s">
        <v>6</v>
      </c>
      <c r="B8" s="2">
        <v>0.57926713308330946</v>
      </c>
      <c r="C8" s="2">
        <v>-0.34874579661359467</v>
      </c>
      <c r="D8" s="2">
        <v>-0.37016416107932443</v>
      </c>
      <c r="E8" s="2">
        <v>-0.41636147709998783</v>
      </c>
      <c r="F8" s="2">
        <v>-0.30656433428328972</v>
      </c>
      <c r="G8" s="2">
        <v>0.28813695429948982</v>
      </c>
      <c r="H8" s="2">
        <v>1</v>
      </c>
      <c r="I8" s="2"/>
    </row>
    <row r="9" spans="1:9" ht="15" thickBot="1" x14ac:dyDescent="0.4">
      <c r="A9" s="3" t="s">
        <v>7</v>
      </c>
      <c r="B9" s="3">
        <v>0.56345035977384261</v>
      </c>
      <c r="C9" s="3">
        <v>-0.56254334590924082</v>
      </c>
      <c r="D9" s="3">
        <v>-0.60940939906041613</v>
      </c>
      <c r="E9" s="3">
        <v>-0.45517145279318477</v>
      </c>
      <c r="F9" s="3">
        <v>-0.58102391397274689</v>
      </c>
      <c r="G9" s="3">
        <v>0.20587300741876524</v>
      </c>
      <c r="H9" s="3">
        <v>0.18066219530959801</v>
      </c>
      <c r="I9" s="3">
        <v>1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9"/>
  <sheetViews>
    <sheetView topLeftCell="A30" workbookViewId="0">
      <selection activeCell="D376" sqref="D376"/>
    </sheetView>
  </sheetViews>
  <sheetFormatPr defaultRowHeight="14.5" x14ac:dyDescent="0.35"/>
  <cols>
    <col min="1" max="1" width="9.54296875" bestFit="1" customWidth="1"/>
    <col min="2" max="2" width="13.36328125" bestFit="1" customWidth="1"/>
    <col min="3" max="3" width="17.1796875" bestFit="1" customWidth="1"/>
    <col min="4" max="4" width="16.08984375" bestFit="1" customWidth="1"/>
    <col min="5" max="5" width="11.453125" bestFit="1" customWidth="1"/>
    <col min="6" max="6" width="16.08984375" bestFit="1" customWidth="1"/>
    <col min="7" max="7" width="15.90625" bestFit="1" customWidth="1"/>
    <col min="8" max="8" width="10.6328125" bestFit="1" customWidth="1"/>
  </cols>
  <sheetData>
    <row r="1" spans="1:8" x14ac:dyDescent="0.35">
      <c r="A1" t="str">
        <f>_xlfn.CONCAT("Rank_",auto_mpg[[#Headers],[mpg]])</f>
        <v>Rank_mpg</v>
      </c>
      <c r="B1" t="str">
        <f>_xlfn.CONCAT("Rank_",auto_mpg[[#Headers],[cylinders]])</f>
        <v>Rank_cylinders</v>
      </c>
      <c r="C1" t="str">
        <f>_xlfn.CONCAT("Rank_",auto_mpg[[#Headers],[displacement]])</f>
        <v>Rank_displacement</v>
      </c>
      <c r="D1" t="str">
        <f>_xlfn.CONCAT("Rank_",auto_mpg[[#Headers],[horsepower]])</f>
        <v>Rank_horsepower</v>
      </c>
      <c r="E1" t="str">
        <f>_xlfn.CONCAT("Rank_",auto_mpg[[#Headers],[weight]])</f>
        <v>Rank_weight</v>
      </c>
      <c r="F1" t="str">
        <f>_xlfn.CONCAT("Rank_",auto_mpg[[#Headers],[acceleration]])</f>
        <v>Rank_acceleration</v>
      </c>
      <c r="G1" t="str">
        <f>_xlfn.CONCAT("Rank_",auto_mpg[[#Headers],[model_year]])</f>
        <v>Rank_model_year</v>
      </c>
      <c r="H1" t="str">
        <f>_xlfn.CONCAT("Rank_",auto_mpg[[#Headers],[origin]])</f>
        <v>Rank_origin</v>
      </c>
    </row>
    <row r="2" spans="1:8" x14ac:dyDescent="0.35">
      <c r="A2">
        <f>_xlfn.RANK.AVG(Data!A2,auto_mpg[mpg])</f>
        <v>283</v>
      </c>
      <c r="B2">
        <f>_xlfn.RANK.AVG(Data!B2,auto_mpg[cylinders])</f>
        <v>52</v>
      </c>
      <c r="C2">
        <f>_xlfn.RANK.AVG(Data!C2,auto_mpg[displacement])</f>
        <v>75</v>
      </c>
      <c r="D2">
        <f>_xlfn.RANK.AVG(Data!D2,auto_mpg[horsepower])</f>
        <v>94</v>
      </c>
      <c r="E2">
        <f>_xlfn.RANK.AVG(Data!E2,auto_mpg[weight])</f>
        <v>109</v>
      </c>
      <c r="F2">
        <f>_xlfn.RANK.AVG(Data!F2,auto_mpg[acceleration])</f>
        <v>362.5</v>
      </c>
      <c r="G2">
        <f>_xlfn.RANK.AVG(Data!G2,auto_mpg[model_year])</f>
        <v>384</v>
      </c>
      <c r="H2">
        <f>_xlfn.RANK.AVG(Data!H2,auto_mpg[origin])</f>
        <v>274</v>
      </c>
    </row>
    <row r="3" spans="1:8" x14ac:dyDescent="0.35">
      <c r="A3">
        <f>_xlfn.RANK.AVG(Data!A3,auto_mpg[mpg])</f>
        <v>337.5</v>
      </c>
      <c r="B3">
        <f>_xlfn.RANK.AVG(Data!B3,auto_mpg[cylinders])</f>
        <v>52</v>
      </c>
      <c r="C3">
        <f>_xlfn.RANK.AVG(Data!C3,auto_mpg[displacement])</f>
        <v>46.5</v>
      </c>
      <c r="D3">
        <f>_xlfn.RANK.AVG(Data!D3,auto_mpg[horsepower])</f>
        <v>35.5</v>
      </c>
      <c r="E3">
        <f>_xlfn.RANK.AVG(Data!E3,auto_mpg[weight])</f>
        <v>90</v>
      </c>
      <c r="F3">
        <f>_xlfn.RANK.AVG(Data!F3,auto_mpg[acceleration])</f>
        <v>372</v>
      </c>
      <c r="G3">
        <f>_xlfn.RANK.AVG(Data!G3,auto_mpg[model_year])</f>
        <v>384</v>
      </c>
      <c r="H3">
        <f>_xlfn.RANK.AVG(Data!H3,auto_mpg[origin])</f>
        <v>274</v>
      </c>
    </row>
    <row r="4" spans="1:8" x14ac:dyDescent="0.35">
      <c r="A4">
        <f>_xlfn.RANK.AVG(Data!A4,auto_mpg[mpg])</f>
        <v>283</v>
      </c>
      <c r="B4">
        <f>_xlfn.RANK.AVG(Data!B4,auto_mpg[cylinders])</f>
        <v>52</v>
      </c>
      <c r="C4">
        <f>_xlfn.RANK.AVG(Data!C4,auto_mpg[displacement])</f>
        <v>65</v>
      </c>
      <c r="D4">
        <f>_xlfn.RANK.AVG(Data!D4,auto_mpg[horsepower])</f>
        <v>56.5</v>
      </c>
      <c r="E4">
        <f>_xlfn.RANK.AVG(Data!E4,auto_mpg[weight])</f>
        <v>115</v>
      </c>
      <c r="F4">
        <f>_xlfn.RANK.AVG(Data!F4,auto_mpg[acceleration])</f>
        <v>384</v>
      </c>
      <c r="G4">
        <f>_xlfn.RANK.AVG(Data!G4,auto_mpg[model_year])</f>
        <v>384</v>
      </c>
      <c r="H4">
        <f>_xlfn.RANK.AVG(Data!H4,auto_mpg[origin])</f>
        <v>274</v>
      </c>
    </row>
    <row r="5" spans="1:8" x14ac:dyDescent="0.35">
      <c r="A5">
        <f>_xlfn.RANK.AVG(Data!A5,auto_mpg[mpg])</f>
        <v>318</v>
      </c>
      <c r="B5">
        <f>_xlfn.RANK.AVG(Data!B5,auto_mpg[cylinders])</f>
        <v>52</v>
      </c>
      <c r="C5">
        <f>_xlfn.RANK.AVG(Data!C5,auto_mpg[displacement])</f>
        <v>84</v>
      </c>
      <c r="D5">
        <f>_xlfn.RANK.AVG(Data!D5,auto_mpg[horsepower])</f>
        <v>56.5</v>
      </c>
      <c r="E5">
        <f>_xlfn.RANK.AVG(Data!E5,auto_mpg[weight])</f>
        <v>116</v>
      </c>
      <c r="F5">
        <f>_xlfn.RANK.AVG(Data!F5,auto_mpg[acceleration])</f>
        <v>362.5</v>
      </c>
      <c r="G5">
        <f>_xlfn.RANK.AVG(Data!G5,auto_mpg[model_year])</f>
        <v>384</v>
      </c>
      <c r="H5">
        <f>_xlfn.RANK.AVG(Data!H5,auto_mpg[origin])</f>
        <v>274</v>
      </c>
    </row>
    <row r="6" spans="1:8" x14ac:dyDescent="0.35">
      <c r="A6">
        <f>_xlfn.RANK.AVG(Data!A6,auto_mpg[mpg])</f>
        <v>303</v>
      </c>
      <c r="B6">
        <f>_xlfn.RANK.AVG(Data!B6,auto_mpg[cylinders])</f>
        <v>52</v>
      </c>
      <c r="C6">
        <f>_xlfn.RANK.AVG(Data!C6,auto_mpg[displacement])</f>
        <v>93</v>
      </c>
      <c r="D6">
        <f>_xlfn.RANK.AVG(Data!D6,auto_mpg[horsepower])</f>
        <v>81</v>
      </c>
      <c r="E6">
        <f>_xlfn.RANK.AVG(Data!E6,auto_mpg[weight])</f>
        <v>112</v>
      </c>
      <c r="F6">
        <f>_xlfn.RANK.AVG(Data!F6,auto_mpg[acceleration])</f>
        <v>388</v>
      </c>
      <c r="G6">
        <f>_xlfn.RANK.AVG(Data!G6,auto_mpg[model_year])</f>
        <v>384</v>
      </c>
      <c r="H6">
        <f>_xlfn.RANK.AVG(Data!H6,auto_mpg[origin])</f>
        <v>274</v>
      </c>
    </row>
    <row r="7" spans="1:8" x14ac:dyDescent="0.35">
      <c r="A7">
        <f>_xlfn.RANK.AVG(Data!A7,auto_mpg[mpg])</f>
        <v>337.5</v>
      </c>
      <c r="B7">
        <f>_xlfn.RANK.AVG(Data!B7,auto_mpg[cylinders])</f>
        <v>52</v>
      </c>
      <c r="C7">
        <f>_xlfn.RANK.AVG(Data!C7,auto_mpg[displacement])</f>
        <v>8</v>
      </c>
      <c r="D7">
        <f>_xlfn.RANK.AVG(Data!D7,auto_mpg[horsepower])</f>
        <v>12.5</v>
      </c>
      <c r="E7">
        <f>_xlfn.RANK.AVG(Data!E7,auto_mpg[weight])</f>
        <v>34</v>
      </c>
      <c r="F7">
        <f>_xlfn.RANK.AVG(Data!F7,auto_mpg[acceleration])</f>
        <v>390.5</v>
      </c>
      <c r="G7">
        <f>_xlfn.RANK.AVG(Data!G7,auto_mpg[model_year])</f>
        <v>384</v>
      </c>
      <c r="H7">
        <f>_xlfn.RANK.AVG(Data!H7,auto_mpg[origin])</f>
        <v>274</v>
      </c>
    </row>
    <row r="8" spans="1:8" x14ac:dyDescent="0.35">
      <c r="A8">
        <f>_xlfn.RANK.AVG(Data!A8,auto_mpg[mpg])</f>
        <v>356</v>
      </c>
      <c r="B8">
        <f>_xlfn.RANK.AVG(Data!B8,auto_mpg[cylinders])</f>
        <v>52</v>
      </c>
      <c r="C8">
        <f>_xlfn.RANK.AVG(Data!C8,auto_mpg[displacement])</f>
        <v>4</v>
      </c>
      <c r="D8">
        <f>_xlfn.RANK.AVG(Data!D8,auto_mpg[horsepower])</f>
        <v>5</v>
      </c>
      <c r="E8">
        <f>_xlfn.RANK.AVG(Data!E8,auto_mpg[weight])</f>
        <v>33</v>
      </c>
      <c r="F8">
        <f>_xlfn.RANK.AVG(Data!F8,auto_mpg[acceleration])</f>
        <v>395</v>
      </c>
      <c r="G8">
        <f>_xlfn.RANK.AVG(Data!G8,auto_mpg[model_year])</f>
        <v>384</v>
      </c>
      <c r="H8">
        <f>_xlfn.RANK.AVG(Data!H8,auto_mpg[origin])</f>
        <v>274</v>
      </c>
    </row>
    <row r="9" spans="1:8" x14ac:dyDescent="0.35">
      <c r="A9">
        <f>_xlfn.RANK.AVG(Data!A9,auto_mpg[mpg])</f>
        <v>356</v>
      </c>
      <c r="B9">
        <f>_xlfn.RANK.AVG(Data!B9,auto_mpg[cylinders])</f>
        <v>52</v>
      </c>
      <c r="C9">
        <f>_xlfn.RANK.AVG(Data!C9,auto_mpg[displacement])</f>
        <v>5.5</v>
      </c>
      <c r="D9">
        <f>_xlfn.RANK.AVG(Data!D9,auto_mpg[horsepower])</f>
        <v>7</v>
      </c>
      <c r="E9">
        <f>_xlfn.RANK.AVG(Data!E9,auto_mpg[weight])</f>
        <v>37</v>
      </c>
      <c r="F9">
        <f>_xlfn.RANK.AVG(Data!F9,auto_mpg[acceleration])</f>
        <v>396.5</v>
      </c>
      <c r="G9">
        <f>_xlfn.RANK.AVG(Data!G9,auto_mpg[model_year])</f>
        <v>384</v>
      </c>
      <c r="H9">
        <f>_xlfn.RANK.AVG(Data!H9,auto_mpg[origin])</f>
        <v>274</v>
      </c>
    </row>
    <row r="10" spans="1:8" x14ac:dyDescent="0.35">
      <c r="A10">
        <f>_xlfn.RANK.AVG(Data!A10,auto_mpg[mpg])</f>
        <v>356</v>
      </c>
      <c r="B10">
        <f>_xlfn.RANK.AVG(Data!B10,auto_mpg[cylinders])</f>
        <v>52</v>
      </c>
      <c r="C10">
        <f>_xlfn.RANK.AVG(Data!C10,auto_mpg[displacement])</f>
        <v>2</v>
      </c>
      <c r="D10">
        <f>_xlfn.RANK.AVG(Data!D10,auto_mpg[horsepower])</f>
        <v>3</v>
      </c>
      <c r="E10">
        <f>_xlfn.RANK.AVG(Data!E10,auto_mpg[weight])</f>
        <v>25</v>
      </c>
      <c r="F10">
        <f>_xlfn.RANK.AVG(Data!F10,auto_mpg[acceleration])</f>
        <v>390.5</v>
      </c>
      <c r="G10">
        <f>_xlfn.RANK.AVG(Data!G10,auto_mpg[model_year])</f>
        <v>384</v>
      </c>
      <c r="H10">
        <f>_xlfn.RANK.AVG(Data!H10,auto_mpg[origin])</f>
        <v>274</v>
      </c>
    </row>
    <row r="11" spans="1:8" x14ac:dyDescent="0.35">
      <c r="A11">
        <f>_xlfn.RANK.AVG(Data!A11,auto_mpg[mpg])</f>
        <v>337.5</v>
      </c>
      <c r="B11">
        <f>_xlfn.RANK.AVG(Data!B11,auto_mpg[cylinders])</f>
        <v>52</v>
      </c>
      <c r="C11">
        <f>_xlfn.RANK.AVG(Data!C11,auto_mpg[displacement])</f>
        <v>23</v>
      </c>
      <c r="D11">
        <f>_xlfn.RANK.AVG(Data!D11,auto_mpg[horsepower])</f>
        <v>16</v>
      </c>
      <c r="E11">
        <f>_xlfn.RANK.AVG(Data!E11,auto_mpg[weight])</f>
        <v>76</v>
      </c>
      <c r="F11">
        <f>_xlfn.RANK.AVG(Data!F11,auto_mpg[acceleration])</f>
        <v>396.5</v>
      </c>
      <c r="G11">
        <f>_xlfn.RANK.AVG(Data!G11,auto_mpg[model_year])</f>
        <v>384</v>
      </c>
      <c r="H11">
        <f>_xlfn.RANK.AVG(Data!H11,auto_mpg[origin])</f>
        <v>274</v>
      </c>
    </row>
    <row r="12" spans="1:8" x14ac:dyDescent="0.35">
      <c r="A12">
        <f>_xlfn.RANK.AVG(Data!A12,auto_mpg[mpg])</f>
        <v>337.5</v>
      </c>
      <c r="B12">
        <f>_xlfn.RANK.AVG(Data!B12,auto_mpg[cylinders])</f>
        <v>52</v>
      </c>
      <c r="C12">
        <f>_xlfn.RANK.AVG(Data!C12,auto_mpg[displacement])</f>
        <v>24.5</v>
      </c>
      <c r="D12">
        <f>_xlfn.RANK.AVG(Data!D12,auto_mpg[horsepower])</f>
        <v>30</v>
      </c>
      <c r="E12">
        <f>_xlfn.RANK.AVG(Data!E12,auto_mpg[weight])</f>
        <v>104</v>
      </c>
      <c r="F12">
        <f>_xlfn.RANK.AVG(Data!F12,auto_mpg[acceleration])</f>
        <v>390.5</v>
      </c>
      <c r="G12">
        <f>_xlfn.RANK.AVG(Data!G12,auto_mpg[model_year])</f>
        <v>384</v>
      </c>
      <c r="H12">
        <f>_xlfn.RANK.AVG(Data!H12,auto_mpg[origin])</f>
        <v>274</v>
      </c>
    </row>
    <row r="13" spans="1:8" x14ac:dyDescent="0.35">
      <c r="A13">
        <f>_xlfn.RANK.AVG(Data!A13,auto_mpg[mpg])</f>
        <v>356</v>
      </c>
      <c r="B13">
        <f>_xlfn.RANK.AVG(Data!B13,auto_mpg[cylinders])</f>
        <v>52</v>
      </c>
      <c r="C13">
        <f>_xlfn.RANK.AVG(Data!C13,auto_mpg[displacement])</f>
        <v>56</v>
      </c>
      <c r="D13">
        <f>_xlfn.RANK.AVG(Data!D13,auto_mpg[horsepower])</f>
        <v>38.5</v>
      </c>
      <c r="E13">
        <f>_xlfn.RANK.AVG(Data!E13,auto_mpg[weight])</f>
        <v>100</v>
      </c>
      <c r="F13">
        <f>_xlfn.RANK.AVG(Data!F13,auto_mpg[acceleration])</f>
        <v>398</v>
      </c>
      <c r="G13">
        <f>_xlfn.RANK.AVG(Data!G13,auto_mpg[model_year])</f>
        <v>384</v>
      </c>
      <c r="H13">
        <f>_xlfn.RANK.AVG(Data!H13,auto_mpg[origin])</f>
        <v>274</v>
      </c>
    </row>
    <row r="14" spans="1:8" x14ac:dyDescent="0.35">
      <c r="A14">
        <f>_xlfn.RANK.AVG(Data!A14,auto_mpg[mpg])</f>
        <v>337.5</v>
      </c>
      <c r="B14">
        <f>_xlfn.RANK.AVG(Data!B14,auto_mpg[cylinders])</f>
        <v>52</v>
      </c>
      <c r="C14">
        <f>_xlfn.RANK.AVG(Data!C14,auto_mpg[displacement])</f>
        <v>16</v>
      </c>
      <c r="D14">
        <f>_xlfn.RANK.AVG(Data!D14,auto_mpg[horsepower])</f>
        <v>56.5</v>
      </c>
      <c r="E14">
        <f>_xlfn.RANK.AVG(Data!E14,auto_mpg[weight])</f>
        <v>84</v>
      </c>
      <c r="F14">
        <f>_xlfn.RANK.AVG(Data!F14,auto_mpg[acceleration])</f>
        <v>393.5</v>
      </c>
      <c r="G14">
        <f>_xlfn.RANK.AVG(Data!G14,auto_mpg[model_year])</f>
        <v>384</v>
      </c>
      <c r="H14">
        <f>_xlfn.RANK.AVG(Data!H14,auto_mpg[origin])</f>
        <v>274</v>
      </c>
    </row>
    <row r="15" spans="1:8" x14ac:dyDescent="0.35">
      <c r="A15">
        <f>_xlfn.RANK.AVG(Data!A15,auto_mpg[mpg])</f>
        <v>356</v>
      </c>
      <c r="B15">
        <f>_xlfn.RANK.AVG(Data!B15,auto_mpg[cylinders])</f>
        <v>52</v>
      </c>
      <c r="C15">
        <f>_xlfn.RANK.AVG(Data!C15,auto_mpg[displacement])</f>
        <v>2</v>
      </c>
      <c r="D15">
        <f>_xlfn.RANK.AVG(Data!D15,auto_mpg[horsepower])</f>
        <v>3</v>
      </c>
      <c r="E15">
        <f>_xlfn.RANK.AVG(Data!E15,auto_mpg[weight])</f>
        <v>159</v>
      </c>
      <c r="F15">
        <f>_xlfn.RANK.AVG(Data!F15,auto_mpg[acceleration])</f>
        <v>390.5</v>
      </c>
      <c r="G15">
        <f>_xlfn.RANK.AVG(Data!G15,auto_mpg[model_year])</f>
        <v>384</v>
      </c>
      <c r="H15">
        <f>_xlfn.RANK.AVG(Data!H15,auto_mpg[origin])</f>
        <v>274</v>
      </c>
    </row>
    <row r="16" spans="1:8" x14ac:dyDescent="0.35">
      <c r="A16">
        <f>_xlfn.RANK.AVG(Data!A16,auto_mpg[mpg])</f>
        <v>179</v>
      </c>
      <c r="B16">
        <f>_xlfn.RANK.AVG(Data!B16,auto_mpg[cylinders])</f>
        <v>292.5</v>
      </c>
      <c r="C16">
        <f>_xlfn.RANK.AVG(Data!C16,auto_mpg[displacement])</f>
        <v>274</v>
      </c>
      <c r="D16">
        <f>_xlfn.RANK.AVG(Data!D16,auto_mpg[horsepower])</f>
        <v>188.5</v>
      </c>
      <c r="E16">
        <f>_xlfn.RANK.AVG(Data!E16,auto_mpg[weight])</f>
        <v>272</v>
      </c>
      <c r="F16">
        <f>_xlfn.RANK.AVG(Data!F16,auto_mpg[acceleration])</f>
        <v>224.5</v>
      </c>
      <c r="G16">
        <f>_xlfn.RANK.AVG(Data!G16,auto_mpg[model_year])</f>
        <v>384</v>
      </c>
      <c r="H16">
        <f>_xlfn.RANK.AVG(Data!H16,auto_mpg[origin])</f>
        <v>40</v>
      </c>
    </row>
    <row r="17" spans="1:8" x14ac:dyDescent="0.35">
      <c r="A17">
        <f>_xlfn.RANK.AVG(Data!A17,auto_mpg[mpg])</f>
        <v>209.5</v>
      </c>
      <c r="B17">
        <f>_xlfn.RANK.AVG(Data!B17,auto_mpg[cylinders])</f>
        <v>145.5</v>
      </c>
      <c r="C17">
        <f>_xlfn.RANK.AVG(Data!C17,auto_mpg[displacement])</f>
        <v>170</v>
      </c>
      <c r="D17">
        <f>_xlfn.RANK.AVG(Data!D17,auto_mpg[horsepower])</f>
        <v>188.5</v>
      </c>
      <c r="E17">
        <f>_xlfn.RANK.AVG(Data!E17,auto_mpg[weight])</f>
        <v>196</v>
      </c>
      <c r="F17">
        <f>_xlfn.RANK.AVG(Data!F17,auto_mpg[acceleration])</f>
        <v>195</v>
      </c>
      <c r="G17">
        <f>_xlfn.RANK.AVG(Data!G17,auto_mpg[model_year])</f>
        <v>384</v>
      </c>
      <c r="H17">
        <f>_xlfn.RANK.AVG(Data!H17,auto_mpg[origin])</f>
        <v>274</v>
      </c>
    </row>
    <row r="18" spans="1:8" x14ac:dyDescent="0.35">
      <c r="A18">
        <f>_xlfn.RANK.AVG(Data!A18,auto_mpg[mpg])</f>
        <v>283</v>
      </c>
      <c r="B18">
        <f>_xlfn.RANK.AVG(Data!B18,auto_mpg[cylinders])</f>
        <v>145.5</v>
      </c>
      <c r="C18">
        <f>_xlfn.RANK.AVG(Data!C18,auto_mpg[displacement])</f>
        <v>167.5</v>
      </c>
      <c r="D18">
        <f>_xlfn.RANK.AVG(Data!D18,auto_mpg[horsepower])</f>
        <v>174</v>
      </c>
      <c r="E18">
        <f>_xlfn.RANK.AVG(Data!E18,auto_mpg[weight])</f>
        <v>204</v>
      </c>
      <c r="F18">
        <f>_xlfn.RANK.AVG(Data!F18,auto_mpg[acceleration])</f>
        <v>195</v>
      </c>
      <c r="G18">
        <f>_xlfn.RANK.AVG(Data!G18,auto_mpg[model_year])</f>
        <v>384</v>
      </c>
      <c r="H18">
        <f>_xlfn.RANK.AVG(Data!H18,auto_mpg[origin])</f>
        <v>274</v>
      </c>
    </row>
    <row r="19" spans="1:8" x14ac:dyDescent="0.35">
      <c r="A19">
        <f>_xlfn.RANK.AVG(Data!A19,auto_mpg[mpg])</f>
        <v>223.5</v>
      </c>
      <c r="B19">
        <f>_xlfn.RANK.AVG(Data!B19,auto_mpg[cylinders])</f>
        <v>145.5</v>
      </c>
      <c r="C19">
        <f>_xlfn.RANK.AVG(Data!C19,auto_mpg[displacement])</f>
        <v>162.5</v>
      </c>
      <c r="D19">
        <f>_xlfn.RANK.AVG(Data!D19,auto_mpg[horsepower])</f>
        <v>256</v>
      </c>
      <c r="E19">
        <f>_xlfn.RANK.AVG(Data!E19,auto_mpg[weight])</f>
        <v>237</v>
      </c>
      <c r="F19">
        <f>_xlfn.RANK.AVG(Data!F19,auto_mpg[acceleration])</f>
        <v>162.5</v>
      </c>
      <c r="G19">
        <f>_xlfn.RANK.AVG(Data!G19,auto_mpg[model_year])</f>
        <v>384</v>
      </c>
      <c r="H19">
        <f>_xlfn.RANK.AVG(Data!H19,auto_mpg[origin])</f>
        <v>274</v>
      </c>
    </row>
    <row r="20" spans="1:8" x14ac:dyDescent="0.35">
      <c r="A20">
        <f>_xlfn.RANK.AVG(Data!A20,auto_mpg[mpg])</f>
        <v>129</v>
      </c>
      <c r="B20">
        <f>_xlfn.RANK.AVG(Data!B20,auto_mpg[cylinders])</f>
        <v>292.5</v>
      </c>
      <c r="C20">
        <f>_xlfn.RANK.AVG(Data!C20,auto_mpg[displacement])</f>
        <v>331</v>
      </c>
      <c r="D20">
        <f>_xlfn.RANK.AVG(Data!D20,auto_mpg[horsepower])</f>
        <v>235</v>
      </c>
      <c r="E20">
        <f>_xlfn.RANK.AVG(Data!E20,auto_mpg[weight])</f>
        <v>325.5</v>
      </c>
      <c r="F20">
        <f>_xlfn.RANK.AVG(Data!F20,auto_mpg[acceleration])</f>
        <v>258</v>
      </c>
      <c r="G20">
        <f>_xlfn.RANK.AVG(Data!G20,auto_mpg[model_year])</f>
        <v>384</v>
      </c>
      <c r="H20">
        <f>_xlfn.RANK.AVG(Data!H20,auto_mpg[origin])</f>
        <v>40</v>
      </c>
    </row>
    <row r="21" spans="1:8" x14ac:dyDescent="0.35">
      <c r="A21">
        <f>_xlfn.RANK.AVG(Data!A21,auto_mpg[mpg])</f>
        <v>145.5</v>
      </c>
      <c r="B21">
        <f>_xlfn.RANK.AVG(Data!B21,auto_mpg[cylinders])</f>
        <v>292.5</v>
      </c>
      <c r="C21">
        <f>_xlfn.RANK.AVG(Data!C21,auto_mpg[displacement])</f>
        <v>331</v>
      </c>
      <c r="D21">
        <f>_xlfn.RANK.AVG(Data!D21,auto_mpg[horsepower])</f>
        <v>391.5</v>
      </c>
      <c r="E21">
        <f>_xlfn.RANK.AVG(Data!E21,auto_mpg[weight])</f>
        <v>385.5</v>
      </c>
      <c r="F21">
        <f>_xlfn.RANK.AVG(Data!F21,auto_mpg[acceleration])</f>
        <v>19</v>
      </c>
      <c r="G21">
        <f>_xlfn.RANK.AVG(Data!G21,auto_mpg[model_year])</f>
        <v>384</v>
      </c>
      <c r="H21">
        <f>_xlfn.RANK.AVG(Data!H21,auto_mpg[origin])</f>
        <v>114.5</v>
      </c>
    </row>
    <row r="22" spans="1:8" x14ac:dyDescent="0.35">
      <c r="A22">
        <f>_xlfn.RANK.AVG(Data!A22,auto_mpg[mpg])</f>
        <v>164</v>
      </c>
      <c r="B22">
        <f>_xlfn.RANK.AVG(Data!B22,auto_mpg[cylinders])</f>
        <v>292.5</v>
      </c>
      <c r="C22">
        <f>_xlfn.RANK.AVG(Data!C22,auto_mpg[displacement])</f>
        <v>281</v>
      </c>
      <c r="D22">
        <f>_xlfn.RANK.AVG(Data!D22,auto_mpg[horsepower])</f>
        <v>245.5</v>
      </c>
      <c r="E22">
        <f>_xlfn.RANK.AVG(Data!E22,auto_mpg[weight])</f>
        <v>218</v>
      </c>
      <c r="F22">
        <f>_xlfn.RANK.AVG(Data!F22,auto_mpg[acceleration])</f>
        <v>89.5</v>
      </c>
      <c r="G22">
        <f>_xlfn.RANK.AVG(Data!G22,auto_mpg[model_year])</f>
        <v>384</v>
      </c>
      <c r="H22">
        <f>_xlfn.RANK.AVG(Data!H22,auto_mpg[origin])</f>
        <v>114.5</v>
      </c>
    </row>
    <row r="23" spans="1:8" x14ac:dyDescent="0.35">
      <c r="A23">
        <f>_xlfn.RANK.AVG(Data!A23,auto_mpg[mpg])</f>
        <v>179</v>
      </c>
      <c r="B23">
        <f>_xlfn.RANK.AVG(Data!B23,auto_mpg[cylinders])</f>
        <v>292.5</v>
      </c>
      <c r="C23">
        <f>_xlfn.RANK.AVG(Data!C23,auto_mpg[displacement])</f>
        <v>289</v>
      </c>
      <c r="D23">
        <f>_xlfn.RANK.AVG(Data!D23,auto_mpg[horsepower])</f>
        <v>214.5</v>
      </c>
      <c r="E23">
        <f>_xlfn.RANK.AVG(Data!E23,auto_mpg[weight])</f>
        <v>259</v>
      </c>
      <c r="F23">
        <f>_xlfn.RANK.AVG(Data!F23,auto_mpg[acceleration])</f>
        <v>258</v>
      </c>
      <c r="G23">
        <f>_xlfn.RANK.AVG(Data!G23,auto_mpg[model_year])</f>
        <v>384</v>
      </c>
      <c r="H23">
        <f>_xlfn.RANK.AVG(Data!H23,auto_mpg[origin])</f>
        <v>114.5</v>
      </c>
    </row>
    <row r="24" spans="1:8" x14ac:dyDescent="0.35">
      <c r="A24">
        <f>_xlfn.RANK.AVG(Data!A24,auto_mpg[mpg])</f>
        <v>164</v>
      </c>
      <c r="B24">
        <f>_xlfn.RANK.AVG(Data!B24,auto_mpg[cylinders])</f>
        <v>292.5</v>
      </c>
      <c r="C24">
        <f>_xlfn.RANK.AVG(Data!C24,auto_mpg[displacement])</f>
        <v>299</v>
      </c>
      <c r="D24">
        <f>_xlfn.RANK.AVG(Data!D24,auto_mpg[horsepower])</f>
        <v>188.5</v>
      </c>
      <c r="E24">
        <f>_xlfn.RANK.AVG(Data!E24,auto_mpg[weight])</f>
        <v>271</v>
      </c>
      <c r="F24">
        <f>_xlfn.RANK.AVG(Data!F24,auto_mpg[acceleration])</f>
        <v>89.5</v>
      </c>
      <c r="G24">
        <f>_xlfn.RANK.AVG(Data!G24,auto_mpg[model_year])</f>
        <v>384</v>
      </c>
      <c r="H24">
        <f>_xlfn.RANK.AVG(Data!H24,auto_mpg[origin])</f>
        <v>114.5</v>
      </c>
    </row>
    <row r="25" spans="1:8" x14ac:dyDescent="0.35">
      <c r="A25">
        <f>_xlfn.RANK.AVG(Data!A25,auto_mpg[mpg])</f>
        <v>145.5</v>
      </c>
      <c r="B25">
        <f>_xlfn.RANK.AVG(Data!B25,auto_mpg[cylinders])</f>
        <v>292.5</v>
      </c>
      <c r="C25">
        <f>_xlfn.RANK.AVG(Data!C25,auto_mpg[displacement])</f>
        <v>246</v>
      </c>
      <c r="D25">
        <f>_xlfn.RANK.AVG(Data!D25,auto_mpg[horsepower])</f>
        <v>113</v>
      </c>
      <c r="E25">
        <f>_xlfn.RANK.AVG(Data!E25,auto_mpg[weight])</f>
        <v>295</v>
      </c>
      <c r="F25">
        <f>_xlfn.RANK.AVG(Data!F25,auto_mpg[acceleration])</f>
        <v>350.5</v>
      </c>
      <c r="G25">
        <f>_xlfn.RANK.AVG(Data!G25,auto_mpg[model_year])</f>
        <v>384</v>
      </c>
      <c r="H25">
        <f>_xlfn.RANK.AVG(Data!H25,auto_mpg[origin])</f>
        <v>114.5</v>
      </c>
    </row>
    <row r="26" spans="1:8" x14ac:dyDescent="0.35">
      <c r="A26">
        <f>_xlfn.RANK.AVG(Data!A26,auto_mpg[mpg])</f>
        <v>223.5</v>
      </c>
      <c r="B26">
        <f>_xlfn.RANK.AVG(Data!B26,auto_mpg[cylinders])</f>
        <v>145.5</v>
      </c>
      <c r="C26">
        <f>_xlfn.RANK.AVG(Data!C26,auto_mpg[displacement])</f>
        <v>167.5</v>
      </c>
      <c r="D26">
        <f>_xlfn.RANK.AVG(Data!D26,auto_mpg[horsepower])</f>
        <v>214.5</v>
      </c>
      <c r="E26">
        <f>_xlfn.RANK.AVG(Data!E26,auto_mpg[weight])</f>
        <v>224</v>
      </c>
      <c r="F26">
        <f>_xlfn.RANK.AVG(Data!F26,auto_mpg[acceleration])</f>
        <v>224.5</v>
      </c>
      <c r="G26">
        <f>_xlfn.RANK.AVG(Data!G26,auto_mpg[model_year])</f>
        <v>384</v>
      </c>
      <c r="H26">
        <f>_xlfn.RANK.AVG(Data!H26,auto_mpg[origin])</f>
        <v>274</v>
      </c>
    </row>
    <row r="27" spans="1:8" x14ac:dyDescent="0.35">
      <c r="A27">
        <f>_xlfn.RANK.AVG(Data!A27,auto_mpg[mpg])</f>
        <v>396.5</v>
      </c>
      <c r="B27">
        <f>_xlfn.RANK.AVG(Data!B27,auto_mpg[cylinders])</f>
        <v>52</v>
      </c>
      <c r="C27">
        <f>_xlfn.RANK.AVG(Data!C27,auto_mpg[displacement])</f>
        <v>27.5</v>
      </c>
      <c r="D27">
        <f>_xlfn.RANK.AVG(Data!D27,auto_mpg[horsepower])</f>
        <v>7</v>
      </c>
      <c r="E27">
        <f>_xlfn.RANK.AVG(Data!E27,auto_mpg[weight])</f>
        <v>16</v>
      </c>
      <c r="F27">
        <f>_xlfn.RANK.AVG(Data!F27,auto_mpg[acceleration])</f>
        <v>288.5</v>
      </c>
      <c r="G27">
        <f>_xlfn.RANK.AVG(Data!G27,auto_mpg[model_year])</f>
        <v>384</v>
      </c>
      <c r="H27">
        <f>_xlfn.RANK.AVG(Data!H27,auto_mpg[origin])</f>
        <v>274</v>
      </c>
    </row>
    <row r="28" spans="1:8" x14ac:dyDescent="0.35">
      <c r="A28">
        <f>_xlfn.RANK.AVG(Data!A28,auto_mpg[mpg])</f>
        <v>396.5</v>
      </c>
      <c r="B28">
        <f>_xlfn.RANK.AVG(Data!B28,auto_mpg[cylinders])</f>
        <v>52</v>
      </c>
      <c r="C28">
        <f>_xlfn.RANK.AVG(Data!C28,auto_mpg[displacement])</f>
        <v>75</v>
      </c>
      <c r="D28">
        <f>_xlfn.RANK.AVG(Data!D28,auto_mpg[horsepower])</f>
        <v>11</v>
      </c>
      <c r="E28">
        <f>_xlfn.RANK.AVG(Data!E28,auto_mpg[weight])</f>
        <v>30</v>
      </c>
      <c r="F28">
        <f>_xlfn.RANK.AVG(Data!F28,auto_mpg[acceleration])</f>
        <v>224.5</v>
      </c>
      <c r="G28">
        <f>_xlfn.RANK.AVG(Data!G28,auto_mpg[model_year])</f>
        <v>384</v>
      </c>
      <c r="H28">
        <f>_xlfn.RANK.AVG(Data!H28,auto_mpg[origin])</f>
        <v>274</v>
      </c>
    </row>
    <row r="29" spans="1:8" x14ac:dyDescent="0.35">
      <c r="A29">
        <f>_xlfn.RANK.AVG(Data!A29,auto_mpg[mpg])</f>
        <v>393.5</v>
      </c>
      <c r="B29">
        <f>_xlfn.RANK.AVG(Data!B29,auto_mpg[cylinders])</f>
        <v>52</v>
      </c>
      <c r="C29">
        <f>_xlfn.RANK.AVG(Data!C29,auto_mpg[displacement])</f>
        <v>65</v>
      </c>
      <c r="D29">
        <f>_xlfn.RANK.AVG(Data!D29,auto_mpg[horsepower])</f>
        <v>9</v>
      </c>
      <c r="E29">
        <f>_xlfn.RANK.AVG(Data!E29,auto_mpg[weight])</f>
        <v>28</v>
      </c>
      <c r="F29">
        <f>_xlfn.RANK.AVG(Data!F29,auto_mpg[acceleration])</f>
        <v>312</v>
      </c>
      <c r="G29">
        <f>_xlfn.RANK.AVG(Data!G29,auto_mpg[model_year])</f>
        <v>384</v>
      </c>
      <c r="H29">
        <f>_xlfn.RANK.AVG(Data!H29,auto_mpg[origin])</f>
        <v>274</v>
      </c>
    </row>
    <row r="30" spans="1:8" x14ac:dyDescent="0.35">
      <c r="A30">
        <f>_xlfn.RANK.AVG(Data!A30,auto_mpg[mpg])</f>
        <v>398</v>
      </c>
      <c r="B30">
        <f>_xlfn.RANK.AVG(Data!B30,auto_mpg[cylinders])</f>
        <v>52</v>
      </c>
      <c r="C30">
        <f>_xlfn.RANK.AVG(Data!C30,auto_mpg[displacement])</f>
        <v>84</v>
      </c>
      <c r="D30">
        <f>_xlfn.RANK.AVG(Data!D30,auto_mpg[horsepower])</f>
        <v>14</v>
      </c>
      <c r="E30">
        <f>_xlfn.RANK.AVG(Data!E30,auto_mpg[weight])</f>
        <v>9</v>
      </c>
      <c r="F30">
        <f>_xlfn.RANK.AVG(Data!F30,auto_mpg[acceleration])</f>
        <v>60</v>
      </c>
      <c r="G30">
        <f>_xlfn.RANK.AVG(Data!G30,auto_mpg[model_year])</f>
        <v>384</v>
      </c>
      <c r="H30">
        <f>_xlfn.RANK.AVG(Data!H30,auto_mpg[origin])</f>
        <v>274</v>
      </c>
    </row>
    <row r="31" spans="1:8" x14ac:dyDescent="0.35">
      <c r="A31">
        <f>_xlfn.RANK.AVG(Data!A31,auto_mpg[mpg])</f>
        <v>129</v>
      </c>
      <c r="B31">
        <f>_xlfn.RANK.AVG(Data!B31,auto_mpg[cylinders])</f>
        <v>292.5</v>
      </c>
      <c r="C31">
        <f>_xlfn.RANK.AVG(Data!C31,auto_mpg[displacement])</f>
        <v>331</v>
      </c>
      <c r="D31">
        <f>_xlfn.RANK.AVG(Data!D31,auto_mpg[horsepower])</f>
        <v>235</v>
      </c>
      <c r="E31">
        <f>_xlfn.RANK.AVG(Data!E31,auto_mpg[weight])</f>
        <v>325.5</v>
      </c>
      <c r="F31">
        <f>_xlfn.RANK.AVG(Data!F31,auto_mpg[acceleration])</f>
        <v>258</v>
      </c>
      <c r="G31">
        <f>_xlfn.RANK.AVG(Data!G31,auto_mpg[model_year])</f>
        <v>355.5</v>
      </c>
      <c r="H31">
        <f>_xlfn.RANK.AVG(Data!H31,auto_mpg[origin])</f>
        <v>40</v>
      </c>
    </row>
    <row r="32" spans="1:8" x14ac:dyDescent="0.35">
      <c r="A32">
        <f>_xlfn.RANK.AVG(Data!A32,auto_mpg[mpg])</f>
        <v>113.5</v>
      </c>
      <c r="B32">
        <f>_xlfn.RANK.AVG(Data!B32,auto_mpg[cylinders])</f>
        <v>292.5</v>
      </c>
      <c r="C32">
        <f>_xlfn.RANK.AVG(Data!C32,auto_mpg[displacement])</f>
        <v>214.5</v>
      </c>
      <c r="D32">
        <f>_xlfn.RANK.AVG(Data!D32,auto_mpg[horsepower])</f>
        <v>214.5</v>
      </c>
      <c r="E32">
        <f>_xlfn.RANK.AVG(Data!E32,auto_mpg[weight])</f>
        <v>290</v>
      </c>
      <c r="F32">
        <f>_xlfn.RANK.AVG(Data!F32,auto_mpg[acceleration])</f>
        <v>195</v>
      </c>
      <c r="G32">
        <f>_xlfn.RANK.AVG(Data!G32,auto_mpg[model_year])</f>
        <v>355.5</v>
      </c>
      <c r="H32">
        <f>_xlfn.RANK.AVG(Data!H32,auto_mpg[origin])</f>
        <v>274</v>
      </c>
    </row>
    <row r="33" spans="1:8" x14ac:dyDescent="0.35">
      <c r="A33">
        <f>_xlfn.RANK.AVG(Data!A33,auto_mpg[mpg])</f>
        <v>164</v>
      </c>
      <c r="B33">
        <f>_xlfn.RANK.AVG(Data!B33,auto_mpg[cylinders])</f>
        <v>292.5</v>
      </c>
      <c r="C33">
        <f>_xlfn.RANK.AVG(Data!C33,auto_mpg[displacement])</f>
        <v>274</v>
      </c>
      <c r="D33">
        <f>_xlfn.RANK.AVG(Data!D33,auto_mpg[horsepower])</f>
        <v>188.5</v>
      </c>
      <c r="E33">
        <f>_xlfn.RANK.AVG(Data!E33,auto_mpg[weight])</f>
        <v>297</v>
      </c>
      <c r="F33">
        <f>_xlfn.RANK.AVG(Data!F33,auto_mpg[acceleration])</f>
        <v>288.5</v>
      </c>
      <c r="G33">
        <f>_xlfn.RANK.AVG(Data!G33,auto_mpg[model_year])</f>
        <v>355.5</v>
      </c>
      <c r="H33">
        <f>_xlfn.RANK.AVG(Data!H33,auto_mpg[origin])</f>
        <v>40</v>
      </c>
    </row>
    <row r="34" spans="1:8" x14ac:dyDescent="0.35">
      <c r="A34">
        <f>_xlfn.RANK.AVG(Data!A34,auto_mpg[mpg])</f>
        <v>164</v>
      </c>
      <c r="B34">
        <f>_xlfn.RANK.AVG(Data!B34,auto_mpg[cylinders])</f>
        <v>292.5</v>
      </c>
      <c r="C34">
        <f>_xlfn.RANK.AVG(Data!C34,auto_mpg[displacement])</f>
        <v>310.5</v>
      </c>
      <c r="E34">
        <f>_xlfn.RANK.AVG(Data!E34,auto_mpg[weight])</f>
        <v>347</v>
      </c>
      <c r="F34">
        <f>_xlfn.RANK.AVG(Data!F34,auto_mpg[acceleration])</f>
        <v>44.5</v>
      </c>
      <c r="G34">
        <f>_xlfn.RANK.AVG(Data!G34,auto_mpg[model_year])</f>
        <v>355.5</v>
      </c>
      <c r="H34">
        <f>_xlfn.RANK.AVG(Data!H34,auto_mpg[origin])</f>
        <v>274</v>
      </c>
    </row>
    <row r="35" spans="1:8" x14ac:dyDescent="0.35">
      <c r="A35">
        <f>_xlfn.RANK.AVG(Data!A35,auto_mpg[mpg])</f>
        <v>261.5</v>
      </c>
      <c r="B35">
        <f>_xlfn.RANK.AVG(Data!B35,auto_mpg[cylinders])</f>
        <v>145.5</v>
      </c>
      <c r="C35">
        <f>_xlfn.RANK.AVG(Data!C35,auto_mpg[displacement])</f>
        <v>132</v>
      </c>
      <c r="D35">
        <f>_xlfn.RANK.AVG(Data!D35,auto_mpg[horsepower])</f>
        <v>159</v>
      </c>
      <c r="E35">
        <f>_xlfn.RANK.AVG(Data!E35,auto_mpg[weight])</f>
        <v>229</v>
      </c>
      <c r="F35">
        <f>_xlfn.RANK.AVG(Data!F35,auto_mpg[acceleration])</f>
        <v>333.5</v>
      </c>
      <c r="G35">
        <f>_xlfn.RANK.AVG(Data!G35,auto_mpg[model_year])</f>
        <v>355.5</v>
      </c>
      <c r="H35">
        <f>_xlfn.RANK.AVG(Data!H35,auto_mpg[origin])</f>
        <v>274</v>
      </c>
    </row>
    <row r="36" spans="1:8" x14ac:dyDescent="0.35">
      <c r="A36">
        <f>_xlfn.RANK.AVG(Data!A36,auto_mpg[mpg])</f>
        <v>318</v>
      </c>
      <c r="B36">
        <f>_xlfn.RANK.AVG(Data!B36,auto_mpg[cylinders])</f>
        <v>145.5</v>
      </c>
      <c r="C36">
        <f>_xlfn.RANK.AVG(Data!C36,auto_mpg[displacement])</f>
        <v>152</v>
      </c>
      <c r="D36">
        <f>_xlfn.RANK.AVG(Data!D36,auto_mpg[horsepower])</f>
        <v>142.5</v>
      </c>
      <c r="E36">
        <f>_xlfn.RANK.AVG(Data!E36,auto_mpg[weight])</f>
        <v>114</v>
      </c>
      <c r="F36">
        <f>_xlfn.RANK.AVG(Data!F36,auto_mpg[acceleration])</f>
        <v>195</v>
      </c>
      <c r="G36">
        <f>_xlfn.RANK.AVG(Data!G36,auto_mpg[model_year])</f>
        <v>355.5</v>
      </c>
      <c r="H36">
        <f>_xlfn.RANK.AVG(Data!H36,auto_mpg[origin])</f>
        <v>274</v>
      </c>
    </row>
    <row r="37" spans="1:8" x14ac:dyDescent="0.35">
      <c r="A37">
        <f>_xlfn.RANK.AVG(Data!A37,auto_mpg[mpg])</f>
        <v>303</v>
      </c>
      <c r="B37">
        <f>_xlfn.RANK.AVG(Data!B37,auto_mpg[cylinders])</f>
        <v>145.5</v>
      </c>
      <c r="C37">
        <f>_xlfn.RANK.AVG(Data!C37,auto_mpg[displacement])</f>
        <v>118</v>
      </c>
      <c r="D37">
        <f>_xlfn.RANK.AVG(Data!D37,auto_mpg[horsepower])</f>
        <v>159</v>
      </c>
      <c r="E37">
        <f>_xlfn.RANK.AVG(Data!E37,auto_mpg[weight])</f>
        <v>132</v>
      </c>
      <c r="F37">
        <f>_xlfn.RANK.AVG(Data!F37,auto_mpg[acceleration])</f>
        <v>195</v>
      </c>
      <c r="G37">
        <f>_xlfn.RANK.AVG(Data!G37,auto_mpg[model_year])</f>
        <v>355.5</v>
      </c>
      <c r="H37">
        <f>_xlfn.RANK.AVG(Data!H37,auto_mpg[origin])</f>
        <v>274</v>
      </c>
    </row>
    <row r="38" spans="1:8" x14ac:dyDescent="0.35">
      <c r="A38">
        <f>_xlfn.RANK.AVG(Data!A38,auto_mpg[mpg])</f>
        <v>261.5</v>
      </c>
      <c r="B38">
        <f>_xlfn.RANK.AVG(Data!B38,auto_mpg[cylinders])</f>
        <v>145.5</v>
      </c>
      <c r="C38">
        <f>_xlfn.RANK.AVG(Data!C38,auto_mpg[displacement])</f>
        <v>118</v>
      </c>
      <c r="D38">
        <f>_xlfn.RANK.AVG(Data!D38,auto_mpg[horsepower])</f>
        <v>235</v>
      </c>
      <c r="E38">
        <f>_xlfn.RANK.AVG(Data!E38,auto_mpg[weight])</f>
        <v>133</v>
      </c>
      <c r="F38">
        <f>_xlfn.RANK.AVG(Data!F38,auto_mpg[acceleration])</f>
        <v>195</v>
      </c>
      <c r="G38">
        <f>_xlfn.RANK.AVG(Data!G38,auto_mpg[model_year])</f>
        <v>355.5</v>
      </c>
      <c r="H38">
        <f>_xlfn.RANK.AVG(Data!H38,auto_mpg[origin])</f>
        <v>274</v>
      </c>
    </row>
    <row r="39" spans="1:8" x14ac:dyDescent="0.35">
      <c r="A39">
        <f>_xlfn.RANK.AVG(Data!A39,auto_mpg[mpg])</f>
        <v>283</v>
      </c>
      <c r="B39">
        <f>_xlfn.RANK.AVG(Data!B39,auto_mpg[cylinders])</f>
        <v>145.5</v>
      </c>
      <c r="C39">
        <f>_xlfn.RANK.AVG(Data!C39,auto_mpg[displacement])</f>
        <v>132</v>
      </c>
      <c r="D39">
        <f>_xlfn.RANK.AVG(Data!D39,auto_mpg[horsepower])</f>
        <v>159</v>
      </c>
      <c r="E39">
        <f>_xlfn.RANK.AVG(Data!E39,auto_mpg[weight])</f>
        <v>134</v>
      </c>
      <c r="F39">
        <f>_xlfn.RANK.AVG(Data!F39,auto_mpg[acceleration])</f>
        <v>195</v>
      </c>
      <c r="G39">
        <f>_xlfn.RANK.AVG(Data!G39,auto_mpg[model_year])</f>
        <v>355.5</v>
      </c>
      <c r="H39">
        <f>_xlfn.RANK.AVG(Data!H39,auto_mpg[origin])</f>
        <v>274</v>
      </c>
    </row>
    <row r="40" spans="1:8" x14ac:dyDescent="0.35">
      <c r="A40">
        <f>_xlfn.RANK.AVG(Data!A40,auto_mpg[mpg])</f>
        <v>356</v>
      </c>
      <c r="B40">
        <f>_xlfn.RANK.AVG(Data!B40,auto_mpg[cylinders])</f>
        <v>52</v>
      </c>
      <c r="C40">
        <f>_xlfn.RANK.AVG(Data!C40,auto_mpg[displacement])</f>
        <v>46.5</v>
      </c>
      <c r="D40">
        <f>_xlfn.RANK.AVG(Data!D40,auto_mpg[horsepower])</f>
        <v>35.5</v>
      </c>
      <c r="E40">
        <f>_xlfn.RANK.AVG(Data!E40,auto_mpg[weight])</f>
        <v>47</v>
      </c>
      <c r="F40">
        <f>_xlfn.RANK.AVG(Data!F40,auto_mpg[acceleration])</f>
        <v>362.5</v>
      </c>
      <c r="G40">
        <f>_xlfn.RANK.AVG(Data!G40,auto_mpg[model_year])</f>
        <v>355.5</v>
      </c>
      <c r="H40">
        <f>_xlfn.RANK.AVG(Data!H40,auto_mpg[origin])</f>
        <v>274</v>
      </c>
    </row>
    <row r="41" spans="1:8" x14ac:dyDescent="0.35">
      <c r="A41">
        <f>_xlfn.RANK.AVG(Data!A41,auto_mpg[mpg])</f>
        <v>356</v>
      </c>
      <c r="B41">
        <f>_xlfn.RANK.AVG(Data!B41,auto_mpg[cylinders])</f>
        <v>52</v>
      </c>
      <c r="C41">
        <f>_xlfn.RANK.AVG(Data!C41,auto_mpg[displacement])</f>
        <v>16</v>
      </c>
      <c r="D41">
        <f>_xlfn.RANK.AVG(Data!D41,auto_mpg[horsepower])</f>
        <v>25</v>
      </c>
      <c r="E41">
        <f>_xlfn.RANK.AVG(Data!E41,auto_mpg[weight])</f>
        <v>20.5</v>
      </c>
      <c r="F41">
        <f>_xlfn.RANK.AVG(Data!F41,auto_mpg[acceleration])</f>
        <v>372</v>
      </c>
      <c r="G41">
        <f>_xlfn.RANK.AVG(Data!G41,auto_mpg[model_year])</f>
        <v>355.5</v>
      </c>
      <c r="H41">
        <f>_xlfn.RANK.AVG(Data!H41,auto_mpg[origin])</f>
        <v>274</v>
      </c>
    </row>
    <row r="42" spans="1:8" x14ac:dyDescent="0.35">
      <c r="A42">
        <f>_xlfn.RANK.AVG(Data!A42,auto_mpg[mpg])</f>
        <v>356</v>
      </c>
      <c r="B42">
        <f>_xlfn.RANK.AVG(Data!B42,auto_mpg[cylinders])</f>
        <v>52</v>
      </c>
      <c r="C42">
        <f>_xlfn.RANK.AVG(Data!C42,auto_mpg[displacement])</f>
        <v>33.5</v>
      </c>
      <c r="D42">
        <f>_xlfn.RANK.AVG(Data!D42,auto_mpg[horsepower])</f>
        <v>43.5</v>
      </c>
      <c r="E42">
        <f>_xlfn.RANK.AVG(Data!E42,auto_mpg[weight])</f>
        <v>50</v>
      </c>
      <c r="F42">
        <f>_xlfn.RANK.AVG(Data!F42,auto_mpg[acceleration])</f>
        <v>312</v>
      </c>
      <c r="G42">
        <f>_xlfn.RANK.AVG(Data!G42,auto_mpg[model_year])</f>
        <v>355.5</v>
      </c>
      <c r="H42">
        <f>_xlfn.RANK.AVG(Data!H42,auto_mpg[origin])</f>
        <v>274</v>
      </c>
    </row>
    <row r="43" spans="1:8" x14ac:dyDescent="0.35">
      <c r="A43">
        <f>_xlfn.RANK.AVG(Data!A43,auto_mpg[mpg])</f>
        <v>356</v>
      </c>
      <c r="B43">
        <f>_xlfn.RANK.AVG(Data!B43,auto_mpg[cylinders])</f>
        <v>52</v>
      </c>
      <c r="C43">
        <f>_xlfn.RANK.AVG(Data!C43,auto_mpg[displacement])</f>
        <v>65</v>
      </c>
      <c r="D43">
        <f>_xlfn.RANK.AVG(Data!D43,auto_mpg[horsepower])</f>
        <v>56.5</v>
      </c>
      <c r="E43">
        <f>_xlfn.RANK.AVG(Data!E43,auto_mpg[weight])</f>
        <v>57</v>
      </c>
      <c r="F43">
        <f>_xlfn.RANK.AVG(Data!F43,auto_mpg[acceleration])</f>
        <v>333.5</v>
      </c>
      <c r="G43">
        <f>_xlfn.RANK.AVG(Data!G43,auto_mpg[model_year])</f>
        <v>355.5</v>
      </c>
      <c r="H43">
        <f>_xlfn.RANK.AVG(Data!H43,auto_mpg[origin])</f>
        <v>274</v>
      </c>
    </row>
    <row r="44" spans="1:8" x14ac:dyDescent="0.35">
      <c r="A44">
        <f>_xlfn.RANK.AVG(Data!A44,auto_mpg[mpg])</f>
        <v>388.5</v>
      </c>
      <c r="B44">
        <f>_xlfn.RANK.AVG(Data!B44,auto_mpg[cylinders])</f>
        <v>52</v>
      </c>
      <c r="C44">
        <f>_xlfn.RANK.AVG(Data!C44,auto_mpg[displacement])</f>
        <v>24.5</v>
      </c>
      <c r="D44">
        <f>_xlfn.RANK.AVG(Data!D44,auto_mpg[horsepower])</f>
        <v>20</v>
      </c>
      <c r="E44">
        <f>_xlfn.RANK.AVG(Data!E44,auto_mpg[weight])</f>
        <v>3</v>
      </c>
      <c r="F44">
        <f>_xlfn.RANK.AVG(Data!F44,auto_mpg[acceleration])</f>
        <v>372</v>
      </c>
      <c r="G44">
        <f>_xlfn.RANK.AVG(Data!G44,auto_mpg[model_year])</f>
        <v>355.5</v>
      </c>
      <c r="H44">
        <f>_xlfn.RANK.AVG(Data!H44,auto_mpg[origin])</f>
        <v>274</v>
      </c>
    </row>
    <row r="45" spans="1:8" x14ac:dyDescent="0.35">
      <c r="A45">
        <f>_xlfn.RANK.AVG(Data!A45,auto_mpg[mpg])</f>
        <v>375.5</v>
      </c>
      <c r="B45">
        <f>_xlfn.RANK.AVG(Data!B45,auto_mpg[cylinders])</f>
        <v>52</v>
      </c>
      <c r="C45">
        <f>_xlfn.RANK.AVG(Data!C45,auto_mpg[displacement])</f>
        <v>16</v>
      </c>
      <c r="D45">
        <f>_xlfn.RANK.AVG(Data!D45,auto_mpg[horsepower])</f>
        <v>30</v>
      </c>
      <c r="E45">
        <f>_xlfn.RANK.AVG(Data!E45,auto_mpg[weight])</f>
        <v>7</v>
      </c>
      <c r="F45">
        <f>_xlfn.RANK.AVG(Data!F45,auto_mpg[acceleration])</f>
        <v>362.5</v>
      </c>
      <c r="G45">
        <f>_xlfn.RANK.AVG(Data!G45,auto_mpg[model_year])</f>
        <v>355.5</v>
      </c>
      <c r="H45">
        <f>_xlfn.RANK.AVG(Data!H45,auto_mpg[origin])</f>
        <v>274</v>
      </c>
    </row>
    <row r="46" spans="1:8" x14ac:dyDescent="0.35">
      <c r="A46">
        <f>_xlfn.RANK.AVG(Data!A46,auto_mpg[mpg])</f>
        <v>375.5</v>
      </c>
      <c r="B46">
        <f>_xlfn.RANK.AVG(Data!B46,auto_mpg[cylinders])</f>
        <v>52</v>
      </c>
      <c r="C46">
        <f>_xlfn.RANK.AVG(Data!C46,auto_mpg[displacement])</f>
        <v>16</v>
      </c>
      <c r="D46">
        <f>_xlfn.RANK.AVG(Data!D46,auto_mpg[horsepower])</f>
        <v>25</v>
      </c>
      <c r="E46">
        <f>_xlfn.RANK.AVG(Data!E46,auto_mpg[weight])</f>
        <v>1</v>
      </c>
      <c r="F46">
        <f>_xlfn.RANK.AVG(Data!F46,auto_mpg[acceleration])</f>
        <v>362.5</v>
      </c>
      <c r="G46">
        <f>_xlfn.RANK.AVG(Data!G46,auto_mpg[model_year])</f>
        <v>355.5</v>
      </c>
      <c r="H46">
        <f>_xlfn.RANK.AVG(Data!H46,auto_mpg[origin])</f>
        <v>274</v>
      </c>
    </row>
    <row r="47" spans="1:8" x14ac:dyDescent="0.35">
      <c r="A47">
        <f>_xlfn.RANK.AVG(Data!A47,auto_mpg[mpg])</f>
        <v>283</v>
      </c>
      <c r="B47">
        <f>_xlfn.RANK.AVG(Data!B47,auto_mpg[cylinders])</f>
        <v>145.5</v>
      </c>
      <c r="C47">
        <f>_xlfn.RANK.AVG(Data!C47,auto_mpg[displacement])</f>
        <v>107</v>
      </c>
      <c r="D47">
        <f>_xlfn.RANK.AVG(Data!D47,auto_mpg[horsepower])</f>
        <v>125.5</v>
      </c>
      <c r="E47">
        <f>_xlfn.RANK.AVG(Data!E47,auto_mpg[weight])</f>
        <v>173</v>
      </c>
      <c r="F47">
        <f>_xlfn.RANK.AVG(Data!F47,auto_mpg[acceleration])</f>
        <v>312</v>
      </c>
      <c r="G47">
        <f>_xlfn.RANK.AVG(Data!G47,auto_mpg[model_year])</f>
        <v>355.5</v>
      </c>
      <c r="H47">
        <f>_xlfn.RANK.AVG(Data!H47,auto_mpg[origin])</f>
        <v>274</v>
      </c>
    </row>
    <row r="48" spans="1:8" x14ac:dyDescent="0.35">
      <c r="A48">
        <f>_xlfn.RANK.AVG(Data!A48,auto_mpg[mpg])</f>
        <v>209.5</v>
      </c>
      <c r="B48">
        <f>_xlfn.RANK.AVG(Data!B48,auto_mpg[cylinders])</f>
        <v>292.5</v>
      </c>
      <c r="C48">
        <f>_xlfn.RANK.AVG(Data!C48,auto_mpg[displacement])</f>
        <v>214.5</v>
      </c>
      <c r="D48">
        <f>_xlfn.RANK.AVG(Data!D48,auto_mpg[horsepower])</f>
        <v>313.5</v>
      </c>
      <c r="E48">
        <f>_xlfn.RANK.AVG(Data!E48,auto_mpg[weight])</f>
        <v>261.5</v>
      </c>
      <c r="F48">
        <f>_xlfn.RANK.AVG(Data!F48,auto_mpg[acceleration])</f>
        <v>44.5</v>
      </c>
      <c r="G48">
        <f>_xlfn.RANK.AVG(Data!G48,auto_mpg[model_year])</f>
        <v>355.5</v>
      </c>
      <c r="H48">
        <f>_xlfn.RANK.AVG(Data!H48,auto_mpg[origin])</f>
        <v>274</v>
      </c>
    </row>
    <row r="49" spans="1:8" x14ac:dyDescent="0.35">
      <c r="A49">
        <f>_xlfn.RANK.AVG(Data!A49,auto_mpg[mpg])</f>
        <v>261.5</v>
      </c>
      <c r="B49">
        <f>_xlfn.RANK.AVG(Data!B49,auto_mpg[cylinders])</f>
        <v>145.5</v>
      </c>
      <c r="C49">
        <f>_xlfn.RANK.AVG(Data!C49,auto_mpg[displacement])</f>
        <v>118</v>
      </c>
      <c r="D49">
        <f>_xlfn.RANK.AVG(Data!D49,auto_mpg[horsepower])</f>
        <v>159</v>
      </c>
      <c r="E49">
        <f>_xlfn.RANK.AVG(Data!E49,auto_mpg[weight])</f>
        <v>135</v>
      </c>
      <c r="F49">
        <f>_xlfn.RANK.AVG(Data!F49,auto_mpg[acceleration])</f>
        <v>224.5</v>
      </c>
      <c r="G49">
        <f>_xlfn.RANK.AVG(Data!G49,auto_mpg[model_year])</f>
        <v>355.5</v>
      </c>
      <c r="H49">
        <f>_xlfn.RANK.AVG(Data!H49,auto_mpg[origin])</f>
        <v>274</v>
      </c>
    </row>
    <row r="50" spans="1:8" x14ac:dyDescent="0.35">
      <c r="A50">
        <f>_xlfn.RANK.AVG(Data!A50,auto_mpg[mpg])</f>
        <v>283</v>
      </c>
      <c r="B50">
        <f>_xlfn.RANK.AVG(Data!B50,auto_mpg[cylinders])</f>
        <v>145.5</v>
      </c>
      <c r="C50">
        <f>_xlfn.RANK.AVG(Data!C50,auto_mpg[displacement])</f>
        <v>118</v>
      </c>
      <c r="D50">
        <f>_xlfn.RANK.AVG(Data!D50,auto_mpg[horsepower])</f>
        <v>235</v>
      </c>
      <c r="E50">
        <f>_xlfn.RANK.AVG(Data!E50,auto_mpg[weight])</f>
        <v>156</v>
      </c>
      <c r="F50">
        <f>_xlfn.RANK.AVG(Data!F50,auto_mpg[acceleration])</f>
        <v>258</v>
      </c>
      <c r="G50">
        <f>_xlfn.RANK.AVG(Data!G50,auto_mpg[model_year])</f>
        <v>355.5</v>
      </c>
      <c r="H50">
        <f>_xlfn.RANK.AVG(Data!H50,auto_mpg[origin])</f>
        <v>274</v>
      </c>
    </row>
    <row r="51" spans="1:8" x14ac:dyDescent="0.35">
      <c r="A51">
        <f>_xlfn.RANK.AVG(Data!A51,auto_mpg[mpg])</f>
        <v>196.5</v>
      </c>
      <c r="B51">
        <f>_xlfn.RANK.AVG(Data!B51,auto_mpg[cylinders])</f>
        <v>292.5</v>
      </c>
      <c r="C51">
        <f>_xlfn.RANK.AVG(Data!C51,auto_mpg[displacement])</f>
        <v>237</v>
      </c>
      <c r="D51">
        <f>_xlfn.RANK.AVG(Data!D51,auto_mpg[horsepower])</f>
        <v>249</v>
      </c>
      <c r="E51">
        <f>_xlfn.RANK.AVG(Data!E51,auto_mpg[weight])</f>
        <v>300.5</v>
      </c>
      <c r="F51">
        <f>_xlfn.RANK.AVG(Data!F51,auto_mpg[acceleration])</f>
        <v>288.5</v>
      </c>
      <c r="G51">
        <f>_xlfn.RANK.AVG(Data!G51,auto_mpg[model_year])</f>
        <v>355.5</v>
      </c>
      <c r="H51">
        <f>_xlfn.RANK.AVG(Data!H51,auto_mpg[origin])</f>
        <v>274</v>
      </c>
    </row>
    <row r="52" spans="1:8" x14ac:dyDescent="0.35">
      <c r="A52">
        <f>_xlfn.RANK.AVG(Data!A52,auto_mpg[mpg])</f>
        <v>113.5</v>
      </c>
      <c r="B52">
        <f>_xlfn.RANK.AVG(Data!B52,auto_mpg[cylinders])</f>
        <v>292.5</v>
      </c>
      <c r="C52">
        <f>_xlfn.RANK.AVG(Data!C52,auto_mpg[displacement])</f>
        <v>268.5</v>
      </c>
      <c r="D52">
        <f>_xlfn.RANK.AVG(Data!D52,auto_mpg[horsepower])</f>
        <v>214.5</v>
      </c>
      <c r="E52">
        <f>_xlfn.RANK.AVG(Data!E52,auto_mpg[weight])</f>
        <v>333</v>
      </c>
      <c r="F52">
        <f>_xlfn.RANK.AVG(Data!F52,auto_mpg[acceleration])</f>
        <v>288.5</v>
      </c>
      <c r="G52">
        <f>_xlfn.RANK.AVG(Data!G52,auto_mpg[model_year])</f>
        <v>355.5</v>
      </c>
      <c r="H52">
        <f>_xlfn.RANK.AVG(Data!H52,auto_mpg[origin])</f>
        <v>114.5</v>
      </c>
    </row>
    <row r="53" spans="1:8" x14ac:dyDescent="0.35">
      <c r="A53">
        <f>_xlfn.RANK.AVG(Data!A53,auto_mpg[mpg])</f>
        <v>89</v>
      </c>
      <c r="B53">
        <f>_xlfn.RANK.AVG(Data!B53,auto_mpg[cylinders])</f>
        <v>292.5</v>
      </c>
      <c r="C53">
        <f>_xlfn.RANK.AVG(Data!C53,auto_mpg[displacement])</f>
        <v>386.5</v>
      </c>
      <c r="D53">
        <f>_xlfn.RANK.AVG(Data!D53,auto_mpg[horsepower])</f>
        <v>327.5</v>
      </c>
      <c r="E53">
        <f>_xlfn.RANK.AVG(Data!E53,auto_mpg[weight])</f>
        <v>341</v>
      </c>
      <c r="F53">
        <f>_xlfn.RANK.AVG(Data!F53,auto_mpg[acceleration])</f>
        <v>29.5</v>
      </c>
      <c r="G53">
        <f>_xlfn.RANK.AVG(Data!G53,auto_mpg[model_year])</f>
        <v>355.5</v>
      </c>
      <c r="H53">
        <f>_xlfn.RANK.AVG(Data!H53,auto_mpg[origin])</f>
        <v>114.5</v>
      </c>
    </row>
    <row r="54" spans="1:8" x14ac:dyDescent="0.35">
      <c r="A54">
        <f>_xlfn.RANK.AVG(Data!A54,auto_mpg[mpg])</f>
        <v>89</v>
      </c>
      <c r="B54">
        <f>_xlfn.RANK.AVG(Data!B54,auto_mpg[cylinders])</f>
        <v>292.5</v>
      </c>
      <c r="C54">
        <f>_xlfn.RANK.AVG(Data!C54,auto_mpg[displacement])</f>
        <v>368</v>
      </c>
      <c r="D54">
        <f>_xlfn.RANK.AVG(Data!D54,auto_mpg[horsepower])</f>
        <v>291.5</v>
      </c>
      <c r="E54">
        <f>_xlfn.RANK.AVG(Data!E54,auto_mpg[weight])</f>
        <v>343.5</v>
      </c>
      <c r="F54">
        <f>_xlfn.RANK.AVG(Data!F54,auto_mpg[acceleration])</f>
        <v>258</v>
      </c>
      <c r="G54">
        <f>_xlfn.RANK.AVG(Data!G54,auto_mpg[model_year])</f>
        <v>355.5</v>
      </c>
      <c r="H54">
        <f>_xlfn.RANK.AVG(Data!H54,auto_mpg[origin])</f>
        <v>114.5</v>
      </c>
    </row>
    <row r="55" spans="1:8" x14ac:dyDescent="0.35">
      <c r="A55">
        <f>_xlfn.RANK.AVG(Data!A55,auto_mpg[mpg])</f>
        <v>78</v>
      </c>
      <c r="B55">
        <f>_xlfn.RANK.AVG(Data!B55,auto_mpg[cylinders])</f>
        <v>292.5</v>
      </c>
      <c r="C55">
        <f>_xlfn.RANK.AVG(Data!C55,auto_mpg[displacement])</f>
        <v>393.5</v>
      </c>
      <c r="D55">
        <f>_xlfn.RANK.AVG(Data!D55,auto_mpg[horsepower])</f>
        <v>360.5</v>
      </c>
      <c r="E55">
        <f>_xlfn.RANK.AVG(Data!E55,auto_mpg[weight])</f>
        <v>394</v>
      </c>
      <c r="F55">
        <f>_xlfn.RANK.AVG(Data!F55,auto_mpg[acceleration])</f>
        <v>44.5</v>
      </c>
      <c r="G55">
        <f>_xlfn.RANK.AVG(Data!G55,auto_mpg[model_year])</f>
        <v>355.5</v>
      </c>
      <c r="H55">
        <f>_xlfn.RANK.AVG(Data!H55,auto_mpg[origin])</f>
        <v>40</v>
      </c>
    </row>
    <row r="56" spans="1:8" x14ac:dyDescent="0.35">
      <c r="A56">
        <f>_xlfn.RANK.AVG(Data!A56,auto_mpg[mpg])</f>
        <v>35.5</v>
      </c>
      <c r="B56">
        <f>_xlfn.RANK.AVG(Data!B56,auto_mpg[cylinders])</f>
        <v>292.5</v>
      </c>
      <c r="C56">
        <f>_xlfn.RANK.AVG(Data!C56,auto_mpg[displacement])</f>
        <v>392</v>
      </c>
      <c r="D56">
        <f>_xlfn.RANK.AVG(Data!D56,auto_mpg[horsepower])</f>
        <v>335</v>
      </c>
      <c r="E56">
        <f>_xlfn.RANK.AVG(Data!E56,auto_mpg[weight])</f>
        <v>398</v>
      </c>
      <c r="F56">
        <f>_xlfn.RANK.AVG(Data!F56,auto_mpg[acceleration])</f>
        <v>73.5</v>
      </c>
      <c r="G56">
        <f>_xlfn.RANK.AVG(Data!G56,auto_mpg[model_year])</f>
        <v>355.5</v>
      </c>
      <c r="H56">
        <f>_xlfn.RANK.AVG(Data!H56,auto_mpg[origin])</f>
        <v>40</v>
      </c>
    </row>
    <row r="57" spans="1:8" x14ac:dyDescent="0.35">
      <c r="A57">
        <f>_xlfn.RANK.AVG(Data!A57,auto_mpg[mpg])</f>
        <v>129</v>
      </c>
      <c r="B57">
        <f>_xlfn.RANK.AVG(Data!B57,auto_mpg[cylinders])</f>
        <v>292.5</v>
      </c>
      <c r="C57">
        <f>_xlfn.RANK.AVG(Data!C57,auto_mpg[displacement])</f>
        <v>331</v>
      </c>
      <c r="D57">
        <f>_xlfn.RANK.AVG(Data!D57,auto_mpg[horsepower])</f>
        <v>375</v>
      </c>
      <c r="E57">
        <f>_xlfn.RANK.AVG(Data!E57,auto_mpg[weight])</f>
        <v>387</v>
      </c>
      <c r="F57">
        <f>_xlfn.RANK.AVG(Data!F57,auto_mpg[acceleration])</f>
        <v>44.5</v>
      </c>
      <c r="G57">
        <f>_xlfn.RANK.AVG(Data!G57,auto_mpg[model_year])</f>
        <v>355.5</v>
      </c>
      <c r="H57">
        <f>_xlfn.RANK.AVG(Data!H57,auto_mpg[origin])</f>
        <v>114.5</v>
      </c>
    </row>
    <row r="58" spans="1:8" x14ac:dyDescent="0.35">
      <c r="A58">
        <f>_xlfn.RANK.AVG(Data!A58,auto_mpg[mpg])</f>
        <v>145.5</v>
      </c>
      <c r="B58">
        <f>_xlfn.RANK.AVG(Data!B58,auto_mpg[cylinders])</f>
        <v>292.5</v>
      </c>
      <c r="C58">
        <f>_xlfn.RANK.AVG(Data!C58,auto_mpg[displacement])</f>
        <v>348.5</v>
      </c>
      <c r="D58">
        <f>_xlfn.RANK.AVG(Data!D58,auto_mpg[horsepower])</f>
        <v>327.5</v>
      </c>
      <c r="E58">
        <f>_xlfn.RANK.AVG(Data!E58,auto_mpg[weight])</f>
        <v>371</v>
      </c>
      <c r="F58">
        <f>_xlfn.RANK.AVG(Data!F58,auto_mpg[acceleration])</f>
        <v>19</v>
      </c>
      <c r="G58">
        <f>_xlfn.RANK.AVG(Data!G58,auto_mpg[model_year])</f>
        <v>355.5</v>
      </c>
      <c r="H58">
        <f>_xlfn.RANK.AVG(Data!H58,auto_mpg[origin])</f>
        <v>274</v>
      </c>
    </row>
    <row r="59" spans="1:8" x14ac:dyDescent="0.35">
      <c r="A59">
        <f>_xlfn.RANK.AVG(Data!A59,auto_mpg[mpg])</f>
        <v>179</v>
      </c>
      <c r="B59">
        <f>_xlfn.RANK.AVG(Data!B59,auto_mpg[cylinders])</f>
        <v>292.5</v>
      </c>
      <c r="C59">
        <f>_xlfn.RANK.AVG(Data!C59,auto_mpg[displacement])</f>
        <v>274</v>
      </c>
      <c r="D59">
        <f>_xlfn.RANK.AVG(Data!D59,auto_mpg[horsepower])</f>
        <v>188.5</v>
      </c>
      <c r="E59">
        <f>_xlfn.RANK.AVG(Data!E59,auto_mpg[weight])</f>
        <v>286</v>
      </c>
      <c r="F59">
        <f>_xlfn.RANK.AVG(Data!F59,auto_mpg[acceleration])</f>
        <v>195</v>
      </c>
      <c r="G59">
        <f>_xlfn.RANK.AVG(Data!G59,auto_mpg[model_year])</f>
        <v>327.5</v>
      </c>
      <c r="H59">
        <f>_xlfn.RANK.AVG(Data!H59,auto_mpg[origin])</f>
        <v>40</v>
      </c>
    </row>
    <row r="60" spans="1:8" x14ac:dyDescent="0.35">
      <c r="A60">
        <f>_xlfn.RANK.AVG(Data!A60,auto_mpg[mpg])</f>
        <v>164</v>
      </c>
      <c r="B60">
        <f>_xlfn.RANK.AVG(Data!B60,auto_mpg[cylinders])</f>
        <v>292.5</v>
      </c>
      <c r="C60">
        <f>_xlfn.RANK.AVG(Data!C60,auto_mpg[displacement])</f>
        <v>320</v>
      </c>
      <c r="D60">
        <f>_xlfn.RANK.AVG(Data!D60,auto_mpg[horsepower])</f>
        <v>277</v>
      </c>
      <c r="E60">
        <f>_xlfn.RANK.AVG(Data!E60,auto_mpg[weight])</f>
        <v>328</v>
      </c>
      <c r="F60">
        <f>_xlfn.RANK.AVG(Data!F60,auto_mpg[acceleration])</f>
        <v>108.5</v>
      </c>
      <c r="G60">
        <f>_xlfn.RANK.AVG(Data!G60,auto_mpg[model_year])</f>
        <v>327.5</v>
      </c>
      <c r="H60">
        <f>_xlfn.RANK.AVG(Data!H60,auto_mpg[origin])</f>
        <v>274</v>
      </c>
    </row>
    <row r="61" spans="1:8" x14ac:dyDescent="0.35">
      <c r="A61">
        <f>_xlfn.RANK.AVG(Data!A61,auto_mpg[mpg])</f>
        <v>196.5</v>
      </c>
      <c r="B61">
        <f>_xlfn.RANK.AVG(Data!B61,auto_mpg[cylinders])</f>
        <v>292.5</v>
      </c>
      <c r="C61">
        <f>_xlfn.RANK.AVG(Data!C61,auto_mpg[displacement])</f>
        <v>331</v>
      </c>
      <c r="D61">
        <f>_xlfn.RANK.AVG(Data!D61,auto_mpg[horsepower])</f>
        <v>380</v>
      </c>
      <c r="E61">
        <f>_xlfn.RANK.AVG(Data!E61,auto_mpg[weight])</f>
        <v>292</v>
      </c>
      <c r="F61">
        <f>_xlfn.RANK.AVG(Data!F61,auto_mpg[acceleration])</f>
        <v>4</v>
      </c>
      <c r="G61">
        <f>_xlfn.RANK.AVG(Data!G61,auto_mpg[model_year])</f>
        <v>327.5</v>
      </c>
      <c r="H61">
        <f>_xlfn.RANK.AVG(Data!H61,auto_mpg[origin])</f>
        <v>114.5</v>
      </c>
    </row>
    <row r="62" spans="1:8" x14ac:dyDescent="0.35">
      <c r="A62">
        <f>_xlfn.RANK.AVG(Data!A62,auto_mpg[mpg])</f>
        <v>243</v>
      </c>
      <c r="B62">
        <f>_xlfn.RANK.AVG(Data!B62,auto_mpg[cylinders])</f>
        <v>292.5</v>
      </c>
      <c r="C62">
        <f>_xlfn.RANK.AVG(Data!C62,auto_mpg[displacement])</f>
        <v>214.5</v>
      </c>
      <c r="D62">
        <f>_xlfn.RANK.AVG(Data!D62,auto_mpg[horsepower])</f>
        <v>214.5</v>
      </c>
      <c r="E62">
        <f>_xlfn.RANK.AVG(Data!E62,auto_mpg[weight])</f>
        <v>261.5</v>
      </c>
      <c r="F62">
        <f>_xlfn.RANK.AVG(Data!F62,auto_mpg[acceleration])</f>
        <v>29.5</v>
      </c>
      <c r="G62">
        <f>_xlfn.RANK.AVG(Data!G62,auto_mpg[model_year])</f>
        <v>327.5</v>
      </c>
      <c r="H62">
        <f>_xlfn.RANK.AVG(Data!H62,auto_mpg[origin])</f>
        <v>274</v>
      </c>
    </row>
    <row r="63" spans="1:8" x14ac:dyDescent="0.35">
      <c r="A63">
        <f>_xlfn.RANK.AVG(Data!A63,auto_mpg[mpg])</f>
        <v>223.5</v>
      </c>
      <c r="B63">
        <f>_xlfn.RANK.AVG(Data!B63,auto_mpg[cylinders])</f>
        <v>292.5</v>
      </c>
      <c r="C63">
        <f>_xlfn.RANK.AVG(Data!C63,auto_mpg[displacement])</f>
        <v>237</v>
      </c>
      <c r="D63">
        <f>_xlfn.RANK.AVG(Data!D63,auto_mpg[horsepower])</f>
        <v>249</v>
      </c>
      <c r="E63">
        <f>_xlfn.RANK.AVG(Data!E63,auto_mpg[weight])</f>
        <v>298</v>
      </c>
      <c r="F63">
        <f>_xlfn.RANK.AVG(Data!F63,auto_mpg[acceleration])</f>
        <v>134</v>
      </c>
      <c r="G63">
        <f>_xlfn.RANK.AVG(Data!G63,auto_mpg[model_year])</f>
        <v>327.5</v>
      </c>
      <c r="H63">
        <f>_xlfn.RANK.AVG(Data!H63,auto_mpg[origin])</f>
        <v>274</v>
      </c>
    </row>
    <row r="64" spans="1:8" x14ac:dyDescent="0.35">
      <c r="A64">
        <f>_xlfn.RANK.AVG(Data!A64,auto_mpg[mpg])</f>
        <v>375.5</v>
      </c>
      <c r="B64">
        <f>_xlfn.RANK.AVG(Data!B64,auto_mpg[cylinders])</f>
        <v>52</v>
      </c>
      <c r="C64">
        <f>_xlfn.RANK.AVG(Data!C64,auto_mpg[displacement])</f>
        <v>46.5</v>
      </c>
      <c r="D64">
        <f>_xlfn.RANK.AVG(Data!D64,auto_mpg[horsepower])</f>
        <v>35.5</v>
      </c>
      <c r="E64">
        <f>_xlfn.RANK.AVG(Data!E64,auto_mpg[weight])</f>
        <v>41</v>
      </c>
      <c r="F64">
        <f>_xlfn.RANK.AVG(Data!F64,auto_mpg[acceleration])</f>
        <v>362.5</v>
      </c>
      <c r="G64">
        <f>_xlfn.RANK.AVG(Data!G64,auto_mpg[model_year])</f>
        <v>327.5</v>
      </c>
      <c r="H64">
        <f>_xlfn.RANK.AVG(Data!H64,auto_mpg[origin])</f>
        <v>274</v>
      </c>
    </row>
    <row r="65" spans="1:8" x14ac:dyDescent="0.35">
      <c r="A65">
        <f>_xlfn.RANK.AVG(Data!A65,auto_mpg[mpg])</f>
        <v>356</v>
      </c>
      <c r="B65">
        <f>_xlfn.RANK.AVG(Data!B65,auto_mpg[cylinders])</f>
        <v>52</v>
      </c>
      <c r="C65">
        <f>_xlfn.RANK.AVG(Data!C65,auto_mpg[displacement])</f>
        <v>16</v>
      </c>
      <c r="D65">
        <f>_xlfn.RANK.AVG(Data!D65,auto_mpg[horsepower])</f>
        <v>25</v>
      </c>
      <c r="E65">
        <f>_xlfn.RANK.AVG(Data!E65,auto_mpg[weight])</f>
        <v>27</v>
      </c>
      <c r="F65">
        <f>_xlfn.RANK.AVG(Data!F65,auto_mpg[acceleration])</f>
        <v>362.5</v>
      </c>
      <c r="G65">
        <f>_xlfn.RANK.AVG(Data!G65,auto_mpg[model_year])</f>
        <v>327.5</v>
      </c>
      <c r="H65">
        <f>_xlfn.RANK.AVG(Data!H65,auto_mpg[origin])</f>
        <v>274</v>
      </c>
    </row>
    <row r="66" spans="1:8" x14ac:dyDescent="0.35">
      <c r="A66">
        <f>_xlfn.RANK.AVG(Data!A66,auto_mpg[mpg])</f>
        <v>337.5</v>
      </c>
      <c r="B66">
        <f>_xlfn.RANK.AVG(Data!B66,auto_mpg[cylinders])</f>
        <v>52</v>
      </c>
      <c r="C66">
        <f>_xlfn.RANK.AVG(Data!C66,auto_mpg[displacement])</f>
        <v>65</v>
      </c>
      <c r="D66">
        <f>_xlfn.RANK.AVG(Data!D66,auto_mpg[horsepower])</f>
        <v>56.5</v>
      </c>
      <c r="E66">
        <f>_xlfn.RANK.AVG(Data!E66,auto_mpg[weight])</f>
        <v>53</v>
      </c>
      <c r="F66">
        <f>_xlfn.RANK.AVG(Data!F66,auto_mpg[acceleration])</f>
        <v>312</v>
      </c>
      <c r="G66">
        <f>_xlfn.RANK.AVG(Data!G66,auto_mpg[model_year])</f>
        <v>327.5</v>
      </c>
      <c r="H66">
        <f>_xlfn.RANK.AVG(Data!H66,auto_mpg[origin])</f>
        <v>274</v>
      </c>
    </row>
    <row r="67" spans="1:8" x14ac:dyDescent="0.35">
      <c r="A67">
        <f>_xlfn.RANK.AVG(Data!A67,auto_mpg[mpg])</f>
        <v>356</v>
      </c>
      <c r="B67">
        <f>_xlfn.RANK.AVG(Data!B67,auto_mpg[cylinders])</f>
        <v>52</v>
      </c>
      <c r="C67">
        <f>_xlfn.RANK.AVG(Data!C67,auto_mpg[displacement])</f>
        <v>33.5</v>
      </c>
      <c r="D67">
        <f>_xlfn.RANK.AVG(Data!D67,auto_mpg[horsepower])</f>
        <v>43.5</v>
      </c>
      <c r="E67">
        <f>_xlfn.RANK.AVG(Data!E67,auto_mpg[weight])</f>
        <v>54</v>
      </c>
      <c r="F67">
        <f>_xlfn.RANK.AVG(Data!F67,auto_mpg[acceleration])</f>
        <v>333.5</v>
      </c>
      <c r="G67">
        <f>_xlfn.RANK.AVG(Data!G67,auto_mpg[model_year])</f>
        <v>327.5</v>
      </c>
      <c r="H67">
        <f>_xlfn.RANK.AVG(Data!H67,auto_mpg[origin])</f>
        <v>274</v>
      </c>
    </row>
    <row r="68" spans="1:8" x14ac:dyDescent="0.35">
      <c r="A68">
        <f>_xlfn.RANK.AVG(Data!A68,auto_mpg[mpg])</f>
        <v>303</v>
      </c>
      <c r="B68">
        <f>_xlfn.RANK.AVG(Data!B68,auto_mpg[cylinders])</f>
        <v>52</v>
      </c>
      <c r="C68">
        <f>_xlfn.RANK.AVG(Data!C68,auto_mpg[displacement])</f>
        <v>84</v>
      </c>
      <c r="D68">
        <f>_xlfn.RANK.AVG(Data!D68,auto_mpg[horsepower])</f>
        <v>56.5</v>
      </c>
      <c r="E68">
        <f>_xlfn.RANK.AVG(Data!E68,auto_mpg[weight])</f>
        <v>91.5</v>
      </c>
      <c r="F68">
        <f>_xlfn.RANK.AVG(Data!F68,auto_mpg[acceleration])</f>
        <v>372</v>
      </c>
      <c r="G68">
        <f>_xlfn.RANK.AVG(Data!G68,auto_mpg[model_year])</f>
        <v>327.5</v>
      </c>
      <c r="H68">
        <f>_xlfn.RANK.AVG(Data!H68,auto_mpg[origin])</f>
        <v>274</v>
      </c>
    </row>
    <row r="69" spans="1:8" x14ac:dyDescent="0.35">
      <c r="A69">
        <f>_xlfn.RANK.AVG(Data!A69,auto_mpg[mpg])</f>
        <v>393.5</v>
      </c>
      <c r="B69">
        <f>_xlfn.RANK.AVG(Data!B69,auto_mpg[cylinders])</f>
        <v>52</v>
      </c>
      <c r="C69">
        <f>_xlfn.RANK.AVG(Data!C69,auto_mpg[displacement])</f>
        <v>8</v>
      </c>
      <c r="D69">
        <f>_xlfn.RANK.AVG(Data!D69,auto_mpg[horsepower])</f>
        <v>10</v>
      </c>
      <c r="E69">
        <f>_xlfn.RANK.AVG(Data!E69,auto_mpg[weight])</f>
        <v>15</v>
      </c>
      <c r="F69">
        <f>_xlfn.RANK.AVG(Data!F69,auto_mpg[acceleration])</f>
        <v>384</v>
      </c>
      <c r="G69">
        <f>_xlfn.RANK.AVG(Data!G69,auto_mpg[model_year])</f>
        <v>327.5</v>
      </c>
      <c r="H69">
        <f>_xlfn.RANK.AVG(Data!H69,auto_mpg[origin])</f>
        <v>274</v>
      </c>
    </row>
    <row r="70" spans="1:8" x14ac:dyDescent="0.35">
      <c r="A70">
        <f>_xlfn.RANK.AVG(Data!A70,auto_mpg[mpg])</f>
        <v>375.5</v>
      </c>
      <c r="B70">
        <f>_xlfn.RANK.AVG(Data!B70,auto_mpg[cylinders])</f>
        <v>52</v>
      </c>
      <c r="C70">
        <f>_xlfn.RANK.AVG(Data!C70,auto_mpg[displacement])</f>
        <v>46.5</v>
      </c>
      <c r="D70">
        <f>_xlfn.RANK.AVG(Data!D70,auto_mpg[horsepower])</f>
        <v>41.5</v>
      </c>
      <c r="E70">
        <f>_xlfn.RANK.AVG(Data!E70,auto_mpg[weight])</f>
        <v>17</v>
      </c>
      <c r="F70">
        <f>_xlfn.RANK.AVG(Data!F70,auto_mpg[acceleration])</f>
        <v>312</v>
      </c>
      <c r="G70">
        <f>_xlfn.RANK.AVG(Data!G70,auto_mpg[model_year])</f>
        <v>327.5</v>
      </c>
      <c r="H70">
        <f>_xlfn.RANK.AVG(Data!H70,auto_mpg[origin])</f>
        <v>274</v>
      </c>
    </row>
    <row r="71" spans="1:8" x14ac:dyDescent="0.35">
      <c r="A71">
        <f>_xlfn.RANK.AVG(Data!A71,auto_mpg[mpg])</f>
        <v>388.5</v>
      </c>
      <c r="B71">
        <f>_xlfn.RANK.AVG(Data!B71,auto_mpg[cylinders])</f>
        <v>52</v>
      </c>
      <c r="C71">
        <f>_xlfn.RANK.AVG(Data!C71,auto_mpg[displacement])</f>
        <v>46.5</v>
      </c>
      <c r="D71">
        <f>_xlfn.RANK.AVG(Data!D71,auto_mpg[horsepower])</f>
        <v>38.5</v>
      </c>
      <c r="E71">
        <f>_xlfn.RANK.AVG(Data!E71,auto_mpg[weight])</f>
        <v>23</v>
      </c>
      <c r="F71">
        <f>_xlfn.RANK.AVG(Data!F71,auto_mpg[acceleration])</f>
        <v>312</v>
      </c>
      <c r="G71">
        <f>_xlfn.RANK.AVG(Data!G71,auto_mpg[model_year])</f>
        <v>327.5</v>
      </c>
      <c r="H71">
        <f>_xlfn.RANK.AVG(Data!H71,auto_mpg[origin])</f>
        <v>274</v>
      </c>
    </row>
    <row r="72" spans="1:8" x14ac:dyDescent="0.35">
      <c r="A72">
        <f>_xlfn.RANK.AVG(Data!A72,auto_mpg[mpg])</f>
        <v>375.5</v>
      </c>
      <c r="B72">
        <f>_xlfn.RANK.AVG(Data!B72,auto_mpg[cylinders])</f>
        <v>52</v>
      </c>
      <c r="C72">
        <f>_xlfn.RANK.AVG(Data!C72,auto_mpg[displacement])</f>
        <v>16</v>
      </c>
      <c r="D72">
        <f>_xlfn.RANK.AVG(Data!D72,auto_mpg[horsepower])</f>
        <v>16</v>
      </c>
      <c r="E72">
        <f>_xlfn.RANK.AVG(Data!E72,auto_mpg[weight])</f>
        <v>26</v>
      </c>
      <c r="F72">
        <f>_xlfn.RANK.AVG(Data!F72,auto_mpg[acceleration])</f>
        <v>350.5</v>
      </c>
      <c r="G72">
        <f>_xlfn.RANK.AVG(Data!G72,auto_mpg[model_year])</f>
        <v>327.5</v>
      </c>
      <c r="H72">
        <f>_xlfn.RANK.AVG(Data!H72,auto_mpg[origin])</f>
        <v>274</v>
      </c>
    </row>
    <row r="73" spans="1:8" x14ac:dyDescent="0.35">
      <c r="A73">
        <f>_xlfn.RANK.AVG(Data!A73,auto_mpg[mpg])</f>
        <v>261.5</v>
      </c>
      <c r="B73">
        <f>_xlfn.RANK.AVG(Data!B73,auto_mpg[cylinders])</f>
        <v>396.5</v>
      </c>
      <c r="C73">
        <f>_xlfn.RANK.AVG(Data!C73,auto_mpg[displacement])</f>
        <v>396</v>
      </c>
      <c r="D73">
        <f>_xlfn.RANK.AVG(Data!D73,auto_mpg[horsepower])</f>
        <v>174</v>
      </c>
      <c r="E73">
        <f>_xlfn.RANK.AVG(Data!E73,auto_mpg[weight])</f>
        <v>276</v>
      </c>
      <c r="F73">
        <f>_xlfn.RANK.AVG(Data!F73,auto_mpg[acceleration])</f>
        <v>312</v>
      </c>
      <c r="G73">
        <f>_xlfn.RANK.AVG(Data!G73,auto_mpg[model_year])</f>
        <v>327.5</v>
      </c>
      <c r="H73">
        <f>_xlfn.RANK.AVG(Data!H73,auto_mpg[origin])</f>
        <v>40</v>
      </c>
    </row>
    <row r="74" spans="1:8" x14ac:dyDescent="0.35">
      <c r="A74">
        <f>_xlfn.RANK.AVG(Data!A74,auto_mpg[mpg])</f>
        <v>337.5</v>
      </c>
      <c r="B74">
        <f>_xlfn.RANK.AVG(Data!B74,auto_mpg[cylinders])</f>
        <v>52</v>
      </c>
      <c r="C74">
        <f>_xlfn.RANK.AVG(Data!C74,auto_mpg[displacement])</f>
        <v>84</v>
      </c>
      <c r="D74">
        <f>_xlfn.RANK.AVG(Data!D74,auto_mpg[horsepower])</f>
        <v>56.5</v>
      </c>
      <c r="E74">
        <f>_xlfn.RANK.AVG(Data!E74,auto_mpg[weight])</f>
        <v>73</v>
      </c>
      <c r="F74">
        <f>_xlfn.RANK.AVG(Data!F74,auto_mpg[acceleration])</f>
        <v>350.5</v>
      </c>
      <c r="G74">
        <f>_xlfn.RANK.AVG(Data!G74,auto_mpg[model_year])</f>
        <v>327.5</v>
      </c>
      <c r="H74">
        <f>_xlfn.RANK.AVG(Data!H74,auto_mpg[origin])</f>
        <v>274</v>
      </c>
    </row>
    <row r="75" spans="1:8" x14ac:dyDescent="0.35">
      <c r="A75">
        <f>_xlfn.RANK.AVG(Data!A75,auto_mpg[mpg])</f>
        <v>375.5</v>
      </c>
      <c r="B75">
        <f>_xlfn.RANK.AVG(Data!B75,auto_mpg[cylinders])</f>
        <v>52</v>
      </c>
      <c r="C75">
        <f>_xlfn.RANK.AVG(Data!C75,auto_mpg[displacement])</f>
        <v>75</v>
      </c>
      <c r="D75">
        <f>_xlfn.RANK.AVG(Data!D75,auto_mpg[horsepower])</f>
        <v>94</v>
      </c>
      <c r="E75">
        <f>_xlfn.RANK.AVG(Data!E75,auto_mpg[weight])</f>
        <v>56</v>
      </c>
      <c r="F75">
        <f>_xlfn.RANK.AVG(Data!F75,auto_mpg[acceleration])</f>
        <v>288.5</v>
      </c>
      <c r="G75">
        <f>_xlfn.RANK.AVG(Data!G75,auto_mpg[model_year])</f>
        <v>327.5</v>
      </c>
      <c r="H75">
        <f>_xlfn.RANK.AVG(Data!H75,auto_mpg[origin])</f>
        <v>274</v>
      </c>
    </row>
    <row r="76" spans="1:8" x14ac:dyDescent="0.35">
      <c r="A76">
        <f>_xlfn.RANK.AVG(Data!A76,auto_mpg[mpg])</f>
        <v>375.5</v>
      </c>
      <c r="B76">
        <f>_xlfn.RANK.AVG(Data!B76,auto_mpg[cylinders])</f>
        <v>52</v>
      </c>
      <c r="C76">
        <f>_xlfn.RANK.AVG(Data!C76,auto_mpg[displacement])</f>
        <v>93</v>
      </c>
      <c r="D76">
        <f>_xlfn.RANK.AVG(Data!D76,auto_mpg[horsepower])</f>
        <v>81</v>
      </c>
      <c r="E76">
        <f>_xlfn.RANK.AVG(Data!E76,auto_mpg[weight])</f>
        <v>39</v>
      </c>
      <c r="F76">
        <f>_xlfn.RANK.AVG(Data!F76,auto_mpg[acceleration])</f>
        <v>162.5</v>
      </c>
      <c r="G76">
        <f>_xlfn.RANK.AVG(Data!G76,auto_mpg[model_year])</f>
        <v>327.5</v>
      </c>
      <c r="H76">
        <f>_xlfn.RANK.AVG(Data!H76,auto_mpg[origin])</f>
        <v>274</v>
      </c>
    </row>
    <row r="77" spans="1:8" x14ac:dyDescent="0.35">
      <c r="A77">
        <f>_xlfn.RANK.AVG(Data!A77,auto_mpg[mpg])</f>
        <v>356</v>
      </c>
      <c r="B77">
        <f>_xlfn.RANK.AVG(Data!B77,auto_mpg[cylinders])</f>
        <v>52</v>
      </c>
      <c r="C77">
        <f>_xlfn.RANK.AVG(Data!C77,auto_mpg[displacement])</f>
        <v>65</v>
      </c>
      <c r="D77">
        <f>_xlfn.RANK.AVG(Data!D77,auto_mpg[horsepower])</f>
        <v>56.5</v>
      </c>
      <c r="E77">
        <f>_xlfn.RANK.AVG(Data!E77,auto_mpg[weight])</f>
        <v>60</v>
      </c>
      <c r="F77">
        <f>_xlfn.RANK.AVG(Data!F77,auto_mpg[acceleration])</f>
        <v>288.5</v>
      </c>
      <c r="G77">
        <f>_xlfn.RANK.AVG(Data!G77,auto_mpg[model_year])</f>
        <v>327.5</v>
      </c>
      <c r="H77">
        <f>_xlfn.RANK.AVG(Data!H77,auto_mpg[origin])</f>
        <v>274</v>
      </c>
    </row>
    <row r="78" spans="1:8" x14ac:dyDescent="0.35">
      <c r="A78">
        <f>_xlfn.RANK.AVG(Data!A78,auto_mpg[mpg])</f>
        <v>283</v>
      </c>
      <c r="B78">
        <f>_xlfn.RANK.AVG(Data!B78,auto_mpg[cylinders])</f>
        <v>292.5</v>
      </c>
      <c r="C78">
        <f>_xlfn.RANK.AVG(Data!C78,auto_mpg[displacement])</f>
        <v>246</v>
      </c>
      <c r="D78">
        <f>_xlfn.RANK.AVG(Data!D78,auto_mpg[horsepower])</f>
        <v>115</v>
      </c>
      <c r="E78">
        <f>_xlfn.RANK.AVG(Data!E78,auto_mpg[weight])</f>
        <v>180</v>
      </c>
      <c r="F78">
        <f>_xlfn.RANK.AVG(Data!F78,auto_mpg[acceleration])</f>
        <v>258</v>
      </c>
      <c r="G78">
        <f>_xlfn.RANK.AVG(Data!G78,auto_mpg[model_year])</f>
        <v>327.5</v>
      </c>
      <c r="H78">
        <f>_xlfn.RANK.AVG(Data!H78,auto_mpg[origin])</f>
        <v>114.5</v>
      </c>
    </row>
    <row r="79" spans="1:8" x14ac:dyDescent="0.35">
      <c r="A79">
        <f>_xlfn.RANK.AVG(Data!A79,auto_mpg[mpg])</f>
        <v>209.5</v>
      </c>
      <c r="B79">
        <f>_xlfn.RANK.AVG(Data!B79,auto_mpg[cylinders])</f>
        <v>292.5</v>
      </c>
      <c r="C79">
        <f>_xlfn.RANK.AVG(Data!C79,auto_mpg[displacement])</f>
        <v>246</v>
      </c>
      <c r="D79">
        <f>_xlfn.RANK.AVG(Data!D79,auto_mpg[horsepower])</f>
        <v>291.5</v>
      </c>
      <c r="E79">
        <f>_xlfn.RANK.AVG(Data!E79,auto_mpg[weight])</f>
        <v>250</v>
      </c>
      <c r="F79">
        <f>_xlfn.RANK.AVG(Data!F79,auto_mpg[acceleration])</f>
        <v>73.5</v>
      </c>
      <c r="G79">
        <f>_xlfn.RANK.AVG(Data!G79,auto_mpg[model_year])</f>
        <v>327.5</v>
      </c>
      <c r="H79">
        <f>_xlfn.RANK.AVG(Data!H79,auto_mpg[origin])</f>
        <v>114.5</v>
      </c>
    </row>
    <row r="80" spans="1:8" x14ac:dyDescent="0.35">
      <c r="A80">
        <f>_xlfn.RANK.AVG(Data!A80,auto_mpg[mpg])</f>
        <v>223.5</v>
      </c>
      <c r="B80">
        <f>_xlfn.RANK.AVG(Data!B80,auto_mpg[cylinders])</f>
        <v>292.5</v>
      </c>
      <c r="C80">
        <f>_xlfn.RANK.AVG(Data!C80,auto_mpg[displacement])</f>
        <v>256</v>
      </c>
      <c r="D80">
        <f>_xlfn.RANK.AVG(Data!D80,auto_mpg[horsepower])</f>
        <v>245.5</v>
      </c>
      <c r="E80">
        <f>_xlfn.RANK.AVG(Data!E80,auto_mpg[weight])</f>
        <v>171</v>
      </c>
      <c r="F80">
        <f>_xlfn.RANK.AVG(Data!F80,auto_mpg[acceleration])</f>
        <v>29.5</v>
      </c>
      <c r="G80">
        <f>_xlfn.RANK.AVG(Data!G80,auto_mpg[model_year])</f>
        <v>327.5</v>
      </c>
      <c r="H80">
        <f>_xlfn.RANK.AVG(Data!H80,auto_mpg[origin])</f>
        <v>114.5</v>
      </c>
    </row>
    <row r="81" spans="1:8" x14ac:dyDescent="0.35">
      <c r="A81">
        <f>_xlfn.RANK.AVG(Data!A81,auto_mpg[mpg])</f>
        <v>145.5</v>
      </c>
      <c r="B81">
        <f>_xlfn.RANK.AVG(Data!B81,auto_mpg[cylinders])</f>
        <v>292.5</v>
      </c>
      <c r="C81">
        <f>_xlfn.RANK.AVG(Data!C81,auto_mpg[displacement])</f>
        <v>342</v>
      </c>
      <c r="D81">
        <f>_xlfn.RANK.AVG(Data!D81,auto_mpg[horsepower])</f>
        <v>335</v>
      </c>
      <c r="E81">
        <f>_xlfn.RANK.AVG(Data!E81,auto_mpg[weight])</f>
        <v>310</v>
      </c>
      <c r="F81">
        <f>_xlfn.RANK.AVG(Data!F81,auto_mpg[acceleration])</f>
        <v>73.5</v>
      </c>
      <c r="G81">
        <f>_xlfn.RANK.AVG(Data!G81,auto_mpg[model_year])</f>
        <v>327.5</v>
      </c>
      <c r="H81">
        <f>_xlfn.RANK.AVG(Data!H81,auto_mpg[origin])</f>
        <v>114.5</v>
      </c>
    </row>
    <row r="82" spans="1:8" x14ac:dyDescent="0.35">
      <c r="A82">
        <f>_xlfn.RANK.AVG(Data!A82,auto_mpg[mpg])</f>
        <v>209.5</v>
      </c>
      <c r="B82">
        <f>_xlfn.RANK.AVG(Data!B82,auto_mpg[cylinders])</f>
        <v>292.5</v>
      </c>
      <c r="C82">
        <f>_xlfn.RANK.AVG(Data!C82,auto_mpg[displacement])</f>
        <v>237</v>
      </c>
      <c r="D82">
        <f>_xlfn.RANK.AVG(Data!D82,auto_mpg[horsepower])</f>
        <v>249</v>
      </c>
      <c r="E82">
        <f>_xlfn.RANK.AVG(Data!E82,auto_mpg[weight])</f>
        <v>265.5</v>
      </c>
      <c r="F82">
        <f>_xlfn.RANK.AVG(Data!F82,auto_mpg[acceleration])</f>
        <v>162.5</v>
      </c>
      <c r="G82">
        <f>_xlfn.RANK.AVG(Data!G82,auto_mpg[model_year])</f>
        <v>327.5</v>
      </c>
      <c r="H82">
        <f>_xlfn.RANK.AVG(Data!H82,auto_mpg[origin])</f>
        <v>274</v>
      </c>
    </row>
    <row r="83" spans="1:8" x14ac:dyDescent="0.35">
      <c r="A83">
        <f>_xlfn.RANK.AVG(Data!A83,auto_mpg[mpg])</f>
        <v>113.5</v>
      </c>
      <c r="B83">
        <f>_xlfn.RANK.AVG(Data!B83,auto_mpg[cylinders])</f>
        <v>292.5</v>
      </c>
      <c r="C83">
        <f>_xlfn.RANK.AVG(Data!C83,auto_mpg[displacement])</f>
        <v>331</v>
      </c>
      <c r="D83">
        <f>_xlfn.RANK.AVG(Data!D83,auto_mpg[horsepower])</f>
        <v>200.5</v>
      </c>
      <c r="E83">
        <f>_xlfn.RANK.AVG(Data!E83,auto_mpg[weight])</f>
        <v>284</v>
      </c>
      <c r="F83">
        <f>_xlfn.RANK.AVG(Data!F83,auto_mpg[acceleration])</f>
        <v>108.5</v>
      </c>
      <c r="G83">
        <f>_xlfn.RANK.AVG(Data!G83,auto_mpg[model_year])</f>
        <v>327.5</v>
      </c>
      <c r="H83">
        <f>_xlfn.RANK.AVG(Data!H83,auto_mpg[origin])</f>
        <v>40</v>
      </c>
    </row>
    <row r="84" spans="1:8" x14ac:dyDescent="0.35">
      <c r="A84">
        <f>_xlfn.RANK.AVG(Data!A84,auto_mpg[mpg])</f>
        <v>196.5</v>
      </c>
      <c r="B84">
        <f>_xlfn.RANK.AVG(Data!B84,auto_mpg[cylinders])</f>
        <v>292.5</v>
      </c>
      <c r="C84">
        <f>_xlfn.RANK.AVG(Data!C84,auto_mpg[displacement])</f>
        <v>256</v>
      </c>
      <c r="D84">
        <f>_xlfn.RANK.AVG(Data!D84,auto_mpg[horsepower])</f>
        <v>174</v>
      </c>
      <c r="E84">
        <f>_xlfn.RANK.AVG(Data!E84,auto_mpg[weight])</f>
        <v>251</v>
      </c>
      <c r="F84">
        <f>_xlfn.RANK.AVG(Data!F84,auto_mpg[acceleration])</f>
        <v>258</v>
      </c>
      <c r="G84">
        <f>_xlfn.RANK.AVG(Data!G84,auto_mpg[model_year])</f>
        <v>327.5</v>
      </c>
      <c r="H84">
        <f>_xlfn.RANK.AVG(Data!H84,auto_mpg[origin])</f>
        <v>40</v>
      </c>
    </row>
    <row r="85" spans="1:8" x14ac:dyDescent="0.35">
      <c r="A85">
        <f>_xlfn.RANK.AVG(Data!A85,auto_mpg[mpg])</f>
        <v>113.5</v>
      </c>
      <c r="B85">
        <f>_xlfn.RANK.AVG(Data!B85,auto_mpg[cylinders])</f>
        <v>292.5</v>
      </c>
      <c r="C85">
        <f>_xlfn.RANK.AVG(Data!C85,auto_mpg[displacement])</f>
        <v>310.5</v>
      </c>
      <c r="D85">
        <f>_xlfn.RANK.AVG(Data!D85,auto_mpg[horsepower])</f>
        <v>277</v>
      </c>
      <c r="E85">
        <f>_xlfn.RANK.AVG(Data!E85,auto_mpg[weight])</f>
        <v>313.5</v>
      </c>
      <c r="F85">
        <f>_xlfn.RANK.AVG(Data!F85,auto_mpg[acceleration])</f>
        <v>224.5</v>
      </c>
      <c r="G85">
        <f>_xlfn.RANK.AVG(Data!G85,auto_mpg[model_year])</f>
        <v>327.5</v>
      </c>
      <c r="H85">
        <f>_xlfn.RANK.AVG(Data!H85,auto_mpg[origin])</f>
        <v>274</v>
      </c>
    </row>
    <row r="86" spans="1:8" x14ac:dyDescent="0.35">
      <c r="A86">
        <f>_xlfn.RANK.AVG(Data!A86,auto_mpg[mpg])</f>
        <v>129</v>
      </c>
      <c r="B86">
        <f>_xlfn.RANK.AVG(Data!B86,auto_mpg[cylinders])</f>
        <v>292.5</v>
      </c>
      <c r="C86">
        <f>_xlfn.RANK.AVG(Data!C86,auto_mpg[displacement])</f>
        <v>331</v>
      </c>
      <c r="D86">
        <f>_xlfn.RANK.AVG(Data!D86,auto_mpg[horsepower])</f>
        <v>235</v>
      </c>
      <c r="E86">
        <f>_xlfn.RANK.AVG(Data!E86,auto_mpg[weight])</f>
        <v>338</v>
      </c>
      <c r="F86">
        <f>_xlfn.RANK.AVG(Data!F86,auto_mpg[acceleration])</f>
        <v>134</v>
      </c>
      <c r="G86">
        <f>_xlfn.RANK.AVG(Data!G86,auto_mpg[model_year])</f>
        <v>327.5</v>
      </c>
      <c r="H86">
        <f>_xlfn.RANK.AVG(Data!H86,auto_mpg[origin])</f>
        <v>40</v>
      </c>
    </row>
    <row r="87" spans="1:8" x14ac:dyDescent="0.35">
      <c r="A87">
        <f>_xlfn.RANK.AVG(Data!A87,auto_mpg[mpg])</f>
        <v>375.5</v>
      </c>
      <c r="B87">
        <f>_xlfn.RANK.AVG(Data!B87,auto_mpg[cylinders])</f>
        <v>52</v>
      </c>
      <c r="C87">
        <f>_xlfn.RANK.AVG(Data!C87,auto_mpg[displacement])</f>
        <v>46.5</v>
      </c>
      <c r="D87">
        <f>_xlfn.RANK.AVG(Data!D87,auto_mpg[horsepower])</f>
        <v>25</v>
      </c>
      <c r="E87">
        <f>_xlfn.RANK.AVG(Data!E87,auto_mpg[weight])</f>
        <v>55</v>
      </c>
      <c r="F87">
        <f>_xlfn.RANK.AVG(Data!F87,auto_mpg[acceleration])</f>
        <v>333.5</v>
      </c>
      <c r="G87">
        <f>_xlfn.RANK.AVG(Data!G87,auto_mpg[model_year])</f>
        <v>293.5</v>
      </c>
      <c r="H87">
        <f>_xlfn.RANK.AVG(Data!H87,auto_mpg[origin])</f>
        <v>274</v>
      </c>
    </row>
    <row r="88" spans="1:8" x14ac:dyDescent="0.35">
      <c r="A88">
        <f>_xlfn.RANK.AVG(Data!A88,auto_mpg[mpg])</f>
        <v>356</v>
      </c>
      <c r="B88">
        <f>_xlfn.RANK.AVG(Data!B88,auto_mpg[cylinders])</f>
        <v>52</v>
      </c>
      <c r="C88">
        <f>_xlfn.RANK.AVG(Data!C88,auto_mpg[displacement])</f>
        <v>84</v>
      </c>
      <c r="D88">
        <f>_xlfn.RANK.AVG(Data!D88,auto_mpg[horsepower])</f>
        <v>56.5</v>
      </c>
      <c r="E88">
        <f>_xlfn.RANK.AVG(Data!E88,auto_mpg[weight])</f>
        <v>91.5</v>
      </c>
      <c r="F88">
        <f>_xlfn.RANK.AVG(Data!F88,auto_mpg[acceleration])</f>
        <v>372</v>
      </c>
      <c r="G88">
        <f>_xlfn.RANK.AVG(Data!G88,auto_mpg[model_year])</f>
        <v>293.5</v>
      </c>
      <c r="H88">
        <f>_xlfn.RANK.AVG(Data!H88,auto_mpg[origin])</f>
        <v>274</v>
      </c>
    </row>
    <row r="89" spans="1:8" x14ac:dyDescent="0.35">
      <c r="A89">
        <f>_xlfn.RANK.AVG(Data!A89,auto_mpg[mpg])</f>
        <v>375.5</v>
      </c>
      <c r="B89">
        <f>_xlfn.RANK.AVG(Data!B89,auto_mpg[cylinders])</f>
        <v>52</v>
      </c>
      <c r="C89">
        <f>_xlfn.RANK.AVG(Data!C89,auto_mpg[displacement])</f>
        <v>46.5</v>
      </c>
      <c r="D89">
        <f>_xlfn.RANK.AVG(Data!D89,auto_mpg[horsepower])</f>
        <v>73</v>
      </c>
      <c r="E89">
        <f>_xlfn.RANK.AVG(Data!E89,auto_mpg[weight])</f>
        <v>65</v>
      </c>
      <c r="F89">
        <f>_xlfn.RANK.AVG(Data!F89,auto_mpg[acceleration])</f>
        <v>333.5</v>
      </c>
      <c r="G89">
        <f>_xlfn.RANK.AVG(Data!G89,auto_mpg[model_year])</f>
        <v>293.5</v>
      </c>
      <c r="H89">
        <f>_xlfn.RANK.AVG(Data!H89,auto_mpg[origin])</f>
        <v>274</v>
      </c>
    </row>
    <row r="90" spans="1:8" x14ac:dyDescent="0.35">
      <c r="A90">
        <f>_xlfn.RANK.AVG(Data!A90,auto_mpg[mpg])</f>
        <v>356</v>
      </c>
      <c r="B90">
        <f>_xlfn.RANK.AVG(Data!B90,auto_mpg[cylinders])</f>
        <v>52</v>
      </c>
      <c r="C90">
        <f>_xlfn.RANK.AVG(Data!C90,auto_mpg[displacement])</f>
        <v>93</v>
      </c>
      <c r="D90">
        <f>_xlfn.RANK.AVG(Data!D90,auto_mpg[horsepower])</f>
        <v>88</v>
      </c>
      <c r="E90">
        <f>_xlfn.RANK.AVG(Data!E90,auto_mpg[weight])</f>
        <v>64</v>
      </c>
      <c r="F90">
        <f>_xlfn.RANK.AVG(Data!F90,auto_mpg[acceleration])</f>
        <v>258</v>
      </c>
      <c r="G90">
        <f>_xlfn.RANK.AVG(Data!G90,auto_mpg[model_year])</f>
        <v>293.5</v>
      </c>
      <c r="H90">
        <f>_xlfn.RANK.AVG(Data!H90,auto_mpg[origin])</f>
        <v>274</v>
      </c>
    </row>
    <row r="91" spans="1:8" x14ac:dyDescent="0.35">
      <c r="A91">
        <f>_xlfn.RANK.AVG(Data!A91,auto_mpg[mpg])</f>
        <v>337.5</v>
      </c>
      <c r="B91">
        <f>_xlfn.RANK.AVG(Data!B91,auto_mpg[cylinders])</f>
        <v>52</v>
      </c>
      <c r="C91">
        <f>_xlfn.RANK.AVG(Data!C91,auto_mpg[displacement])</f>
        <v>65</v>
      </c>
      <c r="D91">
        <f>_xlfn.RANK.AVG(Data!D91,auto_mpg[horsepower])</f>
        <v>56.5</v>
      </c>
      <c r="E91">
        <f>_xlfn.RANK.AVG(Data!E91,auto_mpg[weight])</f>
        <v>83</v>
      </c>
      <c r="F91">
        <f>_xlfn.RANK.AVG(Data!F91,auto_mpg[acceleration])</f>
        <v>350.5</v>
      </c>
      <c r="G91">
        <f>_xlfn.RANK.AVG(Data!G91,auto_mpg[model_year])</f>
        <v>293.5</v>
      </c>
      <c r="H91">
        <f>_xlfn.RANK.AVG(Data!H91,auto_mpg[origin])</f>
        <v>274</v>
      </c>
    </row>
    <row r="92" spans="1:8" x14ac:dyDescent="0.35">
      <c r="A92">
        <f>_xlfn.RANK.AVG(Data!A92,auto_mpg[mpg])</f>
        <v>388.5</v>
      </c>
      <c r="B92">
        <f>_xlfn.RANK.AVG(Data!B92,auto_mpg[cylinders])</f>
        <v>52</v>
      </c>
      <c r="C92">
        <f>_xlfn.RANK.AVG(Data!C92,auto_mpg[displacement])</f>
        <v>8</v>
      </c>
      <c r="D92">
        <f>_xlfn.RANK.AVG(Data!D92,auto_mpg[horsepower])</f>
        <v>12.5</v>
      </c>
      <c r="E92">
        <f>_xlfn.RANK.AVG(Data!E92,auto_mpg[weight])</f>
        <v>4</v>
      </c>
      <c r="F92">
        <f>_xlfn.RANK.AVG(Data!F92,auto_mpg[acceleration])</f>
        <v>372</v>
      </c>
      <c r="G92">
        <f>_xlfn.RANK.AVG(Data!G92,auto_mpg[model_year])</f>
        <v>293.5</v>
      </c>
      <c r="H92">
        <f>_xlfn.RANK.AVG(Data!H92,auto_mpg[origin])</f>
        <v>274</v>
      </c>
    </row>
    <row r="93" spans="1:8" x14ac:dyDescent="0.35">
      <c r="A93">
        <f>_xlfn.RANK.AVG(Data!A93,auto_mpg[mpg])</f>
        <v>375.5</v>
      </c>
      <c r="B93">
        <f>_xlfn.RANK.AVG(Data!B93,auto_mpg[cylinders])</f>
        <v>52</v>
      </c>
      <c r="C93">
        <f>_xlfn.RANK.AVG(Data!C93,auto_mpg[displacement])</f>
        <v>16</v>
      </c>
      <c r="D93">
        <f>_xlfn.RANK.AVG(Data!D93,auto_mpg[horsepower])</f>
        <v>56.5</v>
      </c>
      <c r="E93">
        <f>_xlfn.RANK.AVG(Data!E93,auto_mpg[weight])</f>
        <v>20.5</v>
      </c>
      <c r="F93">
        <f>_xlfn.RANK.AVG(Data!F93,auto_mpg[acceleration])</f>
        <v>362.5</v>
      </c>
      <c r="G93">
        <f>_xlfn.RANK.AVG(Data!G93,auto_mpg[model_year])</f>
        <v>293.5</v>
      </c>
      <c r="H93">
        <f>_xlfn.RANK.AVG(Data!H93,auto_mpg[origin])</f>
        <v>274</v>
      </c>
    </row>
    <row r="94" spans="1:8" x14ac:dyDescent="0.35">
      <c r="A94">
        <f>_xlfn.RANK.AVG(Data!A94,auto_mpg[mpg])</f>
        <v>375.5</v>
      </c>
      <c r="B94">
        <f>_xlfn.RANK.AVG(Data!B94,auto_mpg[cylinders])</f>
        <v>52</v>
      </c>
      <c r="C94">
        <f>_xlfn.RANK.AVG(Data!C94,auto_mpg[displacement])</f>
        <v>33.5</v>
      </c>
      <c r="D94">
        <f>_xlfn.RANK.AVG(Data!D94,auto_mpg[horsepower])</f>
        <v>40</v>
      </c>
      <c r="E94">
        <f>_xlfn.RANK.AVG(Data!E94,auto_mpg[weight])</f>
        <v>31</v>
      </c>
      <c r="F94">
        <f>_xlfn.RANK.AVG(Data!F94,auto_mpg[acceleration])</f>
        <v>333.5</v>
      </c>
      <c r="G94">
        <f>_xlfn.RANK.AVG(Data!G94,auto_mpg[model_year])</f>
        <v>293.5</v>
      </c>
      <c r="H94">
        <f>_xlfn.RANK.AVG(Data!H94,auto_mpg[origin])</f>
        <v>274</v>
      </c>
    </row>
    <row r="95" spans="1:8" x14ac:dyDescent="0.35">
      <c r="A95">
        <f>_xlfn.RANK.AVG(Data!A95,auto_mpg[mpg])</f>
        <v>356</v>
      </c>
      <c r="B95">
        <f>_xlfn.RANK.AVG(Data!B95,auto_mpg[cylinders])</f>
        <v>52</v>
      </c>
      <c r="C95">
        <f>_xlfn.RANK.AVG(Data!C95,auto_mpg[displacement])</f>
        <v>65</v>
      </c>
      <c r="D95">
        <f>_xlfn.RANK.AVG(Data!D95,auto_mpg[horsepower])</f>
        <v>56.5</v>
      </c>
      <c r="E95">
        <f>_xlfn.RANK.AVG(Data!E95,auto_mpg[weight])</f>
        <v>43</v>
      </c>
      <c r="F95">
        <f>_xlfn.RANK.AVG(Data!F95,auto_mpg[acceleration])</f>
        <v>258</v>
      </c>
      <c r="G95">
        <f>_xlfn.RANK.AVG(Data!G95,auto_mpg[model_year])</f>
        <v>293.5</v>
      </c>
      <c r="H95">
        <f>_xlfn.RANK.AVG(Data!H95,auto_mpg[origin])</f>
        <v>274</v>
      </c>
    </row>
    <row r="96" spans="1:8" x14ac:dyDescent="0.35">
      <c r="A96">
        <f>_xlfn.RANK.AVG(Data!A96,auto_mpg[mpg])</f>
        <v>375.5</v>
      </c>
      <c r="B96">
        <f>_xlfn.RANK.AVG(Data!B96,auto_mpg[cylinders])</f>
        <v>52</v>
      </c>
      <c r="C96">
        <f>_xlfn.RANK.AVG(Data!C96,auto_mpg[displacement])</f>
        <v>5.5</v>
      </c>
      <c r="D96">
        <f>_xlfn.RANK.AVG(Data!D96,auto_mpg[horsepower])</f>
        <v>7</v>
      </c>
      <c r="E96">
        <f>_xlfn.RANK.AVG(Data!E96,auto_mpg[weight])</f>
        <v>8</v>
      </c>
      <c r="F96">
        <f>_xlfn.RANK.AVG(Data!F96,auto_mpg[acceleration])</f>
        <v>384</v>
      </c>
      <c r="G96">
        <f>_xlfn.RANK.AVG(Data!G96,auto_mpg[model_year])</f>
        <v>293.5</v>
      </c>
      <c r="H96">
        <f>_xlfn.RANK.AVG(Data!H96,auto_mpg[origin])</f>
        <v>274</v>
      </c>
    </row>
    <row r="97" spans="1:8" x14ac:dyDescent="0.35">
      <c r="A97">
        <f>_xlfn.RANK.AVG(Data!A97,auto_mpg[mpg])</f>
        <v>388.5</v>
      </c>
      <c r="B97">
        <f>_xlfn.RANK.AVG(Data!B97,auto_mpg[cylinders])</f>
        <v>52</v>
      </c>
      <c r="C97">
        <f>_xlfn.RANK.AVG(Data!C97,auto_mpg[displacement])</f>
        <v>2</v>
      </c>
      <c r="D97">
        <f>_xlfn.RANK.AVG(Data!D97,auto_mpg[horsepower])</f>
        <v>3</v>
      </c>
      <c r="E97">
        <f>_xlfn.RANK.AVG(Data!E97,auto_mpg[weight])</f>
        <v>5</v>
      </c>
      <c r="F97">
        <f>_xlfn.RANK.AVG(Data!F97,auto_mpg[acceleration])</f>
        <v>384</v>
      </c>
      <c r="G97">
        <f>_xlfn.RANK.AVG(Data!G97,auto_mpg[model_year])</f>
        <v>293.5</v>
      </c>
      <c r="H97">
        <f>_xlfn.RANK.AVG(Data!H97,auto_mpg[origin])</f>
        <v>274</v>
      </c>
    </row>
    <row r="98" spans="1:8" x14ac:dyDescent="0.35">
      <c r="A98">
        <f>_xlfn.RANK.AVG(Data!A98,auto_mpg[mpg])</f>
        <v>375.5</v>
      </c>
      <c r="B98">
        <f>_xlfn.RANK.AVG(Data!B98,auto_mpg[cylinders])</f>
        <v>52</v>
      </c>
      <c r="C98">
        <f>_xlfn.RANK.AVG(Data!C98,auto_mpg[displacement])</f>
        <v>27.5</v>
      </c>
      <c r="D98">
        <f>_xlfn.RANK.AVG(Data!D98,auto_mpg[horsepower])</f>
        <v>25</v>
      </c>
      <c r="E98">
        <f>_xlfn.RANK.AVG(Data!E98,auto_mpg[weight])</f>
        <v>79</v>
      </c>
      <c r="F98">
        <f>_xlfn.RANK.AVG(Data!F98,auto_mpg[acceleration])</f>
        <v>384</v>
      </c>
      <c r="G98">
        <f>_xlfn.RANK.AVG(Data!G98,auto_mpg[model_year])</f>
        <v>293.5</v>
      </c>
      <c r="H98">
        <f>_xlfn.RANK.AVG(Data!H98,auto_mpg[origin])</f>
        <v>274</v>
      </c>
    </row>
    <row r="99" spans="1:8" x14ac:dyDescent="0.35">
      <c r="A99">
        <f>_xlfn.RANK.AVG(Data!A99,auto_mpg[mpg])</f>
        <v>283</v>
      </c>
      <c r="B99">
        <f>_xlfn.RANK.AVG(Data!B99,auto_mpg[cylinders])</f>
        <v>145.5</v>
      </c>
      <c r="C99">
        <f>_xlfn.RANK.AVG(Data!C99,auto_mpg[displacement])</f>
        <v>152</v>
      </c>
      <c r="D99">
        <f>_xlfn.RANK.AVG(Data!D99,auto_mpg[horsepower])</f>
        <v>142.5</v>
      </c>
      <c r="E99">
        <f>_xlfn.RANK.AVG(Data!E99,auto_mpg[weight])</f>
        <v>157</v>
      </c>
      <c r="F99">
        <f>_xlfn.RANK.AVG(Data!F99,auto_mpg[acceleration])</f>
        <v>134</v>
      </c>
      <c r="G99">
        <f>_xlfn.RANK.AVG(Data!G99,auto_mpg[model_year])</f>
        <v>293.5</v>
      </c>
      <c r="H99">
        <f>_xlfn.RANK.AVG(Data!H99,auto_mpg[origin])</f>
        <v>274</v>
      </c>
    </row>
    <row r="100" spans="1:8" x14ac:dyDescent="0.35">
      <c r="A100">
        <f>_xlfn.RANK.AVG(Data!A100,auto_mpg[mpg])</f>
        <v>318</v>
      </c>
      <c r="B100">
        <f>_xlfn.RANK.AVG(Data!B100,auto_mpg[cylinders])</f>
        <v>145.5</v>
      </c>
      <c r="C100">
        <f>_xlfn.RANK.AVG(Data!C100,auto_mpg[displacement])</f>
        <v>118</v>
      </c>
      <c r="D100">
        <f>_xlfn.RANK.AVG(Data!D100,auto_mpg[horsepower])</f>
        <v>159</v>
      </c>
      <c r="E100">
        <f>_xlfn.RANK.AVG(Data!E100,auto_mpg[weight])</f>
        <v>136</v>
      </c>
      <c r="F100">
        <f>_xlfn.RANK.AVG(Data!F100,auto_mpg[acceleration])</f>
        <v>73.5</v>
      </c>
      <c r="G100">
        <f>_xlfn.RANK.AVG(Data!G100,auto_mpg[model_year])</f>
        <v>293.5</v>
      </c>
      <c r="H100">
        <f>_xlfn.RANK.AVG(Data!H100,auto_mpg[origin])</f>
        <v>274</v>
      </c>
    </row>
    <row r="101" spans="1:8" x14ac:dyDescent="0.35">
      <c r="A101">
        <f>_xlfn.RANK.AVG(Data!A101,auto_mpg[mpg])</f>
        <v>283</v>
      </c>
      <c r="B101">
        <f>_xlfn.RANK.AVG(Data!B101,auto_mpg[cylinders])</f>
        <v>145.5</v>
      </c>
      <c r="C101">
        <f>_xlfn.RANK.AVG(Data!C101,auto_mpg[displacement])</f>
        <v>132</v>
      </c>
      <c r="D101">
        <f>_xlfn.RANK.AVG(Data!D101,auto_mpg[horsepower])</f>
        <v>159</v>
      </c>
      <c r="E101">
        <f>_xlfn.RANK.AVG(Data!E101,auto_mpg[weight])</f>
        <v>178</v>
      </c>
      <c r="F101">
        <f>_xlfn.RANK.AVG(Data!F101,auto_mpg[acceleration])</f>
        <v>162.5</v>
      </c>
      <c r="G101">
        <f>_xlfn.RANK.AVG(Data!G101,auto_mpg[model_year])</f>
        <v>293.5</v>
      </c>
      <c r="H101">
        <f>_xlfn.RANK.AVG(Data!H101,auto_mpg[origin])</f>
        <v>274</v>
      </c>
    </row>
    <row r="102" spans="1:8" x14ac:dyDescent="0.35">
      <c r="A102">
        <f>_xlfn.RANK.AVG(Data!A102,auto_mpg[mpg])</f>
        <v>283</v>
      </c>
      <c r="B102">
        <f>_xlfn.RANK.AVG(Data!B102,auto_mpg[cylinders])</f>
        <v>145.5</v>
      </c>
      <c r="C102">
        <f>_xlfn.RANK.AVG(Data!C102,auto_mpg[displacement])</f>
        <v>118</v>
      </c>
      <c r="D102">
        <f>_xlfn.RANK.AVG(Data!D102,auto_mpg[horsepower])</f>
        <v>235</v>
      </c>
      <c r="E102">
        <f>_xlfn.RANK.AVG(Data!E102,auto_mpg[weight])</f>
        <v>165</v>
      </c>
      <c r="F102">
        <f>_xlfn.RANK.AVG(Data!F102,auto_mpg[acceleration])</f>
        <v>134</v>
      </c>
      <c r="G102">
        <f>_xlfn.RANK.AVG(Data!G102,auto_mpg[model_year])</f>
        <v>293.5</v>
      </c>
      <c r="H102">
        <f>_xlfn.RANK.AVG(Data!H102,auto_mpg[origin])</f>
        <v>274</v>
      </c>
    </row>
    <row r="103" spans="1:8" x14ac:dyDescent="0.35">
      <c r="A103">
        <f>_xlfn.RANK.AVG(Data!A103,auto_mpg[mpg])</f>
        <v>196.5</v>
      </c>
      <c r="B103">
        <f>_xlfn.RANK.AVG(Data!B103,auto_mpg[cylinders])</f>
        <v>145.5</v>
      </c>
      <c r="C103">
        <f>_xlfn.RANK.AVG(Data!C103,auto_mpg[displacement])</f>
        <v>170</v>
      </c>
      <c r="D103">
        <f>_xlfn.RANK.AVG(Data!D103,auto_mpg[horsepower])</f>
        <v>188.5</v>
      </c>
      <c r="E103">
        <f>_xlfn.RANK.AVG(Data!E103,auto_mpg[weight])</f>
        <v>186</v>
      </c>
      <c r="F103">
        <f>_xlfn.RANK.AVG(Data!F103,auto_mpg[acceleration])</f>
        <v>162.5</v>
      </c>
      <c r="G103">
        <f>_xlfn.RANK.AVG(Data!G103,auto_mpg[model_year])</f>
        <v>293.5</v>
      </c>
      <c r="H103">
        <f>_xlfn.RANK.AVG(Data!H103,auto_mpg[origin])</f>
        <v>274</v>
      </c>
    </row>
    <row r="104" spans="1:8" x14ac:dyDescent="0.35">
      <c r="A104">
        <f>_xlfn.RANK.AVG(Data!A104,auto_mpg[mpg])</f>
        <v>145.5</v>
      </c>
      <c r="B104">
        <f>_xlfn.RANK.AVG(Data!B104,auto_mpg[cylinders])</f>
        <v>292.5</v>
      </c>
      <c r="C104">
        <f>_xlfn.RANK.AVG(Data!C104,auto_mpg[displacement])</f>
        <v>331</v>
      </c>
      <c r="D104">
        <f>_xlfn.RANK.AVG(Data!D104,auto_mpg[horsepower])</f>
        <v>391.5</v>
      </c>
      <c r="E104">
        <f>_xlfn.RANK.AVG(Data!E104,auto_mpg[weight])</f>
        <v>372.5</v>
      </c>
      <c r="F104">
        <f>_xlfn.RANK.AVG(Data!F104,auto_mpg[acceleration])</f>
        <v>14</v>
      </c>
      <c r="G104">
        <f>_xlfn.RANK.AVG(Data!G104,auto_mpg[model_year])</f>
        <v>293.5</v>
      </c>
      <c r="H104">
        <f>_xlfn.RANK.AVG(Data!H104,auto_mpg[origin])</f>
        <v>114.5</v>
      </c>
    </row>
    <row r="105" spans="1:8" x14ac:dyDescent="0.35">
      <c r="A105">
        <f>_xlfn.RANK.AVG(Data!A105,auto_mpg[mpg])</f>
        <v>393.5</v>
      </c>
      <c r="B105">
        <f>_xlfn.RANK.AVG(Data!B105,auto_mpg[cylinders])</f>
        <v>52</v>
      </c>
      <c r="C105">
        <f>_xlfn.RANK.AVG(Data!C105,auto_mpg[displacement])</f>
        <v>16</v>
      </c>
      <c r="D105">
        <f>_xlfn.RANK.AVG(Data!D105,auto_mpg[horsepower])</f>
        <v>56.5</v>
      </c>
      <c r="E105">
        <f>_xlfn.RANK.AVG(Data!E105,auto_mpg[weight])</f>
        <v>2</v>
      </c>
      <c r="F105">
        <f>_xlfn.RANK.AVG(Data!F105,auto_mpg[acceleration])</f>
        <v>288.5</v>
      </c>
      <c r="G105">
        <f>_xlfn.RANK.AVG(Data!G105,auto_mpg[model_year])</f>
        <v>293.5</v>
      </c>
      <c r="H105">
        <f>_xlfn.RANK.AVG(Data!H105,auto_mpg[origin])</f>
        <v>274</v>
      </c>
    </row>
    <row r="106" spans="1:8" x14ac:dyDescent="0.35">
      <c r="A106">
        <f>_xlfn.RANK.AVG(Data!A106,auto_mpg[mpg])</f>
        <v>388.5</v>
      </c>
      <c r="B106">
        <f>_xlfn.RANK.AVG(Data!B106,auto_mpg[cylinders])</f>
        <v>52</v>
      </c>
      <c r="C106">
        <f>_xlfn.RANK.AVG(Data!C106,auto_mpg[displacement])</f>
        <v>16</v>
      </c>
      <c r="D106">
        <f>_xlfn.RANK.AVG(Data!D106,auto_mpg[horsepower])</f>
        <v>33</v>
      </c>
      <c r="E106">
        <f>_xlfn.RANK.AVG(Data!E106,auto_mpg[weight])</f>
        <v>6</v>
      </c>
      <c r="F106">
        <f>_xlfn.RANK.AVG(Data!F106,auto_mpg[acceleration])</f>
        <v>350.5</v>
      </c>
      <c r="G106">
        <f>_xlfn.RANK.AVG(Data!G106,auto_mpg[model_year])</f>
        <v>293.5</v>
      </c>
      <c r="H106">
        <f>_xlfn.RANK.AVG(Data!H106,auto_mpg[origin])</f>
        <v>274</v>
      </c>
    </row>
    <row r="107" spans="1:8" x14ac:dyDescent="0.35">
      <c r="A107">
        <f>_xlfn.RANK.AVG(Data!A107,auto_mpg[mpg])</f>
        <v>375.5</v>
      </c>
      <c r="B107">
        <f>_xlfn.RANK.AVG(Data!B107,auto_mpg[cylinders])</f>
        <v>52</v>
      </c>
      <c r="C107">
        <f>_xlfn.RANK.AVG(Data!C107,auto_mpg[displacement])</f>
        <v>27.5</v>
      </c>
      <c r="D107">
        <f>_xlfn.RANK.AVG(Data!D107,auto_mpg[horsepower])</f>
        <v>30</v>
      </c>
      <c r="E107">
        <f>_xlfn.RANK.AVG(Data!E107,auto_mpg[weight])</f>
        <v>13</v>
      </c>
      <c r="F107">
        <f>_xlfn.RANK.AVG(Data!F107,auto_mpg[acceleration])</f>
        <v>333.5</v>
      </c>
      <c r="G107">
        <f>_xlfn.RANK.AVG(Data!G107,auto_mpg[model_year])</f>
        <v>293.5</v>
      </c>
      <c r="H107">
        <f>_xlfn.RANK.AVG(Data!H107,auto_mpg[origin])</f>
        <v>274</v>
      </c>
    </row>
    <row r="108" spans="1:8" x14ac:dyDescent="0.35">
      <c r="A108">
        <f>_xlfn.RANK.AVG(Data!A108,auto_mpg[mpg])</f>
        <v>388.5</v>
      </c>
      <c r="B108">
        <f>_xlfn.RANK.AVG(Data!B108,auto_mpg[cylinders])</f>
        <v>52</v>
      </c>
      <c r="C108">
        <f>_xlfn.RANK.AVG(Data!C108,auto_mpg[displacement])</f>
        <v>46.5</v>
      </c>
      <c r="D108">
        <f>_xlfn.RANK.AVG(Data!D108,auto_mpg[horsepower])</f>
        <v>20</v>
      </c>
      <c r="E108">
        <f>_xlfn.RANK.AVG(Data!E108,auto_mpg[weight])</f>
        <v>18</v>
      </c>
      <c r="F108">
        <f>_xlfn.RANK.AVG(Data!F108,auto_mpg[acceleration])</f>
        <v>350.5</v>
      </c>
      <c r="G108">
        <f>_xlfn.RANK.AVG(Data!G108,auto_mpg[model_year])</f>
        <v>293.5</v>
      </c>
      <c r="H108">
        <f>_xlfn.RANK.AVG(Data!H108,auto_mpg[origin])</f>
        <v>274</v>
      </c>
    </row>
    <row r="109" spans="1:8" x14ac:dyDescent="0.35">
      <c r="A109">
        <f>_xlfn.RANK.AVG(Data!A109,auto_mpg[mpg])</f>
        <v>283</v>
      </c>
      <c r="B109">
        <f>_xlfn.RANK.AVG(Data!B109,auto_mpg[cylinders])</f>
        <v>145.5</v>
      </c>
      <c r="C109">
        <f>_xlfn.RANK.AVG(Data!C109,auto_mpg[displacement])</f>
        <v>132</v>
      </c>
      <c r="D109">
        <f>_xlfn.RANK.AVG(Data!D109,auto_mpg[horsepower])</f>
        <v>159</v>
      </c>
      <c r="E109">
        <f>_xlfn.RANK.AVG(Data!E109,auto_mpg[weight])</f>
        <v>203</v>
      </c>
      <c r="F109">
        <f>_xlfn.RANK.AVG(Data!F109,auto_mpg[acceleration])</f>
        <v>224.5</v>
      </c>
      <c r="G109">
        <f>_xlfn.RANK.AVG(Data!G109,auto_mpg[model_year])</f>
        <v>293.5</v>
      </c>
      <c r="H109">
        <f>_xlfn.RANK.AVG(Data!H109,auto_mpg[origin])</f>
        <v>274</v>
      </c>
    </row>
    <row r="110" spans="1:8" x14ac:dyDescent="0.35">
      <c r="A110">
        <f>_xlfn.RANK.AVG(Data!A110,auto_mpg[mpg])</f>
        <v>243</v>
      </c>
      <c r="B110">
        <f>_xlfn.RANK.AVG(Data!B110,auto_mpg[cylinders])</f>
        <v>292.5</v>
      </c>
      <c r="C110">
        <f>_xlfn.RANK.AVG(Data!C110,auto_mpg[displacement])</f>
        <v>331</v>
      </c>
      <c r="D110">
        <f>_xlfn.RANK.AVG(Data!D110,auto_mpg[horsepower])</f>
        <v>235</v>
      </c>
      <c r="E110">
        <f>_xlfn.RANK.AVG(Data!E110,auto_mpg[weight])</f>
        <v>285</v>
      </c>
      <c r="F110">
        <f>_xlfn.RANK.AVG(Data!F110,auto_mpg[acceleration])</f>
        <v>44.5</v>
      </c>
      <c r="G110">
        <f>_xlfn.RANK.AVG(Data!G110,auto_mpg[model_year])</f>
        <v>293.5</v>
      </c>
      <c r="H110">
        <f>_xlfn.RANK.AVG(Data!H110,auto_mpg[origin])</f>
        <v>40</v>
      </c>
    </row>
    <row r="111" spans="1:8" x14ac:dyDescent="0.35">
      <c r="A111">
        <f>_xlfn.RANK.AVG(Data!A111,auto_mpg[mpg])</f>
        <v>223.5</v>
      </c>
      <c r="B111">
        <f>_xlfn.RANK.AVG(Data!B111,auto_mpg[cylinders])</f>
        <v>292.5</v>
      </c>
      <c r="C111">
        <f>_xlfn.RANK.AVG(Data!C111,auto_mpg[displacement])</f>
        <v>214.5</v>
      </c>
      <c r="D111">
        <f>_xlfn.RANK.AVG(Data!D111,auto_mpg[horsepower])</f>
        <v>313.5</v>
      </c>
      <c r="E111">
        <f>_xlfn.RANK.AVG(Data!E111,auto_mpg[weight])</f>
        <v>264</v>
      </c>
      <c r="F111">
        <f>_xlfn.RANK.AVG(Data!F111,auto_mpg[acceleration])</f>
        <v>29.5</v>
      </c>
      <c r="G111">
        <f>_xlfn.RANK.AVG(Data!G111,auto_mpg[model_year])</f>
        <v>293.5</v>
      </c>
      <c r="H111">
        <f>_xlfn.RANK.AVG(Data!H111,auto_mpg[origin])</f>
        <v>274</v>
      </c>
    </row>
    <row r="112" spans="1:8" x14ac:dyDescent="0.35">
      <c r="A112">
        <f>_xlfn.RANK.AVG(Data!A112,auto_mpg[mpg])</f>
        <v>209.5</v>
      </c>
      <c r="B112">
        <f>_xlfn.RANK.AVG(Data!B112,auto_mpg[cylinders])</f>
        <v>292.5</v>
      </c>
      <c r="C112">
        <f>_xlfn.RANK.AVG(Data!C112,auto_mpg[displacement])</f>
        <v>284</v>
      </c>
      <c r="D112">
        <f>_xlfn.RANK.AVG(Data!D112,auto_mpg[horsepower])</f>
        <v>196</v>
      </c>
      <c r="E112">
        <f>_xlfn.RANK.AVG(Data!E112,auto_mpg[weight])</f>
        <v>270</v>
      </c>
      <c r="F112">
        <f>_xlfn.RANK.AVG(Data!F112,auto_mpg[acceleration])</f>
        <v>134</v>
      </c>
      <c r="G112">
        <f>_xlfn.RANK.AVG(Data!G112,auto_mpg[model_year])</f>
        <v>293.5</v>
      </c>
      <c r="H112">
        <f>_xlfn.RANK.AVG(Data!H112,auto_mpg[origin])</f>
        <v>40</v>
      </c>
    </row>
    <row r="113" spans="1:8" x14ac:dyDescent="0.35">
      <c r="A113">
        <f>_xlfn.RANK.AVG(Data!A113,auto_mpg[mpg])</f>
        <v>283</v>
      </c>
      <c r="B113">
        <f>_xlfn.RANK.AVG(Data!B113,auto_mpg[cylinders])</f>
        <v>396.5</v>
      </c>
      <c r="C113">
        <f>_xlfn.RANK.AVG(Data!C113,auto_mpg[displacement])</f>
        <v>396</v>
      </c>
      <c r="D113">
        <f>_xlfn.RANK.AVG(Data!D113,auto_mpg[horsepower])</f>
        <v>214.5</v>
      </c>
      <c r="E113">
        <f>_xlfn.RANK.AVG(Data!E113,auto_mpg[weight])</f>
        <v>332</v>
      </c>
      <c r="F113">
        <f>_xlfn.RANK.AVG(Data!F113,auto_mpg[acceleration])</f>
        <v>312</v>
      </c>
      <c r="G113">
        <f>_xlfn.RANK.AVG(Data!G113,auto_mpg[model_year])</f>
        <v>293.5</v>
      </c>
      <c r="H113">
        <f>_xlfn.RANK.AVG(Data!H113,auto_mpg[origin])</f>
        <v>40</v>
      </c>
    </row>
    <row r="114" spans="1:8" x14ac:dyDescent="0.35">
      <c r="A114">
        <f>_xlfn.RANK.AVG(Data!A114,auto_mpg[mpg])</f>
        <v>261.5</v>
      </c>
      <c r="B114">
        <f>_xlfn.RANK.AVG(Data!B114,auto_mpg[cylinders])</f>
        <v>292.5</v>
      </c>
      <c r="C114">
        <f>_xlfn.RANK.AVG(Data!C114,auto_mpg[displacement])</f>
        <v>237</v>
      </c>
      <c r="D114">
        <f>_xlfn.RANK.AVG(Data!D114,auto_mpg[horsepower])</f>
        <v>256</v>
      </c>
      <c r="E114">
        <f>_xlfn.RANK.AVG(Data!E114,auto_mpg[weight])</f>
        <v>278</v>
      </c>
      <c r="F114">
        <f>_xlfn.RANK.AVG(Data!F114,auto_mpg[acceleration])</f>
        <v>60</v>
      </c>
      <c r="G114">
        <f>_xlfn.RANK.AVG(Data!G114,auto_mpg[model_year])</f>
        <v>293.5</v>
      </c>
      <c r="H114">
        <f>_xlfn.RANK.AVG(Data!H114,auto_mpg[origin])</f>
        <v>274</v>
      </c>
    </row>
    <row r="115" spans="1:8" x14ac:dyDescent="0.35">
      <c r="A115">
        <f>_xlfn.RANK.AVG(Data!A115,auto_mpg[mpg])</f>
        <v>223.5</v>
      </c>
      <c r="B115">
        <f>_xlfn.RANK.AVG(Data!B115,auto_mpg[cylinders])</f>
        <v>145.5</v>
      </c>
      <c r="C115">
        <f>_xlfn.RANK.AVG(Data!C115,auto_mpg[displacement])</f>
        <v>189</v>
      </c>
      <c r="D115">
        <f>_xlfn.RANK.AVG(Data!D115,auto_mpg[horsepower])</f>
        <v>136</v>
      </c>
      <c r="E115">
        <f>_xlfn.RANK.AVG(Data!E115,auto_mpg[weight])</f>
        <v>255</v>
      </c>
      <c r="F115">
        <f>_xlfn.RANK.AVG(Data!F115,auto_mpg[acceleration])</f>
        <v>288.5</v>
      </c>
      <c r="G115">
        <f>_xlfn.RANK.AVG(Data!G115,auto_mpg[model_year])</f>
        <v>293.5</v>
      </c>
      <c r="H115">
        <f>_xlfn.RANK.AVG(Data!H115,auto_mpg[origin])</f>
        <v>274</v>
      </c>
    </row>
    <row r="116" spans="1:8" x14ac:dyDescent="0.35">
      <c r="A116">
        <f>_xlfn.RANK.AVG(Data!A116,auto_mpg[mpg])</f>
        <v>145.5</v>
      </c>
      <c r="B116">
        <f>_xlfn.RANK.AVG(Data!B116,auto_mpg[cylinders])</f>
        <v>292.5</v>
      </c>
      <c r="C116">
        <f>_xlfn.RANK.AVG(Data!C116,auto_mpg[displacement])</f>
        <v>310.5</v>
      </c>
      <c r="D116">
        <f>_xlfn.RANK.AVG(Data!D116,auto_mpg[horsepower])</f>
        <v>214.5</v>
      </c>
      <c r="E116">
        <f>_xlfn.RANK.AVG(Data!E116,auto_mpg[weight])</f>
        <v>288</v>
      </c>
      <c r="F116">
        <f>_xlfn.RANK.AVG(Data!F116,auto_mpg[acceleration])</f>
        <v>195</v>
      </c>
      <c r="G116">
        <f>_xlfn.RANK.AVG(Data!G116,auto_mpg[model_year])</f>
        <v>293.5</v>
      </c>
      <c r="H116">
        <f>_xlfn.RANK.AVG(Data!H116,auto_mpg[origin])</f>
        <v>114.5</v>
      </c>
    </row>
    <row r="117" spans="1:8" x14ac:dyDescent="0.35">
      <c r="A117">
        <f>_xlfn.RANK.AVG(Data!A117,auto_mpg[mpg])</f>
        <v>337.5</v>
      </c>
      <c r="B117">
        <f>_xlfn.RANK.AVG(Data!B117,auto_mpg[cylinders])</f>
        <v>52</v>
      </c>
      <c r="C117">
        <f>_xlfn.RANK.AVG(Data!C117,auto_mpg[displacement])</f>
        <v>46.5</v>
      </c>
      <c r="D117">
        <f>_xlfn.RANK.AVG(Data!D117,auto_mpg[horsepower])</f>
        <v>73</v>
      </c>
      <c r="E117">
        <f>_xlfn.RANK.AVG(Data!E117,auto_mpg[weight])</f>
        <v>58</v>
      </c>
      <c r="F117">
        <f>_xlfn.RANK.AVG(Data!F117,auto_mpg[acceleration])</f>
        <v>333.5</v>
      </c>
      <c r="G117">
        <f>_xlfn.RANK.AVG(Data!G117,auto_mpg[model_year])</f>
        <v>293.5</v>
      </c>
      <c r="H117">
        <f>_xlfn.RANK.AVG(Data!H117,auto_mpg[origin])</f>
        <v>274</v>
      </c>
    </row>
    <row r="118" spans="1:8" x14ac:dyDescent="0.35">
      <c r="A118">
        <f>_xlfn.RANK.AVG(Data!A118,auto_mpg[mpg])</f>
        <v>318</v>
      </c>
      <c r="B118">
        <f>_xlfn.RANK.AVG(Data!B118,auto_mpg[cylinders])</f>
        <v>52</v>
      </c>
      <c r="C118">
        <f>_xlfn.RANK.AVG(Data!C118,auto_mpg[displacement])</f>
        <v>16</v>
      </c>
      <c r="D118">
        <f>_xlfn.RANK.AVG(Data!D118,auto_mpg[horsepower])</f>
        <v>1</v>
      </c>
      <c r="E118">
        <f>_xlfn.RANK.AVG(Data!E118,auto_mpg[weight])</f>
        <v>40</v>
      </c>
      <c r="F118">
        <f>_xlfn.RANK.AVG(Data!F118,auto_mpg[acceleration])</f>
        <v>393.5</v>
      </c>
      <c r="G118">
        <f>_xlfn.RANK.AVG(Data!G118,auto_mpg[model_year])</f>
        <v>293.5</v>
      </c>
      <c r="H118">
        <f>_xlfn.RANK.AVG(Data!H118,auto_mpg[origin])</f>
        <v>274</v>
      </c>
    </row>
    <row r="119" spans="1:8" x14ac:dyDescent="0.35">
      <c r="A119">
        <f>_xlfn.RANK.AVG(Data!A119,auto_mpg[mpg])</f>
        <v>101.5</v>
      </c>
      <c r="B119">
        <f>_xlfn.RANK.AVG(Data!B119,auto_mpg[cylinders])</f>
        <v>292.5</v>
      </c>
      <c r="C119">
        <f>_xlfn.RANK.AVG(Data!C119,auto_mpg[displacement])</f>
        <v>398</v>
      </c>
      <c r="D119">
        <f>_xlfn.RANK.AVG(Data!D119,auto_mpg[horsepower])</f>
        <v>387</v>
      </c>
      <c r="E119">
        <f>_xlfn.RANK.AVG(Data!E119,auto_mpg[weight])</f>
        <v>381</v>
      </c>
      <c r="F119">
        <f>_xlfn.RANK.AVG(Data!F119,auto_mpg[acceleration])</f>
        <v>29.5</v>
      </c>
      <c r="G119">
        <f>_xlfn.RANK.AVG(Data!G119,auto_mpg[model_year])</f>
        <v>293.5</v>
      </c>
      <c r="H119">
        <f>_xlfn.RANK.AVG(Data!H119,auto_mpg[origin])</f>
        <v>114.5</v>
      </c>
    </row>
    <row r="120" spans="1:8" x14ac:dyDescent="0.35">
      <c r="A120">
        <f>_xlfn.RANK.AVG(Data!A120,auto_mpg[mpg])</f>
        <v>179</v>
      </c>
      <c r="B120">
        <f>_xlfn.RANK.AVG(Data!B120,auto_mpg[cylinders])</f>
        <v>292.5</v>
      </c>
      <c r="C120">
        <f>_xlfn.RANK.AVG(Data!C120,auto_mpg[displacement])</f>
        <v>268.5</v>
      </c>
      <c r="D120">
        <f>_xlfn.RANK.AVG(Data!D120,auto_mpg[horsepower])</f>
        <v>300.5</v>
      </c>
      <c r="E120">
        <f>_xlfn.RANK.AVG(Data!E120,auto_mpg[weight])</f>
        <v>316</v>
      </c>
      <c r="F120">
        <f>_xlfn.RANK.AVG(Data!F120,auto_mpg[acceleration])</f>
        <v>195</v>
      </c>
      <c r="G120">
        <f>_xlfn.RANK.AVG(Data!G120,auto_mpg[model_year])</f>
        <v>293.5</v>
      </c>
      <c r="H120">
        <f>_xlfn.RANK.AVG(Data!H120,auto_mpg[origin])</f>
        <v>114.5</v>
      </c>
    </row>
    <row r="121" spans="1:8" x14ac:dyDescent="0.35">
      <c r="A121">
        <f>_xlfn.RANK.AVG(Data!A121,auto_mpg[mpg])</f>
        <v>243</v>
      </c>
      <c r="B121">
        <f>_xlfn.RANK.AVG(Data!B121,auto_mpg[cylinders])</f>
        <v>292.5</v>
      </c>
      <c r="C121">
        <f>_xlfn.RANK.AVG(Data!C121,auto_mpg[displacement])</f>
        <v>272</v>
      </c>
      <c r="D121">
        <f>_xlfn.RANK.AVG(Data!D121,auto_mpg[horsepower])</f>
        <v>204</v>
      </c>
      <c r="E121">
        <f>_xlfn.RANK.AVG(Data!E121,auto_mpg[weight])</f>
        <v>239</v>
      </c>
      <c r="F121">
        <f>_xlfn.RANK.AVG(Data!F121,auto_mpg[acceleration])</f>
        <v>288.5</v>
      </c>
      <c r="G121">
        <f>_xlfn.RANK.AVG(Data!G121,auto_mpg[model_year])</f>
        <v>293.5</v>
      </c>
      <c r="H121">
        <f>_xlfn.RANK.AVG(Data!H121,auto_mpg[origin])</f>
        <v>114.5</v>
      </c>
    </row>
    <row r="122" spans="1:8" x14ac:dyDescent="0.35">
      <c r="A122">
        <f>_xlfn.RANK.AVG(Data!A122,auto_mpg[mpg])</f>
        <v>261.5</v>
      </c>
      <c r="B122">
        <f>_xlfn.RANK.AVG(Data!B122,auto_mpg[cylinders])</f>
        <v>292.5</v>
      </c>
      <c r="C122">
        <f>_xlfn.RANK.AVG(Data!C122,auto_mpg[displacement])</f>
        <v>246</v>
      </c>
      <c r="D122">
        <f>_xlfn.RANK.AVG(Data!D122,auto_mpg[horsepower])</f>
        <v>115</v>
      </c>
      <c r="E122">
        <f>_xlfn.RANK.AVG(Data!E122,auto_mpg[weight])</f>
        <v>192</v>
      </c>
      <c r="F122">
        <f>_xlfn.RANK.AVG(Data!F122,auto_mpg[acceleration])</f>
        <v>195</v>
      </c>
      <c r="G122">
        <f>_xlfn.RANK.AVG(Data!G122,auto_mpg[model_year])</f>
        <v>293.5</v>
      </c>
      <c r="H122">
        <f>_xlfn.RANK.AVG(Data!H122,auto_mpg[origin])</f>
        <v>114.5</v>
      </c>
    </row>
    <row r="123" spans="1:8" x14ac:dyDescent="0.35">
      <c r="A123">
        <f>_xlfn.RANK.AVG(Data!A123,auto_mpg[mpg])</f>
        <v>337.5</v>
      </c>
      <c r="B123">
        <f>_xlfn.RANK.AVG(Data!B123,auto_mpg[cylinders])</f>
        <v>52</v>
      </c>
      <c r="C123">
        <f>_xlfn.RANK.AVG(Data!C123,auto_mpg[displacement])</f>
        <v>65</v>
      </c>
      <c r="D123">
        <f>_xlfn.RANK.AVG(Data!D123,auto_mpg[horsepower])</f>
        <v>56.5</v>
      </c>
      <c r="E123">
        <f>_xlfn.RANK.AVG(Data!E123,auto_mpg[weight])</f>
        <v>125</v>
      </c>
      <c r="F123">
        <f>_xlfn.RANK.AVG(Data!F123,auto_mpg[acceleration])</f>
        <v>384</v>
      </c>
      <c r="G123">
        <f>_xlfn.RANK.AVG(Data!G123,auto_mpg[model_year])</f>
        <v>293.5</v>
      </c>
      <c r="H123">
        <f>_xlfn.RANK.AVG(Data!H123,auto_mpg[origin])</f>
        <v>274</v>
      </c>
    </row>
    <row r="124" spans="1:8" x14ac:dyDescent="0.35">
      <c r="A124">
        <f>_xlfn.RANK.AVG(Data!A124,auto_mpg[mpg])</f>
        <v>179</v>
      </c>
      <c r="B124">
        <f>_xlfn.RANK.AVG(Data!B124,auto_mpg[cylinders])</f>
        <v>292.5</v>
      </c>
      <c r="C124">
        <f>_xlfn.RANK.AVG(Data!C124,auto_mpg[displacement])</f>
        <v>246</v>
      </c>
      <c r="D124">
        <f>_xlfn.RANK.AVG(Data!D124,auto_mpg[horsepower])</f>
        <v>125.5</v>
      </c>
      <c r="E124">
        <f>_xlfn.RANK.AVG(Data!E124,auto_mpg[weight])</f>
        <v>223</v>
      </c>
      <c r="F124">
        <f>_xlfn.RANK.AVG(Data!F124,auto_mpg[acceleration])</f>
        <v>288.5</v>
      </c>
      <c r="G124">
        <f>_xlfn.RANK.AVG(Data!G124,auto_mpg[model_year])</f>
        <v>293.5</v>
      </c>
      <c r="H124">
        <f>_xlfn.RANK.AVG(Data!H124,auto_mpg[origin])</f>
        <v>114.5</v>
      </c>
    </row>
    <row r="125" spans="1:8" x14ac:dyDescent="0.35">
      <c r="A125">
        <f>_xlfn.RANK.AVG(Data!A125,auto_mpg[mpg])</f>
        <v>243</v>
      </c>
      <c r="B125">
        <f>_xlfn.RANK.AVG(Data!B125,auto_mpg[cylinders])</f>
        <v>145.5</v>
      </c>
      <c r="C125">
        <f>_xlfn.RANK.AVG(Data!C125,auto_mpg[displacement])</f>
        <v>185.5</v>
      </c>
      <c r="D125">
        <f>_xlfn.RANK.AVG(Data!D125,auto_mpg[horsepower])</f>
        <v>102</v>
      </c>
      <c r="E125">
        <f>_xlfn.RANK.AVG(Data!E125,auto_mpg[weight])</f>
        <v>199</v>
      </c>
      <c r="F125">
        <f>_xlfn.RANK.AVG(Data!F125,auto_mpg[acceleration])</f>
        <v>312</v>
      </c>
      <c r="G125">
        <f>_xlfn.RANK.AVG(Data!G125,auto_mpg[model_year])</f>
        <v>293.5</v>
      </c>
      <c r="H125">
        <f>_xlfn.RANK.AVG(Data!H125,auto_mpg[origin])</f>
        <v>40</v>
      </c>
    </row>
    <row r="126" spans="1:8" x14ac:dyDescent="0.35">
      <c r="A126">
        <f>_xlfn.RANK.AVG(Data!A126,auto_mpg[mpg])</f>
        <v>393.5</v>
      </c>
      <c r="B126">
        <f>_xlfn.RANK.AVG(Data!B126,auto_mpg[cylinders])</f>
        <v>52</v>
      </c>
      <c r="C126">
        <f>_xlfn.RANK.AVG(Data!C126,auto_mpg[displacement])</f>
        <v>46.5</v>
      </c>
      <c r="D126">
        <f>_xlfn.RANK.AVG(Data!D126,auto_mpg[horsepower])</f>
        <v>20</v>
      </c>
      <c r="E126">
        <f>_xlfn.RANK.AVG(Data!E126,auto_mpg[weight])</f>
        <v>93</v>
      </c>
      <c r="F126">
        <f>_xlfn.RANK.AVG(Data!F126,auto_mpg[acceleration])</f>
        <v>384</v>
      </c>
      <c r="G126">
        <f>_xlfn.RANK.AVG(Data!G126,auto_mpg[model_year])</f>
        <v>293.5</v>
      </c>
      <c r="H126">
        <f>_xlfn.RANK.AVG(Data!H126,auto_mpg[origin])</f>
        <v>274</v>
      </c>
    </row>
    <row r="127" spans="1:8" x14ac:dyDescent="0.35">
      <c r="A127">
        <f>_xlfn.RANK.AVG(Data!A127,auto_mpg[mpg])</f>
        <v>243</v>
      </c>
      <c r="B127">
        <f>_xlfn.RANK.AVG(Data!B127,auto_mpg[cylinders])</f>
        <v>145.5</v>
      </c>
      <c r="C127">
        <f>_xlfn.RANK.AVG(Data!C127,auto_mpg[displacement])</f>
        <v>170</v>
      </c>
      <c r="D127">
        <f>_xlfn.RANK.AVG(Data!D127,auto_mpg[horsepower])</f>
        <v>188.5</v>
      </c>
      <c r="E127">
        <f>_xlfn.RANK.AVG(Data!E127,auto_mpg[weight])</f>
        <v>158</v>
      </c>
      <c r="F127">
        <f>_xlfn.RANK.AVG(Data!F127,auto_mpg[acceleration])</f>
        <v>134</v>
      </c>
      <c r="G127">
        <f>_xlfn.RANK.AVG(Data!G127,auto_mpg[model_year])</f>
        <v>260</v>
      </c>
      <c r="H127">
        <f>_xlfn.RANK.AVG(Data!H127,auto_mpg[origin])</f>
        <v>274</v>
      </c>
    </row>
    <row r="128" spans="1:8" x14ac:dyDescent="0.35">
      <c r="A128">
        <f>_xlfn.RANK.AVG(Data!A128,auto_mpg[mpg])</f>
        <v>223.5</v>
      </c>
      <c r="B128">
        <f>_xlfn.RANK.AVG(Data!B128,auto_mpg[cylinders])</f>
        <v>145.5</v>
      </c>
      <c r="C128">
        <f>_xlfn.RANK.AVG(Data!C128,auto_mpg[displacement])</f>
        <v>162.5</v>
      </c>
      <c r="E128">
        <f>_xlfn.RANK.AVG(Data!E128,auto_mpg[weight])</f>
        <v>190</v>
      </c>
      <c r="F128">
        <f>_xlfn.RANK.AVG(Data!F128,auto_mpg[acceleration])</f>
        <v>108.5</v>
      </c>
      <c r="G128">
        <f>_xlfn.RANK.AVG(Data!G128,auto_mpg[model_year])</f>
        <v>260</v>
      </c>
      <c r="H128">
        <f>_xlfn.RANK.AVG(Data!H128,auto_mpg[origin])</f>
        <v>274</v>
      </c>
    </row>
    <row r="129" spans="1:8" x14ac:dyDescent="0.35">
      <c r="A129">
        <f>_xlfn.RANK.AVG(Data!A129,auto_mpg[mpg])</f>
        <v>261.5</v>
      </c>
      <c r="B129">
        <f>_xlfn.RANK.AVG(Data!B129,auto_mpg[cylinders])</f>
        <v>145.5</v>
      </c>
      <c r="C129">
        <f>_xlfn.RANK.AVG(Data!C129,auto_mpg[displacement])</f>
        <v>132</v>
      </c>
      <c r="D129">
        <f>_xlfn.RANK.AVG(Data!D129,auto_mpg[horsepower])</f>
        <v>159</v>
      </c>
      <c r="E129">
        <f>_xlfn.RANK.AVG(Data!E129,auto_mpg[weight])</f>
        <v>187</v>
      </c>
      <c r="F129">
        <f>_xlfn.RANK.AVG(Data!F129,auto_mpg[acceleration])</f>
        <v>162.5</v>
      </c>
      <c r="G129">
        <f>_xlfn.RANK.AVG(Data!G129,auto_mpg[model_year])</f>
        <v>260</v>
      </c>
      <c r="H129">
        <f>_xlfn.RANK.AVG(Data!H129,auto_mpg[origin])</f>
        <v>274</v>
      </c>
    </row>
    <row r="130" spans="1:8" x14ac:dyDescent="0.35">
      <c r="A130">
        <f>_xlfn.RANK.AVG(Data!A130,auto_mpg[mpg])</f>
        <v>337.5</v>
      </c>
      <c r="B130">
        <f>_xlfn.RANK.AVG(Data!B130,auto_mpg[cylinders])</f>
        <v>145.5</v>
      </c>
      <c r="C130">
        <f>_xlfn.RANK.AVG(Data!C130,auto_mpg[displacement])</f>
        <v>118</v>
      </c>
      <c r="D130">
        <f>_xlfn.RANK.AVG(Data!D130,auto_mpg[horsepower])</f>
        <v>159</v>
      </c>
      <c r="E130">
        <f>_xlfn.RANK.AVG(Data!E130,auto_mpg[weight])</f>
        <v>131</v>
      </c>
      <c r="F130">
        <f>_xlfn.RANK.AVG(Data!F130,auto_mpg[acceleration])</f>
        <v>108.5</v>
      </c>
      <c r="G130">
        <f>_xlfn.RANK.AVG(Data!G130,auto_mpg[model_year])</f>
        <v>260</v>
      </c>
      <c r="H130">
        <f>_xlfn.RANK.AVG(Data!H130,auto_mpg[origin])</f>
        <v>274</v>
      </c>
    </row>
    <row r="131" spans="1:8" x14ac:dyDescent="0.35">
      <c r="A131">
        <f>_xlfn.RANK.AVG(Data!A131,auto_mpg[mpg])</f>
        <v>78</v>
      </c>
      <c r="B131">
        <f>_xlfn.RANK.AVG(Data!B131,auto_mpg[cylinders])</f>
        <v>292.5</v>
      </c>
      <c r="C131">
        <f>_xlfn.RANK.AVG(Data!C131,auto_mpg[displacement])</f>
        <v>386.5</v>
      </c>
      <c r="D131">
        <f>_xlfn.RANK.AVG(Data!D131,auto_mpg[horsepower])</f>
        <v>348.5</v>
      </c>
      <c r="E131">
        <f>_xlfn.RANK.AVG(Data!E131,auto_mpg[weight])</f>
        <v>372.5</v>
      </c>
      <c r="F131">
        <f>_xlfn.RANK.AVG(Data!F131,auto_mpg[acceleration])</f>
        <v>44.5</v>
      </c>
      <c r="G131">
        <f>_xlfn.RANK.AVG(Data!G131,auto_mpg[model_year])</f>
        <v>260</v>
      </c>
      <c r="H131">
        <f>_xlfn.RANK.AVG(Data!H131,auto_mpg[origin])</f>
        <v>40</v>
      </c>
    </row>
    <row r="132" spans="1:8" x14ac:dyDescent="0.35">
      <c r="A132">
        <f>_xlfn.RANK.AVG(Data!A132,auto_mpg[mpg])</f>
        <v>145.5</v>
      </c>
      <c r="B132">
        <f>_xlfn.RANK.AVG(Data!B132,auto_mpg[cylinders])</f>
        <v>292.5</v>
      </c>
      <c r="C132">
        <f>_xlfn.RANK.AVG(Data!C132,auto_mpg[displacement])</f>
        <v>237</v>
      </c>
      <c r="D132">
        <f>_xlfn.RANK.AVG(Data!D132,auto_mpg[horsepower])</f>
        <v>277</v>
      </c>
      <c r="E132">
        <f>_xlfn.RANK.AVG(Data!E132,auto_mpg[weight])</f>
        <v>257</v>
      </c>
      <c r="F132">
        <f>_xlfn.RANK.AVG(Data!F132,auto_mpg[acceleration])</f>
        <v>134</v>
      </c>
      <c r="G132">
        <f>_xlfn.RANK.AVG(Data!G132,auto_mpg[model_year])</f>
        <v>260</v>
      </c>
      <c r="H132">
        <f>_xlfn.RANK.AVG(Data!H132,auto_mpg[origin])</f>
        <v>274</v>
      </c>
    </row>
    <row r="133" spans="1:8" x14ac:dyDescent="0.35">
      <c r="A133">
        <f>_xlfn.RANK.AVG(Data!A133,auto_mpg[mpg])</f>
        <v>65.5</v>
      </c>
      <c r="B133">
        <f>_xlfn.RANK.AVG(Data!B133,auto_mpg[cylinders])</f>
        <v>292.5</v>
      </c>
      <c r="C133">
        <f>_xlfn.RANK.AVG(Data!C133,auto_mpg[displacement])</f>
        <v>393.5</v>
      </c>
      <c r="D133">
        <f>_xlfn.RANK.AVG(Data!D133,auto_mpg[horsepower])</f>
        <v>360.5</v>
      </c>
      <c r="E133">
        <f>_xlfn.RANK.AVG(Data!E133,auto_mpg[weight])</f>
        <v>384</v>
      </c>
      <c r="F133">
        <f>_xlfn.RANK.AVG(Data!F133,auto_mpg[acceleration])</f>
        <v>14</v>
      </c>
      <c r="G133">
        <f>_xlfn.RANK.AVG(Data!G133,auto_mpg[model_year])</f>
        <v>260</v>
      </c>
      <c r="H133">
        <f>_xlfn.RANK.AVG(Data!H133,auto_mpg[origin])</f>
        <v>40</v>
      </c>
    </row>
    <row r="134" spans="1:8" x14ac:dyDescent="0.35">
      <c r="A134">
        <f>_xlfn.RANK.AVG(Data!A134,auto_mpg[mpg])</f>
        <v>164</v>
      </c>
      <c r="B134">
        <f>_xlfn.RANK.AVG(Data!B134,auto_mpg[cylinders])</f>
        <v>292.5</v>
      </c>
      <c r="C134">
        <f>_xlfn.RANK.AVG(Data!C134,auto_mpg[displacement])</f>
        <v>214.5</v>
      </c>
      <c r="D134">
        <f>_xlfn.RANK.AVG(Data!D134,auto_mpg[horsepower])</f>
        <v>300.5</v>
      </c>
      <c r="E134">
        <f>_xlfn.RANK.AVG(Data!E134,auto_mpg[weight])</f>
        <v>246.5</v>
      </c>
      <c r="F134">
        <f>_xlfn.RANK.AVG(Data!F134,auto_mpg[acceleration])</f>
        <v>108.5</v>
      </c>
      <c r="G134">
        <f>_xlfn.RANK.AVG(Data!G134,auto_mpg[model_year])</f>
        <v>260</v>
      </c>
      <c r="H134">
        <f>_xlfn.RANK.AVG(Data!H134,auto_mpg[origin])</f>
        <v>274</v>
      </c>
    </row>
    <row r="135" spans="1:8" x14ac:dyDescent="0.35">
      <c r="A135">
        <f>_xlfn.RANK.AVG(Data!A135,auto_mpg[mpg])</f>
        <v>318</v>
      </c>
      <c r="B135">
        <f>_xlfn.RANK.AVG(Data!B135,auto_mpg[cylinders])</f>
        <v>145.5</v>
      </c>
      <c r="C135">
        <f>_xlfn.RANK.AVG(Data!C135,auto_mpg[displacement])</f>
        <v>118</v>
      </c>
      <c r="D135">
        <f>_xlfn.RANK.AVG(Data!D135,auto_mpg[horsepower])</f>
        <v>159</v>
      </c>
      <c r="E135">
        <f>_xlfn.RANK.AVG(Data!E135,auto_mpg[weight])</f>
        <v>82</v>
      </c>
      <c r="F135">
        <f>_xlfn.RANK.AVG(Data!F135,auto_mpg[acceleration])</f>
        <v>108.5</v>
      </c>
      <c r="G135">
        <f>_xlfn.RANK.AVG(Data!G135,auto_mpg[model_year])</f>
        <v>260</v>
      </c>
      <c r="H135">
        <f>_xlfn.RANK.AVG(Data!H135,auto_mpg[origin])</f>
        <v>274</v>
      </c>
    </row>
    <row r="136" spans="1:8" x14ac:dyDescent="0.35">
      <c r="A136">
        <f>_xlfn.RANK.AVG(Data!A136,auto_mpg[mpg])</f>
        <v>318</v>
      </c>
      <c r="B136">
        <f>_xlfn.RANK.AVG(Data!B136,auto_mpg[cylinders])</f>
        <v>145.5</v>
      </c>
      <c r="C136">
        <f>_xlfn.RANK.AVG(Data!C136,auto_mpg[displacement])</f>
        <v>107</v>
      </c>
      <c r="D136">
        <f>_xlfn.RANK.AVG(Data!D136,auto_mpg[horsepower])</f>
        <v>125.5</v>
      </c>
      <c r="E136">
        <f>_xlfn.RANK.AVG(Data!E136,auto_mpg[weight])</f>
        <v>96</v>
      </c>
      <c r="F136">
        <f>_xlfn.RANK.AVG(Data!F136,auto_mpg[acceleration])</f>
        <v>73.5</v>
      </c>
      <c r="G136">
        <f>_xlfn.RANK.AVG(Data!G136,auto_mpg[model_year])</f>
        <v>260</v>
      </c>
      <c r="H136">
        <f>_xlfn.RANK.AVG(Data!H136,auto_mpg[origin])</f>
        <v>274</v>
      </c>
    </row>
    <row r="137" spans="1:8" x14ac:dyDescent="0.35">
      <c r="A137">
        <f>_xlfn.RANK.AVG(Data!A137,auto_mpg[mpg])</f>
        <v>283</v>
      </c>
      <c r="B137">
        <f>_xlfn.RANK.AVG(Data!B137,auto_mpg[cylinders])</f>
        <v>145.5</v>
      </c>
      <c r="C137">
        <f>_xlfn.RANK.AVG(Data!C137,auto_mpg[displacement])</f>
        <v>152</v>
      </c>
      <c r="D137">
        <f>_xlfn.RANK.AVG(Data!D137,auto_mpg[horsepower])</f>
        <v>142.5</v>
      </c>
      <c r="E137">
        <f>_xlfn.RANK.AVG(Data!E137,auto_mpg[weight])</f>
        <v>99</v>
      </c>
      <c r="F137">
        <f>_xlfn.RANK.AVG(Data!F137,auto_mpg[acceleration])</f>
        <v>134</v>
      </c>
      <c r="G137">
        <f>_xlfn.RANK.AVG(Data!G137,auto_mpg[model_year])</f>
        <v>260</v>
      </c>
      <c r="H137">
        <f>_xlfn.RANK.AVG(Data!H137,auto_mpg[origin])</f>
        <v>274</v>
      </c>
    </row>
    <row r="138" spans="1:8" x14ac:dyDescent="0.35">
      <c r="A138">
        <f>_xlfn.RANK.AVG(Data!A138,auto_mpg[mpg])</f>
        <v>318</v>
      </c>
      <c r="B138">
        <f>_xlfn.RANK.AVG(Data!B138,auto_mpg[cylinders])</f>
        <v>52</v>
      </c>
      <c r="C138">
        <f>_xlfn.RANK.AVG(Data!C138,auto_mpg[displacement])</f>
        <v>93</v>
      </c>
      <c r="D138">
        <f>_xlfn.RANK.AVG(Data!D138,auto_mpg[horsepower])</f>
        <v>81</v>
      </c>
      <c r="E138">
        <f>_xlfn.RANK.AVG(Data!E138,auto_mpg[weight])</f>
        <v>51</v>
      </c>
      <c r="F138">
        <f>_xlfn.RANK.AVG(Data!F138,auto_mpg[acceleration])</f>
        <v>288.5</v>
      </c>
      <c r="G138">
        <f>_xlfn.RANK.AVG(Data!G138,auto_mpg[model_year])</f>
        <v>260</v>
      </c>
      <c r="H138">
        <f>_xlfn.RANK.AVG(Data!H138,auto_mpg[origin])</f>
        <v>274</v>
      </c>
    </row>
    <row r="139" spans="1:8" x14ac:dyDescent="0.35">
      <c r="A139">
        <f>_xlfn.RANK.AVG(Data!A139,auto_mpg[mpg])</f>
        <v>375.5</v>
      </c>
      <c r="B139">
        <f>_xlfn.RANK.AVG(Data!B139,auto_mpg[cylinders])</f>
        <v>52</v>
      </c>
      <c r="C139">
        <f>_xlfn.RANK.AVG(Data!C139,auto_mpg[displacement])</f>
        <v>46.5</v>
      </c>
      <c r="D139">
        <f>_xlfn.RANK.AVG(Data!D139,auto_mpg[horsepower])</f>
        <v>56.5</v>
      </c>
      <c r="E139">
        <f>_xlfn.RANK.AVG(Data!E139,auto_mpg[weight])</f>
        <v>10</v>
      </c>
      <c r="F139">
        <f>_xlfn.RANK.AVG(Data!F139,auto_mpg[acceleration])</f>
        <v>258</v>
      </c>
      <c r="G139">
        <f>_xlfn.RANK.AVG(Data!G139,auto_mpg[model_year])</f>
        <v>260</v>
      </c>
      <c r="H139">
        <f>_xlfn.RANK.AVG(Data!H139,auto_mpg[origin])</f>
        <v>274</v>
      </c>
    </row>
    <row r="140" spans="1:8" x14ac:dyDescent="0.35">
      <c r="A140">
        <f>_xlfn.RANK.AVG(Data!A140,auto_mpg[mpg])</f>
        <v>356</v>
      </c>
      <c r="B140">
        <f>_xlfn.RANK.AVG(Data!B140,auto_mpg[cylinders])</f>
        <v>52</v>
      </c>
      <c r="C140">
        <f>_xlfn.RANK.AVG(Data!C140,auto_mpg[displacement])</f>
        <v>65</v>
      </c>
      <c r="D140">
        <f>_xlfn.RANK.AVG(Data!D140,auto_mpg[horsepower])</f>
        <v>56.5</v>
      </c>
      <c r="E140">
        <f>_xlfn.RANK.AVG(Data!E140,auto_mpg[weight])</f>
        <v>22</v>
      </c>
      <c r="F140">
        <f>_xlfn.RANK.AVG(Data!F140,auto_mpg[acceleration])</f>
        <v>312</v>
      </c>
      <c r="G140">
        <f>_xlfn.RANK.AVG(Data!G140,auto_mpg[model_year])</f>
        <v>260</v>
      </c>
      <c r="H140">
        <f>_xlfn.RANK.AVG(Data!H140,auto_mpg[origin])</f>
        <v>274</v>
      </c>
    </row>
    <row r="141" spans="1:8" x14ac:dyDescent="0.35">
      <c r="A141">
        <f>_xlfn.RANK.AVG(Data!A141,auto_mpg[mpg])</f>
        <v>356</v>
      </c>
      <c r="B141">
        <f>_xlfn.RANK.AVG(Data!B141,auto_mpg[cylinders])</f>
        <v>52</v>
      </c>
      <c r="C141">
        <f>_xlfn.RANK.AVG(Data!C141,auto_mpg[displacement])</f>
        <v>93</v>
      </c>
      <c r="D141">
        <f>_xlfn.RANK.AVG(Data!D141,auto_mpg[horsepower])</f>
        <v>81</v>
      </c>
      <c r="E141">
        <f>_xlfn.RANK.AVG(Data!E141,auto_mpg[weight])</f>
        <v>14</v>
      </c>
      <c r="F141">
        <f>_xlfn.RANK.AVG(Data!F141,auto_mpg[acceleration])</f>
        <v>162.5</v>
      </c>
      <c r="G141">
        <f>_xlfn.RANK.AVG(Data!G141,auto_mpg[model_year])</f>
        <v>260</v>
      </c>
      <c r="H141">
        <f>_xlfn.RANK.AVG(Data!H141,auto_mpg[origin])</f>
        <v>274</v>
      </c>
    </row>
    <row r="142" spans="1:8" x14ac:dyDescent="0.35">
      <c r="A142">
        <f>_xlfn.RANK.AVG(Data!A142,auto_mpg[mpg])</f>
        <v>356</v>
      </c>
      <c r="B142">
        <f>_xlfn.RANK.AVG(Data!B142,auto_mpg[cylinders])</f>
        <v>52</v>
      </c>
      <c r="C142">
        <f>_xlfn.RANK.AVG(Data!C142,auto_mpg[displacement])</f>
        <v>84</v>
      </c>
      <c r="D142">
        <f>_xlfn.RANK.AVG(Data!D142,auto_mpg[horsepower])</f>
        <v>56.5</v>
      </c>
      <c r="E142">
        <f>_xlfn.RANK.AVG(Data!E142,auto_mpg[weight])</f>
        <v>42</v>
      </c>
      <c r="F142">
        <f>_xlfn.RANK.AVG(Data!F142,auto_mpg[acceleration])</f>
        <v>195</v>
      </c>
      <c r="G142">
        <f>_xlfn.RANK.AVG(Data!G142,auto_mpg[model_year])</f>
        <v>260</v>
      </c>
      <c r="H142">
        <f>_xlfn.RANK.AVG(Data!H142,auto_mpg[origin])</f>
        <v>274</v>
      </c>
    </row>
    <row r="143" spans="1:8" x14ac:dyDescent="0.35">
      <c r="A143">
        <f>_xlfn.RANK.AVG(Data!A143,auto_mpg[mpg])</f>
        <v>101.5</v>
      </c>
      <c r="B143">
        <f>_xlfn.RANK.AVG(Data!B143,auto_mpg[cylinders])</f>
        <v>292.5</v>
      </c>
      <c r="C143">
        <f>_xlfn.RANK.AVG(Data!C143,auto_mpg[displacement])</f>
        <v>310.5</v>
      </c>
      <c r="D143">
        <f>_xlfn.RANK.AVG(Data!D143,auto_mpg[horsepower])</f>
        <v>268.5</v>
      </c>
      <c r="E143">
        <f>_xlfn.RANK.AVG(Data!E143,auto_mpg[weight])</f>
        <v>302</v>
      </c>
      <c r="F143">
        <f>_xlfn.RANK.AVG(Data!F143,auto_mpg[acceleration])</f>
        <v>134</v>
      </c>
      <c r="G143">
        <f>_xlfn.RANK.AVG(Data!G143,auto_mpg[model_year])</f>
        <v>260</v>
      </c>
      <c r="H143">
        <f>_xlfn.RANK.AVG(Data!H143,auto_mpg[origin])</f>
        <v>114.5</v>
      </c>
    </row>
    <row r="144" spans="1:8" x14ac:dyDescent="0.35">
      <c r="A144">
        <f>_xlfn.RANK.AVG(Data!A144,auto_mpg[mpg])</f>
        <v>145.5</v>
      </c>
      <c r="B144">
        <f>_xlfn.RANK.AVG(Data!B144,auto_mpg[cylinders])</f>
        <v>292.5</v>
      </c>
      <c r="C144">
        <f>_xlfn.RANK.AVG(Data!C144,auto_mpg[displacement])</f>
        <v>386.5</v>
      </c>
      <c r="D144">
        <f>_xlfn.RANK.AVG(Data!D144,auto_mpg[horsepower])</f>
        <v>348.5</v>
      </c>
      <c r="E144">
        <f>_xlfn.RANK.AVG(Data!E144,auto_mpg[weight])</f>
        <v>370</v>
      </c>
      <c r="F144">
        <f>_xlfn.RANK.AVG(Data!F144,auto_mpg[acceleration])</f>
        <v>195</v>
      </c>
      <c r="G144">
        <f>_xlfn.RANK.AVG(Data!G144,auto_mpg[model_year])</f>
        <v>260</v>
      </c>
      <c r="H144">
        <f>_xlfn.RANK.AVG(Data!H144,auto_mpg[origin])</f>
        <v>114.5</v>
      </c>
    </row>
    <row r="145" spans="1:8" x14ac:dyDescent="0.35">
      <c r="A145">
        <f>_xlfn.RANK.AVG(Data!A145,auto_mpg[mpg])</f>
        <v>145.5</v>
      </c>
      <c r="B145">
        <f>_xlfn.RANK.AVG(Data!B145,auto_mpg[cylinders])</f>
        <v>292.5</v>
      </c>
      <c r="C145">
        <f>_xlfn.RANK.AVG(Data!C145,auto_mpg[displacement])</f>
        <v>331</v>
      </c>
      <c r="D145">
        <f>_xlfn.RANK.AVG(Data!D145,auto_mpg[horsepower])</f>
        <v>285.5</v>
      </c>
      <c r="E145">
        <f>_xlfn.RANK.AVG(Data!E145,auto_mpg[weight])</f>
        <v>280</v>
      </c>
      <c r="F145">
        <f>_xlfn.RANK.AVG(Data!F145,auto_mpg[acceleration])</f>
        <v>258</v>
      </c>
      <c r="G145">
        <f>_xlfn.RANK.AVG(Data!G145,auto_mpg[model_year])</f>
        <v>260</v>
      </c>
      <c r="H145">
        <f>_xlfn.RANK.AVG(Data!H145,auto_mpg[origin])</f>
        <v>114.5</v>
      </c>
    </row>
    <row r="146" spans="1:8" x14ac:dyDescent="0.35">
      <c r="A146">
        <f>_xlfn.RANK.AVG(Data!A146,auto_mpg[mpg])</f>
        <v>78</v>
      </c>
      <c r="B146">
        <f>_xlfn.RANK.AVG(Data!B146,auto_mpg[cylinders])</f>
        <v>292.5</v>
      </c>
      <c r="C146">
        <f>_xlfn.RANK.AVG(Data!C146,auto_mpg[displacement])</f>
        <v>391</v>
      </c>
      <c r="D146">
        <f>_xlfn.RANK.AVG(Data!D146,auto_mpg[horsepower])</f>
        <v>384.5</v>
      </c>
      <c r="E146">
        <f>_xlfn.RANK.AVG(Data!E146,auto_mpg[weight])</f>
        <v>397</v>
      </c>
      <c r="F146">
        <f>_xlfn.RANK.AVG(Data!F146,auto_mpg[acceleration])</f>
        <v>134</v>
      </c>
      <c r="G146">
        <f>_xlfn.RANK.AVG(Data!G146,auto_mpg[model_year])</f>
        <v>260</v>
      </c>
      <c r="H146">
        <f>_xlfn.RANK.AVG(Data!H146,auto_mpg[origin])</f>
        <v>40</v>
      </c>
    </row>
    <row r="147" spans="1:8" x14ac:dyDescent="0.35">
      <c r="A147">
        <f>_xlfn.RANK.AVG(Data!A147,auto_mpg[mpg])</f>
        <v>65.5</v>
      </c>
      <c r="B147">
        <f>_xlfn.RANK.AVG(Data!B147,auto_mpg[cylinders])</f>
        <v>292.5</v>
      </c>
      <c r="C147">
        <f>_xlfn.RANK.AVG(Data!C147,auto_mpg[displacement])</f>
        <v>381</v>
      </c>
      <c r="D147">
        <f>_xlfn.RANK.AVG(Data!D147,auto_mpg[horsepower])</f>
        <v>372</v>
      </c>
      <c r="E147">
        <f>_xlfn.RANK.AVG(Data!E147,auto_mpg[weight])</f>
        <v>354</v>
      </c>
      <c r="F147">
        <f>_xlfn.RANK.AVG(Data!F147,auto_mpg[acceleration])</f>
        <v>44.5</v>
      </c>
      <c r="G147">
        <f>_xlfn.RANK.AVG(Data!G147,auto_mpg[model_year])</f>
        <v>260</v>
      </c>
      <c r="H147">
        <f>_xlfn.RANK.AVG(Data!H147,auto_mpg[origin])</f>
        <v>40</v>
      </c>
    </row>
    <row r="148" spans="1:8" x14ac:dyDescent="0.35">
      <c r="A148">
        <f>_xlfn.RANK.AVG(Data!A148,auto_mpg[mpg])</f>
        <v>113.5</v>
      </c>
      <c r="B148">
        <f>_xlfn.RANK.AVG(Data!B148,auto_mpg[cylinders])</f>
        <v>292.5</v>
      </c>
      <c r="C148">
        <f>_xlfn.RANK.AVG(Data!C148,auto_mpg[displacement])</f>
        <v>358.5</v>
      </c>
      <c r="D148">
        <f>_xlfn.RANK.AVG(Data!D148,auto_mpg[horsepower])</f>
        <v>300.5</v>
      </c>
      <c r="E148">
        <f>_xlfn.RANK.AVG(Data!E148,auto_mpg[weight])</f>
        <v>330</v>
      </c>
      <c r="F148">
        <f>_xlfn.RANK.AVG(Data!F148,auto_mpg[acceleration])</f>
        <v>258</v>
      </c>
      <c r="G148">
        <f>_xlfn.RANK.AVG(Data!G148,auto_mpg[model_year])</f>
        <v>260</v>
      </c>
      <c r="H148">
        <f>_xlfn.RANK.AVG(Data!H148,auto_mpg[origin])</f>
        <v>274</v>
      </c>
    </row>
    <row r="149" spans="1:8" x14ac:dyDescent="0.35">
      <c r="A149">
        <f>_xlfn.RANK.AVG(Data!A149,auto_mpg[mpg])</f>
        <v>179</v>
      </c>
      <c r="B149">
        <f>_xlfn.RANK.AVG(Data!B149,auto_mpg[cylinders])</f>
        <v>292.5</v>
      </c>
      <c r="C149">
        <f>_xlfn.RANK.AVG(Data!C149,auto_mpg[displacement])</f>
        <v>358.5</v>
      </c>
      <c r="D149">
        <f>_xlfn.RANK.AVG(Data!D149,auto_mpg[horsepower])</f>
        <v>300.5</v>
      </c>
      <c r="E149">
        <f>_xlfn.RANK.AVG(Data!E149,auto_mpg[weight])</f>
        <v>337</v>
      </c>
      <c r="F149">
        <f>_xlfn.RANK.AVG(Data!F149,auto_mpg[acceleration])</f>
        <v>195</v>
      </c>
      <c r="G149">
        <f>_xlfn.RANK.AVG(Data!G149,auto_mpg[model_year])</f>
        <v>260</v>
      </c>
      <c r="H149">
        <f>_xlfn.RANK.AVG(Data!H149,auto_mpg[origin])</f>
        <v>114.5</v>
      </c>
    </row>
    <row r="150" spans="1:8" x14ac:dyDescent="0.35">
      <c r="A150">
        <f>_xlfn.RANK.AVG(Data!A150,auto_mpg[mpg])</f>
        <v>145.5</v>
      </c>
      <c r="B150">
        <f>_xlfn.RANK.AVG(Data!B150,auto_mpg[cylinders])</f>
        <v>292.5</v>
      </c>
      <c r="C150">
        <f>_xlfn.RANK.AVG(Data!C150,auto_mpg[displacement])</f>
        <v>268.5</v>
      </c>
      <c r="D150">
        <f>_xlfn.RANK.AVG(Data!D150,auto_mpg[horsepower])</f>
        <v>300.5</v>
      </c>
      <c r="E150">
        <f>_xlfn.RANK.AVG(Data!E150,auto_mpg[weight])</f>
        <v>293</v>
      </c>
      <c r="F150">
        <f>_xlfn.RANK.AVG(Data!F150,auto_mpg[acceleration])</f>
        <v>288.5</v>
      </c>
      <c r="G150">
        <f>_xlfn.RANK.AVG(Data!G150,auto_mpg[model_year])</f>
        <v>260</v>
      </c>
      <c r="H150">
        <f>_xlfn.RANK.AVG(Data!H150,auto_mpg[origin])</f>
        <v>114.5</v>
      </c>
    </row>
    <row r="151" spans="1:8" x14ac:dyDescent="0.35">
      <c r="A151">
        <f>_xlfn.RANK.AVG(Data!A151,auto_mpg[mpg])</f>
        <v>179</v>
      </c>
      <c r="B151">
        <f>_xlfn.RANK.AVG(Data!B151,auto_mpg[cylinders])</f>
        <v>292.5</v>
      </c>
      <c r="C151">
        <f>_xlfn.RANK.AVG(Data!C151,auto_mpg[displacement])</f>
        <v>256</v>
      </c>
      <c r="D151">
        <f>_xlfn.RANK.AVG(Data!D151,auto_mpg[horsepower])</f>
        <v>174</v>
      </c>
      <c r="E151">
        <f>_xlfn.RANK.AVG(Data!E151,auto_mpg[weight])</f>
        <v>254</v>
      </c>
      <c r="F151">
        <f>_xlfn.RANK.AVG(Data!F151,auto_mpg[acceleration])</f>
        <v>224.5</v>
      </c>
      <c r="G151">
        <f>_xlfn.RANK.AVG(Data!G151,auto_mpg[model_year])</f>
        <v>260</v>
      </c>
      <c r="H151">
        <f>_xlfn.RANK.AVG(Data!H151,auto_mpg[origin])</f>
        <v>40</v>
      </c>
    </row>
    <row r="152" spans="1:8" x14ac:dyDescent="0.35">
      <c r="A152">
        <f>_xlfn.RANK.AVG(Data!A152,auto_mpg[mpg])</f>
        <v>145.5</v>
      </c>
      <c r="B152">
        <f>_xlfn.RANK.AVG(Data!B152,auto_mpg[cylinders])</f>
        <v>292.5</v>
      </c>
      <c r="C152">
        <f>_xlfn.RANK.AVG(Data!C152,auto_mpg[displacement])</f>
        <v>284</v>
      </c>
      <c r="D152">
        <f>_xlfn.RANK.AVG(Data!D152,auto_mpg[horsepower])</f>
        <v>197</v>
      </c>
      <c r="E152">
        <f>_xlfn.RANK.AVG(Data!E152,auto_mpg[weight])</f>
        <v>267</v>
      </c>
      <c r="F152">
        <f>_xlfn.RANK.AVG(Data!F152,auto_mpg[acceleration])</f>
        <v>195</v>
      </c>
      <c r="G152">
        <f>_xlfn.RANK.AVG(Data!G152,auto_mpg[model_year])</f>
        <v>260</v>
      </c>
      <c r="H152">
        <f>_xlfn.RANK.AVG(Data!H152,auto_mpg[origin])</f>
        <v>40</v>
      </c>
    </row>
    <row r="153" spans="1:8" x14ac:dyDescent="0.35">
      <c r="A153">
        <f>_xlfn.RANK.AVG(Data!A153,auto_mpg[mpg])</f>
        <v>78</v>
      </c>
      <c r="B153">
        <f>_xlfn.RANK.AVG(Data!B153,auto_mpg[cylinders])</f>
        <v>292.5</v>
      </c>
      <c r="C153">
        <f>_xlfn.RANK.AVG(Data!C153,auto_mpg[displacement])</f>
        <v>386.5</v>
      </c>
      <c r="D153">
        <f>_xlfn.RANK.AVG(Data!D153,auto_mpg[horsepower])</f>
        <v>348.5</v>
      </c>
      <c r="E153">
        <f>_xlfn.RANK.AVG(Data!E153,auto_mpg[weight])</f>
        <v>355</v>
      </c>
      <c r="F153">
        <f>_xlfn.RANK.AVG(Data!F153,auto_mpg[acceleration])</f>
        <v>162.5</v>
      </c>
      <c r="G153">
        <f>_xlfn.RANK.AVG(Data!G153,auto_mpg[model_year])</f>
        <v>260</v>
      </c>
      <c r="H153">
        <f>_xlfn.RANK.AVG(Data!H153,auto_mpg[origin])</f>
        <v>114.5</v>
      </c>
    </row>
    <row r="154" spans="1:8" x14ac:dyDescent="0.35">
      <c r="A154">
        <f>_xlfn.RANK.AVG(Data!A154,auto_mpg[mpg])</f>
        <v>261.5</v>
      </c>
      <c r="B154">
        <f>_xlfn.RANK.AVG(Data!B154,auto_mpg[cylinders])</f>
        <v>145.5</v>
      </c>
      <c r="C154">
        <f>_xlfn.RANK.AVG(Data!C154,auto_mpg[displacement])</f>
        <v>152</v>
      </c>
      <c r="D154">
        <f>_xlfn.RANK.AVG(Data!D154,auto_mpg[horsepower])</f>
        <v>188.5</v>
      </c>
      <c r="E154">
        <f>_xlfn.RANK.AVG(Data!E154,auto_mpg[weight])</f>
        <v>139</v>
      </c>
      <c r="F154">
        <f>_xlfn.RANK.AVG(Data!F154,auto_mpg[acceleration])</f>
        <v>162.5</v>
      </c>
      <c r="G154">
        <f>_xlfn.RANK.AVG(Data!G154,auto_mpg[model_year])</f>
        <v>231.5</v>
      </c>
      <c r="H154">
        <f>_xlfn.RANK.AVG(Data!H154,auto_mpg[origin])</f>
        <v>274</v>
      </c>
    </row>
    <row r="155" spans="1:8" x14ac:dyDescent="0.35">
      <c r="A155">
        <f>_xlfn.RANK.AVG(Data!A155,auto_mpg[mpg])</f>
        <v>283</v>
      </c>
      <c r="B155">
        <f>_xlfn.RANK.AVG(Data!B155,auto_mpg[cylinders])</f>
        <v>145.5</v>
      </c>
      <c r="C155">
        <f>_xlfn.RANK.AVG(Data!C155,auto_mpg[displacement])</f>
        <v>118</v>
      </c>
      <c r="D155">
        <f>_xlfn.RANK.AVG(Data!D155,auto_mpg[horsepower])</f>
        <v>142.5</v>
      </c>
      <c r="E155">
        <f>_xlfn.RANK.AVG(Data!E155,auto_mpg[weight])</f>
        <v>111</v>
      </c>
      <c r="F155">
        <f>_xlfn.RANK.AVG(Data!F155,auto_mpg[acceleration])</f>
        <v>162.5</v>
      </c>
      <c r="G155">
        <f>_xlfn.RANK.AVG(Data!G155,auto_mpg[model_year])</f>
        <v>231.5</v>
      </c>
      <c r="H155">
        <f>_xlfn.RANK.AVG(Data!H155,auto_mpg[origin])</f>
        <v>274</v>
      </c>
    </row>
    <row r="156" spans="1:8" x14ac:dyDescent="0.35">
      <c r="A156">
        <f>_xlfn.RANK.AVG(Data!A156,auto_mpg[mpg])</f>
        <v>337.5</v>
      </c>
      <c r="B156">
        <f>_xlfn.RANK.AVG(Data!B156,auto_mpg[cylinders])</f>
        <v>145.5</v>
      </c>
      <c r="C156">
        <f>_xlfn.RANK.AVG(Data!C156,auto_mpg[displacement])</f>
        <v>118</v>
      </c>
      <c r="D156">
        <f>_xlfn.RANK.AVG(Data!D156,auto_mpg[horsepower])</f>
        <v>313.5</v>
      </c>
      <c r="E156">
        <f>_xlfn.RANK.AVG(Data!E156,auto_mpg[weight])</f>
        <v>117</v>
      </c>
      <c r="F156">
        <f>_xlfn.RANK.AVG(Data!F156,auto_mpg[acceleration])</f>
        <v>14</v>
      </c>
      <c r="G156">
        <f>_xlfn.RANK.AVG(Data!G156,auto_mpg[model_year])</f>
        <v>231.5</v>
      </c>
      <c r="H156">
        <f>_xlfn.RANK.AVG(Data!H156,auto_mpg[origin])</f>
        <v>274</v>
      </c>
    </row>
    <row r="157" spans="1:8" x14ac:dyDescent="0.35">
      <c r="A157">
        <f>_xlfn.RANK.AVG(Data!A157,auto_mpg[mpg])</f>
        <v>337.5</v>
      </c>
      <c r="B157">
        <f>_xlfn.RANK.AVG(Data!B157,auto_mpg[cylinders])</f>
        <v>145.5</v>
      </c>
      <c r="C157">
        <f>_xlfn.RANK.AVG(Data!C157,auto_mpg[displacement])</f>
        <v>118</v>
      </c>
      <c r="D157">
        <f>_xlfn.RANK.AVG(Data!D157,auto_mpg[horsepower])</f>
        <v>313.5</v>
      </c>
      <c r="E157">
        <f>_xlfn.RANK.AVG(Data!E157,auto_mpg[weight])</f>
        <v>152</v>
      </c>
      <c r="F157">
        <f>_xlfn.RANK.AVG(Data!F157,auto_mpg[acceleration])</f>
        <v>29.5</v>
      </c>
      <c r="G157">
        <f>_xlfn.RANK.AVG(Data!G157,auto_mpg[model_year])</f>
        <v>231.5</v>
      </c>
      <c r="H157">
        <f>_xlfn.RANK.AVG(Data!H157,auto_mpg[origin])</f>
        <v>274</v>
      </c>
    </row>
    <row r="158" spans="1:8" x14ac:dyDescent="0.35">
      <c r="A158">
        <f>_xlfn.RANK.AVG(Data!A158,auto_mpg[mpg])</f>
        <v>318</v>
      </c>
      <c r="B158">
        <f>_xlfn.RANK.AVG(Data!B158,auto_mpg[cylinders])</f>
        <v>52</v>
      </c>
      <c r="C158">
        <f>_xlfn.RANK.AVG(Data!C158,auto_mpg[displacement])</f>
        <v>16</v>
      </c>
      <c r="D158">
        <f>_xlfn.RANK.AVG(Data!D158,auto_mpg[horsepower])</f>
        <v>30</v>
      </c>
      <c r="E158">
        <f>_xlfn.RANK.AVG(Data!E158,auto_mpg[weight])</f>
        <v>11</v>
      </c>
      <c r="F158">
        <f>_xlfn.RANK.AVG(Data!F158,auto_mpg[acceleration])</f>
        <v>372</v>
      </c>
      <c r="G158">
        <f>_xlfn.RANK.AVG(Data!G158,auto_mpg[model_year])</f>
        <v>231.5</v>
      </c>
      <c r="H158">
        <f>_xlfn.RANK.AVG(Data!H158,auto_mpg[origin])</f>
        <v>274</v>
      </c>
    </row>
    <row r="159" spans="1:8" x14ac:dyDescent="0.35">
      <c r="A159">
        <f>_xlfn.RANK.AVG(Data!A159,auto_mpg[mpg])</f>
        <v>337.5</v>
      </c>
      <c r="B159">
        <f>_xlfn.RANK.AVG(Data!B159,auto_mpg[cylinders])</f>
        <v>52</v>
      </c>
      <c r="C159">
        <f>_xlfn.RANK.AVG(Data!C159,auto_mpg[displacement])</f>
        <v>46.5</v>
      </c>
      <c r="D159">
        <f>_xlfn.RANK.AVG(Data!D159,auto_mpg[horsepower])</f>
        <v>73</v>
      </c>
      <c r="E159">
        <f>_xlfn.RANK.AVG(Data!E159,auto_mpg[weight])</f>
        <v>24</v>
      </c>
      <c r="F159">
        <f>_xlfn.RANK.AVG(Data!F159,auto_mpg[acceleration])</f>
        <v>288.5</v>
      </c>
      <c r="G159">
        <f>_xlfn.RANK.AVG(Data!G159,auto_mpg[model_year])</f>
        <v>231.5</v>
      </c>
      <c r="H159">
        <f>_xlfn.RANK.AVG(Data!H159,auto_mpg[origin])</f>
        <v>274</v>
      </c>
    </row>
    <row r="160" spans="1:8" x14ac:dyDescent="0.35">
      <c r="A160">
        <f>_xlfn.RANK.AVG(Data!A160,auto_mpg[mpg])</f>
        <v>318</v>
      </c>
      <c r="B160">
        <f>_xlfn.RANK.AVG(Data!B160,auto_mpg[cylinders])</f>
        <v>52</v>
      </c>
      <c r="C160">
        <f>_xlfn.RANK.AVG(Data!C160,auto_mpg[displacement])</f>
        <v>65</v>
      </c>
      <c r="D160">
        <f>_xlfn.RANK.AVG(Data!D160,auto_mpg[horsepower])</f>
        <v>56.5</v>
      </c>
      <c r="E160">
        <f>_xlfn.RANK.AVG(Data!E160,auto_mpg[weight])</f>
        <v>19</v>
      </c>
      <c r="F160">
        <f>_xlfn.RANK.AVG(Data!F160,auto_mpg[acceleration])</f>
        <v>258</v>
      </c>
      <c r="G160">
        <f>_xlfn.RANK.AVG(Data!G160,auto_mpg[model_year])</f>
        <v>231.5</v>
      </c>
      <c r="H160">
        <f>_xlfn.RANK.AVG(Data!H160,auto_mpg[origin])</f>
        <v>274</v>
      </c>
    </row>
    <row r="161" spans="1:8" x14ac:dyDescent="0.35">
      <c r="A161">
        <f>_xlfn.RANK.AVG(Data!A161,auto_mpg[mpg])</f>
        <v>356</v>
      </c>
      <c r="B161">
        <f>_xlfn.RANK.AVG(Data!B161,auto_mpg[cylinders])</f>
        <v>52</v>
      </c>
      <c r="C161">
        <f>_xlfn.RANK.AVG(Data!C161,auto_mpg[displacement])</f>
        <v>33.5</v>
      </c>
      <c r="D161">
        <f>_xlfn.RANK.AVG(Data!D161,auto_mpg[horsepower])</f>
        <v>69</v>
      </c>
      <c r="E161">
        <f>_xlfn.RANK.AVG(Data!E161,auto_mpg[weight])</f>
        <v>12</v>
      </c>
      <c r="F161">
        <f>_xlfn.RANK.AVG(Data!F161,auto_mpg[acceleration])</f>
        <v>312</v>
      </c>
      <c r="G161">
        <f>_xlfn.RANK.AVG(Data!G161,auto_mpg[model_year])</f>
        <v>231.5</v>
      </c>
      <c r="H161">
        <f>_xlfn.RANK.AVG(Data!H161,auto_mpg[origin])</f>
        <v>274</v>
      </c>
    </row>
    <row r="162" spans="1:8" x14ac:dyDescent="0.35">
      <c r="A162">
        <f>_xlfn.RANK.AVG(Data!A162,auto_mpg[mpg])</f>
        <v>303</v>
      </c>
      <c r="B162">
        <f>_xlfn.RANK.AVG(Data!B162,auto_mpg[cylinders])</f>
        <v>145.5</v>
      </c>
      <c r="C162">
        <f>_xlfn.RANK.AVG(Data!C162,auto_mpg[displacement])</f>
        <v>141.5</v>
      </c>
      <c r="D162">
        <f>_xlfn.RANK.AVG(Data!D162,auto_mpg[horsepower])</f>
        <v>125.5</v>
      </c>
      <c r="E162">
        <f>_xlfn.RANK.AVG(Data!E162,auto_mpg[weight])</f>
        <v>70</v>
      </c>
      <c r="F162">
        <f>_xlfn.RANK.AVG(Data!F162,auto_mpg[acceleration])</f>
        <v>14</v>
      </c>
      <c r="G162">
        <f>_xlfn.RANK.AVG(Data!G162,auto_mpg[model_year])</f>
        <v>231.5</v>
      </c>
      <c r="H162">
        <f>_xlfn.RANK.AVG(Data!H162,auto_mpg[origin])</f>
        <v>274</v>
      </c>
    </row>
    <row r="163" spans="1:8" x14ac:dyDescent="0.35">
      <c r="A163">
        <f>_xlfn.RANK.AVG(Data!A163,auto_mpg[mpg])</f>
        <v>318</v>
      </c>
      <c r="B163">
        <f>_xlfn.RANK.AVG(Data!B163,auto_mpg[cylinders])</f>
        <v>145.5</v>
      </c>
      <c r="C163">
        <f>_xlfn.RANK.AVG(Data!C163,auto_mpg[displacement])</f>
        <v>118</v>
      </c>
      <c r="D163">
        <f>_xlfn.RANK.AVG(Data!D163,auto_mpg[horsepower])</f>
        <v>142.5</v>
      </c>
      <c r="E163">
        <f>_xlfn.RANK.AVG(Data!E163,auto_mpg[weight])</f>
        <v>72</v>
      </c>
      <c r="F163">
        <f>_xlfn.RANK.AVG(Data!F163,auto_mpg[acceleration])</f>
        <v>60</v>
      </c>
      <c r="G163">
        <f>_xlfn.RANK.AVG(Data!G163,auto_mpg[model_year])</f>
        <v>231.5</v>
      </c>
      <c r="H163">
        <f>_xlfn.RANK.AVG(Data!H163,auto_mpg[origin])</f>
        <v>274</v>
      </c>
    </row>
    <row r="164" spans="1:8" x14ac:dyDescent="0.35">
      <c r="A164">
        <f>_xlfn.RANK.AVG(Data!A164,auto_mpg[mpg])</f>
        <v>337.5</v>
      </c>
      <c r="B164">
        <f>_xlfn.RANK.AVG(Data!B164,auto_mpg[cylinders])</f>
        <v>145.5</v>
      </c>
      <c r="C164">
        <f>_xlfn.RANK.AVG(Data!C164,auto_mpg[displacement])</f>
        <v>107</v>
      </c>
      <c r="D164">
        <f>_xlfn.RANK.AVG(Data!D164,auto_mpg[horsepower])</f>
        <v>125.5</v>
      </c>
      <c r="E164">
        <f>_xlfn.RANK.AVG(Data!E164,auto_mpg[weight])</f>
        <v>87</v>
      </c>
      <c r="F164">
        <f>_xlfn.RANK.AVG(Data!F164,auto_mpg[acceleration])</f>
        <v>44.5</v>
      </c>
      <c r="G164">
        <f>_xlfn.RANK.AVG(Data!G164,auto_mpg[model_year])</f>
        <v>231.5</v>
      </c>
      <c r="H164">
        <f>_xlfn.RANK.AVG(Data!H164,auto_mpg[origin])</f>
        <v>274</v>
      </c>
    </row>
    <row r="165" spans="1:8" x14ac:dyDescent="0.35">
      <c r="A165">
        <f>_xlfn.RANK.AVG(Data!A165,auto_mpg[mpg])</f>
        <v>283</v>
      </c>
      <c r="B165">
        <f>_xlfn.RANK.AVG(Data!B165,auto_mpg[cylinders])</f>
        <v>145.5</v>
      </c>
      <c r="C165">
        <f>_xlfn.RANK.AVG(Data!C165,auto_mpg[displacement])</f>
        <v>152</v>
      </c>
      <c r="D165">
        <f>_xlfn.RANK.AVG(Data!D165,auto_mpg[horsepower])</f>
        <v>188.5</v>
      </c>
      <c r="E165">
        <f>_xlfn.RANK.AVG(Data!E165,auto_mpg[weight])</f>
        <v>81</v>
      </c>
      <c r="F165">
        <f>_xlfn.RANK.AVG(Data!F165,auto_mpg[acceleration])</f>
        <v>44.5</v>
      </c>
      <c r="G165">
        <f>_xlfn.RANK.AVG(Data!G165,auto_mpg[model_year])</f>
        <v>231.5</v>
      </c>
      <c r="H165">
        <f>_xlfn.RANK.AVG(Data!H165,auto_mpg[origin])</f>
        <v>274</v>
      </c>
    </row>
    <row r="166" spans="1:8" x14ac:dyDescent="0.35">
      <c r="A166">
        <f>_xlfn.RANK.AVG(Data!A166,auto_mpg[mpg])</f>
        <v>223.5</v>
      </c>
      <c r="B166">
        <f>_xlfn.RANK.AVG(Data!B166,auto_mpg[cylinders])</f>
        <v>145.5</v>
      </c>
      <c r="C166">
        <f>_xlfn.RANK.AVG(Data!C166,auto_mpg[displacement])</f>
        <v>141.5</v>
      </c>
      <c r="D166">
        <f>_xlfn.RANK.AVG(Data!D166,auto_mpg[horsepower])</f>
        <v>125.5</v>
      </c>
      <c r="E166">
        <f>_xlfn.RANK.AVG(Data!E166,auto_mpg[weight])</f>
        <v>163</v>
      </c>
      <c r="F166">
        <f>_xlfn.RANK.AVG(Data!F166,auto_mpg[acceleration])</f>
        <v>224.5</v>
      </c>
      <c r="G166">
        <f>_xlfn.RANK.AVG(Data!G166,auto_mpg[model_year])</f>
        <v>231.5</v>
      </c>
      <c r="H166">
        <f>_xlfn.RANK.AVG(Data!H166,auto_mpg[origin])</f>
        <v>274</v>
      </c>
    </row>
    <row r="167" spans="1:8" x14ac:dyDescent="0.35">
      <c r="A167">
        <f>_xlfn.RANK.AVG(Data!A167,auto_mpg[mpg])</f>
        <v>243</v>
      </c>
      <c r="B167">
        <f>_xlfn.RANK.AVG(Data!B167,auto_mpg[cylinders])</f>
        <v>52</v>
      </c>
      <c r="C167">
        <f>_xlfn.RANK.AVG(Data!C167,auto_mpg[displacement])</f>
        <v>100.5</v>
      </c>
      <c r="D167">
        <f>_xlfn.RANK.AVG(Data!D167,auto_mpg[horsepower])</f>
        <v>125.5</v>
      </c>
      <c r="E167">
        <f>_xlfn.RANK.AVG(Data!E167,auto_mpg[weight])</f>
        <v>144</v>
      </c>
      <c r="F167">
        <f>_xlfn.RANK.AVG(Data!F167,auto_mpg[acceleration])</f>
        <v>312</v>
      </c>
      <c r="G167">
        <f>_xlfn.RANK.AVG(Data!G167,auto_mpg[model_year])</f>
        <v>231.5</v>
      </c>
      <c r="H167">
        <f>_xlfn.RANK.AVG(Data!H167,auto_mpg[origin])</f>
        <v>274</v>
      </c>
    </row>
    <row r="168" spans="1:8" x14ac:dyDescent="0.35">
      <c r="A168">
        <f>_xlfn.RANK.AVG(Data!A168,auto_mpg[mpg])</f>
        <v>375.5</v>
      </c>
      <c r="B168">
        <f>_xlfn.RANK.AVG(Data!B168,auto_mpg[cylinders])</f>
        <v>52</v>
      </c>
      <c r="C168">
        <f>_xlfn.RANK.AVG(Data!C168,auto_mpg[displacement])</f>
        <v>93</v>
      </c>
      <c r="D168">
        <f>_xlfn.RANK.AVG(Data!D168,auto_mpg[horsepower])</f>
        <v>97.5</v>
      </c>
      <c r="E168">
        <f>_xlfn.RANK.AVG(Data!E168,auto_mpg[weight])</f>
        <v>150</v>
      </c>
      <c r="F168">
        <f>_xlfn.RANK.AVG(Data!F168,auto_mpg[acceleration])</f>
        <v>362.5</v>
      </c>
      <c r="G168">
        <f>_xlfn.RANK.AVG(Data!G168,auto_mpg[model_year])</f>
        <v>231.5</v>
      </c>
      <c r="H168">
        <f>_xlfn.RANK.AVG(Data!H168,auto_mpg[origin])</f>
        <v>274</v>
      </c>
    </row>
    <row r="169" spans="1:8" x14ac:dyDescent="0.35">
      <c r="A169">
        <f>_xlfn.RANK.AVG(Data!A169,auto_mpg[mpg])</f>
        <v>101.5</v>
      </c>
      <c r="B169">
        <f>_xlfn.RANK.AVG(Data!B169,auto_mpg[cylinders])</f>
        <v>292.5</v>
      </c>
      <c r="C169">
        <f>_xlfn.RANK.AVG(Data!C169,auto_mpg[displacement])</f>
        <v>331</v>
      </c>
      <c r="D169">
        <f>_xlfn.RANK.AVG(Data!D169,auto_mpg[horsepower])</f>
        <v>300.5</v>
      </c>
      <c r="E169">
        <f>_xlfn.RANK.AVG(Data!E169,auto_mpg[weight])</f>
        <v>312</v>
      </c>
      <c r="F169">
        <f>_xlfn.RANK.AVG(Data!F169,auto_mpg[acceleration])</f>
        <v>162.5</v>
      </c>
      <c r="G169">
        <f>_xlfn.RANK.AVG(Data!G169,auto_mpg[model_year])</f>
        <v>231.5</v>
      </c>
      <c r="H169">
        <f>_xlfn.RANK.AVG(Data!H169,auto_mpg[origin])</f>
        <v>40</v>
      </c>
    </row>
    <row r="170" spans="1:8" x14ac:dyDescent="0.35">
      <c r="A170">
        <f>_xlfn.RANK.AVG(Data!A170,auto_mpg[mpg])</f>
        <v>196.5</v>
      </c>
      <c r="B170">
        <f>_xlfn.RANK.AVG(Data!B170,auto_mpg[cylinders])</f>
        <v>292.5</v>
      </c>
      <c r="C170">
        <f>_xlfn.RANK.AVG(Data!C170,auto_mpg[displacement])</f>
        <v>214.5</v>
      </c>
      <c r="D170">
        <f>_xlfn.RANK.AVG(Data!D170,auto_mpg[horsepower])</f>
        <v>268.5</v>
      </c>
      <c r="E170">
        <f>_xlfn.RANK.AVG(Data!E170,auto_mpg[weight])</f>
        <v>226</v>
      </c>
      <c r="F170">
        <f>_xlfn.RANK.AVG(Data!F170,auto_mpg[acceleration])</f>
        <v>108.5</v>
      </c>
      <c r="G170">
        <f>_xlfn.RANK.AVG(Data!G170,auto_mpg[model_year])</f>
        <v>231.5</v>
      </c>
      <c r="H170">
        <f>_xlfn.RANK.AVG(Data!H170,auto_mpg[origin])</f>
        <v>274</v>
      </c>
    </row>
    <row r="171" spans="1:8" x14ac:dyDescent="0.35">
      <c r="A171">
        <f>_xlfn.RANK.AVG(Data!A171,auto_mpg[mpg])</f>
        <v>243</v>
      </c>
      <c r="B171">
        <f>_xlfn.RANK.AVG(Data!B171,auto_mpg[cylinders])</f>
        <v>145.5</v>
      </c>
      <c r="C171">
        <f>_xlfn.RANK.AVG(Data!C171,auto_mpg[displacement])</f>
        <v>132</v>
      </c>
      <c r="D171">
        <f>_xlfn.RANK.AVG(Data!D171,auto_mpg[horsepower])</f>
        <v>159</v>
      </c>
      <c r="E171">
        <f>_xlfn.RANK.AVG(Data!E171,auto_mpg[weight])</f>
        <v>183</v>
      </c>
      <c r="F171">
        <f>_xlfn.RANK.AVG(Data!F171,auto_mpg[acceleration])</f>
        <v>162.5</v>
      </c>
      <c r="G171">
        <f>_xlfn.RANK.AVG(Data!G171,auto_mpg[model_year])</f>
        <v>231.5</v>
      </c>
      <c r="H171">
        <f>_xlfn.RANK.AVG(Data!H171,auto_mpg[origin])</f>
        <v>274</v>
      </c>
    </row>
    <row r="172" spans="1:8" x14ac:dyDescent="0.35">
      <c r="A172">
        <f>_xlfn.RANK.AVG(Data!A172,auto_mpg[mpg])</f>
        <v>196.5</v>
      </c>
      <c r="B172">
        <f>_xlfn.RANK.AVG(Data!B172,auto_mpg[cylinders])</f>
        <v>292.5</v>
      </c>
      <c r="C172">
        <f>_xlfn.RANK.AVG(Data!C172,auto_mpg[displacement])</f>
        <v>214.5</v>
      </c>
      <c r="D172">
        <f>_xlfn.RANK.AVG(Data!D172,auto_mpg[horsepower])</f>
        <v>285.5</v>
      </c>
      <c r="E172">
        <f>_xlfn.RANK.AVG(Data!E172,auto_mpg[weight])</f>
        <v>236</v>
      </c>
      <c r="F172">
        <f>_xlfn.RANK.AVG(Data!F172,auto_mpg[acceleration])</f>
        <v>60</v>
      </c>
      <c r="G172">
        <f>_xlfn.RANK.AVG(Data!G172,auto_mpg[model_year])</f>
        <v>231.5</v>
      </c>
      <c r="H172">
        <f>_xlfn.RANK.AVG(Data!H172,auto_mpg[origin])</f>
        <v>274</v>
      </c>
    </row>
    <row r="173" spans="1:8" x14ac:dyDescent="0.35">
      <c r="A173">
        <f>_xlfn.RANK.AVG(Data!A173,auto_mpg[mpg])</f>
        <v>179</v>
      </c>
      <c r="B173">
        <f>_xlfn.RANK.AVG(Data!B173,auto_mpg[cylinders])</f>
        <v>292.5</v>
      </c>
      <c r="C173">
        <f>_xlfn.RANK.AVG(Data!C173,auto_mpg[displacement])</f>
        <v>229.5</v>
      </c>
      <c r="D173">
        <f>_xlfn.RANK.AVG(Data!D173,auto_mpg[horsepower])</f>
        <v>180</v>
      </c>
      <c r="E173">
        <f>_xlfn.RANK.AVG(Data!E173,auto_mpg[weight])</f>
        <v>214</v>
      </c>
      <c r="F173">
        <f>_xlfn.RANK.AVG(Data!F173,auto_mpg[acceleration])</f>
        <v>312</v>
      </c>
      <c r="G173">
        <f>_xlfn.RANK.AVG(Data!G173,auto_mpg[model_year])</f>
        <v>231.5</v>
      </c>
      <c r="H173">
        <f>_xlfn.RANK.AVG(Data!H173,auto_mpg[origin])</f>
        <v>40</v>
      </c>
    </row>
    <row r="174" spans="1:8" x14ac:dyDescent="0.35">
      <c r="A174">
        <f>_xlfn.RANK.AVG(Data!A174,auto_mpg[mpg])</f>
        <v>164</v>
      </c>
      <c r="B174">
        <f>_xlfn.RANK.AVG(Data!B174,auto_mpg[cylinders])</f>
        <v>292.5</v>
      </c>
      <c r="C174">
        <f>_xlfn.RANK.AVG(Data!C174,auto_mpg[displacement])</f>
        <v>358.5</v>
      </c>
      <c r="D174">
        <f>_xlfn.RANK.AVG(Data!D174,auto_mpg[horsepower])</f>
        <v>319</v>
      </c>
      <c r="E174">
        <f>_xlfn.RANK.AVG(Data!E174,auto_mpg[weight])</f>
        <v>299</v>
      </c>
      <c r="F174">
        <f>_xlfn.RANK.AVG(Data!F174,auto_mpg[acceleration])</f>
        <v>134</v>
      </c>
      <c r="G174">
        <f>_xlfn.RANK.AVG(Data!G174,auto_mpg[model_year])</f>
        <v>231.5</v>
      </c>
      <c r="H174">
        <f>_xlfn.RANK.AVG(Data!H174,auto_mpg[origin])</f>
        <v>114.5</v>
      </c>
    </row>
    <row r="175" spans="1:8" x14ac:dyDescent="0.35">
      <c r="A175">
        <f>_xlfn.RANK.AVG(Data!A175,auto_mpg[mpg])</f>
        <v>179</v>
      </c>
      <c r="B175">
        <f>_xlfn.RANK.AVG(Data!B175,auto_mpg[cylinders])</f>
        <v>292.5</v>
      </c>
      <c r="C175">
        <f>_xlfn.RANK.AVG(Data!C175,auto_mpg[displacement])</f>
        <v>263.5</v>
      </c>
      <c r="D175">
        <f>_xlfn.RANK.AVG(Data!D175,auto_mpg[horsepower])</f>
        <v>174</v>
      </c>
      <c r="E175">
        <f>_xlfn.RANK.AVG(Data!E175,auto_mpg[weight])</f>
        <v>245</v>
      </c>
      <c r="F175">
        <f>_xlfn.RANK.AVG(Data!F175,auto_mpg[acceleration])</f>
        <v>108.5</v>
      </c>
      <c r="G175">
        <f>_xlfn.RANK.AVG(Data!G175,auto_mpg[model_year])</f>
        <v>231.5</v>
      </c>
      <c r="H175">
        <f>_xlfn.RANK.AVG(Data!H175,auto_mpg[origin])</f>
        <v>40</v>
      </c>
    </row>
    <row r="176" spans="1:8" x14ac:dyDescent="0.35">
      <c r="A176">
        <f>_xlfn.RANK.AVG(Data!A176,auto_mpg[mpg])</f>
        <v>283</v>
      </c>
      <c r="B176">
        <f>_xlfn.RANK.AVG(Data!B176,auto_mpg[cylinders])</f>
        <v>145.5</v>
      </c>
      <c r="C176">
        <f>_xlfn.RANK.AVG(Data!C176,auto_mpg[displacement])</f>
        <v>177</v>
      </c>
      <c r="D176">
        <f>_xlfn.RANK.AVG(Data!D176,auto_mpg[horsepower])</f>
        <v>174</v>
      </c>
      <c r="E176">
        <f>_xlfn.RANK.AVG(Data!E176,auto_mpg[weight])</f>
        <v>170</v>
      </c>
      <c r="F176">
        <f>_xlfn.RANK.AVG(Data!F176,auto_mpg[acceleration])</f>
        <v>258</v>
      </c>
      <c r="G176">
        <f>_xlfn.RANK.AVG(Data!G176,auto_mpg[model_year])</f>
        <v>231.5</v>
      </c>
      <c r="H176">
        <f>_xlfn.RANK.AVG(Data!H176,auto_mpg[origin])</f>
        <v>274</v>
      </c>
    </row>
    <row r="177" spans="1:8" x14ac:dyDescent="0.35">
      <c r="A177">
        <f>_xlfn.RANK.AVG(Data!A177,auto_mpg[mpg])</f>
        <v>101.5</v>
      </c>
      <c r="B177">
        <f>_xlfn.RANK.AVG(Data!B177,auto_mpg[cylinders])</f>
        <v>292.5</v>
      </c>
      <c r="C177">
        <f>_xlfn.RANK.AVG(Data!C177,auto_mpg[displacement])</f>
        <v>358.5</v>
      </c>
      <c r="D177">
        <f>_xlfn.RANK.AVG(Data!D177,auto_mpg[horsepower])</f>
        <v>327.5</v>
      </c>
      <c r="E177">
        <f>_xlfn.RANK.AVG(Data!E177,auto_mpg[weight])</f>
        <v>376.5</v>
      </c>
      <c r="F177">
        <f>_xlfn.RANK.AVG(Data!F177,auto_mpg[acceleration])</f>
        <v>288.5</v>
      </c>
      <c r="G177">
        <f>_xlfn.RANK.AVG(Data!G177,auto_mpg[model_year])</f>
        <v>231.5</v>
      </c>
      <c r="H177">
        <f>_xlfn.RANK.AVG(Data!H177,auto_mpg[origin])</f>
        <v>114.5</v>
      </c>
    </row>
    <row r="178" spans="1:8" x14ac:dyDescent="0.35">
      <c r="A178">
        <f>_xlfn.RANK.AVG(Data!A178,auto_mpg[mpg])</f>
        <v>261.5</v>
      </c>
      <c r="B178">
        <f>_xlfn.RANK.AVG(Data!B178,auto_mpg[cylinders])</f>
        <v>145.5</v>
      </c>
      <c r="C178">
        <f>_xlfn.RANK.AVG(Data!C178,auto_mpg[displacement])</f>
        <v>132</v>
      </c>
      <c r="D178">
        <f>_xlfn.RANK.AVG(Data!D178,auto_mpg[horsepower])</f>
        <v>214.5</v>
      </c>
      <c r="E178">
        <f>_xlfn.RANK.AVG(Data!E178,auto_mpg[weight])</f>
        <v>145</v>
      </c>
      <c r="F178">
        <f>_xlfn.RANK.AVG(Data!F178,auto_mpg[acceleration])</f>
        <v>108.5</v>
      </c>
      <c r="G178">
        <f>_xlfn.RANK.AVG(Data!G178,auto_mpg[model_year])</f>
        <v>231.5</v>
      </c>
      <c r="H178">
        <f>_xlfn.RANK.AVG(Data!H178,auto_mpg[origin])</f>
        <v>274</v>
      </c>
    </row>
    <row r="179" spans="1:8" x14ac:dyDescent="0.35">
      <c r="A179">
        <f>_xlfn.RANK.AVG(Data!A179,auto_mpg[mpg])</f>
        <v>196.5</v>
      </c>
      <c r="B179">
        <f>_xlfn.RANK.AVG(Data!B179,auto_mpg[cylinders])</f>
        <v>292.5</v>
      </c>
      <c r="C179">
        <f>_xlfn.RANK.AVG(Data!C179,auto_mpg[displacement])</f>
        <v>271</v>
      </c>
      <c r="D179">
        <f>_xlfn.RANK.AVG(Data!D179,auto_mpg[horsepower])</f>
        <v>188.5</v>
      </c>
      <c r="E179">
        <f>_xlfn.RANK.AVG(Data!E179,auto_mpg[weight])</f>
        <v>216</v>
      </c>
      <c r="F179">
        <f>_xlfn.RANK.AVG(Data!F179,auto_mpg[acceleration])</f>
        <v>224.5</v>
      </c>
      <c r="G179">
        <f>_xlfn.RANK.AVG(Data!G179,auto_mpg[model_year])</f>
        <v>231.5</v>
      </c>
      <c r="H179">
        <f>_xlfn.RANK.AVG(Data!H179,auto_mpg[origin])</f>
        <v>114.5</v>
      </c>
    </row>
    <row r="180" spans="1:8" x14ac:dyDescent="0.35">
      <c r="A180">
        <f>_xlfn.RANK.AVG(Data!A180,auto_mpg[mpg])</f>
        <v>196.5</v>
      </c>
      <c r="B180">
        <f>_xlfn.RANK.AVG(Data!B180,auto_mpg[cylinders])</f>
        <v>292.5</v>
      </c>
      <c r="C180">
        <f>_xlfn.RANK.AVG(Data!C180,auto_mpg[displacement])</f>
        <v>256</v>
      </c>
      <c r="D180">
        <f>_xlfn.RANK.AVG(Data!D180,auto_mpg[horsepower])</f>
        <v>235</v>
      </c>
      <c r="E180">
        <f>_xlfn.RANK.AVG(Data!E180,auto_mpg[weight])</f>
        <v>174</v>
      </c>
      <c r="F180">
        <f>_xlfn.RANK.AVG(Data!F180,auto_mpg[acceleration])</f>
        <v>108.5</v>
      </c>
      <c r="G180">
        <f>_xlfn.RANK.AVG(Data!G180,auto_mpg[model_year])</f>
        <v>231.5</v>
      </c>
      <c r="H180">
        <f>_xlfn.RANK.AVG(Data!H180,auto_mpg[origin])</f>
        <v>114.5</v>
      </c>
    </row>
    <row r="181" spans="1:8" x14ac:dyDescent="0.35">
      <c r="A181">
        <f>_xlfn.RANK.AVG(Data!A181,auto_mpg[mpg])</f>
        <v>209.5</v>
      </c>
      <c r="B181">
        <f>_xlfn.RANK.AVG(Data!B181,auto_mpg[cylinders])</f>
        <v>292.5</v>
      </c>
      <c r="C181">
        <f>_xlfn.RANK.AVG(Data!C181,auto_mpg[displacement])</f>
        <v>246</v>
      </c>
      <c r="D181">
        <f>_xlfn.RANK.AVG(Data!D181,auto_mpg[horsepower])</f>
        <v>168.5</v>
      </c>
      <c r="E181">
        <f>_xlfn.RANK.AVG(Data!E181,auto_mpg[weight])</f>
        <v>178</v>
      </c>
      <c r="F181">
        <f>_xlfn.RANK.AVG(Data!F181,auto_mpg[acceleration])</f>
        <v>258</v>
      </c>
      <c r="G181">
        <f>_xlfn.RANK.AVG(Data!G181,auto_mpg[model_year])</f>
        <v>231.5</v>
      </c>
      <c r="H181">
        <f>_xlfn.RANK.AVG(Data!H181,auto_mpg[origin])</f>
        <v>114.5</v>
      </c>
    </row>
    <row r="182" spans="1:8" x14ac:dyDescent="0.35">
      <c r="A182">
        <f>_xlfn.RANK.AVG(Data!A182,auto_mpg[mpg])</f>
        <v>164</v>
      </c>
      <c r="B182">
        <f>_xlfn.RANK.AVG(Data!B182,auto_mpg[cylinders])</f>
        <v>292.5</v>
      </c>
      <c r="C182">
        <f>_xlfn.RANK.AVG(Data!C182,auto_mpg[displacement])</f>
        <v>246</v>
      </c>
      <c r="D182">
        <f>_xlfn.RANK.AVG(Data!D182,auto_mpg[horsepower])</f>
        <v>110</v>
      </c>
      <c r="E182">
        <f>_xlfn.RANK.AVG(Data!E182,auto_mpg[weight])</f>
        <v>219</v>
      </c>
      <c r="F182">
        <f>_xlfn.RANK.AVG(Data!F182,auto_mpg[acceleration])</f>
        <v>312</v>
      </c>
      <c r="G182">
        <f>_xlfn.RANK.AVG(Data!G182,auto_mpg[model_year])</f>
        <v>231.5</v>
      </c>
      <c r="H182">
        <f>_xlfn.RANK.AVG(Data!H182,auto_mpg[origin])</f>
        <v>114.5</v>
      </c>
    </row>
    <row r="183" spans="1:8" x14ac:dyDescent="0.35">
      <c r="A183">
        <f>_xlfn.RANK.AVG(Data!A183,auto_mpg[mpg])</f>
        <v>53</v>
      </c>
      <c r="B183">
        <f>_xlfn.RANK.AVG(Data!B183,auto_mpg[cylinders])</f>
        <v>292.5</v>
      </c>
      <c r="C183">
        <f>_xlfn.RANK.AVG(Data!C183,auto_mpg[displacement])</f>
        <v>348.5</v>
      </c>
      <c r="D183">
        <f>_xlfn.RANK.AVG(Data!D183,auto_mpg[horsepower])</f>
        <v>381.5</v>
      </c>
      <c r="E183">
        <f>_xlfn.RANK.AVG(Data!E183,auto_mpg[weight])</f>
        <v>392.5</v>
      </c>
      <c r="F183">
        <f>_xlfn.RANK.AVG(Data!F183,auto_mpg[acceleration])</f>
        <v>89.5</v>
      </c>
      <c r="G183">
        <f>_xlfn.RANK.AVG(Data!G183,auto_mpg[model_year])</f>
        <v>231.5</v>
      </c>
      <c r="H183">
        <f>_xlfn.RANK.AVG(Data!H183,auto_mpg[origin])</f>
        <v>40</v>
      </c>
    </row>
    <row r="184" spans="1:8" x14ac:dyDescent="0.35">
      <c r="A184">
        <f>_xlfn.RANK.AVG(Data!A184,auto_mpg[mpg])</f>
        <v>113.5</v>
      </c>
      <c r="B184">
        <f>_xlfn.RANK.AVG(Data!B184,auto_mpg[cylinders])</f>
        <v>292.5</v>
      </c>
      <c r="C184">
        <f>_xlfn.RANK.AVG(Data!C184,auto_mpg[displacement])</f>
        <v>289</v>
      </c>
      <c r="D184">
        <f>_xlfn.RANK.AVG(Data!D184,auto_mpg[horsepower])</f>
        <v>249</v>
      </c>
      <c r="E184">
        <f>_xlfn.RANK.AVG(Data!E184,auto_mpg[weight])</f>
        <v>256</v>
      </c>
      <c r="F184">
        <f>_xlfn.RANK.AVG(Data!F184,auto_mpg[acceleration])</f>
        <v>195</v>
      </c>
      <c r="G184">
        <f>_xlfn.RANK.AVG(Data!G184,auto_mpg[model_year])</f>
        <v>199.5</v>
      </c>
      <c r="H184">
        <f>_xlfn.RANK.AVG(Data!H184,auto_mpg[origin])</f>
        <v>114.5</v>
      </c>
    </row>
    <row r="185" spans="1:8" x14ac:dyDescent="0.35">
      <c r="A185">
        <f>_xlfn.RANK.AVG(Data!A185,auto_mpg[mpg])</f>
        <v>164</v>
      </c>
      <c r="B185">
        <f>_xlfn.RANK.AVG(Data!B185,auto_mpg[cylinders])</f>
        <v>292.5</v>
      </c>
      <c r="C185">
        <f>_xlfn.RANK.AVG(Data!C185,auto_mpg[displacement])</f>
        <v>268.5</v>
      </c>
      <c r="D185">
        <f>_xlfn.RANK.AVG(Data!D185,auto_mpg[horsepower])</f>
        <v>272.5</v>
      </c>
      <c r="E185">
        <f>_xlfn.RANK.AVG(Data!E185,auto_mpg[weight])</f>
        <v>300.5</v>
      </c>
      <c r="F185">
        <f>_xlfn.RANK.AVG(Data!F185,auto_mpg[acceleration])</f>
        <v>117.5</v>
      </c>
      <c r="G185">
        <f>_xlfn.RANK.AVG(Data!G185,auto_mpg[model_year])</f>
        <v>199.5</v>
      </c>
      <c r="H185">
        <f>_xlfn.RANK.AVG(Data!H185,auto_mpg[origin])</f>
        <v>114.5</v>
      </c>
    </row>
    <row r="186" spans="1:8" x14ac:dyDescent="0.35">
      <c r="A186">
        <f>_xlfn.RANK.AVG(Data!A186,auto_mpg[mpg])</f>
        <v>164</v>
      </c>
      <c r="B186">
        <f>_xlfn.RANK.AVG(Data!B186,auto_mpg[cylinders])</f>
        <v>292.5</v>
      </c>
      <c r="C186">
        <f>_xlfn.RANK.AVG(Data!C186,auto_mpg[displacement])</f>
        <v>214.5</v>
      </c>
      <c r="D186">
        <f>_xlfn.RANK.AVG(Data!D186,auto_mpg[horsepower])</f>
        <v>200.5</v>
      </c>
      <c r="E186">
        <f>_xlfn.RANK.AVG(Data!E186,auto_mpg[weight])</f>
        <v>241</v>
      </c>
      <c r="F186">
        <f>_xlfn.RANK.AVG(Data!F186,auto_mpg[acceleration])</f>
        <v>235</v>
      </c>
      <c r="G186">
        <f>_xlfn.RANK.AVG(Data!G186,auto_mpg[model_year])</f>
        <v>199.5</v>
      </c>
      <c r="H186">
        <f>_xlfn.RANK.AVG(Data!H186,auto_mpg[origin])</f>
        <v>274</v>
      </c>
    </row>
    <row r="187" spans="1:8" x14ac:dyDescent="0.35">
      <c r="A187">
        <f>_xlfn.RANK.AVG(Data!A187,auto_mpg[mpg])</f>
        <v>145.5</v>
      </c>
      <c r="B187">
        <f>_xlfn.RANK.AVG(Data!B187,auto_mpg[cylinders])</f>
        <v>292.5</v>
      </c>
      <c r="C187">
        <f>_xlfn.RANK.AVG(Data!C187,auto_mpg[displacement])</f>
        <v>310.5</v>
      </c>
      <c r="D187">
        <f>_xlfn.RANK.AVG(Data!D187,auto_mpg[horsepower])</f>
        <v>281.5</v>
      </c>
      <c r="E187">
        <f>_xlfn.RANK.AVG(Data!E187,auto_mpg[weight])</f>
        <v>291</v>
      </c>
      <c r="F187">
        <f>_xlfn.RANK.AVG(Data!F187,auto_mpg[acceleration])</f>
        <v>82</v>
      </c>
      <c r="G187">
        <f>_xlfn.RANK.AVG(Data!G187,auto_mpg[model_year])</f>
        <v>199.5</v>
      </c>
      <c r="H187">
        <f>_xlfn.RANK.AVG(Data!H187,auto_mpg[origin])</f>
        <v>274</v>
      </c>
    </row>
    <row r="188" spans="1:8" x14ac:dyDescent="0.35">
      <c r="A188">
        <f>_xlfn.RANK.AVG(Data!A188,auto_mpg[mpg])</f>
        <v>129</v>
      </c>
      <c r="B188">
        <f>_xlfn.RANK.AVG(Data!B188,auto_mpg[cylinders])</f>
        <v>292.5</v>
      </c>
      <c r="C188">
        <f>_xlfn.RANK.AVG(Data!C188,auto_mpg[displacement])</f>
        <v>300</v>
      </c>
      <c r="D188">
        <f>_xlfn.RANK.AVG(Data!D188,auto_mpg[horsepower])</f>
        <v>268.5</v>
      </c>
      <c r="E188">
        <f>_xlfn.RANK.AVG(Data!E188,auto_mpg[weight])</f>
        <v>306</v>
      </c>
      <c r="F188">
        <f>_xlfn.RANK.AVG(Data!F188,auto_mpg[acceleration])</f>
        <v>211</v>
      </c>
      <c r="G188">
        <f>_xlfn.RANK.AVG(Data!G188,auto_mpg[model_year])</f>
        <v>199.5</v>
      </c>
      <c r="H188">
        <f>_xlfn.RANK.AVG(Data!H188,auto_mpg[origin])</f>
        <v>114.5</v>
      </c>
    </row>
    <row r="189" spans="1:8" x14ac:dyDescent="0.35">
      <c r="A189">
        <f>_xlfn.RANK.AVG(Data!A189,auto_mpg[mpg])</f>
        <v>297</v>
      </c>
      <c r="B189">
        <f>_xlfn.RANK.AVG(Data!B189,auto_mpg[cylinders])</f>
        <v>52</v>
      </c>
      <c r="C189">
        <f>_xlfn.RANK.AVG(Data!C189,auto_mpg[displacement])</f>
        <v>78.5</v>
      </c>
      <c r="D189">
        <f>_xlfn.RANK.AVG(Data!D189,auto_mpg[horsepower])</f>
        <v>81</v>
      </c>
      <c r="E189">
        <f>_xlfn.RANK.AVG(Data!E189,auto_mpg[weight])</f>
        <v>45.5</v>
      </c>
      <c r="F189">
        <f>_xlfn.RANK.AVG(Data!F189,auto_mpg[acceleration])</f>
        <v>333.5</v>
      </c>
      <c r="G189">
        <f>_xlfn.RANK.AVG(Data!G189,auto_mpg[model_year])</f>
        <v>199.5</v>
      </c>
      <c r="H189">
        <f>_xlfn.RANK.AVG(Data!H189,auto_mpg[origin])</f>
        <v>274</v>
      </c>
    </row>
    <row r="190" spans="1:8" x14ac:dyDescent="0.35">
      <c r="A190">
        <f>_xlfn.RANK.AVG(Data!A190,auto_mpg[mpg])</f>
        <v>318</v>
      </c>
      <c r="B190">
        <f>_xlfn.RANK.AVG(Data!B190,auto_mpg[cylinders])</f>
        <v>52</v>
      </c>
      <c r="C190">
        <f>_xlfn.RANK.AVG(Data!C190,auto_mpg[displacement])</f>
        <v>65</v>
      </c>
      <c r="D190">
        <f>_xlfn.RANK.AVG(Data!D190,auto_mpg[horsepower])</f>
        <v>56.5</v>
      </c>
      <c r="E190">
        <f>_xlfn.RANK.AVG(Data!E190,auto_mpg[weight])</f>
        <v>48</v>
      </c>
      <c r="F190">
        <f>_xlfn.RANK.AVG(Data!F190,auto_mpg[acceleration])</f>
        <v>333.5</v>
      </c>
      <c r="G190">
        <f>_xlfn.RANK.AVG(Data!G190,auto_mpg[model_year])</f>
        <v>199.5</v>
      </c>
      <c r="H190">
        <f>_xlfn.RANK.AVG(Data!H190,auto_mpg[origin])</f>
        <v>274</v>
      </c>
    </row>
    <row r="191" spans="1:8" x14ac:dyDescent="0.35">
      <c r="A191">
        <f>_xlfn.RANK.AVG(Data!A191,auto_mpg[mpg])</f>
        <v>327</v>
      </c>
      <c r="B191">
        <f>_xlfn.RANK.AVG(Data!B191,auto_mpg[cylinders])</f>
        <v>52</v>
      </c>
      <c r="C191">
        <f>_xlfn.RANK.AVG(Data!C191,auto_mpg[displacement])</f>
        <v>84</v>
      </c>
      <c r="D191">
        <f>_xlfn.RANK.AVG(Data!D191,auto_mpg[horsepower])</f>
        <v>104.5</v>
      </c>
      <c r="E191">
        <f>_xlfn.RANK.AVG(Data!E191,auto_mpg[weight])</f>
        <v>66</v>
      </c>
      <c r="F191">
        <f>_xlfn.RANK.AVG(Data!F191,auto_mpg[acceleration])</f>
        <v>297.5</v>
      </c>
      <c r="G191">
        <f>_xlfn.RANK.AVG(Data!G191,auto_mpg[model_year])</f>
        <v>199.5</v>
      </c>
      <c r="H191">
        <f>_xlfn.RANK.AVG(Data!H191,auto_mpg[origin])</f>
        <v>274</v>
      </c>
    </row>
    <row r="192" spans="1:8" x14ac:dyDescent="0.35">
      <c r="A192">
        <f>_xlfn.RANK.AVG(Data!A192,auto_mpg[mpg])</f>
        <v>346</v>
      </c>
      <c r="B192">
        <f>_xlfn.RANK.AVG(Data!B192,auto_mpg[cylinders])</f>
        <v>52</v>
      </c>
      <c r="C192">
        <f>_xlfn.RANK.AVG(Data!C192,auto_mpg[displacement])</f>
        <v>33.5</v>
      </c>
      <c r="D192">
        <f>_xlfn.RANK.AVG(Data!D192,auto_mpg[horsepower])</f>
        <v>45</v>
      </c>
      <c r="E192">
        <f>_xlfn.RANK.AVG(Data!E192,auto_mpg[weight])</f>
        <v>45.5</v>
      </c>
      <c r="F192">
        <f>_xlfn.RANK.AVG(Data!F192,auto_mpg[acceleration])</f>
        <v>343</v>
      </c>
      <c r="G192">
        <f>_xlfn.RANK.AVG(Data!G192,auto_mpg[model_year])</f>
        <v>199.5</v>
      </c>
      <c r="H192">
        <f>_xlfn.RANK.AVG(Data!H192,auto_mpg[origin])</f>
        <v>274</v>
      </c>
    </row>
    <row r="193" spans="1:8" x14ac:dyDescent="0.35">
      <c r="A193">
        <f>_xlfn.RANK.AVG(Data!A193,auto_mpg[mpg])</f>
        <v>209.5</v>
      </c>
      <c r="B193">
        <f>_xlfn.RANK.AVG(Data!B193,auto_mpg[cylinders])</f>
        <v>145.5</v>
      </c>
      <c r="C193">
        <f>_xlfn.RANK.AVG(Data!C193,auto_mpg[displacement])</f>
        <v>152</v>
      </c>
      <c r="D193">
        <f>_xlfn.RANK.AVG(Data!D193,auto_mpg[horsepower])</f>
        <v>159</v>
      </c>
      <c r="E193">
        <f>_xlfn.RANK.AVG(Data!E193,auto_mpg[weight])</f>
        <v>142</v>
      </c>
      <c r="F193">
        <f>_xlfn.RANK.AVG(Data!F193,auto_mpg[acceleration])</f>
        <v>207.5</v>
      </c>
      <c r="G193">
        <f>_xlfn.RANK.AVG(Data!G193,auto_mpg[model_year])</f>
        <v>199.5</v>
      </c>
      <c r="H193">
        <f>_xlfn.RANK.AVG(Data!H193,auto_mpg[origin])</f>
        <v>274</v>
      </c>
    </row>
    <row r="194" spans="1:8" x14ac:dyDescent="0.35">
      <c r="A194">
        <f>_xlfn.RANK.AVG(Data!A194,auto_mpg[mpg])</f>
        <v>209.5</v>
      </c>
      <c r="B194">
        <f>_xlfn.RANK.AVG(Data!B194,auto_mpg[cylinders])</f>
        <v>145.5</v>
      </c>
      <c r="C194">
        <f>_xlfn.RANK.AVG(Data!C194,auto_mpg[displacement])</f>
        <v>118</v>
      </c>
      <c r="D194">
        <f>_xlfn.RANK.AVG(Data!D194,auto_mpg[horsepower])</f>
        <v>142.5</v>
      </c>
      <c r="E194">
        <f>_xlfn.RANK.AVG(Data!E194,auto_mpg[weight])</f>
        <v>130</v>
      </c>
      <c r="F194">
        <f>_xlfn.RANK.AVG(Data!F194,auto_mpg[acceleration])</f>
        <v>258</v>
      </c>
      <c r="G194">
        <f>_xlfn.RANK.AVG(Data!G194,auto_mpg[model_year])</f>
        <v>199.5</v>
      </c>
      <c r="H194">
        <f>_xlfn.RANK.AVG(Data!H194,auto_mpg[origin])</f>
        <v>274</v>
      </c>
    </row>
    <row r="195" spans="1:8" x14ac:dyDescent="0.35">
      <c r="A195">
        <f>_xlfn.RANK.AVG(Data!A195,auto_mpg[mpg])</f>
        <v>179</v>
      </c>
      <c r="B195">
        <f>_xlfn.RANK.AVG(Data!B195,auto_mpg[cylinders])</f>
        <v>145.5</v>
      </c>
      <c r="C195">
        <f>_xlfn.RANK.AVG(Data!C195,auto_mpg[displacement])</f>
        <v>162.5</v>
      </c>
      <c r="D195">
        <f>_xlfn.RANK.AVG(Data!D195,auto_mpg[horsepower])</f>
        <v>272.5</v>
      </c>
      <c r="E195">
        <f>_xlfn.RANK.AVG(Data!E195,auto_mpg[weight])</f>
        <v>167</v>
      </c>
      <c r="F195">
        <f>_xlfn.RANK.AVG(Data!F195,auto_mpg[acceleration])</f>
        <v>85.5</v>
      </c>
      <c r="G195">
        <f>_xlfn.RANK.AVG(Data!G195,auto_mpg[model_year])</f>
        <v>199.5</v>
      </c>
      <c r="H195">
        <f>_xlfn.RANK.AVG(Data!H195,auto_mpg[origin])</f>
        <v>274</v>
      </c>
    </row>
    <row r="196" spans="1:8" x14ac:dyDescent="0.35">
      <c r="A196">
        <f>_xlfn.RANK.AVG(Data!A196,auto_mpg[mpg])</f>
        <v>202</v>
      </c>
      <c r="B196">
        <f>_xlfn.RANK.AVG(Data!B196,auto_mpg[cylinders])</f>
        <v>145.5</v>
      </c>
      <c r="C196">
        <f>_xlfn.RANK.AVG(Data!C196,auto_mpg[displacement])</f>
        <v>132</v>
      </c>
      <c r="D196">
        <f>_xlfn.RANK.AVG(Data!D196,auto_mpg[horsepower])</f>
        <v>214.5</v>
      </c>
      <c r="E196">
        <f>_xlfn.RANK.AVG(Data!E196,auto_mpg[weight])</f>
        <v>160</v>
      </c>
      <c r="F196">
        <f>_xlfn.RANK.AVG(Data!F196,auto_mpg[acceleration])</f>
        <v>85.5</v>
      </c>
      <c r="G196">
        <f>_xlfn.RANK.AVG(Data!G196,auto_mpg[model_year])</f>
        <v>199.5</v>
      </c>
      <c r="H196">
        <f>_xlfn.RANK.AVG(Data!H196,auto_mpg[origin])</f>
        <v>274</v>
      </c>
    </row>
    <row r="197" spans="1:8" x14ac:dyDescent="0.35">
      <c r="A197">
        <f>_xlfn.RANK.AVG(Data!A197,auto_mpg[mpg])</f>
        <v>101.5</v>
      </c>
      <c r="B197">
        <f>_xlfn.RANK.AVG(Data!B197,auto_mpg[cylinders])</f>
        <v>292.5</v>
      </c>
      <c r="C197">
        <f>_xlfn.RANK.AVG(Data!C197,auto_mpg[displacement])</f>
        <v>376.5</v>
      </c>
      <c r="D197">
        <f>_xlfn.RANK.AVG(Data!D197,auto_mpg[horsepower])</f>
        <v>384.5</v>
      </c>
      <c r="E197">
        <f>_xlfn.RANK.AVG(Data!E197,auto_mpg[weight])</f>
        <v>350</v>
      </c>
      <c r="F197">
        <f>_xlfn.RANK.AVG(Data!F197,auto_mpg[acceleration])</f>
        <v>5.5</v>
      </c>
      <c r="G197">
        <f>_xlfn.RANK.AVG(Data!G197,auto_mpg[model_year])</f>
        <v>199.5</v>
      </c>
      <c r="H197">
        <f>_xlfn.RANK.AVG(Data!H197,auto_mpg[origin])</f>
        <v>274</v>
      </c>
    </row>
    <row r="198" spans="1:8" x14ac:dyDescent="0.35">
      <c r="A198">
        <f>_xlfn.RANK.AVG(Data!A198,auto_mpg[mpg])</f>
        <v>170.5</v>
      </c>
      <c r="B198">
        <f>_xlfn.RANK.AVG(Data!B198,auto_mpg[cylinders])</f>
        <v>292.5</v>
      </c>
      <c r="C198">
        <f>_xlfn.RANK.AVG(Data!C198,auto_mpg[displacement])</f>
        <v>310.5</v>
      </c>
      <c r="D198">
        <f>_xlfn.RANK.AVG(Data!D198,auto_mpg[horsepower])</f>
        <v>375</v>
      </c>
      <c r="E198">
        <f>_xlfn.RANK.AVG(Data!E198,auto_mpg[weight])</f>
        <v>313.5</v>
      </c>
      <c r="F198">
        <f>_xlfn.RANK.AVG(Data!F198,auto_mpg[acceleration])</f>
        <v>7</v>
      </c>
      <c r="G198">
        <f>_xlfn.RANK.AVG(Data!G198,auto_mpg[model_year])</f>
        <v>199.5</v>
      </c>
      <c r="H198">
        <f>_xlfn.RANK.AVG(Data!H198,auto_mpg[origin])</f>
        <v>274</v>
      </c>
    </row>
    <row r="199" spans="1:8" x14ac:dyDescent="0.35">
      <c r="A199">
        <f>_xlfn.RANK.AVG(Data!A199,auto_mpg[mpg])</f>
        <v>101.5</v>
      </c>
      <c r="B199">
        <f>_xlfn.RANK.AVG(Data!B199,auto_mpg[cylinders])</f>
        <v>292.5</v>
      </c>
      <c r="C199">
        <f>_xlfn.RANK.AVG(Data!C199,auto_mpg[displacement])</f>
        <v>358.5</v>
      </c>
      <c r="D199">
        <f>_xlfn.RANK.AVG(Data!D199,auto_mpg[horsepower])</f>
        <v>327.5</v>
      </c>
      <c r="E199">
        <f>_xlfn.RANK.AVG(Data!E199,auto_mpg[weight])</f>
        <v>376.5</v>
      </c>
      <c r="F199">
        <f>_xlfn.RANK.AVG(Data!F199,auto_mpg[acceleration])</f>
        <v>278</v>
      </c>
      <c r="G199">
        <f>_xlfn.RANK.AVG(Data!G199,auto_mpg[model_year])</f>
        <v>199.5</v>
      </c>
      <c r="H199">
        <f>_xlfn.RANK.AVG(Data!H199,auto_mpg[origin])</f>
        <v>114.5</v>
      </c>
    </row>
    <row r="200" spans="1:8" x14ac:dyDescent="0.35">
      <c r="A200">
        <f>_xlfn.RANK.AVG(Data!A200,auto_mpg[mpg])</f>
        <v>53</v>
      </c>
      <c r="B200">
        <f>_xlfn.RANK.AVG(Data!B200,auto_mpg[cylinders])</f>
        <v>292.5</v>
      </c>
      <c r="C200">
        <f>_xlfn.RANK.AVG(Data!C200,auto_mpg[displacement])</f>
        <v>348.5</v>
      </c>
      <c r="D200">
        <f>_xlfn.RANK.AVG(Data!D200,auto_mpg[horsepower])</f>
        <v>381.5</v>
      </c>
      <c r="E200">
        <f>_xlfn.RANK.AVG(Data!E200,auto_mpg[weight])</f>
        <v>392.5</v>
      </c>
      <c r="F200">
        <f>_xlfn.RANK.AVG(Data!F200,auto_mpg[acceleration])</f>
        <v>92.5</v>
      </c>
      <c r="G200">
        <f>_xlfn.RANK.AVG(Data!G200,auto_mpg[model_year])</f>
        <v>199.5</v>
      </c>
      <c r="H200">
        <f>_xlfn.RANK.AVG(Data!H200,auto_mpg[origin])</f>
        <v>40</v>
      </c>
    </row>
    <row r="201" spans="1:8" x14ac:dyDescent="0.35">
      <c r="A201">
        <f>_xlfn.RANK.AVG(Data!A201,auto_mpg[mpg])</f>
        <v>243</v>
      </c>
      <c r="B201">
        <f>_xlfn.RANK.AVG(Data!B201,auto_mpg[cylinders])</f>
        <v>145.5</v>
      </c>
      <c r="C201">
        <f>_xlfn.RANK.AVG(Data!C201,auto_mpg[displacement])</f>
        <v>152</v>
      </c>
      <c r="D201">
        <f>_xlfn.RANK.AVG(Data!D201,auto_mpg[horsepower])</f>
        <v>159</v>
      </c>
      <c r="E201">
        <f>_xlfn.RANK.AVG(Data!E201,auto_mpg[weight])</f>
        <v>94</v>
      </c>
      <c r="F201">
        <f>_xlfn.RANK.AVG(Data!F201,auto_mpg[acceleration])</f>
        <v>82</v>
      </c>
      <c r="G201">
        <f>_xlfn.RANK.AVG(Data!G201,auto_mpg[model_year])</f>
        <v>199.5</v>
      </c>
      <c r="H201">
        <f>_xlfn.RANK.AVG(Data!H201,auto_mpg[origin])</f>
        <v>274</v>
      </c>
    </row>
    <row r="202" spans="1:8" x14ac:dyDescent="0.35">
      <c r="A202">
        <f>_xlfn.RANK.AVG(Data!A202,auto_mpg[mpg])</f>
        <v>283</v>
      </c>
      <c r="B202">
        <f>_xlfn.RANK.AVG(Data!B202,auto_mpg[cylinders])</f>
        <v>145.5</v>
      </c>
      <c r="C202">
        <f>_xlfn.RANK.AVG(Data!C202,auto_mpg[displacement])</f>
        <v>118</v>
      </c>
      <c r="D202">
        <f>_xlfn.RANK.AVG(Data!D202,auto_mpg[horsepower])</f>
        <v>285.5</v>
      </c>
      <c r="E202">
        <f>_xlfn.RANK.AVG(Data!E202,auto_mpg[weight])</f>
        <v>102</v>
      </c>
      <c r="F202">
        <f>_xlfn.RANK.AVG(Data!F202,auto_mpg[acceleration])</f>
        <v>14</v>
      </c>
      <c r="G202">
        <f>_xlfn.RANK.AVG(Data!G202,auto_mpg[model_year])</f>
        <v>199.5</v>
      </c>
      <c r="H202">
        <f>_xlfn.RANK.AVG(Data!H202,auto_mpg[origin])</f>
        <v>274</v>
      </c>
    </row>
    <row r="203" spans="1:8" x14ac:dyDescent="0.35">
      <c r="A203">
        <f>_xlfn.RANK.AVG(Data!A203,auto_mpg[mpg])</f>
        <v>270</v>
      </c>
      <c r="B203">
        <f>_xlfn.RANK.AVG(Data!B203,auto_mpg[cylinders])</f>
        <v>145.5</v>
      </c>
      <c r="C203">
        <f>_xlfn.RANK.AVG(Data!C203,auto_mpg[displacement])</f>
        <v>118</v>
      </c>
      <c r="D203">
        <f>_xlfn.RANK.AVG(Data!D203,auto_mpg[horsepower])</f>
        <v>125.5</v>
      </c>
      <c r="E203">
        <f>_xlfn.RANK.AVG(Data!E203,auto_mpg[weight])</f>
        <v>95</v>
      </c>
      <c r="F203">
        <f>_xlfn.RANK.AVG(Data!F203,auto_mpg[acceleration])</f>
        <v>151.5</v>
      </c>
      <c r="G203">
        <f>_xlfn.RANK.AVG(Data!G203,auto_mpg[model_year])</f>
        <v>199.5</v>
      </c>
      <c r="H203">
        <f>_xlfn.RANK.AVG(Data!H203,auto_mpg[origin])</f>
        <v>274</v>
      </c>
    </row>
    <row r="204" spans="1:8" x14ac:dyDescent="0.35">
      <c r="A204">
        <f>_xlfn.RANK.AVG(Data!A204,auto_mpg[mpg])</f>
        <v>297</v>
      </c>
      <c r="B204">
        <f>_xlfn.RANK.AVG(Data!B204,auto_mpg[cylinders])</f>
        <v>145.5</v>
      </c>
      <c r="C204">
        <f>_xlfn.RANK.AVG(Data!C204,auto_mpg[displacement])</f>
        <v>107</v>
      </c>
      <c r="D204">
        <f>_xlfn.RANK.AVG(Data!D204,auto_mpg[horsepower])</f>
        <v>188.5</v>
      </c>
      <c r="E204">
        <f>_xlfn.RANK.AVG(Data!E204,auto_mpg[weight])</f>
        <v>148</v>
      </c>
      <c r="F204">
        <f>_xlfn.RANK.AVG(Data!F204,auto_mpg[acceleration])</f>
        <v>79.5</v>
      </c>
      <c r="G204">
        <f>_xlfn.RANK.AVG(Data!G204,auto_mpg[model_year])</f>
        <v>199.5</v>
      </c>
      <c r="H204">
        <f>_xlfn.RANK.AVG(Data!H204,auto_mpg[origin])</f>
        <v>274</v>
      </c>
    </row>
    <row r="205" spans="1:8" x14ac:dyDescent="0.35">
      <c r="A205">
        <f>_xlfn.RANK.AVG(Data!A205,auto_mpg[mpg])</f>
        <v>96.5</v>
      </c>
      <c r="B205">
        <f>_xlfn.RANK.AVG(Data!B205,auto_mpg[cylinders])</f>
        <v>292.5</v>
      </c>
      <c r="C205">
        <f>_xlfn.RANK.AVG(Data!C205,auto_mpg[displacement])</f>
        <v>331</v>
      </c>
      <c r="D205">
        <f>_xlfn.RANK.AVG(Data!D205,auto_mpg[horsepower])</f>
        <v>319</v>
      </c>
      <c r="E205">
        <f>_xlfn.RANK.AVG(Data!E205,auto_mpg[weight])</f>
        <v>388.5</v>
      </c>
      <c r="F205">
        <f>_xlfn.RANK.AVG(Data!F205,auto_mpg[acceleration])</f>
        <v>355.5</v>
      </c>
      <c r="G205">
        <f>_xlfn.RANK.AVG(Data!G205,auto_mpg[model_year])</f>
        <v>199.5</v>
      </c>
      <c r="H205">
        <f>_xlfn.RANK.AVG(Data!H205,auto_mpg[origin])</f>
        <v>114.5</v>
      </c>
    </row>
    <row r="206" spans="1:8" x14ac:dyDescent="0.35">
      <c r="A206">
        <f>_xlfn.RANK.AVG(Data!A206,auto_mpg[mpg])</f>
        <v>65.5</v>
      </c>
      <c r="B206">
        <f>_xlfn.RANK.AVG(Data!B206,auto_mpg[cylinders])</f>
        <v>292.5</v>
      </c>
      <c r="C206">
        <f>_xlfn.RANK.AVG(Data!C206,auto_mpg[displacement])</f>
        <v>376.5</v>
      </c>
      <c r="D206">
        <f>_xlfn.RANK.AVG(Data!D206,auto_mpg[horsepower])</f>
        <v>327.5</v>
      </c>
      <c r="E206">
        <f>_xlfn.RANK.AVG(Data!E206,auto_mpg[weight])</f>
        <v>357.5</v>
      </c>
      <c r="F206">
        <f>_xlfn.RANK.AVG(Data!F206,auto_mpg[acceleration])</f>
        <v>108.5</v>
      </c>
      <c r="G206">
        <f>_xlfn.RANK.AVG(Data!G206,auto_mpg[model_year])</f>
        <v>199.5</v>
      </c>
      <c r="H206">
        <f>_xlfn.RANK.AVG(Data!H206,auto_mpg[origin])</f>
        <v>40</v>
      </c>
    </row>
    <row r="207" spans="1:8" x14ac:dyDescent="0.35">
      <c r="A207">
        <f>_xlfn.RANK.AVG(Data!A207,auto_mpg[mpg])</f>
        <v>113.5</v>
      </c>
      <c r="B207">
        <f>_xlfn.RANK.AVG(Data!B207,auto_mpg[cylinders])</f>
        <v>292.5</v>
      </c>
      <c r="C207">
        <f>_xlfn.RANK.AVG(Data!C207,auto_mpg[displacement])</f>
        <v>331</v>
      </c>
      <c r="D207">
        <f>_xlfn.RANK.AVG(Data!D207,auto_mpg[horsepower])</f>
        <v>300.5</v>
      </c>
      <c r="E207">
        <f>_xlfn.RANK.AVG(Data!E207,auto_mpg[weight])</f>
        <v>318</v>
      </c>
      <c r="F207">
        <f>_xlfn.RANK.AVG(Data!F207,auto_mpg[acceleration])</f>
        <v>145</v>
      </c>
      <c r="G207">
        <f>_xlfn.RANK.AVG(Data!G207,auto_mpg[model_year])</f>
        <v>199.5</v>
      </c>
      <c r="H207">
        <f>_xlfn.RANK.AVG(Data!H207,auto_mpg[origin])</f>
        <v>40</v>
      </c>
    </row>
    <row r="208" spans="1:8" x14ac:dyDescent="0.35">
      <c r="A208">
        <f>_xlfn.RANK.AVG(Data!A208,auto_mpg[mpg])</f>
        <v>137</v>
      </c>
      <c r="B208">
        <f>_xlfn.RANK.AVG(Data!B208,auto_mpg[cylinders])</f>
        <v>292.5</v>
      </c>
      <c r="C208">
        <f>_xlfn.RANK.AVG(Data!C208,auto_mpg[displacement])</f>
        <v>214.5</v>
      </c>
      <c r="D208">
        <f>_xlfn.RANK.AVG(Data!D208,auto_mpg[horsepower])</f>
        <v>313.5</v>
      </c>
      <c r="E208">
        <f>_xlfn.RANK.AVG(Data!E208,auto_mpg[weight])</f>
        <v>242</v>
      </c>
      <c r="F208">
        <f>_xlfn.RANK.AVG(Data!F208,auto_mpg[acceleration])</f>
        <v>303.5</v>
      </c>
      <c r="G208">
        <f>_xlfn.RANK.AVG(Data!G208,auto_mpg[model_year])</f>
        <v>199.5</v>
      </c>
      <c r="H208">
        <f>_xlfn.RANK.AVG(Data!H208,auto_mpg[origin])</f>
        <v>274</v>
      </c>
    </row>
    <row r="209" spans="1:8" x14ac:dyDescent="0.35">
      <c r="A209">
        <f>_xlfn.RANK.AVG(Data!A209,auto_mpg[mpg])</f>
        <v>243</v>
      </c>
      <c r="B209">
        <f>_xlfn.RANK.AVG(Data!B209,auto_mpg[cylinders])</f>
        <v>292.5</v>
      </c>
      <c r="C209">
        <f>_xlfn.RANK.AVG(Data!C209,auto_mpg[displacement])</f>
        <v>233</v>
      </c>
      <c r="D209">
        <f>_xlfn.RANK.AVG(Data!D209,auto_mpg[horsepower])</f>
        <v>150</v>
      </c>
      <c r="E209">
        <f>_xlfn.RANK.AVG(Data!E209,auto_mpg[weight])</f>
        <v>154</v>
      </c>
      <c r="F209">
        <f>_xlfn.RANK.AVG(Data!F209,auto_mpg[acceleration])</f>
        <v>181.5</v>
      </c>
      <c r="G209">
        <f>_xlfn.RANK.AVG(Data!G209,auto_mpg[model_year])</f>
        <v>199.5</v>
      </c>
      <c r="H209">
        <f>_xlfn.RANK.AVG(Data!H209,auto_mpg[origin])</f>
        <v>114.5</v>
      </c>
    </row>
    <row r="210" spans="1:8" x14ac:dyDescent="0.35">
      <c r="A210">
        <f>_xlfn.RANK.AVG(Data!A210,auto_mpg[mpg])</f>
        <v>375.5</v>
      </c>
      <c r="B210">
        <f>_xlfn.RANK.AVG(Data!B210,auto_mpg[cylinders])</f>
        <v>52</v>
      </c>
      <c r="C210">
        <f>_xlfn.RANK.AVG(Data!C210,auto_mpg[displacement])</f>
        <v>65</v>
      </c>
      <c r="D210">
        <f>_xlfn.RANK.AVG(Data!D210,auto_mpg[horsepower])</f>
        <v>56.5</v>
      </c>
      <c r="E210">
        <f>_xlfn.RANK.AVG(Data!E210,auto_mpg[weight])</f>
        <v>68.5</v>
      </c>
      <c r="F210">
        <f>_xlfn.RANK.AVG(Data!F210,auto_mpg[acceleration])</f>
        <v>324.5</v>
      </c>
      <c r="G210">
        <f>_xlfn.RANK.AVG(Data!G210,auto_mpg[model_year])</f>
        <v>199.5</v>
      </c>
      <c r="H210">
        <f>_xlfn.RANK.AVG(Data!H210,auto_mpg[origin])</f>
        <v>274</v>
      </c>
    </row>
    <row r="211" spans="1:8" x14ac:dyDescent="0.35">
      <c r="A211">
        <f>_xlfn.RANK.AVG(Data!A211,auto_mpg[mpg])</f>
        <v>261.5</v>
      </c>
      <c r="B211">
        <f>_xlfn.RANK.AVG(Data!B211,auto_mpg[cylinders])</f>
        <v>292.5</v>
      </c>
      <c r="C211">
        <f>_xlfn.RANK.AVG(Data!C211,auto_mpg[displacement])</f>
        <v>256</v>
      </c>
      <c r="D211">
        <f>_xlfn.RANK.AVG(Data!D211,auto_mpg[horsepower])</f>
        <v>235</v>
      </c>
      <c r="E211">
        <f>_xlfn.RANK.AVG(Data!E211,auto_mpg[weight])</f>
        <v>137</v>
      </c>
      <c r="F211">
        <f>_xlfn.RANK.AVG(Data!F211,auto_mpg[acceleration])</f>
        <v>8</v>
      </c>
      <c r="G211">
        <f>_xlfn.RANK.AVG(Data!G211,auto_mpg[model_year])</f>
        <v>199.5</v>
      </c>
      <c r="H211">
        <f>_xlfn.RANK.AVG(Data!H211,auto_mpg[origin])</f>
        <v>114.5</v>
      </c>
    </row>
    <row r="212" spans="1:8" x14ac:dyDescent="0.35">
      <c r="A212">
        <f>_xlfn.RANK.AVG(Data!A212,auto_mpg[mpg])</f>
        <v>261.5</v>
      </c>
      <c r="B212">
        <f>_xlfn.RANK.AVG(Data!B212,auto_mpg[cylinders])</f>
        <v>145.5</v>
      </c>
      <c r="C212">
        <f>_xlfn.RANK.AVG(Data!C212,auto_mpg[displacement])</f>
        <v>185.5</v>
      </c>
      <c r="D212">
        <f>_xlfn.RANK.AVG(Data!D212,auto_mpg[horsepower])</f>
        <v>135</v>
      </c>
      <c r="E212">
        <f>_xlfn.RANK.AVG(Data!E212,auto_mpg[weight])</f>
        <v>181.5</v>
      </c>
      <c r="F212">
        <f>_xlfn.RANK.AVG(Data!F212,auto_mpg[acceleration])</f>
        <v>195</v>
      </c>
      <c r="G212">
        <f>_xlfn.RANK.AVG(Data!G212,auto_mpg[model_year])</f>
        <v>199.5</v>
      </c>
      <c r="H212">
        <f>_xlfn.RANK.AVG(Data!H212,auto_mpg[origin])</f>
        <v>40</v>
      </c>
    </row>
    <row r="213" spans="1:8" x14ac:dyDescent="0.35">
      <c r="A213">
        <f>_xlfn.RANK.AVG(Data!A213,auto_mpg[mpg])</f>
        <v>309</v>
      </c>
      <c r="B213">
        <f>_xlfn.RANK.AVG(Data!B213,auto_mpg[cylinders])</f>
        <v>145.5</v>
      </c>
      <c r="C213">
        <f>_xlfn.RANK.AVG(Data!C213,auto_mpg[displacement])</f>
        <v>179</v>
      </c>
      <c r="D213">
        <f>_xlfn.RANK.AVG(Data!D213,auto_mpg[horsepower])</f>
        <v>104.5</v>
      </c>
      <c r="E213">
        <f>_xlfn.RANK.AVG(Data!E213,auto_mpg[weight])</f>
        <v>80</v>
      </c>
      <c r="F213">
        <f>_xlfn.RANK.AVG(Data!F213,auto_mpg[acceleration])</f>
        <v>123</v>
      </c>
      <c r="G213">
        <f>_xlfn.RANK.AVG(Data!G213,auto_mpg[model_year])</f>
        <v>199.5</v>
      </c>
      <c r="H213">
        <f>_xlfn.RANK.AVG(Data!H213,auto_mpg[origin])</f>
        <v>114.5</v>
      </c>
    </row>
    <row r="214" spans="1:8" x14ac:dyDescent="0.35">
      <c r="A214">
        <f>_xlfn.RANK.AVG(Data!A214,auto_mpg[mpg])</f>
        <v>309</v>
      </c>
      <c r="B214">
        <f>_xlfn.RANK.AVG(Data!B214,auto_mpg[cylinders])</f>
        <v>52</v>
      </c>
      <c r="C214">
        <f>_xlfn.RANK.AVG(Data!C214,auto_mpg[displacement])</f>
        <v>46.5</v>
      </c>
      <c r="D214">
        <f>_xlfn.RANK.AVG(Data!D214,auto_mpg[horsepower])</f>
        <v>20</v>
      </c>
      <c r="E214">
        <f>_xlfn.RANK.AVG(Data!E214,auto_mpg[weight])</f>
        <v>29</v>
      </c>
      <c r="F214">
        <f>_xlfn.RANK.AVG(Data!F214,auto_mpg[acceleration])</f>
        <v>357</v>
      </c>
      <c r="G214">
        <f>_xlfn.RANK.AVG(Data!G214,auto_mpg[model_year])</f>
        <v>199.5</v>
      </c>
      <c r="H214">
        <f>_xlfn.RANK.AVG(Data!H214,auto_mpg[origin])</f>
        <v>274</v>
      </c>
    </row>
    <row r="215" spans="1:8" x14ac:dyDescent="0.35">
      <c r="A215">
        <f>_xlfn.RANK.AVG(Data!A215,auto_mpg[mpg])</f>
        <v>375.5</v>
      </c>
      <c r="B215">
        <f>_xlfn.RANK.AVG(Data!B215,auto_mpg[cylinders])</f>
        <v>52</v>
      </c>
      <c r="C215">
        <f>_xlfn.RANK.AVG(Data!C215,auto_mpg[displacement])</f>
        <v>46.5</v>
      </c>
      <c r="D215">
        <f>_xlfn.RANK.AVG(Data!D215,auto_mpg[horsepower])</f>
        <v>73</v>
      </c>
      <c r="E215">
        <f>_xlfn.RANK.AVG(Data!E215,auto_mpg[weight])</f>
        <v>62</v>
      </c>
      <c r="F215">
        <f>_xlfn.RANK.AVG(Data!F215,auto_mpg[acceleration])</f>
        <v>362.5</v>
      </c>
      <c r="G215">
        <f>_xlfn.RANK.AVG(Data!G215,auto_mpg[model_year])</f>
        <v>199.5</v>
      </c>
      <c r="H215">
        <f>_xlfn.RANK.AVG(Data!H215,auto_mpg[origin])</f>
        <v>274</v>
      </c>
    </row>
    <row r="216" spans="1:8" x14ac:dyDescent="0.35">
      <c r="A216">
        <f>_xlfn.RANK.AVG(Data!A216,auto_mpg[mpg])</f>
        <v>375.5</v>
      </c>
      <c r="B216">
        <f>_xlfn.RANK.AVG(Data!B216,auto_mpg[cylinders])</f>
        <v>52</v>
      </c>
      <c r="C216">
        <f>_xlfn.RANK.AVG(Data!C216,auto_mpg[displacement])</f>
        <v>93</v>
      </c>
      <c r="D216">
        <f>_xlfn.RANK.AVG(Data!D216,auto_mpg[horsepower])</f>
        <v>94</v>
      </c>
      <c r="E216">
        <f>_xlfn.RANK.AVG(Data!E216,auto_mpg[weight])</f>
        <v>75</v>
      </c>
      <c r="F216">
        <f>_xlfn.RANK.AVG(Data!F216,auto_mpg[acceleration])</f>
        <v>224.5</v>
      </c>
      <c r="G216">
        <f>_xlfn.RANK.AVG(Data!G216,auto_mpg[model_year])</f>
        <v>199.5</v>
      </c>
      <c r="H216">
        <f>_xlfn.RANK.AVG(Data!H216,auto_mpg[origin])</f>
        <v>274</v>
      </c>
    </row>
    <row r="217" spans="1:8" x14ac:dyDescent="0.35">
      <c r="A217">
        <f>_xlfn.RANK.AVG(Data!A217,auto_mpg[mpg])</f>
        <v>375.5</v>
      </c>
      <c r="B217">
        <f>_xlfn.RANK.AVG(Data!B217,auto_mpg[cylinders])</f>
        <v>52</v>
      </c>
      <c r="C217">
        <f>_xlfn.RANK.AVG(Data!C217,auto_mpg[displacement])</f>
        <v>65</v>
      </c>
      <c r="D217">
        <f>_xlfn.RANK.AVG(Data!D217,auto_mpg[horsepower])</f>
        <v>56.5</v>
      </c>
      <c r="E217">
        <f>_xlfn.RANK.AVG(Data!E217,auto_mpg[weight])</f>
        <v>85</v>
      </c>
      <c r="F217">
        <f>_xlfn.RANK.AVG(Data!F217,auto_mpg[acceleration])</f>
        <v>288.5</v>
      </c>
      <c r="G217">
        <f>_xlfn.RANK.AVG(Data!G217,auto_mpg[model_year])</f>
        <v>199.5</v>
      </c>
      <c r="H217">
        <f>_xlfn.RANK.AVG(Data!H217,auto_mpg[origin])</f>
        <v>274</v>
      </c>
    </row>
    <row r="218" spans="1:8" x14ac:dyDescent="0.35">
      <c r="A218">
        <f>_xlfn.RANK.AVG(Data!A218,auto_mpg[mpg])</f>
        <v>72.5</v>
      </c>
      <c r="B218">
        <f>_xlfn.RANK.AVG(Data!B218,auto_mpg[cylinders])</f>
        <v>292.5</v>
      </c>
      <c r="C218">
        <f>_xlfn.RANK.AVG(Data!C218,auto_mpg[displacement])</f>
        <v>310.5</v>
      </c>
      <c r="D218">
        <f>_xlfn.RANK.AVG(Data!D218,auto_mpg[horsepower])</f>
        <v>339.5</v>
      </c>
      <c r="E218">
        <f>_xlfn.RANK.AVG(Data!E218,auto_mpg[weight])</f>
        <v>348.5</v>
      </c>
      <c r="F218">
        <f>_xlfn.RANK.AVG(Data!F218,auto_mpg[acceleration])</f>
        <v>60</v>
      </c>
      <c r="G218">
        <f>_xlfn.RANK.AVG(Data!G218,auto_mpg[model_year])</f>
        <v>168.5</v>
      </c>
      <c r="H218">
        <f>_xlfn.RANK.AVG(Data!H218,auto_mpg[origin])</f>
        <v>40</v>
      </c>
    </row>
    <row r="219" spans="1:8" x14ac:dyDescent="0.35">
      <c r="A219">
        <f>_xlfn.RANK.AVG(Data!A219,auto_mpg[mpg])</f>
        <v>89</v>
      </c>
      <c r="B219">
        <f>_xlfn.RANK.AVG(Data!B219,auto_mpg[cylinders])</f>
        <v>292.5</v>
      </c>
      <c r="C219">
        <f>_xlfn.RANK.AVG(Data!C219,auto_mpg[displacement])</f>
        <v>280</v>
      </c>
      <c r="D219">
        <f>_xlfn.RANK.AVG(Data!D219,auto_mpg[horsepower])</f>
        <v>277</v>
      </c>
      <c r="E219">
        <f>_xlfn.RANK.AVG(Data!E219,auto_mpg[weight])</f>
        <v>318</v>
      </c>
      <c r="F219">
        <f>_xlfn.RANK.AVG(Data!F219,auto_mpg[acceleration])</f>
        <v>240</v>
      </c>
      <c r="G219">
        <f>_xlfn.RANK.AVG(Data!G219,auto_mpg[model_year])</f>
        <v>168.5</v>
      </c>
      <c r="H219">
        <f>_xlfn.RANK.AVG(Data!H219,auto_mpg[origin])</f>
        <v>274</v>
      </c>
    </row>
    <row r="220" spans="1:8" x14ac:dyDescent="0.35">
      <c r="A220">
        <f>_xlfn.RANK.AVG(Data!A220,auto_mpg[mpg])</f>
        <v>29.5</v>
      </c>
      <c r="B220">
        <f>_xlfn.RANK.AVG(Data!B220,auto_mpg[cylinders])</f>
        <v>292.5</v>
      </c>
      <c r="C220">
        <f>_xlfn.RANK.AVG(Data!C220,auto_mpg[displacement])</f>
        <v>386.5</v>
      </c>
      <c r="D220">
        <f>_xlfn.RANK.AVG(Data!D220,auto_mpg[horsepower])</f>
        <v>378.5</v>
      </c>
      <c r="E220">
        <f>_xlfn.RANK.AVG(Data!E220,auto_mpg[weight])</f>
        <v>388.5</v>
      </c>
      <c r="F220">
        <f>_xlfn.RANK.AVG(Data!F220,auto_mpg[acceleration])</f>
        <v>55.5</v>
      </c>
      <c r="G220">
        <f>_xlfn.RANK.AVG(Data!G220,auto_mpg[model_year])</f>
        <v>168.5</v>
      </c>
      <c r="H220">
        <f>_xlfn.RANK.AVG(Data!H220,auto_mpg[origin])</f>
        <v>114.5</v>
      </c>
    </row>
    <row r="221" spans="1:8" x14ac:dyDescent="0.35">
      <c r="A221">
        <f>_xlfn.RANK.AVG(Data!A221,auto_mpg[mpg])</f>
        <v>154.5</v>
      </c>
      <c r="B221">
        <f>_xlfn.RANK.AVG(Data!B221,auto_mpg[cylinders])</f>
        <v>292.5</v>
      </c>
      <c r="C221">
        <f>_xlfn.RANK.AVG(Data!C221,auto_mpg[displacement])</f>
        <v>237</v>
      </c>
      <c r="D221">
        <f>_xlfn.RANK.AVG(Data!D221,auto_mpg[horsepower])</f>
        <v>180</v>
      </c>
      <c r="E221">
        <f>_xlfn.RANK.AVG(Data!E221,auto_mpg[weight])</f>
        <v>280</v>
      </c>
      <c r="F221">
        <f>_xlfn.RANK.AVG(Data!F221,auto_mpg[acceleration])</f>
        <v>195</v>
      </c>
      <c r="G221">
        <f>_xlfn.RANK.AVG(Data!G221,auto_mpg[model_year])</f>
        <v>168.5</v>
      </c>
      <c r="H221">
        <f>_xlfn.RANK.AVG(Data!H221,auto_mpg[origin])</f>
        <v>274</v>
      </c>
    </row>
    <row r="222" spans="1:8" x14ac:dyDescent="0.35">
      <c r="A222">
        <f>_xlfn.RANK.AVG(Data!A222,auto_mpg[mpg])</f>
        <v>50</v>
      </c>
      <c r="B222">
        <f>_xlfn.RANK.AVG(Data!B222,auto_mpg[cylinders])</f>
        <v>292.5</v>
      </c>
      <c r="C222">
        <f>_xlfn.RANK.AVG(Data!C222,auto_mpg[displacement])</f>
        <v>376.5</v>
      </c>
      <c r="D222">
        <f>_xlfn.RANK.AVG(Data!D222,auto_mpg[horsepower])</f>
        <v>327.5</v>
      </c>
      <c r="E222">
        <f>_xlfn.RANK.AVG(Data!E222,auto_mpg[weight])</f>
        <v>374</v>
      </c>
      <c r="F222">
        <f>_xlfn.RANK.AVG(Data!F222,auto_mpg[acceleration])</f>
        <v>120.5</v>
      </c>
      <c r="G222">
        <f>_xlfn.RANK.AVG(Data!G222,auto_mpg[model_year])</f>
        <v>168.5</v>
      </c>
      <c r="H222">
        <f>_xlfn.RANK.AVG(Data!H222,auto_mpg[origin])</f>
        <v>40</v>
      </c>
    </row>
    <row r="223" spans="1:8" x14ac:dyDescent="0.35">
      <c r="A223">
        <f>_xlfn.RANK.AVG(Data!A223,auto_mpg[mpg])</f>
        <v>297</v>
      </c>
      <c r="B223">
        <f>_xlfn.RANK.AVG(Data!B223,auto_mpg[cylinders])</f>
        <v>52</v>
      </c>
      <c r="C223">
        <f>_xlfn.RANK.AVG(Data!C223,auto_mpg[displacement])</f>
        <v>78.5</v>
      </c>
      <c r="D223">
        <f>_xlfn.RANK.AVG(Data!D223,auto_mpg[horsepower])</f>
        <v>73</v>
      </c>
      <c r="E223">
        <f>_xlfn.RANK.AVG(Data!E223,auto_mpg[weight])</f>
        <v>74</v>
      </c>
      <c r="F223">
        <f>_xlfn.RANK.AVG(Data!F223,auto_mpg[acceleration])</f>
        <v>350.5</v>
      </c>
      <c r="G223">
        <f>_xlfn.RANK.AVG(Data!G223,auto_mpg[model_year])</f>
        <v>168.5</v>
      </c>
      <c r="H223">
        <f>_xlfn.RANK.AVG(Data!H223,auto_mpg[origin])</f>
        <v>274</v>
      </c>
    </row>
    <row r="224" spans="1:8" x14ac:dyDescent="0.35">
      <c r="A224">
        <f>_xlfn.RANK.AVG(Data!A224,auto_mpg[mpg])</f>
        <v>303</v>
      </c>
      <c r="B224">
        <f>_xlfn.RANK.AVG(Data!B224,auto_mpg[cylinders])</f>
        <v>52</v>
      </c>
      <c r="C224">
        <f>_xlfn.RANK.AVG(Data!C224,auto_mpg[displacement])</f>
        <v>103</v>
      </c>
      <c r="D224">
        <f>_xlfn.RANK.AVG(Data!D224,auto_mpg[horsepower])</f>
        <v>125.5</v>
      </c>
      <c r="E224">
        <f>_xlfn.RANK.AVG(Data!E224,auto_mpg[weight])</f>
        <v>61</v>
      </c>
      <c r="F224">
        <f>_xlfn.RANK.AVG(Data!F224,auto_mpg[acceleration])</f>
        <v>44.5</v>
      </c>
      <c r="G224">
        <f>_xlfn.RANK.AVG(Data!G224,auto_mpg[model_year])</f>
        <v>168.5</v>
      </c>
      <c r="H224">
        <f>_xlfn.RANK.AVG(Data!H224,auto_mpg[origin])</f>
        <v>274</v>
      </c>
    </row>
    <row r="225" spans="1:8" x14ac:dyDescent="0.35">
      <c r="A225">
        <f>_xlfn.RANK.AVG(Data!A225,auto_mpg[mpg])</f>
        <v>327</v>
      </c>
      <c r="B225">
        <f>_xlfn.RANK.AVG(Data!B225,auto_mpg[cylinders])</f>
        <v>52</v>
      </c>
      <c r="C225">
        <f>_xlfn.RANK.AVG(Data!C225,auto_mpg[displacement])</f>
        <v>65</v>
      </c>
      <c r="D225">
        <f>_xlfn.RANK.AVG(Data!D225,auto_mpg[horsepower])</f>
        <v>73</v>
      </c>
      <c r="E225">
        <f>_xlfn.RANK.AVG(Data!E225,auto_mpg[weight])</f>
        <v>52</v>
      </c>
      <c r="F225">
        <f>_xlfn.RANK.AVG(Data!F225,auto_mpg[acceleration])</f>
        <v>301.5</v>
      </c>
      <c r="G225">
        <f>_xlfn.RANK.AVG(Data!G225,auto_mpg[model_year])</f>
        <v>168.5</v>
      </c>
      <c r="H225">
        <f>_xlfn.RANK.AVG(Data!H225,auto_mpg[origin])</f>
        <v>274</v>
      </c>
    </row>
    <row r="226" spans="1:8" x14ac:dyDescent="0.35">
      <c r="A226">
        <f>_xlfn.RANK.AVG(Data!A226,auto_mpg[mpg])</f>
        <v>337.5</v>
      </c>
      <c r="B226">
        <f>_xlfn.RANK.AVG(Data!B226,auto_mpg[cylinders])</f>
        <v>52</v>
      </c>
      <c r="C226">
        <f>_xlfn.RANK.AVG(Data!C226,auto_mpg[displacement])</f>
        <v>93</v>
      </c>
      <c r="D226">
        <f>_xlfn.RANK.AVG(Data!D226,auto_mpg[horsepower])</f>
        <v>94</v>
      </c>
      <c r="E226">
        <f>_xlfn.RANK.AVG(Data!E226,auto_mpg[weight])</f>
        <v>38</v>
      </c>
      <c r="F226">
        <f>_xlfn.RANK.AVG(Data!F226,auto_mpg[acceleration])</f>
        <v>235</v>
      </c>
      <c r="G226">
        <f>_xlfn.RANK.AVG(Data!G226,auto_mpg[model_year])</f>
        <v>168.5</v>
      </c>
      <c r="H226">
        <f>_xlfn.RANK.AVG(Data!H226,auto_mpg[origin])</f>
        <v>274</v>
      </c>
    </row>
    <row r="227" spans="1:8" x14ac:dyDescent="0.35">
      <c r="A227">
        <f>_xlfn.RANK.AVG(Data!A227,auto_mpg[mpg])</f>
        <v>297</v>
      </c>
      <c r="B227">
        <f>_xlfn.RANK.AVG(Data!B227,auto_mpg[cylinders])</f>
        <v>145.5</v>
      </c>
      <c r="C227">
        <f>_xlfn.RANK.AVG(Data!C227,auto_mpg[displacement])</f>
        <v>118</v>
      </c>
      <c r="D227">
        <f>_xlfn.RANK.AVG(Data!D227,auto_mpg[horsepower])</f>
        <v>125.5</v>
      </c>
      <c r="E227">
        <f>_xlfn.RANK.AVG(Data!E227,auto_mpg[weight])</f>
        <v>108</v>
      </c>
      <c r="F227">
        <f>_xlfn.RANK.AVG(Data!F227,auto_mpg[acceleration])</f>
        <v>145</v>
      </c>
      <c r="G227">
        <f>_xlfn.RANK.AVG(Data!G227,auto_mpg[model_year])</f>
        <v>168.5</v>
      </c>
      <c r="H227">
        <f>_xlfn.RANK.AVG(Data!H227,auto_mpg[origin])</f>
        <v>274</v>
      </c>
    </row>
    <row r="228" spans="1:8" x14ac:dyDescent="0.35">
      <c r="A228">
        <f>_xlfn.RANK.AVG(Data!A228,auto_mpg[mpg])</f>
        <v>232</v>
      </c>
      <c r="B228">
        <f>_xlfn.RANK.AVG(Data!B228,auto_mpg[cylinders])</f>
        <v>145.5</v>
      </c>
      <c r="C228">
        <f>_xlfn.RANK.AVG(Data!C228,auto_mpg[displacement])</f>
        <v>141.5</v>
      </c>
      <c r="D228">
        <f>_xlfn.RANK.AVG(Data!D228,auto_mpg[horsepower])</f>
        <v>142.5</v>
      </c>
      <c r="E228">
        <f>_xlfn.RANK.AVG(Data!E228,auto_mpg[weight])</f>
        <v>119.5</v>
      </c>
      <c r="F228">
        <f>_xlfn.RANK.AVG(Data!F228,auto_mpg[acceleration])</f>
        <v>117.5</v>
      </c>
      <c r="G228">
        <f>_xlfn.RANK.AVG(Data!G228,auto_mpg[model_year])</f>
        <v>168.5</v>
      </c>
      <c r="H228">
        <f>_xlfn.RANK.AVG(Data!H228,auto_mpg[origin])</f>
        <v>274</v>
      </c>
    </row>
    <row r="229" spans="1:8" x14ac:dyDescent="0.35">
      <c r="A229">
        <f>_xlfn.RANK.AVG(Data!A229,auto_mpg[mpg])</f>
        <v>261.5</v>
      </c>
      <c r="B229">
        <f>_xlfn.RANK.AVG(Data!B229,auto_mpg[cylinders])</f>
        <v>145.5</v>
      </c>
      <c r="C229">
        <f>_xlfn.RANK.AVG(Data!C229,auto_mpg[displacement])</f>
        <v>152</v>
      </c>
      <c r="D229">
        <f>_xlfn.RANK.AVG(Data!D229,auto_mpg[horsepower])</f>
        <v>159</v>
      </c>
      <c r="E229">
        <f>_xlfn.RANK.AVG(Data!E229,auto_mpg[weight])</f>
        <v>97</v>
      </c>
      <c r="F229">
        <f>_xlfn.RANK.AVG(Data!F229,auto_mpg[acceleration])</f>
        <v>82</v>
      </c>
      <c r="G229">
        <f>_xlfn.RANK.AVG(Data!G229,auto_mpg[model_year])</f>
        <v>168.5</v>
      </c>
      <c r="H229">
        <f>_xlfn.RANK.AVG(Data!H229,auto_mpg[origin])</f>
        <v>274</v>
      </c>
    </row>
    <row r="230" spans="1:8" x14ac:dyDescent="0.35">
      <c r="A230">
        <f>_xlfn.RANK.AVG(Data!A230,auto_mpg[mpg])</f>
        <v>270</v>
      </c>
      <c r="B230">
        <f>_xlfn.RANK.AVG(Data!B230,auto_mpg[cylinders])</f>
        <v>145.5</v>
      </c>
      <c r="C230">
        <f>_xlfn.RANK.AVG(Data!C230,auto_mpg[displacement])</f>
        <v>118</v>
      </c>
      <c r="D230">
        <f>_xlfn.RANK.AVG(Data!D230,auto_mpg[horsepower])</f>
        <v>168.5</v>
      </c>
      <c r="E230">
        <f>_xlfn.RANK.AVG(Data!E230,auto_mpg[weight])</f>
        <v>107</v>
      </c>
      <c r="F230">
        <f>_xlfn.RANK.AVG(Data!F230,auto_mpg[acceleration])</f>
        <v>44.5</v>
      </c>
      <c r="G230">
        <f>_xlfn.RANK.AVG(Data!G230,auto_mpg[model_year])</f>
        <v>168.5</v>
      </c>
      <c r="H230">
        <f>_xlfn.RANK.AVG(Data!H230,auto_mpg[origin])</f>
        <v>274</v>
      </c>
    </row>
    <row r="231" spans="1:8" x14ac:dyDescent="0.35">
      <c r="A231">
        <f>_xlfn.RANK.AVG(Data!A231,auto_mpg[mpg])</f>
        <v>318</v>
      </c>
      <c r="B231">
        <f>_xlfn.RANK.AVG(Data!B231,auto_mpg[cylinders])</f>
        <v>52</v>
      </c>
      <c r="C231">
        <f>_xlfn.RANK.AVG(Data!C231,auto_mpg[displacement])</f>
        <v>16</v>
      </c>
      <c r="D231">
        <f>_xlfn.RANK.AVG(Data!D231,auto_mpg[horsepower])</f>
        <v>20</v>
      </c>
      <c r="E231">
        <f>_xlfn.RANK.AVG(Data!E231,auto_mpg[weight])</f>
        <v>44</v>
      </c>
      <c r="F231">
        <f>_xlfn.RANK.AVG(Data!F231,auto_mpg[acceleration])</f>
        <v>380</v>
      </c>
      <c r="G231">
        <f>_xlfn.RANK.AVG(Data!G231,auto_mpg[model_year])</f>
        <v>168.5</v>
      </c>
      <c r="H231">
        <f>_xlfn.RANK.AVG(Data!H231,auto_mpg[origin])</f>
        <v>274</v>
      </c>
    </row>
    <row r="232" spans="1:8" x14ac:dyDescent="0.35">
      <c r="A232">
        <f>_xlfn.RANK.AVG(Data!A232,auto_mpg[mpg])</f>
        <v>327</v>
      </c>
      <c r="B232">
        <f>_xlfn.RANK.AVG(Data!B232,auto_mpg[cylinders])</f>
        <v>52</v>
      </c>
      <c r="C232">
        <f>_xlfn.RANK.AVG(Data!C232,auto_mpg[displacement])</f>
        <v>46.5</v>
      </c>
      <c r="D232">
        <f>_xlfn.RANK.AVG(Data!D232,auto_mpg[horsepower])</f>
        <v>30</v>
      </c>
      <c r="E232">
        <f>_xlfn.RANK.AVG(Data!E232,auto_mpg[weight])</f>
        <v>49</v>
      </c>
      <c r="F232">
        <f>_xlfn.RANK.AVG(Data!F232,auto_mpg[acceleration])</f>
        <v>376.5</v>
      </c>
      <c r="G232">
        <f>_xlfn.RANK.AVG(Data!G232,auto_mpg[model_year])</f>
        <v>168.5</v>
      </c>
      <c r="H232">
        <f>_xlfn.RANK.AVG(Data!H232,auto_mpg[origin])</f>
        <v>274</v>
      </c>
    </row>
    <row r="233" spans="1:8" x14ac:dyDescent="0.35">
      <c r="A233">
        <f>_xlfn.RANK.AVG(Data!A233,auto_mpg[mpg])</f>
        <v>327</v>
      </c>
      <c r="B233">
        <f>_xlfn.RANK.AVG(Data!B233,auto_mpg[cylinders])</f>
        <v>52</v>
      </c>
      <c r="C233">
        <f>_xlfn.RANK.AVG(Data!C233,auto_mpg[displacement])</f>
        <v>16</v>
      </c>
      <c r="D233">
        <f>_xlfn.RANK.AVG(Data!D233,auto_mpg[horsepower])</f>
        <v>16</v>
      </c>
      <c r="E233">
        <f>_xlfn.RANK.AVG(Data!E233,auto_mpg[weight])</f>
        <v>36</v>
      </c>
      <c r="F233">
        <f>_xlfn.RANK.AVG(Data!F233,auto_mpg[acceleration])</f>
        <v>355.5</v>
      </c>
      <c r="G233">
        <f>_xlfn.RANK.AVG(Data!G233,auto_mpg[model_year])</f>
        <v>168.5</v>
      </c>
      <c r="H233">
        <f>_xlfn.RANK.AVG(Data!H233,auto_mpg[origin])</f>
        <v>274</v>
      </c>
    </row>
    <row r="234" spans="1:8" x14ac:dyDescent="0.35">
      <c r="A234">
        <f>_xlfn.RANK.AVG(Data!A234,auto_mpg[mpg])</f>
        <v>318</v>
      </c>
      <c r="B234">
        <f>_xlfn.RANK.AVG(Data!B234,auto_mpg[cylinders])</f>
        <v>52</v>
      </c>
      <c r="C234">
        <f>_xlfn.RANK.AVG(Data!C234,auto_mpg[displacement])</f>
        <v>33.5</v>
      </c>
      <c r="D234">
        <f>_xlfn.RANK.AVG(Data!D234,auto_mpg[horsepower])</f>
        <v>68</v>
      </c>
      <c r="E234">
        <f>_xlfn.RANK.AVG(Data!E234,auto_mpg[weight])</f>
        <v>35</v>
      </c>
      <c r="F234">
        <f>_xlfn.RANK.AVG(Data!F234,auto_mpg[acceleration])</f>
        <v>258</v>
      </c>
      <c r="G234">
        <f>_xlfn.RANK.AVG(Data!G234,auto_mpg[model_year])</f>
        <v>168.5</v>
      </c>
      <c r="H234">
        <f>_xlfn.RANK.AVG(Data!H234,auto_mpg[origin])</f>
        <v>274</v>
      </c>
    </row>
    <row r="235" spans="1:8" x14ac:dyDescent="0.35">
      <c r="A235">
        <f>_xlfn.RANK.AVG(Data!A235,auto_mpg[mpg])</f>
        <v>101.5</v>
      </c>
      <c r="B235">
        <f>_xlfn.RANK.AVG(Data!B235,auto_mpg[cylinders])</f>
        <v>292.5</v>
      </c>
      <c r="C235">
        <f>_xlfn.RANK.AVG(Data!C235,auto_mpg[displacement])</f>
        <v>331</v>
      </c>
      <c r="D235">
        <f>_xlfn.RANK.AVG(Data!D235,auto_mpg[horsepower])</f>
        <v>285.5</v>
      </c>
      <c r="E235">
        <f>_xlfn.RANK.AVG(Data!E235,auto_mpg[weight])</f>
        <v>375</v>
      </c>
      <c r="F235">
        <f>_xlfn.RANK.AVG(Data!F235,auto_mpg[acceleration])</f>
        <v>258</v>
      </c>
      <c r="G235">
        <f>_xlfn.RANK.AVG(Data!G235,auto_mpg[model_year])</f>
        <v>168.5</v>
      </c>
      <c r="H235">
        <f>_xlfn.RANK.AVG(Data!H235,auto_mpg[origin])</f>
        <v>114.5</v>
      </c>
    </row>
    <row r="236" spans="1:8" x14ac:dyDescent="0.35">
      <c r="A236">
        <f>_xlfn.RANK.AVG(Data!A236,auto_mpg[mpg])</f>
        <v>170.5</v>
      </c>
      <c r="B236">
        <f>_xlfn.RANK.AVG(Data!B236,auto_mpg[cylinders])</f>
        <v>292.5</v>
      </c>
      <c r="C236">
        <f>_xlfn.RANK.AVG(Data!C236,auto_mpg[displacement])</f>
        <v>194.5</v>
      </c>
      <c r="D236">
        <f>_xlfn.RANK.AVG(Data!D236,auto_mpg[horsepower])</f>
        <v>235</v>
      </c>
      <c r="E236">
        <f>_xlfn.RANK.AVG(Data!E236,auto_mpg[weight])</f>
        <v>207</v>
      </c>
      <c r="F236">
        <f>_xlfn.RANK.AVG(Data!F236,auto_mpg[acceleration])</f>
        <v>162.5</v>
      </c>
      <c r="G236">
        <f>_xlfn.RANK.AVG(Data!G236,auto_mpg[model_year])</f>
        <v>168.5</v>
      </c>
      <c r="H236">
        <f>_xlfn.RANK.AVG(Data!H236,auto_mpg[origin])</f>
        <v>274</v>
      </c>
    </row>
    <row r="237" spans="1:8" x14ac:dyDescent="0.35">
      <c r="A237">
        <f>_xlfn.RANK.AVG(Data!A237,auto_mpg[mpg])</f>
        <v>145.5</v>
      </c>
      <c r="B237">
        <f>_xlfn.RANK.AVG(Data!B237,auto_mpg[cylinders])</f>
        <v>292.5</v>
      </c>
      <c r="C237">
        <f>_xlfn.RANK.AVG(Data!C237,auto_mpg[displacement])</f>
        <v>331</v>
      </c>
      <c r="D237">
        <f>_xlfn.RANK.AVG(Data!D237,auto_mpg[horsepower])</f>
        <v>300.5</v>
      </c>
      <c r="E237">
        <f>_xlfn.RANK.AVG(Data!E237,auto_mpg[weight])</f>
        <v>288</v>
      </c>
      <c r="F237">
        <f>_xlfn.RANK.AVG(Data!F237,auto_mpg[acceleration])</f>
        <v>66</v>
      </c>
      <c r="G237">
        <f>_xlfn.RANK.AVG(Data!G237,auto_mpg[model_year])</f>
        <v>168.5</v>
      </c>
      <c r="H237">
        <f>_xlfn.RANK.AVG(Data!H237,auto_mpg[origin])</f>
        <v>40</v>
      </c>
    </row>
    <row r="238" spans="1:8" x14ac:dyDescent="0.35">
      <c r="A238">
        <f>_xlfn.RANK.AVG(Data!A238,auto_mpg[mpg])</f>
        <v>154.5</v>
      </c>
      <c r="B238">
        <f>_xlfn.RANK.AVG(Data!B238,auto_mpg[cylinders])</f>
        <v>292.5</v>
      </c>
      <c r="C238">
        <f>_xlfn.RANK.AVG(Data!C238,auto_mpg[displacement])</f>
        <v>214.5</v>
      </c>
      <c r="D238">
        <f>_xlfn.RANK.AVG(Data!D238,auto_mpg[horsepower])</f>
        <v>225</v>
      </c>
      <c r="E238">
        <f>_xlfn.RANK.AVG(Data!E238,auto_mpg[weight])</f>
        <v>205</v>
      </c>
      <c r="F238">
        <f>_xlfn.RANK.AVG(Data!F238,auto_mpg[acceleration])</f>
        <v>176</v>
      </c>
      <c r="G238">
        <f>_xlfn.RANK.AVG(Data!G238,auto_mpg[model_year])</f>
        <v>168.5</v>
      </c>
      <c r="H238">
        <f>_xlfn.RANK.AVG(Data!H238,auto_mpg[origin])</f>
        <v>274</v>
      </c>
    </row>
    <row r="239" spans="1:8" x14ac:dyDescent="0.35">
      <c r="A239">
        <f>_xlfn.RANK.AVG(Data!A239,auto_mpg[mpg])</f>
        <v>84.5</v>
      </c>
      <c r="B239">
        <f>_xlfn.RANK.AVG(Data!B239,auto_mpg[cylinders])</f>
        <v>292.5</v>
      </c>
      <c r="C239">
        <f>_xlfn.RANK.AVG(Data!C239,auto_mpg[displacement])</f>
        <v>310.5</v>
      </c>
      <c r="D239">
        <f>_xlfn.RANK.AVG(Data!D239,auto_mpg[horsepower])</f>
        <v>368</v>
      </c>
      <c r="E239">
        <f>_xlfn.RANK.AVG(Data!E239,auto_mpg[weight])</f>
        <v>345</v>
      </c>
      <c r="F239">
        <f>_xlfn.RANK.AVG(Data!F239,auto_mpg[acceleration])</f>
        <v>108.5</v>
      </c>
      <c r="G239">
        <f>_xlfn.RANK.AVG(Data!G239,auto_mpg[model_year])</f>
        <v>168.5</v>
      </c>
      <c r="H239">
        <f>_xlfn.RANK.AVG(Data!H239,auto_mpg[origin])</f>
        <v>274</v>
      </c>
    </row>
    <row r="240" spans="1:8" x14ac:dyDescent="0.35">
      <c r="A240">
        <f>_xlfn.RANK.AVG(Data!A240,auto_mpg[mpg])</f>
        <v>50</v>
      </c>
      <c r="B240">
        <f>_xlfn.RANK.AVG(Data!B240,auto_mpg[cylinders])</f>
        <v>292.5</v>
      </c>
      <c r="C240">
        <f>_xlfn.RANK.AVG(Data!C240,auto_mpg[displacement])</f>
        <v>310.5</v>
      </c>
      <c r="D240">
        <f>_xlfn.RANK.AVG(Data!D240,auto_mpg[horsepower])</f>
        <v>268.5</v>
      </c>
      <c r="E240">
        <f>_xlfn.RANK.AVG(Data!E240,auto_mpg[weight])</f>
        <v>340</v>
      </c>
      <c r="F240">
        <f>_xlfn.RANK.AVG(Data!F240,auto_mpg[acceleration])</f>
        <v>171.5</v>
      </c>
      <c r="G240">
        <f>_xlfn.RANK.AVG(Data!G240,auto_mpg[model_year])</f>
        <v>168.5</v>
      </c>
      <c r="H240">
        <f>_xlfn.RANK.AVG(Data!H240,auto_mpg[origin])</f>
        <v>274</v>
      </c>
    </row>
    <row r="241" spans="1:8" x14ac:dyDescent="0.35">
      <c r="A241">
        <f>_xlfn.RANK.AVG(Data!A241,auto_mpg[mpg])</f>
        <v>89</v>
      </c>
      <c r="B241">
        <f>_xlfn.RANK.AVG(Data!B241,auto_mpg[cylinders])</f>
        <v>292.5</v>
      </c>
      <c r="C241">
        <f>_xlfn.RANK.AVG(Data!C241,auto_mpg[displacement])</f>
        <v>331</v>
      </c>
      <c r="D241">
        <f>_xlfn.RANK.AVG(Data!D241,auto_mpg[horsepower])</f>
        <v>348.5</v>
      </c>
      <c r="E241">
        <f>_xlfn.RANK.AVG(Data!E241,auto_mpg[weight])</f>
        <v>360.5</v>
      </c>
      <c r="F241">
        <f>_xlfn.RANK.AVG(Data!F241,auto_mpg[acceleration])</f>
        <v>145</v>
      </c>
      <c r="G241">
        <f>_xlfn.RANK.AVG(Data!G241,auto_mpg[model_year])</f>
        <v>168.5</v>
      </c>
      <c r="H241">
        <f>_xlfn.RANK.AVG(Data!H241,auto_mpg[origin])</f>
        <v>40</v>
      </c>
    </row>
    <row r="242" spans="1:8" x14ac:dyDescent="0.35">
      <c r="A242">
        <f>_xlfn.RANK.AVG(Data!A242,auto_mpg[mpg])</f>
        <v>84.5</v>
      </c>
      <c r="B242">
        <f>_xlfn.RANK.AVG(Data!B242,auto_mpg[cylinders])</f>
        <v>292.5</v>
      </c>
      <c r="C242">
        <f>_xlfn.RANK.AVG(Data!C242,auto_mpg[displacement])</f>
        <v>331</v>
      </c>
      <c r="D242">
        <f>_xlfn.RANK.AVG(Data!D242,auto_mpg[horsepower])</f>
        <v>285.5</v>
      </c>
      <c r="E242">
        <f>_xlfn.RANK.AVG(Data!E242,auto_mpg[weight])</f>
        <v>308.5</v>
      </c>
      <c r="F242">
        <f>_xlfn.RANK.AVG(Data!F242,auto_mpg[acceleration])</f>
        <v>280</v>
      </c>
      <c r="G242">
        <f>_xlfn.RANK.AVG(Data!G242,auto_mpg[model_year])</f>
        <v>168.5</v>
      </c>
      <c r="H242">
        <f>_xlfn.RANK.AVG(Data!H242,auto_mpg[origin])</f>
        <v>114.5</v>
      </c>
    </row>
    <row r="243" spans="1:8" x14ac:dyDescent="0.35">
      <c r="A243">
        <f>_xlfn.RANK.AVG(Data!A243,auto_mpg[mpg])</f>
        <v>209.5</v>
      </c>
      <c r="B243">
        <f>_xlfn.RANK.AVG(Data!B243,auto_mpg[cylinders])</f>
        <v>145.5</v>
      </c>
      <c r="C243">
        <f>_xlfn.RANK.AVG(Data!C243,auto_mpg[displacement])</f>
        <v>201</v>
      </c>
      <c r="D243">
        <f>_xlfn.RANK.AVG(Data!D243,auto_mpg[horsepower])</f>
        <v>174</v>
      </c>
      <c r="E243">
        <f>_xlfn.RANK.AVG(Data!E243,auto_mpg[weight])</f>
        <v>198</v>
      </c>
      <c r="F243">
        <f>_xlfn.RANK.AVG(Data!F243,auto_mpg[acceleration])</f>
        <v>258</v>
      </c>
      <c r="G243">
        <f>_xlfn.RANK.AVG(Data!G243,auto_mpg[model_year])</f>
        <v>168.5</v>
      </c>
      <c r="H243">
        <f>_xlfn.RANK.AVG(Data!H243,auto_mpg[origin])</f>
        <v>40</v>
      </c>
    </row>
    <row r="244" spans="1:8" x14ac:dyDescent="0.35">
      <c r="A244">
        <f>_xlfn.RANK.AVG(Data!A244,auto_mpg[mpg])</f>
        <v>217</v>
      </c>
      <c r="B244">
        <f>_xlfn.RANK.AVG(Data!B244,auto_mpg[cylinders])</f>
        <v>292.5</v>
      </c>
      <c r="C244">
        <f>_xlfn.RANK.AVG(Data!C244,auto_mpg[displacement])</f>
        <v>246</v>
      </c>
      <c r="D244">
        <f>_xlfn.RANK.AVG(Data!D244,auto_mpg[horsepower])</f>
        <v>125.5</v>
      </c>
      <c r="E244">
        <f>_xlfn.RANK.AVG(Data!E244,auto_mpg[weight])</f>
        <v>234</v>
      </c>
      <c r="F244">
        <f>_xlfn.RANK.AVG(Data!F244,auto_mpg[acceleration])</f>
        <v>343</v>
      </c>
      <c r="G244">
        <f>_xlfn.RANK.AVG(Data!G244,auto_mpg[model_year])</f>
        <v>168.5</v>
      </c>
      <c r="H244">
        <f>_xlfn.RANK.AVG(Data!H244,auto_mpg[origin])</f>
        <v>114.5</v>
      </c>
    </row>
    <row r="245" spans="1:8" x14ac:dyDescent="0.35">
      <c r="A245">
        <f>_xlfn.RANK.AVG(Data!A245,auto_mpg[mpg])</f>
        <v>217</v>
      </c>
      <c r="B245">
        <f>_xlfn.RANK.AVG(Data!B245,auto_mpg[cylinders])</f>
        <v>396.5</v>
      </c>
      <c r="C245">
        <f>_xlfn.RANK.AVG(Data!C245,auto_mpg[displacement])</f>
        <v>383</v>
      </c>
      <c r="D245">
        <f>_xlfn.RANK.AVG(Data!D245,auto_mpg[horsepower])</f>
        <v>125.5</v>
      </c>
      <c r="E245">
        <f>_xlfn.RANK.AVG(Data!E245,auto_mpg[weight])</f>
        <v>211</v>
      </c>
      <c r="F245">
        <f>_xlfn.RANK.AVG(Data!F245,auto_mpg[acceleration])</f>
        <v>312</v>
      </c>
      <c r="G245">
        <f>_xlfn.RANK.AVG(Data!G245,auto_mpg[model_year])</f>
        <v>168.5</v>
      </c>
      <c r="H245">
        <f>_xlfn.RANK.AVG(Data!H245,auto_mpg[origin])</f>
        <v>40</v>
      </c>
    </row>
    <row r="246" spans="1:8" x14ac:dyDescent="0.35">
      <c r="A246">
        <f>_xlfn.RANK.AVG(Data!A246,auto_mpg[mpg])</f>
        <v>6</v>
      </c>
      <c r="B246">
        <f>_xlfn.RANK.AVG(Data!B246,auto_mpg[cylinders])</f>
        <v>292.5</v>
      </c>
      <c r="C246">
        <f>_xlfn.RANK.AVG(Data!C246,auto_mpg[displacement])</f>
        <v>358.5</v>
      </c>
      <c r="D246">
        <f>_xlfn.RANK.AVG(Data!D246,auto_mpg[horsepower])</f>
        <v>389</v>
      </c>
      <c r="E246">
        <f>_xlfn.RANK.AVG(Data!E246,auto_mpg[weight])</f>
        <v>360.5</v>
      </c>
      <c r="F246">
        <f>_xlfn.RANK.AVG(Data!F246,auto_mpg[acceleration])</f>
        <v>11</v>
      </c>
      <c r="G246">
        <f>_xlfn.RANK.AVG(Data!G246,auto_mpg[model_year])</f>
        <v>136.5</v>
      </c>
      <c r="H246">
        <f>_xlfn.RANK.AVG(Data!H246,auto_mpg[origin])</f>
        <v>114.5</v>
      </c>
    </row>
    <row r="247" spans="1:8" x14ac:dyDescent="0.35">
      <c r="A247">
        <f>_xlfn.RANK.AVG(Data!A247,auto_mpg[mpg])</f>
        <v>25.5</v>
      </c>
      <c r="B247">
        <f>_xlfn.RANK.AVG(Data!B247,auto_mpg[cylinders])</f>
        <v>292.5</v>
      </c>
      <c r="C247">
        <f>_xlfn.RANK.AVG(Data!C247,auto_mpg[displacement])</f>
        <v>310.5</v>
      </c>
      <c r="D247">
        <f>_xlfn.RANK.AVG(Data!D247,auto_mpg[horsepower])</f>
        <v>355</v>
      </c>
      <c r="E247">
        <f>_xlfn.RANK.AVG(Data!E247,auto_mpg[weight])</f>
        <v>390.5</v>
      </c>
      <c r="F247">
        <f>_xlfn.RANK.AVG(Data!F247,auto_mpg[acceleration])</f>
        <v>272</v>
      </c>
      <c r="G247">
        <f>_xlfn.RANK.AVG(Data!G247,auto_mpg[model_year])</f>
        <v>136.5</v>
      </c>
      <c r="H247">
        <f>_xlfn.RANK.AVG(Data!H247,auto_mpg[origin])</f>
        <v>274</v>
      </c>
    </row>
    <row r="248" spans="1:8" x14ac:dyDescent="0.35">
      <c r="A248">
        <f>_xlfn.RANK.AVG(Data!A248,auto_mpg[mpg])</f>
        <v>56</v>
      </c>
      <c r="B248">
        <f>_xlfn.RANK.AVG(Data!B248,auto_mpg[cylinders])</f>
        <v>292.5</v>
      </c>
      <c r="C248">
        <f>_xlfn.RANK.AVG(Data!C248,auto_mpg[displacement])</f>
        <v>390</v>
      </c>
      <c r="D248">
        <f>_xlfn.RANK.AVG(Data!D248,auto_mpg[horsepower])</f>
        <v>384.5</v>
      </c>
      <c r="E248">
        <f>_xlfn.RANK.AVG(Data!E248,auto_mpg[weight])</f>
        <v>360.5</v>
      </c>
      <c r="F248">
        <f>_xlfn.RANK.AVG(Data!F248,auto_mpg[acceleration])</f>
        <v>34</v>
      </c>
      <c r="G248">
        <f>_xlfn.RANK.AVG(Data!G248,auto_mpg[model_year])</f>
        <v>136.5</v>
      </c>
      <c r="H248">
        <f>_xlfn.RANK.AVG(Data!H248,auto_mpg[origin])</f>
        <v>40</v>
      </c>
    </row>
    <row r="249" spans="1:8" x14ac:dyDescent="0.35">
      <c r="A249">
        <f>_xlfn.RANK.AVG(Data!A249,auto_mpg[mpg])</f>
        <v>10</v>
      </c>
      <c r="B249">
        <f>_xlfn.RANK.AVG(Data!B249,auto_mpg[cylinders])</f>
        <v>292.5</v>
      </c>
      <c r="C249">
        <f>_xlfn.RANK.AVG(Data!C249,auto_mpg[displacement])</f>
        <v>376.5</v>
      </c>
      <c r="D249">
        <f>_xlfn.RANK.AVG(Data!D249,auto_mpg[horsepower])</f>
        <v>327.5</v>
      </c>
      <c r="E249">
        <f>_xlfn.RANK.AVG(Data!E249,auto_mpg[weight])</f>
        <v>342</v>
      </c>
      <c r="F249">
        <f>_xlfn.RANK.AVG(Data!F249,auto_mpg[acceleration])</f>
        <v>55.5</v>
      </c>
      <c r="G249">
        <f>_xlfn.RANK.AVG(Data!G249,auto_mpg[model_year])</f>
        <v>136.5</v>
      </c>
      <c r="H249">
        <f>_xlfn.RANK.AVG(Data!H249,auto_mpg[origin])</f>
        <v>40</v>
      </c>
    </row>
    <row r="250" spans="1:8" x14ac:dyDescent="0.35">
      <c r="A250">
        <f>_xlfn.RANK.AVG(Data!A250,auto_mpg[mpg])</f>
        <v>25.5</v>
      </c>
      <c r="B250">
        <f>_xlfn.RANK.AVG(Data!B250,auto_mpg[cylinders])</f>
        <v>292.5</v>
      </c>
      <c r="C250">
        <f>_xlfn.RANK.AVG(Data!C250,auto_mpg[displacement])</f>
        <v>348.5</v>
      </c>
      <c r="D250">
        <f>_xlfn.RANK.AVG(Data!D250,auto_mpg[horsepower])</f>
        <v>375</v>
      </c>
      <c r="E250">
        <f>_xlfn.RANK.AVG(Data!E250,auto_mpg[weight])</f>
        <v>390.5</v>
      </c>
      <c r="F250">
        <f>_xlfn.RANK.AVG(Data!F250,auto_mpg[acceleration])</f>
        <v>145</v>
      </c>
      <c r="G250">
        <f>_xlfn.RANK.AVG(Data!G250,auto_mpg[model_year])</f>
        <v>136.5</v>
      </c>
      <c r="H250">
        <f>_xlfn.RANK.AVG(Data!H250,auto_mpg[origin])</f>
        <v>40</v>
      </c>
    </row>
    <row r="251" spans="1:8" x14ac:dyDescent="0.35">
      <c r="A251">
        <f>_xlfn.RANK.AVG(Data!A251,auto_mpg[mpg])</f>
        <v>248</v>
      </c>
      <c r="B251">
        <f>_xlfn.RANK.AVG(Data!B251,auto_mpg[cylinders])</f>
        <v>52</v>
      </c>
      <c r="C251">
        <f>_xlfn.RANK.AVG(Data!C251,auto_mpg[displacement])</f>
        <v>103</v>
      </c>
      <c r="D251">
        <f>_xlfn.RANK.AVG(Data!D251,auto_mpg[horsepower])</f>
        <v>125.5</v>
      </c>
      <c r="E251">
        <f>_xlfn.RANK.AVG(Data!E251,auto_mpg[weight])</f>
        <v>128</v>
      </c>
      <c r="F251">
        <f>_xlfn.RANK.AVG(Data!F251,auto_mpg[acceleration])</f>
        <v>195</v>
      </c>
      <c r="G251">
        <f>_xlfn.RANK.AVG(Data!G251,auto_mpg[model_year])</f>
        <v>136.5</v>
      </c>
      <c r="H251">
        <f>_xlfn.RANK.AVG(Data!H251,auto_mpg[origin])</f>
        <v>274</v>
      </c>
    </row>
    <row r="252" spans="1:8" x14ac:dyDescent="0.35">
      <c r="A252">
        <f>_xlfn.RANK.AVG(Data!A252,auto_mpg[mpg])</f>
        <v>250.5</v>
      </c>
      <c r="B252">
        <f>_xlfn.RANK.AVG(Data!B252,auto_mpg[cylinders])</f>
        <v>52</v>
      </c>
      <c r="C252">
        <f>_xlfn.RANK.AVG(Data!C252,auto_mpg[displacement])</f>
        <v>65</v>
      </c>
      <c r="D252">
        <f>_xlfn.RANK.AVG(Data!D252,auto_mpg[horsepower])</f>
        <v>81</v>
      </c>
      <c r="E252">
        <f>_xlfn.RANK.AVG(Data!E252,auto_mpg[weight])</f>
        <v>86</v>
      </c>
      <c r="F252">
        <f>_xlfn.RANK.AVG(Data!F252,auto_mpg[acceleration])</f>
        <v>324.5</v>
      </c>
      <c r="G252">
        <f>_xlfn.RANK.AVG(Data!G252,auto_mpg[model_year])</f>
        <v>136.5</v>
      </c>
      <c r="H252">
        <f>_xlfn.RANK.AVG(Data!H252,auto_mpg[origin])</f>
        <v>274</v>
      </c>
    </row>
    <row r="253" spans="1:8" x14ac:dyDescent="0.35">
      <c r="A253">
        <f>_xlfn.RANK.AVG(Data!A253,auto_mpg[mpg])</f>
        <v>236.5</v>
      </c>
      <c r="B253">
        <f>_xlfn.RANK.AVG(Data!B253,auto_mpg[cylinders])</f>
        <v>52</v>
      </c>
      <c r="C253">
        <f>_xlfn.RANK.AVG(Data!C253,auto_mpg[displacement])</f>
        <v>93</v>
      </c>
      <c r="D253">
        <f>_xlfn.RANK.AVG(Data!D253,auto_mpg[horsepower])</f>
        <v>85.5</v>
      </c>
      <c r="E253">
        <f>_xlfn.RANK.AVG(Data!E253,auto_mpg[weight])</f>
        <v>103</v>
      </c>
      <c r="F253">
        <f>_xlfn.RANK.AVG(Data!F253,auto_mpg[acceleration])</f>
        <v>343</v>
      </c>
      <c r="G253">
        <f>_xlfn.RANK.AVG(Data!G253,auto_mpg[model_year])</f>
        <v>136.5</v>
      </c>
      <c r="H253">
        <f>_xlfn.RANK.AVG(Data!H253,auto_mpg[origin])</f>
        <v>274</v>
      </c>
    </row>
    <row r="254" spans="1:8" x14ac:dyDescent="0.35">
      <c r="A254">
        <f>_xlfn.RANK.AVG(Data!A254,auto_mpg[mpg])</f>
        <v>253</v>
      </c>
      <c r="B254">
        <f>_xlfn.RANK.AVG(Data!B254,auto_mpg[cylinders])</f>
        <v>145.5</v>
      </c>
      <c r="C254">
        <f>_xlfn.RANK.AVG(Data!C254,auto_mpg[displacement])</f>
        <v>141.5</v>
      </c>
      <c r="D254">
        <f>_xlfn.RANK.AVG(Data!D254,auto_mpg[horsepower])</f>
        <v>142.5</v>
      </c>
      <c r="E254">
        <f>_xlfn.RANK.AVG(Data!E254,auto_mpg[weight])</f>
        <v>105</v>
      </c>
      <c r="F254">
        <f>_xlfn.RANK.AVG(Data!F254,auto_mpg[acceleration])</f>
        <v>37</v>
      </c>
      <c r="G254">
        <f>_xlfn.RANK.AVG(Data!G254,auto_mpg[model_year])</f>
        <v>136.5</v>
      </c>
      <c r="H254">
        <f>_xlfn.RANK.AVG(Data!H254,auto_mpg[origin])</f>
        <v>274</v>
      </c>
    </row>
    <row r="255" spans="1:8" x14ac:dyDescent="0.35">
      <c r="A255">
        <f>_xlfn.RANK.AVG(Data!A255,auto_mpg[mpg])</f>
        <v>232</v>
      </c>
      <c r="B255">
        <f>_xlfn.RANK.AVG(Data!B255,auto_mpg[cylinders])</f>
        <v>145.5</v>
      </c>
      <c r="C255">
        <f>_xlfn.RANK.AVG(Data!C255,auto_mpg[displacement])</f>
        <v>162.5</v>
      </c>
      <c r="D255">
        <f>_xlfn.RANK.AVG(Data!D255,auto_mpg[horsepower])</f>
        <v>188.5</v>
      </c>
      <c r="E255">
        <f>_xlfn.RANK.AVG(Data!E255,auto_mpg[weight])</f>
        <v>153</v>
      </c>
      <c r="F255">
        <f>_xlfn.RANK.AVG(Data!F255,auto_mpg[acceleration])</f>
        <v>66</v>
      </c>
      <c r="G255">
        <f>_xlfn.RANK.AVG(Data!G255,auto_mpg[model_year])</f>
        <v>136.5</v>
      </c>
      <c r="H255">
        <f>_xlfn.RANK.AVG(Data!H255,auto_mpg[origin])</f>
        <v>274</v>
      </c>
    </row>
    <row r="256" spans="1:8" x14ac:dyDescent="0.35">
      <c r="A256">
        <f>_xlfn.RANK.AVG(Data!A256,auto_mpg[mpg])</f>
        <v>236.5</v>
      </c>
      <c r="B256">
        <f>_xlfn.RANK.AVG(Data!B256,auto_mpg[cylinders])</f>
        <v>145.5</v>
      </c>
      <c r="C256">
        <f>_xlfn.RANK.AVG(Data!C256,auto_mpg[displacement])</f>
        <v>162.5</v>
      </c>
      <c r="D256">
        <f>_xlfn.RANK.AVG(Data!D256,auto_mpg[horsepower])</f>
        <v>256</v>
      </c>
      <c r="E256">
        <f>_xlfn.RANK.AVG(Data!E256,auto_mpg[weight])</f>
        <v>172</v>
      </c>
      <c r="F256">
        <f>_xlfn.RANK.AVG(Data!F256,auto_mpg[acceleration])</f>
        <v>176</v>
      </c>
      <c r="G256">
        <f>_xlfn.RANK.AVG(Data!G256,auto_mpg[model_year])</f>
        <v>136.5</v>
      </c>
      <c r="H256">
        <f>_xlfn.RANK.AVG(Data!H256,auto_mpg[origin])</f>
        <v>274</v>
      </c>
    </row>
    <row r="257" spans="1:8" x14ac:dyDescent="0.35">
      <c r="A257">
        <f>_xlfn.RANK.AVG(Data!A257,auto_mpg[mpg])</f>
        <v>158</v>
      </c>
      <c r="B257">
        <f>_xlfn.RANK.AVG(Data!B257,auto_mpg[cylinders])</f>
        <v>292.5</v>
      </c>
      <c r="C257">
        <f>_xlfn.RANK.AVG(Data!C257,auto_mpg[displacement])</f>
        <v>214.5</v>
      </c>
      <c r="D257">
        <f>_xlfn.RANK.AVG(Data!D257,auto_mpg[horsepower])</f>
        <v>235</v>
      </c>
      <c r="E257">
        <f>_xlfn.RANK.AVG(Data!E257,auto_mpg[weight])</f>
        <v>211</v>
      </c>
      <c r="F257">
        <f>_xlfn.RANK.AVG(Data!F257,auto_mpg[acceleration])</f>
        <v>207.5</v>
      </c>
      <c r="G257">
        <f>_xlfn.RANK.AVG(Data!G257,auto_mpg[model_year])</f>
        <v>136.5</v>
      </c>
      <c r="H257">
        <f>_xlfn.RANK.AVG(Data!H257,auto_mpg[origin])</f>
        <v>274</v>
      </c>
    </row>
    <row r="258" spans="1:8" x14ac:dyDescent="0.35">
      <c r="A258">
        <f>_xlfn.RANK.AVG(Data!A258,auto_mpg[mpg])</f>
        <v>232</v>
      </c>
      <c r="B258">
        <f>_xlfn.RANK.AVG(Data!B258,auto_mpg[cylinders])</f>
        <v>145.5</v>
      </c>
      <c r="C258">
        <f>_xlfn.RANK.AVG(Data!C258,auto_mpg[displacement])</f>
        <v>152</v>
      </c>
      <c r="D258">
        <f>_xlfn.RANK.AVG(Data!D258,auto_mpg[horsepower])</f>
        <v>159</v>
      </c>
      <c r="E258">
        <f>_xlfn.RANK.AVG(Data!E258,auto_mpg[weight])</f>
        <v>118</v>
      </c>
      <c r="F258">
        <f>_xlfn.RANK.AVG(Data!F258,auto_mpg[acceleration])</f>
        <v>99.5</v>
      </c>
      <c r="G258">
        <f>_xlfn.RANK.AVG(Data!G258,auto_mpg[model_year])</f>
        <v>136.5</v>
      </c>
      <c r="H258">
        <f>_xlfn.RANK.AVG(Data!H258,auto_mpg[origin])</f>
        <v>274</v>
      </c>
    </row>
    <row r="259" spans="1:8" x14ac:dyDescent="0.35">
      <c r="A259">
        <f>_xlfn.RANK.AVG(Data!A259,auto_mpg[mpg])</f>
        <v>250.5</v>
      </c>
      <c r="B259">
        <f>_xlfn.RANK.AVG(Data!B259,auto_mpg[cylinders])</f>
        <v>145.5</v>
      </c>
      <c r="C259">
        <f>_xlfn.RANK.AVG(Data!C259,auto_mpg[displacement])</f>
        <v>132</v>
      </c>
      <c r="D259">
        <f>_xlfn.RANK.AVG(Data!D259,auto_mpg[horsepower])</f>
        <v>214.5</v>
      </c>
      <c r="E259">
        <f>_xlfn.RANK.AVG(Data!E259,auto_mpg[weight])</f>
        <v>146</v>
      </c>
      <c r="F259">
        <f>_xlfn.RANK.AVG(Data!F259,auto_mpg[acceleration])</f>
        <v>99.5</v>
      </c>
      <c r="G259">
        <f>_xlfn.RANK.AVG(Data!G259,auto_mpg[model_year])</f>
        <v>136.5</v>
      </c>
      <c r="H259">
        <f>_xlfn.RANK.AVG(Data!H259,auto_mpg[origin])</f>
        <v>274</v>
      </c>
    </row>
    <row r="260" spans="1:8" x14ac:dyDescent="0.35">
      <c r="A260">
        <f>_xlfn.RANK.AVG(Data!A260,auto_mpg[mpg])</f>
        <v>229.5</v>
      </c>
      <c r="B260">
        <f>_xlfn.RANK.AVG(Data!B260,auto_mpg[cylinders])</f>
        <v>145.5</v>
      </c>
      <c r="C260">
        <f>_xlfn.RANK.AVG(Data!C260,auto_mpg[displacement])</f>
        <v>141.5</v>
      </c>
      <c r="D260">
        <f>_xlfn.RANK.AVG(Data!D260,auto_mpg[horsepower])</f>
        <v>142.5</v>
      </c>
      <c r="E260">
        <f>_xlfn.RANK.AVG(Data!E260,auto_mpg[weight])</f>
        <v>127</v>
      </c>
      <c r="F260">
        <f>_xlfn.RANK.AVG(Data!F260,auto_mpg[acceleration])</f>
        <v>176</v>
      </c>
      <c r="G260">
        <f>_xlfn.RANK.AVG(Data!G260,auto_mpg[model_year])</f>
        <v>136.5</v>
      </c>
      <c r="H260">
        <f>_xlfn.RANK.AVG(Data!H260,auto_mpg[origin])</f>
        <v>274</v>
      </c>
    </row>
    <row r="261" spans="1:8" x14ac:dyDescent="0.35">
      <c r="A261">
        <f>_xlfn.RANK.AVG(Data!A261,auto_mpg[mpg])</f>
        <v>228</v>
      </c>
      <c r="B261">
        <f>_xlfn.RANK.AVG(Data!B261,auto_mpg[cylinders])</f>
        <v>145.5</v>
      </c>
      <c r="C261">
        <f>_xlfn.RANK.AVG(Data!C261,auto_mpg[displacement])</f>
        <v>162.5</v>
      </c>
      <c r="D261">
        <f>_xlfn.RANK.AVG(Data!D261,auto_mpg[horsepower])</f>
        <v>256</v>
      </c>
      <c r="E261">
        <f>_xlfn.RANK.AVG(Data!E261,auto_mpg[weight])</f>
        <v>161</v>
      </c>
      <c r="F261">
        <f>_xlfn.RANK.AVG(Data!F261,auto_mpg[acceleration])</f>
        <v>123</v>
      </c>
      <c r="G261">
        <f>_xlfn.RANK.AVG(Data!G261,auto_mpg[model_year])</f>
        <v>136.5</v>
      </c>
      <c r="H261">
        <f>_xlfn.RANK.AVG(Data!H261,auto_mpg[origin])</f>
        <v>274</v>
      </c>
    </row>
    <row r="262" spans="1:8" x14ac:dyDescent="0.35">
      <c r="A262">
        <f>_xlfn.RANK.AVG(Data!A262,auto_mpg[mpg])</f>
        <v>268</v>
      </c>
      <c r="B262">
        <f>_xlfn.RANK.AVG(Data!B262,auto_mpg[cylinders])</f>
        <v>145.5</v>
      </c>
      <c r="C262">
        <f>_xlfn.RANK.AVG(Data!C262,auto_mpg[displacement])</f>
        <v>152</v>
      </c>
      <c r="D262">
        <f>_xlfn.RANK.AVG(Data!D262,auto_mpg[horsepower])</f>
        <v>125.5</v>
      </c>
      <c r="E262">
        <f>_xlfn.RANK.AVG(Data!E262,auto_mpg[weight])</f>
        <v>98</v>
      </c>
      <c r="F262">
        <f>_xlfn.RANK.AVG(Data!F262,auto_mpg[acceleration])</f>
        <v>52.5</v>
      </c>
      <c r="G262">
        <f>_xlfn.RANK.AVG(Data!G262,auto_mpg[model_year])</f>
        <v>136.5</v>
      </c>
      <c r="H262">
        <f>_xlfn.RANK.AVG(Data!H262,auto_mpg[origin])</f>
        <v>274</v>
      </c>
    </row>
    <row r="263" spans="1:8" x14ac:dyDescent="0.35">
      <c r="A263">
        <f>_xlfn.RANK.AVG(Data!A263,auto_mpg[mpg])</f>
        <v>273.5</v>
      </c>
      <c r="B263">
        <f>_xlfn.RANK.AVG(Data!B263,auto_mpg[cylinders])</f>
        <v>145.5</v>
      </c>
      <c r="C263">
        <f>_xlfn.RANK.AVG(Data!C263,auto_mpg[displacement])</f>
        <v>107</v>
      </c>
      <c r="D263">
        <f>_xlfn.RANK.AVG(Data!D263,auto_mpg[horsepower])</f>
        <v>104.5</v>
      </c>
      <c r="E263">
        <f>_xlfn.RANK.AVG(Data!E263,auto_mpg[weight])</f>
        <v>123.5</v>
      </c>
      <c r="F263">
        <f>_xlfn.RANK.AVG(Data!F263,auto_mpg[acceleration])</f>
        <v>216.5</v>
      </c>
      <c r="G263">
        <f>_xlfn.RANK.AVG(Data!G263,auto_mpg[model_year])</f>
        <v>136.5</v>
      </c>
      <c r="H263">
        <f>_xlfn.RANK.AVG(Data!H263,auto_mpg[origin])</f>
        <v>274</v>
      </c>
    </row>
    <row r="264" spans="1:8" x14ac:dyDescent="0.35">
      <c r="A264">
        <f>_xlfn.RANK.AVG(Data!A264,auto_mpg[mpg])</f>
        <v>253</v>
      </c>
      <c r="B264">
        <f>_xlfn.RANK.AVG(Data!B264,auto_mpg[cylinders])</f>
        <v>52</v>
      </c>
      <c r="C264">
        <f>_xlfn.RANK.AVG(Data!C264,auto_mpg[displacement])</f>
        <v>78.5</v>
      </c>
      <c r="D264">
        <f>_xlfn.RANK.AVG(Data!D264,auto_mpg[horsepower])</f>
        <v>73</v>
      </c>
      <c r="E264">
        <f>_xlfn.RANK.AVG(Data!E264,auto_mpg[weight])</f>
        <v>119.5</v>
      </c>
      <c r="F264">
        <f>_xlfn.RANK.AVG(Data!F264,auto_mpg[acceleration])</f>
        <v>324.5</v>
      </c>
      <c r="G264">
        <f>_xlfn.RANK.AVG(Data!G264,auto_mpg[model_year])</f>
        <v>136.5</v>
      </c>
      <c r="H264">
        <f>_xlfn.RANK.AVG(Data!H264,auto_mpg[origin])</f>
        <v>274</v>
      </c>
    </row>
    <row r="265" spans="1:8" x14ac:dyDescent="0.35">
      <c r="A265">
        <f>_xlfn.RANK.AVG(Data!A265,auto_mpg[mpg])</f>
        <v>292</v>
      </c>
      <c r="B265">
        <f>_xlfn.RANK.AVG(Data!B265,auto_mpg[cylinders])</f>
        <v>145.5</v>
      </c>
      <c r="C265">
        <f>_xlfn.RANK.AVG(Data!C265,auto_mpg[displacement])</f>
        <v>141.5</v>
      </c>
      <c r="D265">
        <f>_xlfn.RANK.AVG(Data!D265,auto_mpg[horsepower])</f>
        <v>35.5</v>
      </c>
      <c r="E265">
        <f>_xlfn.RANK.AVG(Data!E265,auto_mpg[weight])</f>
        <v>113</v>
      </c>
      <c r="F265">
        <f>_xlfn.RANK.AVG(Data!F265,auto_mpg[acceleration])</f>
        <v>320.5</v>
      </c>
      <c r="G265">
        <f>_xlfn.RANK.AVG(Data!G265,auto_mpg[model_year])</f>
        <v>136.5</v>
      </c>
      <c r="H265">
        <f>_xlfn.RANK.AVG(Data!H265,auto_mpg[origin])</f>
        <v>274</v>
      </c>
    </row>
    <row r="266" spans="1:8" x14ac:dyDescent="0.35">
      <c r="A266">
        <f>_xlfn.RANK.AVG(Data!A266,auto_mpg[mpg])</f>
        <v>273.5</v>
      </c>
      <c r="B266">
        <f>_xlfn.RANK.AVG(Data!B266,auto_mpg[cylinders])</f>
        <v>52</v>
      </c>
      <c r="C266">
        <f>_xlfn.RANK.AVG(Data!C266,auto_mpg[displacement])</f>
        <v>93</v>
      </c>
      <c r="D266">
        <f>_xlfn.RANK.AVG(Data!D266,auto_mpg[horsepower])</f>
        <v>85.5</v>
      </c>
      <c r="E266">
        <f>_xlfn.RANK.AVG(Data!E266,auto_mpg[weight])</f>
        <v>147</v>
      </c>
      <c r="F266">
        <f>_xlfn.RANK.AVG(Data!F266,auto_mpg[acceleration])</f>
        <v>379</v>
      </c>
      <c r="G266">
        <f>_xlfn.RANK.AVG(Data!G266,auto_mpg[model_year])</f>
        <v>136.5</v>
      </c>
      <c r="H266">
        <f>_xlfn.RANK.AVG(Data!H266,auto_mpg[origin])</f>
        <v>274</v>
      </c>
    </row>
    <row r="267" spans="1:8" x14ac:dyDescent="0.35">
      <c r="A267">
        <f>_xlfn.RANK.AVG(Data!A267,auto_mpg[mpg])</f>
        <v>297</v>
      </c>
      <c r="B267">
        <f>_xlfn.RANK.AVG(Data!B267,auto_mpg[cylinders])</f>
        <v>52</v>
      </c>
      <c r="C267">
        <f>_xlfn.RANK.AVG(Data!C267,auto_mpg[displacement])</f>
        <v>65</v>
      </c>
      <c r="D267">
        <f>_xlfn.RANK.AVG(Data!D267,auto_mpg[horsepower])</f>
        <v>81</v>
      </c>
      <c r="E267">
        <f>_xlfn.RANK.AVG(Data!E267,auto_mpg[weight])</f>
        <v>59</v>
      </c>
      <c r="F267">
        <f>_xlfn.RANK.AVG(Data!F267,auto_mpg[acceleration])</f>
        <v>301.5</v>
      </c>
      <c r="G267">
        <f>_xlfn.RANK.AVG(Data!G267,auto_mpg[model_year])</f>
        <v>136.5</v>
      </c>
      <c r="H267">
        <f>_xlfn.RANK.AVG(Data!H267,auto_mpg[origin])</f>
        <v>274</v>
      </c>
    </row>
    <row r="268" spans="1:8" x14ac:dyDescent="0.35">
      <c r="A268">
        <f>_xlfn.RANK.AVG(Data!A268,auto_mpg[mpg])</f>
        <v>89</v>
      </c>
      <c r="B268">
        <f>_xlfn.RANK.AVG(Data!B268,auto_mpg[cylinders])</f>
        <v>292.5</v>
      </c>
      <c r="C268">
        <f>_xlfn.RANK.AVG(Data!C268,auto_mpg[displacement])</f>
        <v>310.5</v>
      </c>
      <c r="D268">
        <f>_xlfn.RANK.AVG(Data!D268,auto_mpg[horsepower])</f>
        <v>339.5</v>
      </c>
      <c r="E268">
        <f>_xlfn.RANK.AVG(Data!E268,auto_mpg[weight])</f>
        <v>318</v>
      </c>
      <c r="F268">
        <f>_xlfn.RANK.AVG(Data!F268,auto_mpg[acceleration])</f>
        <v>134</v>
      </c>
      <c r="G268">
        <f>_xlfn.RANK.AVG(Data!G268,auto_mpg[model_year])</f>
        <v>136.5</v>
      </c>
      <c r="H268">
        <f>_xlfn.RANK.AVG(Data!H268,auto_mpg[origin])</f>
        <v>274</v>
      </c>
    </row>
    <row r="269" spans="1:8" x14ac:dyDescent="0.35">
      <c r="A269">
        <f>_xlfn.RANK.AVG(Data!A269,auto_mpg[mpg])</f>
        <v>120</v>
      </c>
      <c r="B269">
        <f>_xlfn.RANK.AVG(Data!B269,auto_mpg[cylinders])</f>
        <v>292.5</v>
      </c>
      <c r="C269">
        <f>_xlfn.RANK.AVG(Data!C269,auto_mpg[displacement])</f>
        <v>229.5</v>
      </c>
      <c r="D269">
        <f>_xlfn.RANK.AVG(Data!D269,auto_mpg[horsepower])</f>
        <v>188.5</v>
      </c>
      <c r="E269">
        <f>_xlfn.RANK.AVG(Data!E269,auto_mpg[weight])</f>
        <v>243</v>
      </c>
      <c r="F269">
        <f>_xlfn.RANK.AVG(Data!F269,auto_mpg[acceleration])</f>
        <v>278</v>
      </c>
      <c r="G269">
        <f>_xlfn.RANK.AVG(Data!G269,auto_mpg[model_year])</f>
        <v>136.5</v>
      </c>
      <c r="H269">
        <f>_xlfn.RANK.AVG(Data!H269,auto_mpg[origin])</f>
        <v>40</v>
      </c>
    </row>
    <row r="270" spans="1:8" x14ac:dyDescent="0.35">
      <c r="A270">
        <f>_xlfn.RANK.AVG(Data!A270,auto_mpg[mpg])</f>
        <v>123</v>
      </c>
      <c r="B270">
        <f>_xlfn.RANK.AVG(Data!B270,auto_mpg[cylinders])</f>
        <v>292.5</v>
      </c>
      <c r="C270">
        <f>_xlfn.RANK.AVG(Data!C270,auto_mpg[displacement])</f>
        <v>263.5</v>
      </c>
      <c r="D270">
        <f>_xlfn.RANK.AVG(Data!D270,auto_mpg[horsepower])</f>
        <v>174</v>
      </c>
      <c r="E270">
        <f>_xlfn.RANK.AVG(Data!E270,auto_mpg[weight])</f>
        <v>280</v>
      </c>
      <c r="F270">
        <f>_xlfn.RANK.AVG(Data!F270,auto_mpg[acceleration])</f>
        <v>244</v>
      </c>
      <c r="G270">
        <f>_xlfn.RANK.AVG(Data!G270,auto_mpg[model_year])</f>
        <v>136.5</v>
      </c>
      <c r="H270">
        <f>_xlfn.RANK.AVG(Data!H270,auto_mpg[origin])</f>
        <v>40</v>
      </c>
    </row>
    <row r="271" spans="1:8" x14ac:dyDescent="0.35">
      <c r="A271">
        <f>_xlfn.RANK.AVG(Data!A271,auto_mpg[mpg])</f>
        <v>82</v>
      </c>
      <c r="B271">
        <f>_xlfn.RANK.AVG(Data!B271,auto_mpg[cylinders])</f>
        <v>292.5</v>
      </c>
      <c r="C271">
        <f>_xlfn.RANK.AVG(Data!C271,auto_mpg[displacement])</f>
        <v>295</v>
      </c>
      <c r="D271">
        <f>_xlfn.RANK.AVG(Data!D271,auto_mpg[horsepower])</f>
        <v>300.5</v>
      </c>
      <c r="E271">
        <f>_xlfn.RANK.AVG(Data!E271,auto_mpg[weight])</f>
        <v>296</v>
      </c>
      <c r="F271">
        <f>_xlfn.RANK.AVG(Data!F271,auto_mpg[acceleration])</f>
        <v>258</v>
      </c>
      <c r="G271">
        <f>_xlfn.RANK.AVG(Data!G271,auto_mpg[model_year])</f>
        <v>136.5</v>
      </c>
      <c r="H271">
        <f>_xlfn.RANK.AVG(Data!H271,auto_mpg[origin])</f>
        <v>274</v>
      </c>
    </row>
    <row r="272" spans="1:8" x14ac:dyDescent="0.35">
      <c r="A272">
        <f>_xlfn.RANK.AVG(Data!A272,auto_mpg[mpg])</f>
        <v>219</v>
      </c>
      <c r="B272">
        <f>_xlfn.RANK.AVG(Data!B272,auto_mpg[cylinders])</f>
        <v>292.5</v>
      </c>
      <c r="C272">
        <f>_xlfn.RANK.AVG(Data!C272,auto_mpg[displacement])</f>
        <v>229.5</v>
      </c>
      <c r="D272">
        <f>_xlfn.RANK.AVG(Data!D272,auto_mpg[horsepower])</f>
        <v>188.5</v>
      </c>
      <c r="E272">
        <f>_xlfn.RANK.AVG(Data!E272,auto_mpg[weight])</f>
        <v>249</v>
      </c>
      <c r="F272">
        <f>_xlfn.RANK.AVG(Data!F272,auto_mpg[acceleration])</f>
        <v>240</v>
      </c>
      <c r="G272">
        <f>_xlfn.RANK.AVG(Data!G272,auto_mpg[model_year])</f>
        <v>136.5</v>
      </c>
      <c r="H272">
        <f>_xlfn.RANK.AVG(Data!H272,auto_mpg[origin])</f>
        <v>40</v>
      </c>
    </row>
    <row r="273" spans="1:8" x14ac:dyDescent="0.35">
      <c r="A273">
        <f>_xlfn.RANK.AVG(Data!A273,auto_mpg[mpg])</f>
        <v>191</v>
      </c>
      <c r="B273">
        <f>_xlfn.RANK.AVG(Data!B273,auto_mpg[cylinders])</f>
        <v>292.5</v>
      </c>
      <c r="C273">
        <f>_xlfn.RANK.AVG(Data!C273,auto_mpg[displacement])</f>
        <v>185.5</v>
      </c>
      <c r="D273">
        <f>_xlfn.RANK.AVG(Data!D273,auto_mpg[horsepower])</f>
        <v>142.5</v>
      </c>
      <c r="E273">
        <f>_xlfn.RANK.AVG(Data!E273,auto_mpg[weight])</f>
        <v>206</v>
      </c>
      <c r="F273">
        <f>_xlfn.RANK.AVG(Data!F273,auto_mpg[acceleration])</f>
        <v>123</v>
      </c>
      <c r="G273">
        <f>_xlfn.RANK.AVG(Data!G273,auto_mpg[model_year])</f>
        <v>136.5</v>
      </c>
      <c r="H273">
        <f>_xlfn.RANK.AVG(Data!H273,auto_mpg[origin])</f>
        <v>274</v>
      </c>
    </row>
    <row r="274" spans="1:8" x14ac:dyDescent="0.35">
      <c r="A274">
        <f>_xlfn.RANK.AVG(Data!A274,auto_mpg[mpg])</f>
        <v>187</v>
      </c>
      <c r="B274">
        <f>_xlfn.RANK.AVG(Data!B274,auto_mpg[cylinders])</f>
        <v>292.5</v>
      </c>
      <c r="C274">
        <f>_xlfn.RANK.AVG(Data!C274,auto_mpg[displacement])</f>
        <v>194.5</v>
      </c>
      <c r="D274">
        <f>_xlfn.RANK.AVG(Data!D274,auto_mpg[horsepower])</f>
        <v>256</v>
      </c>
      <c r="E274">
        <f>_xlfn.RANK.AVG(Data!E274,auto_mpg[weight])</f>
        <v>194</v>
      </c>
      <c r="F274">
        <f>_xlfn.RANK.AVG(Data!F274,auto_mpg[acceleration])</f>
        <v>85.5</v>
      </c>
      <c r="G274">
        <f>_xlfn.RANK.AVG(Data!G274,auto_mpg[model_year])</f>
        <v>136.5</v>
      </c>
      <c r="H274">
        <f>_xlfn.RANK.AVG(Data!H274,auto_mpg[origin])</f>
        <v>274</v>
      </c>
    </row>
    <row r="275" spans="1:8" x14ac:dyDescent="0.35">
      <c r="A275">
        <f>_xlfn.RANK.AVG(Data!A275,auto_mpg[mpg])</f>
        <v>185.5</v>
      </c>
      <c r="B275">
        <f>_xlfn.RANK.AVG(Data!B275,auto_mpg[cylinders])</f>
        <v>292.5</v>
      </c>
      <c r="C275">
        <f>_xlfn.RANK.AVG(Data!C275,auto_mpg[displacement])</f>
        <v>263.5</v>
      </c>
      <c r="D275">
        <f>_xlfn.RANK.AVG(Data!D275,auto_mpg[horsepower])</f>
        <v>174</v>
      </c>
      <c r="E275">
        <f>_xlfn.RANK.AVG(Data!E275,auto_mpg[weight])</f>
        <v>263</v>
      </c>
      <c r="F275">
        <f>_xlfn.RANK.AVG(Data!F275,auto_mpg[acceleration])</f>
        <v>235</v>
      </c>
      <c r="G275">
        <f>_xlfn.RANK.AVG(Data!G275,auto_mpg[model_year])</f>
        <v>136.5</v>
      </c>
      <c r="H275">
        <f>_xlfn.RANK.AVG(Data!H275,auto_mpg[origin])</f>
        <v>40</v>
      </c>
    </row>
    <row r="276" spans="1:8" x14ac:dyDescent="0.35">
      <c r="A276">
        <f>_xlfn.RANK.AVG(Data!A276,auto_mpg[mpg])</f>
        <v>234</v>
      </c>
      <c r="B276">
        <f>_xlfn.RANK.AVG(Data!B276,auto_mpg[cylinders])</f>
        <v>189</v>
      </c>
      <c r="C276">
        <f>_xlfn.RANK.AVG(Data!C276,auto_mpg[displacement])</f>
        <v>232</v>
      </c>
      <c r="D276">
        <f>_xlfn.RANK.AVG(Data!D276,auto_mpg[horsepower])</f>
        <v>149</v>
      </c>
      <c r="E276">
        <f>_xlfn.RANK.AVG(Data!E276,auto_mpg[weight])</f>
        <v>197</v>
      </c>
      <c r="F276">
        <f>_xlfn.RANK.AVG(Data!F276,auto_mpg[acceleration])</f>
        <v>171.5</v>
      </c>
      <c r="G276">
        <f>_xlfn.RANK.AVG(Data!G276,auto_mpg[model_year])</f>
        <v>136.5</v>
      </c>
      <c r="H276">
        <f>_xlfn.RANK.AVG(Data!H276,auto_mpg[origin])</f>
        <v>114.5</v>
      </c>
    </row>
    <row r="277" spans="1:8" x14ac:dyDescent="0.35">
      <c r="A277">
        <f>_xlfn.RANK.AVG(Data!A277,auto_mpg[mpg])</f>
        <v>303</v>
      </c>
      <c r="B277">
        <f>_xlfn.RANK.AVG(Data!B277,auto_mpg[cylinders])</f>
        <v>145.5</v>
      </c>
      <c r="C277">
        <f>_xlfn.RANK.AVG(Data!C277,auto_mpg[displacement])</f>
        <v>181.5</v>
      </c>
      <c r="D277">
        <f>_xlfn.RANK.AVG(Data!D277,auto_mpg[horsepower])</f>
        <v>100</v>
      </c>
      <c r="E277">
        <f>_xlfn.RANK.AVG(Data!E277,auto_mpg[weight])</f>
        <v>155</v>
      </c>
      <c r="F277">
        <f>_xlfn.RANK.AVG(Data!F277,auto_mpg[acceleration])</f>
        <v>303.5</v>
      </c>
      <c r="G277">
        <f>_xlfn.RANK.AVG(Data!G277,auto_mpg[model_year])</f>
        <v>136.5</v>
      </c>
      <c r="H277">
        <f>_xlfn.RANK.AVG(Data!H277,auto_mpg[origin])</f>
        <v>114.5</v>
      </c>
    </row>
    <row r="278" spans="1:8" x14ac:dyDescent="0.35">
      <c r="A278">
        <f>_xlfn.RANK.AVG(Data!A278,auto_mpg[mpg])</f>
        <v>215</v>
      </c>
      <c r="B278">
        <f>_xlfn.RANK.AVG(Data!B278,auto_mpg[cylinders])</f>
        <v>292.5</v>
      </c>
      <c r="C278">
        <f>_xlfn.RANK.AVG(Data!C278,auto_mpg[displacement])</f>
        <v>246</v>
      </c>
      <c r="D278">
        <f>_xlfn.RANK.AVG(Data!D278,auto_mpg[horsepower])</f>
        <v>110</v>
      </c>
      <c r="E278">
        <f>_xlfn.RANK.AVG(Data!E278,auto_mpg[weight])</f>
        <v>201</v>
      </c>
      <c r="F278">
        <f>_xlfn.RANK.AVG(Data!F278,auto_mpg[acceleration])</f>
        <v>181.5</v>
      </c>
      <c r="G278">
        <f>_xlfn.RANK.AVG(Data!G278,auto_mpg[model_year])</f>
        <v>136.5</v>
      </c>
      <c r="H278">
        <f>_xlfn.RANK.AVG(Data!H278,auto_mpg[origin])</f>
        <v>114.5</v>
      </c>
    </row>
    <row r="279" spans="1:8" x14ac:dyDescent="0.35">
      <c r="A279">
        <f>_xlfn.RANK.AVG(Data!A279,auto_mpg[mpg])</f>
        <v>311</v>
      </c>
      <c r="B279">
        <f>_xlfn.RANK.AVG(Data!B279,auto_mpg[cylinders])</f>
        <v>145.5</v>
      </c>
      <c r="C279">
        <f>_xlfn.RANK.AVG(Data!C279,auto_mpg[displacement])</f>
        <v>181.5</v>
      </c>
      <c r="D279">
        <f>_xlfn.RANK.AVG(Data!D279,auto_mpg[horsepower])</f>
        <v>90</v>
      </c>
      <c r="E279">
        <f>_xlfn.RANK.AVG(Data!E279,auto_mpg[weight])</f>
        <v>123.5</v>
      </c>
      <c r="F279">
        <f>_xlfn.RANK.AVG(Data!F279,auto_mpg[acceleration])</f>
        <v>176</v>
      </c>
      <c r="G279">
        <f>_xlfn.RANK.AVG(Data!G279,auto_mpg[model_year])</f>
        <v>136.5</v>
      </c>
      <c r="H279">
        <f>_xlfn.RANK.AVG(Data!H279,auto_mpg[origin])</f>
        <v>114.5</v>
      </c>
    </row>
    <row r="280" spans="1:8" x14ac:dyDescent="0.35">
      <c r="A280">
        <f>_xlfn.RANK.AVG(Data!A280,auto_mpg[mpg])</f>
        <v>72.5</v>
      </c>
      <c r="B280">
        <f>_xlfn.RANK.AVG(Data!B280,auto_mpg[cylinders])</f>
        <v>292.5</v>
      </c>
      <c r="C280">
        <f>_xlfn.RANK.AVG(Data!C280,auto_mpg[displacement])</f>
        <v>365</v>
      </c>
      <c r="D280">
        <f>_xlfn.RANK.AVG(Data!D280,auto_mpg[horsepower])</f>
        <v>319</v>
      </c>
      <c r="E280">
        <f>_xlfn.RANK.AVG(Data!E280,auto_mpg[weight])</f>
        <v>357.5</v>
      </c>
      <c r="F280">
        <f>_xlfn.RANK.AVG(Data!F280,auto_mpg[acceleration])</f>
        <v>235</v>
      </c>
      <c r="G280">
        <f>_xlfn.RANK.AVG(Data!G280,auto_mpg[model_year])</f>
        <v>136.5</v>
      </c>
      <c r="H280">
        <f>_xlfn.RANK.AVG(Data!H280,auto_mpg[origin])</f>
        <v>114.5</v>
      </c>
    </row>
    <row r="281" spans="1:8" x14ac:dyDescent="0.35">
      <c r="A281">
        <f>_xlfn.RANK.AVG(Data!A281,auto_mpg[mpg])</f>
        <v>96.5</v>
      </c>
      <c r="B281">
        <f>_xlfn.RANK.AVG(Data!B281,auto_mpg[cylinders])</f>
        <v>292.5</v>
      </c>
      <c r="C281">
        <f>_xlfn.RANK.AVG(Data!C281,auto_mpg[displacement])</f>
        <v>310.5</v>
      </c>
      <c r="D281">
        <f>_xlfn.RANK.AVG(Data!D281,auto_mpg[horsepower])</f>
        <v>339.5</v>
      </c>
      <c r="E281">
        <f>_xlfn.RANK.AVG(Data!E281,auto_mpg[weight])</f>
        <v>323</v>
      </c>
      <c r="F281">
        <f>_xlfn.RANK.AVG(Data!F281,auto_mpg[acceleration])</f>
        <v>126</v>
      </c>
      <c r="G281">
        <f>_xlfn.RANK.AVG(Data!G281,auto_mpg[model_year])</f>
        <v>136.5</v>
      </c>
      <c r="H281">
        <f>_xlfn.RANK.AVG(Data!H281,auto_mpg[origin])</f>
        <v>40</v>
      </c>
    </row>
    <row r="282" spans="1:8" x14ac:dyDescent="0.35">
      <c r="A282">
        <f>_xlfn.RANK.AVG(Data!A282,auto_mpg[mpg])</f>
        <v>217</v>
      </c>
      <c r="B282">
        <f>_xlfn.RANK.AVG(Data!B282,auto_mpg[cylinders])</f>
        <v>145.5</v>
      </c>
      <c r="C282">
        <f>_xlfn.RANK.AVG(Data!C282,auto_mpg[displacement])</f>
        <v>141.5</v>
      </c>
      <c r="D282">
        <f>_xlfn.RANK.AVG(Data!D282,auto_mpg[horsepower])</f>
        <v>110</v>
      </c>
      <c r="E282">
        <f>_xlfn.RANK.AVG(Data!E282,auto_mpg[weight])</f>
        <v>141</v>
      </c>
      <c r="F282">
        <f>_xlfn.RANK.AVG(Data!F282,auto_mpg[acceleration])</f>
        <v>207.5</v>
      </c>
      <c r="G282">
        <f>_xlfn.RANK.AVG(Data!G282,auto_mpg[model_year])</f>
        <v>104</v>
      </c>
      <c r="H282">
        <f>_xlfn.RANK.AVG(Data!H282,auto_mpg[origin])</f>
        <v>274</v>
      </c>
    </row>
    <row r="283" spans="1:8" x14ac:dyDescent="0.35">
      <c r="A283">
        <f>_xlfn.RANK.AVG(Data!A283,auto_mpg[mpg])</f>
        <v>249</v>
      </c>
      <c r="B283">
        <f>_xlfn.RANK.AVG(Data!B283,auto_mpg[cylinders])</f>
        <v>145.5</v>
      </c>
      <c r="C283">
        <f>_xlfn.RANK.AVG(Data!C283,auto_mpg[displacement])</f>
        <v>162.5</v>
      </c>
      <c r="D283">
        <f>_xlfn.RANK.AVG(Data!D283,auto_mpg[horsepower])</f>
        <v>256</v>
      </c>
      <c r="E283">
        <f>_xlfn.RANK.AVG(Data!E283,auto_mpg[weight])</f>
        <v>169</v>
      </c>
      <c r="F283">
        <f>_xlfn.RANK.AVG(Data!F283,auto_mpg[acceleration])</f>
        <v>66</v>
      </c>
      <c r="G283">
        <f>_xlfn.RANK.AVG(Data!G283,auto_mpg[model_year])</f>
        <v>104</v>
      </c>
      <c r="H283">
        <f>_xlfn.RANK.AVG(Data!H283,auto_mpg[origin])</f>
        <v>274</v>
      </c>
    </row>
    <row r="284" spans="1:8" x14ac:dyDescent="0.35">
      <c r="A284">
        <f>_xlfn.RANK.AVG(Data!A284,auto_mpg[mpg])</f>
        <v>204</v>
      </c>
      <c r="B284">
        <f>_xlfn.RANK.AVG(Data!B284,auto_mpg[cylinders])</f>
        <v>292.5</v>
      </c>
      <c r="C284">
        <f>_xlfn.RANK.AVG(Data!C284,auto_mpg[displacement])</f>
        <v>214.5</v>
      </c>
      <c r="D284">
        <f>_xlfn.RANK.AVG(Data!D284,auto_mpg[horsepower])</f>
        <v>235</v>
      </c>
      <c r="E284">
        <f>_xlfn.RANK.AVG(Data!E284,auto_mpg[weight])</f>
        <v>189</v>
      </c>
      <c r="F284">
        <f>_xlfn.RANK.AVG(Data!F284,auto_mpg[acceleration])</f>
        <v>96</v>
      </c>
      <c r="G284">
        <f>_xlfn.RANK.AVG(Data!G284,auto_mpg[model_year])</f>
        <v>104</v>
      </c>
      <c r="H284">
        <f>_xlfn.RANK.AVG(Data!H284,auto_mpg[origin])</f>
        <v>274</v>
      </c>
    </row>
    <row r="285" spans="1:8" x14ac:dyDescent="0.35">
      <c r="A285">
        <f>_xlfn.RANK.AVG(Data!A285,auto_mpg[mpg])</f>
        <v>236.5</v>
      </c>
      <c r="B285">
        <f>_xlfn.RANK.AVG(Data!B285,auto_mpg[cylinders])</f>
        <v>145.5</v>
      </c>
      <c r="C285">
        <f>_xlfn.RANK.AVG(Data!C285,auto_mpg[displacement])</f>
        <v>132</v>
      </c>
      <c r="D285">
        <f>_xlfn.RANK.AVG(Data!D285,auto_mpg[horsepower])</f>
        <v>214.5</v>
      </c>
      <c r="E285">
        <f>_xlfn.RANK.AVG(Data!E285,auto_mpg[weight])</f>
        <v>138</v>
      </c>
      <c r="F285">
        <f>_xlfn.RANK.AVG(Data!F285,auto_mpg[acceleration])</f>
        <v>66</v>
      </c>
      <c r="G285">
        <f>_xlfn.RANK.AVG(Data!G285,auto_mpg[model_year])</f>
        <v>104</v>
      </c>
      <c r="H285">
        <f>_xlfn.RANK.AVG(Data!H285,auto_mpg[origin])</f>
        <v>274</v>
      </c>
    </row>
    <row r="286" spans="1:8" x14ac:dyDescent="0.35">
      <c r="A286">
        <f>_xlfn.RANK.AVG(Data!A286,auto_mpg[mpg])</f>
        <v>229.5</v>
      </c>
      <c r="B286">
        <f>_xlfn.RANK.AVG(Data!B286,auto_mpg[cylinders])</f>
        <v>145.5</v>
      </c>
      <c r="C286">
        <f>_xlfn.RANK.AVG(Data!C286,auto_mpg[displacement])</f>
        <v>152</v>
      </c>
      <c r="D286">
        <f>_xlfn.RANK.AVG(Data!D286,auto_mpg[horsepower])</f>
        <v>125.5</v>
      </c>
      <c r="E286">
        <f>_xlfn.RANK.AVG(Data!E286,auto_mpg[weight])</f>
        <v>129</v>
      </c>
      <c r="F286">
        <f>_xlfn.RANK.AVG(Data!F286,auto_mpg[acceleration])</f>
        <v>126</v>
      </c>
      <c r="G286">
        <f>_xlfn.RANK.AVG(Data!G286,auto_mpg[model_year])</f>
        <v>104</v>
      </c>
      <c r="H286">
        <f>_xlfn.RANK.AVG(Data!H286,auto_mpg[origin])</f>
        <v>274</v>
      </c>
    </row>
    <row r="287" spans="1:8" x14ac:dyDescent="0.35">
      <c r="A287">
        <f>_xlfn.RANK.AVG(Data!A287,auto_mpg[mpg])</f>
        <v>303</v>
      </c>
      <c r="B287">
        <f>_xlfn.RANK.AVG(Data!B287,auto_mpg[cylinders])</f>
        <v>52</v>
      </c>
      <c r="C287">
        <f>_xlfn.RANK.AVG(Data!C287,auto_mpg[displacement])</f>
        <v>78.5</v>
      </c>
      <c r="D287">
        <f>_xlfn.RANK.AVG(Data!D287,auto_mpg[horsepower])</f>
        <v>94</v>
      </c>
      <c r="E287">
        <f>_xlfn.RANK.AVG(Data!E287,auto_mpg[weight])</f>
        <v>77</v>
      </c>
      <c r="F287">
        <f>_xlfn.RANK.AVG(Data!F287,auto_mpg[acceleration])</f>
        <v>207.5</v>
      </c>
      <c r="G287">
        <f>_xlfn.RANK.AVG(Data!G287,auto_mpg[model_year])</f>
        <v>104</v>
      </c>
      <c r="H287">
        <f>_xlfn.RANK.AVG(Data!H287,auto_mpg[origin])</f>
        <v>274</v>
      </c>
    </row>
    <row r="288" spans="1:8" x14ac:dyDescent="0.35">
      <c r="A288">
        <f>_xlfn.RANK.AVG(Data!A288,auto_mpg[mpg])</f>
        <v>293.5</v>
      </c>
      <c r="B288">
        <f>_xlfn.RANK.AVG(Data!B288,auto_mpg[cylinders])</f>
        <v>52</v>
      </c>
      <c r="C288">
        <f>_xlfn.RANK.AVG(Data!C288,auto_mpg[displacement])</f>
        <v>93</v>
      </c>
      <c r="D288">
        <f>_xlfn.RANK.AVG(Data!D288,auto_mpg[horsepower])</f>
        <v>97.5</v>
      </c>
      <c r="E288">
        <f>_xlfn.RANK.AVG(Data!E288,auto_mpg[weight])</f>
        <v>88.5</v>
      </c>
      <c r="F288">
        <f>_xlfn.RANK.AVG(Data!F288,auto_mpg[acceleration])</f>
        <v>320.5</v>
      </c>
      <c r="G288">
        <f>_xlfn.RANK.AVG(Data!G288,auto_mpg[model_year])</f>
        <v>104</v>
      </c>
      <c r="H288">
        <f>_xlfn.RANK.AVG(Data!H288,auto_mpg[origin])</f>
        <v>274</v>
      </c>
    </row>
    <row r="289" spans="1:8" x14ac:dyDescent="0.35">
      <c r="A289">
        <f>_xlfn.RANK.AVG(Data!A289,auto_mpg[mpg])</f>
        <v>309</v>
      </c>
      <c r="B289">
        <f>_xlfn.RANK.AVG(Data!B289,auto_mpg[cylinders])</f>
        <v>52</v>
      </c>
      <c r="C289">
        <f>_xlfn.RANK.AVG(Data!C289,auto_mpg[displacement])</f>
        <v>33.5</v>
      </c>
      <c r="D289">
        <f>_xlfn.RANK.AVG(Data!D289,auto_mpg[horsepower])</f>
        <v>87</v>
      </c>
      <c r="E289">
        <f>_xlfn.RANK.AVG(Data!E289,auto_mpg[weight])</f>
        <v>67</v>
      </c>
      <c r="F289">
        <f>_xlfn.RANK.AVG(Data!F289,auto_mpg[acceleration])</f>
        <v>324.5</v>
      </c>
      <c r="G289">
        <f>_xlfn.RANK.AVG(Data!G289,auto_mpg[model_year])</f>
        <v>104</v>
      </c>
      <c r="H289">
        <f>_xlfn.RANK.AVG(Data!H289,auto_mpg[origin])</f>
        <v>274</v>
      </c>
    </row>
    <row r="290" spans="1:8" x14ac:dyDescent="0.35">
      <c r="A290">
        <f>_xlfn.RANK.AVG(Data!A290,auto_mpg[mpg])</f>
        <v>272</v>
      </c>
      <c r="B290">
        <f>_xlfn.RANK.AVG(Data!B290,auto_mpg[cylinders])</f>
        <v>52</v>
      </c>
      <c r="C290">
        <f>_xlfn.RANK.AVG(Data!C290,auto_mpg[displacement])</f>
        <v>65</v>
      </c>
      <c r="D290">
        <f>_xlfn.RANK.AVG(Data!D290,auto_mpg[horsepower])</f>
        <v>89</v>
      </c>
      <c r="E290">
        <f>_xlfn.RANK.AVG(Data!E290,auto_mpg[weight])</f>
        <v>78</v>
      </c>
      <c r="F290">
        <f>_xlfn.RANK.AVG(Data!F290,auto_mpg[acceleration])</f>
        <v>214</v>
      </c>
      <c r="G290">
        <f>_xlfn.RANK.AVG(Data!G290,auto_mpg[model_year])</f>
        <v>104</v>
      </c>
      <c r="H290">
        <f>_xlfn.RANK.AVG(Data!H290,auto_mpg[origin])</f>
        <v>274</v>
      </c>
    </row>
    <row r="291" spans="1:8" x14ac:dyDescent="0.35">
      <c r="A291">
        <f>_xlfn.RANK.AVG(Data!A291,auto_mpg[mpg])</f>
        <v>307</v>
      </c>
      <c r="B291">
        <f>_xlfn.RANK.AVG(Data!B291,auto_mpg[cylinders])</f>
        <v>52</v>
      </c>
      <c r="C291">
        <f>_xlfn.RANK.AVG(Data!C291,auto_mpg[displacement])</f>
        <v>46.5</v>
      </c>
      <c r="D291">
        <f>_xlfn.RANK.AVG(Data!D291,auto_mpg[horsepower])</f>
        <v>41.5</v>
      </c>
      <c r="E291">
        <f>_xlfn.RANK.AVG(Data!E291,auto_mpg[weight])</f>
        <v>32</v>
      </c>
      <c r="F291">
        <f>_xlfn.RANK.AVG(Data!F291,auto_mpg[acceleration])</f>
        <v>235</v>
      </c>
      <c r="G291">
        <f>_xlfn.RANK.AVG(Data!G291,auto_mpg[model_year])</f>
        <v>104</v>
      </c>
      <c r="H291">
        <f>_xlfn.RANK.AVG(Data!H291,auto_mpg[origin])</f>
        <v>274</v>
      </c>
    </row>
    <row r="292" spans="1:8" x14ac:dyDescent="0.35">
      <c r="A292">
        <f>_xlfn.RANK.AVG(Data!A292,auto_mpg[mpg])</f>
        <v>327</v>
      </c>
      <c r="B292">
        <f>_xlfn.RANK.AVG(Data!B292,auto_mpg[cylinders])</f>
        <v>52</v>
      </c>
      <c r="C292">
        <f>_xlfn.RANK.AVG(Data!C292,auto_mpg[displacement])</f>
        <v>33.5</v>
      </c>
      <c r="D292">
        <f>_xlfn.RANK.AVG(Data!D292,auto_mpg[horsepower])</f>
        <v>77</v>
      </c>
      <c r="E292">
        <f>_xlfn.RANK.AVG(Data!E292,auto_mpg[weight])</f>
        <v>63</v>
      </c>
      <c r="F292">
        <f>_xlfn.RANK.AVG(Data!F292,auto_mpg[acceleration])</f>
        <v>275.5</v>
      </c>
      <c r="G292">
        <f>_xlfn.RANK.AVG(Data!G292,auto_mpg[model_year])</f>
        <v>104</v>
      </c>
      <c r="H292">
        <f>_xlfn.RANK.AVG(Data!H292,auto_mpg[origin])</f>
        <v>274</v>
      </c>
    </row>
    <row r="293" spans="1:8" x14ac:dyDescent="0.35">
      <c r="A293">
        <f>_xlfn.RANK.AVG(Data!A293,auto_mpg[mpg])</f>
        <v>253</v>
      </c>
      <c r="B293">
        <f>_xlfn.RANK.AVG(Data!B293,auto_mpg[cylinders])</f>
        <v>52</v>
      </c>
      <c r="C293">
        <f>_xlfn.RANK.AVG(Data!C293,auto_mpg[displacement])</f>
        <v>99</v>
      </c>
      <c r="D293">
        <f>_xlfn.RANK.AVG(Data!D293,auto_mpg[horsepower])</f>
        <v>100</v>
      </c>
      <c r="E293">
        <f>_xlfn.RANK.AVG(Data!E293,auto_mpg[weight])</f>
        <v>101</v>
      </c>
      <c r="F293">
        <f>_xlfn.RANK.AVG(Data!F293,auto_mpg[acceleration])</f>
        <v>224.5</v>
      </c>
      <c r="G293">
        <f>_xlfn.RANK.AVG(Data!G293,auto_mpg[model_year])</f>
        <v>104</v>
      </c>
      <c r="H293">
        <f>_xlfn.RANK.AVG(Data!H293,auto_mpg[origin])</f>
        <v>274</v>
      </c>
    </row>
    <row r="294" spans="1:8" x14ac:dyDescent="0.35">
      <c r="A294">
        <f>_xlfn.RANK.AVG(Data!A294,auto_mpg[mpg])</f>
        <v>270</v>
      </c>
      <c r="B294">
        <f>_xlfn.RANK.AVG(Data!B294,auto_mpg[cylinders])</f>
        <v>52</v>
      </c>
      <c r="C294">
        <f>_xlfn.RANK.AVG(Data!C294,auto_mpg[displacement])</f>
        <v>27.5</v>
      </c>
      <c r="D294">
        <f>_xlfn.RANK.AVG(Data!D294,auto_mpg[horsepower])</f>
        <v>56.5</v>
      </c>
      <c r="E294">
        <f>_xlfn.RANK.AVG(Data!E294,auto_mpg[weight])</f>
        <v>68.5</v>
      </c>
      <c r="F294">
        <f>_xlfn.RANK.AVG(Data!F294,auto_mpg[acceleration])</f>
        <v>333.5</v>
      </c>
      <c r="G294">
        <f>_xlfn.RANK.AVG(Data!G294,auto_mpg[model_year])</f>
        <v>104</v>
      </c>
      <c r="H294">
        <f>_xlfn.RANK.AVG(Data!H294,auto_mpg[origin])</f>
        <v>274</v>
      </c>
    </row>
    <row r="295" spans="1:8" x14ac:dyDescent="0.35">
      <c r="A295">
        <f>_xlfn.RANK.AVG(Data!A295,auto_mpg[mpg])</f>
        <v>69</v>
      </c>
      <c r="B295">
        <f>_xlfn.RANK.AVG(Data!B295,auto_mpg[cylinders])</f>
        <v>292.5</v>
      </c>
      <c r="C295">
        <f>_xlfn.RANK.AVG(Data!C295,auto_mpg[displacement])</f>
        <v>365</v>
      </c>
      <c r="D295">
        <f>_xlfn.RANK.AVG(Data!D295,auto_mpg[horsepower])</f>
        <v>319</v>
      </c>
      <c r="E295">
        <f>_xlfn.RANK.AVG(Data!E295,auto_mpg[weight])</f>
        <v>378</v>
      </c>
      <c r="F295">
        <f>_xlfn.RANK.AVG(Data!F295,auto_mpg[acceleration])</f>
        <v>288.5</v>
      </c>
      <c r="G295">
        <f>_xlfn.RANK.AVG(Data!G295,auto_mpg[model_year])</f>
        <v>104</v>
      </c>
      <c r="H295">
        <f>_xlfn.RANK.AVG(Data!H295,auto_mpg[origin])</f>
        <v>114.5</v>
      </c>
    </row>
    <row r="296" spans="1:8" x14ac:dyDescent="0.35">
      <c r="A296">
        <f>_xlfn.RANK.AVG(Data!A296,auto_mpg[mpg])</f>
        <v>43.5</v>
      </c>
      <c r="B296">
        <f>_xlfn.RANK.AVG(Data!B296,auto_mpg[cylinders])</f>
        <v>292.5</v>
      </c>
      <c r="C296">
        <f>_xlfn.RANK.AVG(Data!C296,auto_mpg[displacement])</f>
        <v>370.5</v>
      </c>
      <c r="D296">
        <f>_xlfn.RANK.AVG(Data!D296,auto_mpg[horsepower])</f>
        <v>360.5</v>
      </c>
      <c r="E296">
        <f>_xlfn.RANK.AVG(Data!E296,auto_mpg[weight])</f>
        <v>364.5</v>
      </c>
      <c r="F296">
        <f>_xlfn.RANK.AVG(Data!F296,auto_mpg[acceleration])</f>
        <v>214</v>
      </c>
      <c r="G296">
        <f>_xlfn.RANK.AVG(Data!G296,auto_mpg[model_year])</f>
        <v>104</v>
      </c>
      <c r="H296">
        <f>_xlfn.RANK.AVG(Data!H296,auto_mpg[origin])</f>
        <v>40</v>
      </c>
    </row>
    <row r="297" spans="1:8" x14ac:dyDescent="0.35">
      <c r="A297">
        <f>_xlfn.RANK.AVG(Data!A297,auto_mpg[mpg])</f>
        <v>33</v>
      </c>
      <c r="B297">
        <f>_xlfn.RANK.AVG(Data!B297,auto_mpg[cylinders])</f>
        <v>292.5</v>
      </c>
      <c r="C297">
        <f>_xlfn.RANK.AVG(Data!C297,auto_mpg[displacement])</f>
        <v>310.5</v>
      </c>
      <c r="D297">
        <f>_xlfn.RANK.AVG(Data!D297,auto_mpg[horsepower])</f>
        <v>277</v>
      </c>
      <c r="E297">
        <f>_xlfn.RANK.AVG(Data!E297,auto_mpg[weight])</f>
        <v>379</v>
      </c>
      <c r="F297">
        <f>_xlfn.RANK.AVG(Data!F297,auto_mpg[acceleration])</f>
        <v>272</v>
      </c>
      <c r="G297">
        <f>_xlfn.RANK.AVG(Data!G297,auto_mpg[model_year])</f>
        <v>104</v>
      </c>
      <c r="H297">
        <f>_xlfn.RANK.AVG(Data!H297,auto_mpg[origin])</f>
        <v>274</v>
      </c>
    </row>
    <row r="298" spans="1:8" x14ac:dyDescent="0.35">
      <c r="A298">
        <f>_xlfn.RANK.AVG(Data!A298,auto_mpg[mpg])</f>
        <v>121</v>
      </c>
      <c r="B298">
        <f>_xlfn.RANK.AVG(Data!B298,auto_mpg[cylinders])</f>
        <v>292.5</v>
      </c>
      <c r="C298">
        <f>_xlfn.RANK.AVG(Data!C298,auto_mpg[displacement])</f>
        <v>246</v>
      </c>
      <c r="D298">
        <f>_xlfn.RANK.AVG(Data!D298,auto_mpg[horsepower])</f>
        <v>277</v>
      </c>
      <c r="E298">
        <f>_xlfn.RANK.AVG(Data!E298,auto_mpg[weight])</f>
        <v>220.5</v>
      </c>
      <c r="F298">
        <f>_xlfn.RANK.AVG(Data!F298,auto_mpg[acceleration])</f>
        <v>224.5</v>
      </c>
      <c r="G298">
        <f>_xlfn.RANK.AVG(Data!G298,auto_mpg[model_year])</f>
        <v>104</v>
      </c>
      <c r="H298">
        <f>_xlfn.RANK.AVG(Data!H298,auto_mpg[origin])</f>
        <v>274</v>
      </c>
    </row>
    <row r="299" spans="1:8" x14ac:dyDescent="0.35">
      <c r="A299">
        <f>_xlfn.RANK.AVG(Data!A299,auto_mpg[mpg])</f>
        <v>156.5</v>
      </c>
      <c r="B299">
        <f>_xlfn.RANK.AVG(Data!B299,auto_mpg[cylinders])</f>
        <v>189</v>
      </c>
      <c r="C299">
        <f>_xlfn.RANK.AVG(Data!C299,auto_mpg[displacement])</f>
        <v>172</v>
      </c>
      <c r="D299">
        <f>_xlfn.RANK.AVG(Data!D299,auto_mpg[horsepower])</f>
        <v>289</v>
      </c>
      <c r="E299">
        <f>_xlfn.RANK.AVG(Data!E299,auto_mpg[weight])</f>
        <v>106</v>
      </c>
      <c r="F299">
        <f>_xlfn.RANK.AVG(Data!F299,auto_mpg[acceleration])</f>
        <v>22.5</v>
      </c>
      <c r="G299">
        <f>_xlfn.RANK.AVG(Data!G299,auto_mpg[model_year])</f>
        <v>104</v>
      </c>
      <c r="H299">
        <f>_xlfn.RANK.AVG(Data!H299,auto_mpg[origin])</f>
        <v>114.5</v>
      </c>
    </row>
    <row r="300" spans="1:8" x14ac:dyDescent="0.35">
      <c r="A300">
        <f>_xlfn.RANK.AVG(Data!A300,auto_mpg[mpg])</f>
        <v>196.5</v>
      </c>
      <c r="B300">
        <f>_xlfn.RANK.AVG(Data!B300,auto_mpg[cylinders])</f>
        <v>52</v>
      </c>
      <c r="C300">
        <f>_xlfn.RANK.AVG(Data!C300,auto_mpg[displacement])</f>
        <v>46.5</v>
      </c>
      <c r="D300">
        <f>_xlfn.RANK.AVG(Data!D300,auto_mpg[horsepower])</f>
        <v>100</v>
      </c>
      <c r="E300">
        <f>_xlfn.RANK.AVG(Data!E300,auto_mpg[weight])</f>
        <v>71</v>
      </c>
      <c r="F300">
        <f>_xlfn.RANK.AVG(Data!F300,auto_mpg[acceleration])</f>
        <v>92.5</v>
      </c>
      <c r="G300">
        <f>_xlfn.RANK.AVG(Data!G300,auto_mpg[model_year])</f>
        <v>104</v>
      </c>
      <c r="H300">
        <f>_xlfn.RANK.AVG(Data!H300,auto_mpg[origin])</f>
        <v>274</v>
      </c>
    </row>
    <row r="301" spans="1:8" x14ac:dyDescent="0.35">
      <c r="A301">
        <f>_xlfn.RANK.AVG(Data!A301,auto_mpg[mpg])</f>
        <v>123</v>
      </c>
      <c r="B301">
        <f>_xlfn.RANK.AVG(Data!B301,auto_mpg[cylinders])</f>
        <v>292.5</v>
      </c>
      <c r="C301">
        <f>_xlfn.RANK.AVG(Data!C301,auto_mpg[displacement])</f>
        <v>205.5</v>
      </c>
      <c r="D301">
        <f>_xlfn.RANK.AVG(Data!D301,auto_mpg[horsepower])</f>
        <v>319</v>
      </c>
      <c r="E301">
        <f>_xlfn.RANK.AVG(Data!E301,auto_mpg[weight])</f>
        <v>149</v>
      </c>
      <c r="F301">
        <f>_xlfn.RANK.AVG(Data!F301,auto_mpg[acceleration])</f>
        <v>1</v>
      </c>
      <c r="G301">
        <f>_xlfn.RANK.AVG(Data!G301,auto_mpg[model_year])</f>
        <v>104</v>
      </c>
      <c r="H301">
        <f>_xlfn.RANK.AVG(Data!H301,auto_mpg[origin])</f>
        <v>114.5</v>
      </c>
    </row>
    <row r="302" spans="1:8" x14ac:dyDescent="0.35">
      <c r="A302">
        <f>_xlfn.RANK.AVG(Data!A302,auto_mpg[mpg])</f>
        <v>185.5</v>
      </c>
      <c r="B302">
        <f>_xlfn.RANK.AVG(Data!B302,auto_mpg[cylinders])</f>
        <v>52</v>
      </c>
      <c r="C302">
        <f>_xlfn.RANK.AVG(Data!C302,auto_mpg[displacement])</f>
        <v>103</v>
      </c>
      <c r="D302">
        <f>_xlfn.RANK.AVG(Data!D302,auto_mpg[horsepower])</f>
        <v>214.5</v>
      </c>
      <c r="E302">
        <f>_xlfn.RANK.AVG(Data!E302,auto_mpg[weight])</f>
        <v>121</v>
      </c>
      <c r="F302">
        <f>_xlfn.RANK.AVG(Data!F302,auto_mpg[acceleration])</f>
        <v>5.5</v>
      </c>
      <c r="G302">
        <f>_xlfn.RANK.AVG(Data!G302,auto_mpg[model_year])</f>
        <v>104</v>
      </c>
      <c r="H302">
        <f>_xlfn.RANK.AVG(Data!H302,auto_mpg[origin])</f>
        <v>274</v>
      </c>
    </row>
    <row r="303" spans="1:8" x14ac:dyDescent="0.35">
      <c r="A303">
        <f>_xlfn.RANK.AVG(Data!A303,auto_mpg[mpg])</f>
        <v>42</v>
      </c>
      <c r="B303">
        <f>_xlfn.RANK.AVG(Data!B303,auto_mpg[cylinders])</f>
        <v>292.5</v>
      </c>
      <c r="C303">
        <f>_xlfn.RANK.AVG(Data!C303,auto_mpg[displacement])</f>
        <v>295</v>
      </c>
      <c r="D303">
        <f>_xlfn.RANK.AVG(Data!D303,auto_mpg[horsepower])</f>
        <v>327.5</v>
      </c>
      <c r="E303">
        <f>_xlfn.RANK.AVG(Data!E303,auto_mpg[weight])</f>
        <v>307</v>
      </c>
      <c r="F303">
        <f>_xlfn.RANK.AVG(Data!F303,auto_mpg[acceleration])</f>
        <v>324.5</v>
      </c>
      <c r="G303">
        <f>_xlfn.RANK.AVG(Data!G303,auto_mpg[model_year])</f>
        <v>104</v>
      </c>
      <c r="H303">
        <f>_xlfn.RANK.AVG(Data!H303,auto_mpg[origin])</f>
        <v>274</v>
      </c>
    </row>
    <row r="304" spans="1:8" x14ac:dyDescent="0.35">
      <c r="A304">
        <f>_xlfn.RANK.AVG(Data!A304,auto_mpg[mpg])</f>
        <v>38.5</v>
      </c>
      <c r="B304">
        <f>_xlfn.RANK.AVG(Data!B304,auto_mpg[cylinders])</f>
        <v>292.5</v>
      </c>
      <c r="C304">
        <f>_xlfn.RANK.AVG(Data!C304,auto_mpg[displacement])</f>
        <v>295</v>
      </c>
      <c r="D304">
        <f>_xlfn.RANK.AVG(Data!D304,auto_mpg[horsepower])</f>
        <v>327.5</v>
      </c>
      <c r="E304">
        <f>_xlfn.RANK.AVG(Data!E304,auto_mpg[weight])</f>
        <v>320</v>
      </c>
      <c r="F304">
        <f>_xlfn.RANK.AVG(Data!F304,auto_mpg[acceleration])</f>
        <v>235</v>
      </c>
      <c r="G304">
        <f>_xlfn.RANK.AVG(Data!G304,auto_mpg[model_year])</f>
        <v>104</v>
      </c>
      <c r="H304">
        <f>_xlfn.RANK.AVG(Data!H304,auto_mpg[origin])</f>
        <v>274</v>
      </c>
    </row>
    <row r="305" spans="1:8" x14ac:dyDescent="0.35">
      <c r="A305">
        <f>_xlfn.RANK.AVG(Data!A305,auto_mpg[mpg])</f>
        <v>70</v>
      </c>
      <c r="B305">
        <f>_xlfn.RANK.AVG(Data!B305,auto_mpg[cylinders])</f>
        <v>292.5</v>
      </c>
      <c r="C305">
        <f>_xlfn.RANK.AVG(Data!C305,auto_mpg[displacement])</f>
        <v>376.5</v>
      </c>
      <c r="D305">
        <f>_xlfn.RANK.AVG(Data!D305,auto_mpg[horsepower])</f>
        <v>360.5</v>
      </c>
      <c r="E305">
        <f>_xlfn.RANK.AVG(Data!E305,auto_mpg[weight])</f>
        <v>352</v>
      </c>
      <c r="F305">
        <f>_xlfn.RANK.AVG(Data!F305,auto_mpg[acceleration])</f>
        <v>37</v>
      </c>
      <c r="G305">
        <f>_xlfn.RANK.AVG(Data!G305,auto_mpg[model_year])</f>
        <v>104</v>
      </c>
      <c r="H305">
        <f>_xlfn.RANK.AVG(Data!H305,auto_mpg[origin])</f>
        <v>40</v>
      </c>
    </row>
    <row r="306" spans="1:8" x14ac:dyDescent="0.35">
      <c r="A306">
        <f>_xlfn.RANK.AVG(Data!A306,auto_mpg[mpg])</f>
        <v>19</v>
      </c>
      <c r="B306">
        <f>_xlfn.RANK.AVG(Data!B306,auto_mpg[cylinders])</f>
        <v>292.5</v>
      </c>
      <c r="C306">
        <f>_xlfn.RANK.AVG(Data!C306,auto_mpg[displacement])</f>
        <v>348.5</v>
      </c>
      <c r="D306">
        <f>_xlfn.RANK.AVG(Data!D306,auto_mpg[horsepower])</f>
        <v>335</v>
      </c>
      <c r="E306">
        <f>_xlfn.RANK.AVG(Data!E306,auto_mpg[weight])</f>
        <v>325.5</v>
      </c>
      <c r="F306">
        <f>_xlfn.RANK.AVG(Data!F306,auto_mpg[acceleration])</f>
        <v>244</v>
      </c>
      <c r="G306">
        <f>_xlfn.RANK.AVG(Data!G306,auto_mpg[model_year])</f>
        <v>104</v>
      </c>
      <c r="H306">
        <f>_xlfn.RANK.AVG(Data!H306,auto_mpg[origin])</f>
        <v>114.5</v>
      </c>
    </row>
    <row r="307" spans="1:8" x14ac:dyDescent="0.35">
      <c r="A307">
        <f>_xlfn.RANK.AVG(Data!A307,auto_mpg[mpg])</f>
        <v>107</v>
      </c>
      <c r="B307">
        <f>_xlfn.RANK.AVG(Data!B307,auto_mpg[cylinders])</f>
        <v>292.5</v>
      </c>
      <c r="C307">
        <f>_xlfn.RANK.AVG(Data!C307,auto_mpg[displacement])</f>
        <v>194.5</v>
      </c>
      <c r="D307">
        <f>_xlfn.RANK.AVG(Data!D307,auto_mpg[horsepower])</f>
        <v>214.5</v>
      </c>
      <c r="E307">
        <f>_xlfn.RANK.AVG(Data!E307,auto_mpg[weight])</f>
        <v>220.5</v>
      </c>
      <c r="F307">
        <f>_xlfn.RANK.AVG(Data!F307,auto_mpg[acceleration])</f>
        <v>162.5</v>
      </c>
      <c r="G307">
        <f>_xlfn.RANK.AVG(Data!G307,auto_mpg[model_year])</f>
        <v>104</v>
      </c>
      <c r="H307">
        <f>_xlfn.RANK.AVG(Data!H307,auto_mpg[origin])</f>
        <v>274</v>
      </c>
    </row>
    <row r="308" spans="1:8" x14ac:dyDescent="0.35">
      <c r="A308">
        <f>_xlfn.RANK.AVG(Data!A308,auto_mpg[mpg])</f>
        <v>106</v>
      </c>
      <c r="B308">
        <f>_xlfn.RANK.AVG(Data!B308,auto_mpg[cylinders])</f>
        <v>145.5</v>
      </c>
      <c r="C308">
        <f>_xlfn.RANK.AVG(Data!C308,auto_mpg[displacement])</f>
        <v>175</v>
      </c>
      <c r="D308">
        <f>_xlfn.RANK.AVG(Data!D308,auto_mpg[horsepower])</f>
        <v>110</v>
      </c>
      <c r="E308">
        <f>_xlfn.RANK.AVG(Data!E308,auto_mpg[weight])</f>
        <v>235</v>
      </c>
      <c r="F308">
        <f>_xlfn.RANK.AVG(Data!F308,auto_mpg[acceleration])</f>
        <v>378</v>
      </c>
      <c r="G308">
        <f>_xlfn.RANK.AVG(Data!G308,auto_mpg[model_year])</f>
        <v>104</v>
      </c>
      <c r="H308">
        <f>_xlfn.RANK.AVG(Data!H308,auto_mpg[origin])</f>
        <v>274</v>
      </c>
    </row>
    <row r="309" spans="1:8" x14ac:dyDescent="0.35">
      <c r="A309">
        <f>_xlfn.RANK.AVG(Data!A309,auto_mpg[mpg])</f>
        <v>134</v>
      </c>
      <c r="B309">
        <f>_xlfn.RANK.AVG(Data!B309,auto_mpg[cylinders])</f>
        <v>145.5</v>
      </c>
      <c r="C309">
        <f>_xlfn.RANK.AVG(Data!C309,auto_mpg[displacement])</f>
        <v>175</v>
      </c>
      <c r="D309">
        <f>_xlfn.RANK.AVG(Data!D309,auto_mpg[horsepower])</f>
        <v>110</v>
      </c>
      <c r="E309">
        <f>_xlfn.RANK.AVG(Data!E309,auto_mpg[weight])</f>
        <v>215</v>
      </c>
      <c r="F309">
        <f>_xlfn.RANK.AVG(Data!F309,auto_mpg[acceleration])</f>
        <v>340.5</v>
      </c>
      <c r="G309">
        <f>_xlfn.RANK.AVG(Data!G309,auto_mpg[model_year])</f>
        <v>104</v>
      </c>
      <c r="H309">
        <f>_xlfn.RANK.AVG(Data!H309,auto_mpg[origin])</f>
        <v>274</v>
      </c>
    </row>
    <row r="310" spans="1:8" x14ac:dyDescent="0.35">
      <c r="A310">
        <f>_xlfn.RANK.AVG(Data!A310,auto_mpg[mpg])</f>
        <v>50</v>
      </c>
      <c r="B310">
        <f>_xlfn.RANK.AVG(Data!B310,auto_mpg[cylinders])</f>
        <v>292.5</v>
      </c>
      <c r="C310">
        <f>_xlfn.RANK.AVG(Data!C310,auto_mpg[displacement])</f>
        <v>194.5</v>
      </c>
      <c r="D310">
        <f>_xlfn.RANK.AVG(Data!D310,auto_mpg[horsepower])</f>
        <v>214.5</v>
      </c>
      <c r="E310">
        <f>_xlfn.RANK.AVG(Data!E310,auto_mpg[weight])</f>
        <v>244</v>
      </c>
      <c r="F310">
        <f>_xlfn.RANK.AVG(Data!F310,auto_mpg[acceleration])</f>
        <v>324.5</v>
      </c>
      <c r="G310">
        <f>_xlfn.RANK.AVG(Data!G310,auto_mpg[model_year])</f>
        <v>104</v>
      </c>
      <c r="H310">
        <f>_xlfn.RANK.AVG(Data!H310,auto_mpg[origin])</f>
        <v>274</v>
      </c>
    </row>
    <row r="311" spans="1:8" x14ac:dyDescent="0.35">
      <c r="A311">
        <f>_xlfn.RANK.AVG(Data!A311,auto_mpg[mpg])</f>
        <v>7</v>
      </c>
      <c r="B311">
        <f>_xlfn.RANK.AVG(Data!B311,auto_mpg[cylinders])</f>
        <v>292.5</v>
      </c>
      <c r="C311">
        <f>_xlfn.RANK.AVG(Data!C311,auto_mpg[displacement])</f>
        <v>310.5</v>
      </c>
      <c r="D311">
        <f>_xlfn.RANK.AVG(Data!D311,auto_mpg[horsepower])</f>
        <v>291.5</v>
      </c>
      <c r="E311">
        <f>_xlfn.RANK.AVG(Data!E311,auto_mpg[weight])</f>
        <v>322</v>
      </c>
      <c r="F311">
        <f>_xlfn.RANK.AVG(Data!F311,auto_mpg[acceleration])</f>
        <v>244</v>
      </c>
      <c r="G311">
        <f>_xlfn.RANK.AVG(Data!G311,auto_mpg[model_year])</f>
        <v>75</v>
      </c>
      <c r="H311">
        <f>_xlfn.RANK.AVG(Data!H311,auto_mpg[origin])</f>
        <v>114.5</v>
      </c>
    </row>
    <row r="312" spans="1:8" x14ac:dyDescent="0.35">
      <c r="A312">
        <f>_xlfn.RANK.AVG(Data!A312,auto_mpg[mpg])</f>
        <v>13</v>
      </c>
      <c r="B312">
        <f>_xlfn.RANK.AVG(Data!B312,auto_mpg[cylinders])</f>
        <v>292.5</v>
      </c>
      <c r="C312">
        <f>_xlfn.RANK.AVG(Data!C312,auto_mpg[displacement])</f>
        <v>365</v>
      </c>
      <c r="D312">
        <f>_xlfn.RANK.AVG(Data!D312,auto_mpg[horsepower])</f>
        <v>375</v>
      </c>
      <c r="E312">
        <f>_xlfn.RANK.AVG(Data!E312,auto_mpg[weight])</f>
        <v>367</v>
      </c>
      <c r="F312">
        <f>_xlfn.RANK.AVG(Data!F312,auto_mpg[acceleration])</f>
        <v>51</v>
      </c>
      <c r="G312">
        <f>_xlfn.RANK.AVG(Data!G312,auto_mpg[model_year])</f>
        <v>75</v>
      </c>
      <c r="H312">
        <f>_xlfn.RANK.AVG(Data!H312,auto_mpg[origin])</f>
        <v>40</v>
      </c>
    </row>
    <row r="313" spans="1:8" x14ac:dyDescent="0.35">
      <c r="A313">
        <f>_xlfn.RANK.AVG(Data!A313,auto_mpg[mpg])</f>
        <v>62</v>
      </c>
      <c r="B313">
        <f>_xlfn.RANK.AVG(Data!B313,auto_mpg[cylinders])</f>
        <v>292.5</v>
      </c>
      <c r="C313">
        <f>_xlfn.RANK.AVG(Data!C313,auto_mpg[displacement])</f>
        <v>310.5</v>
      </c>
      <c r="D313">
        <f>_xlfn.RANK.AVG(Data!D313,auto_mpg[horsepower])</f>
        <v>327.5</v>
      </c>
      <c r="E313">
        <f>_xlfn.RANK.AVG(Data!E313,auto_mpg[weight])</f>
        <v>334</v>
      </c>
      <c r="F313">
        <f>_xlfn.RANK.AVG(Data!F313,auto_mpg[acceleration])</f>
        <v>195</v>
      </c>
      <c r="G313">
        <f>_xlfn.RANK.AVG(Data!G313,auto_mpg[model_year])</f>
        <v>75</v>
      </c>
      <c r="H313">
        <f>_xlfn.RANK.AVG(Data!H313,auto_mpg[origin])</f>
        <v>274</v>
      </c>
    </row>
    <row r="314" spans="1:8" x14ac:dyDescent="0.35">
      <c r="A314">
        <f>_xlfn.RANK.AVG(Data!A314,auto_mpg[mpg])</f>
        <v>20</v>
      </c>
      <c r="B314">
        <f>_xlfn.RANK.AVG(Data!B314,auto_mpg[cylinders])</f>
        <v>292.5</v>
      </c>
      <c r="C314">
        <f>_xlfn.RANK.AVG(Data!C314,auto_mpg[displacement])</f>
        <v>370.5</v>
      </c>
      <c r="D314">
        <f>_xlfn.RANK.AVG(Data!D314,auto_mpg[horsepower])</f>
        <v>360.5</v>
      </c>
      <c r="E314">
        <f>_xlfn.RANK.AVG(Data!E314,auto_mpg[weight])</f>
        <v>353</v>
      </c>
      <c r="F314">
        <f>_xlfn.RANK.AVG(Data!F314,auto_mpg[acceleration])</f>
        <v>145</v>
      </c>
      <c r="G314">
        <f>_xlfn.RANK.AVG(Data!G314,auto_mpg[model_year])</f>
        <v>75</v>
      </c>
      <c r="H314">
        <f>_xlfn.RANK.AVG(Data!H314,auto_mpg[origin])</f>
        <v>40</v>
      </c>
    </row>
    <row r="315" spans="1:8" x14ac:dyDescent="0.35">
      <c r="A315">
        <f>_xlfn.RANK.AVG(Data!A315,auto_mpg[mpg])</f>
        <v>113.5</v>
      </c>
      <c r="B315">
        <f>_xlfn.RANK.AVG(Data!B315,auto_mpg[cylinders])</f>
        <v>292.5</v>
      </c>
      <c r="C315">
        <f>_xlfn.RANK.AVG(Data!C315,auto_mpg[displacement])</f>
        <v>194.5</v>
      </c>
      <c r="D315">
        <f>_xlfn.RANK.AVG(Data!D315,auto_mpg[horsepower])</f>
        <v>214.5</v>
      </c>
      <c r="E315">
        <f>_xlfn.RANK.AVG(Data!E315,auto_mpg[weight])</f>
        <v>217</v>
      </c>
      <c r="F315">
        <f>_xlfn.RANK.AVG(Data!F315,auto_mpg[acceleration])</f>
        <v>134</v>
      </c>
      <c r="G315">
        <f>_xlfn.RANK.AVG(Data!G315,auto_mpg[model_year])</f>
        <v>75</v>
      </c>
      <c r="H315">
        <f>_xlfn.RANK.AVG(Data!H315,auto_mpg[origin])</f>
        <v>274</v>
      </c>
    </row>
    <row r="316" spans="1:8" x14ac:dyDescent="0.35">
      <c r="A316">
        <f>_xlfn.RANK.AVG(Data!A316,auto_mpg[mpg])</f>
        <v>138</v>
      </c>
      <c r="B316">
        <f>_xlfn.RANK.AVG(Data!B316,auto_mpg[cylinders])</f>
        <v>292.5</v>
      </c>
      <c r="C316">
        <f>_xlfn.RANK.AVG(Data!C316,auto_mpg[displacement])</f>
        <v>214.5</v>
      </c>
      <c r="D316">
        <f>_xlfn.RANK.AVG(Data!D316,auto_mpg[horsepower])</f>
        <v>235</v>
      </c>
      <c r="E316">
        <f>_xlfn.RANK.AVG(Data!E316,auto_mpg[weight])</f>
        <v>191</v>
      </c>
      <c r="F316">
        <f>_xlfn.RANK.AVG(Data!F316,auto_mpg[acceleration])</f>
        <v>69</v>
      </c>
      <c r="G316">
        <f>_xlfn.RANK.AVG(Data!G316,auto_mpg[model_year])</f>
        <v>75</v>
      </c>
      <c r="H316">
        <f>_xlfn.RANK.AVG(Data!H316,auto_mpg[origin])</f>
        <v>274</v>
      </c>
    </row>
    <row r="317" spans="1:8" x14ac:dyDescent="0.35">
      <c r="A317">
        <f>_xlfn.RANK.AVG(Data!A317,auto_mpg[mpg])</f>
        <v>172</v>
      </c>
      <c r="B317">
        <f>_xlfn.RANK.AVG(Data!B317,auto_mpg[cylinders])</f>
        <v>292.5</v>
      </c>
      <c r="C317">
        <f>_xlfn.RANK.AVG(Data!C317,auto_mpg[displacement])</f>
        <v>194.5</v>
      </c>
      <c r="D317">
        <f>_xlfn.RANK.AVG(Data!D317,auto_mpg[horsepower])</f>
        <v>214.5</v>
      </c>
      <c r="E317">
        <f>_xlfn.RANK.AVG(Data!E317,auto_mpg[weight])</f>
        <v>168</v>
      </c>
      <c r="F317">
        <f>_xlfn.RANK.AVG(Data!F317,auto_mpg[acceleration])</f>
        <v>22.5</v>
      </c>
      <c r="G317">
        <f>_xlfn.RANK.AVG(Data!G317,auto_mpg[model_year])</f>
        <v>75</v>
      </c>
      <c r="H317">
        <f>_xlfn.RANK.AVG(Data!H317,auto_mpg[origin])</f>
        <v>274</v>
      </c>
    </row>
    <row r="318" spans="1:8" x14ac:dyDescent="0.35">
      <c r="A318">
        <f>_xlfn.RANK.AVG(Data!A318,auto_mpg[mpg])</f>
        <v>255</v>
      </c>
      <c r="B318">
        <f>_xlfn.RANK.AVG(Data!B318,auto_mpg[cylinders])</f>
        <v>145.5</v>
      </c>
      <c r="C318">
        <f>_xlfn.RANK.AVG(Data!C318,auto_mpg[displacement])</f>
        <v>152</v>
      </c>
      <c r="D318">
        <f>_xlfn.RANK.AVG(Data!D318,auto_mpg[horsepower])</f>
        <v>214.5</v>
      </c>
      <c r="E318">
        <f>_xlfn.RANK.AVG(Data!E318,auto_mpg[weight])</f>
        <v>126</v>
      </c>
      <c r="F318">
        <f>_xlfn.RANK.AVG(Data!F318,auto_mpg[acceleration])</f>
        <v>52.5</v>
      </c>
      <c r="G318">
        <f>_xlfn.RANK.AVG(Data!G318,auto_mpg[model_year])</f>
        <v>75</v>
      </c>
      <c r="H318">
        <f>_xlfn.RANK.AVG(Data!H318,auto_mpg[origin])</f>
        <v>274</v>
      </c>
    </row>
    <row r="319" spans="1:8" x14ac:dyDescent="0.35">
      <c r="A319">
        <f>_xlfn.RANK.AVG(Data!A319,auto_mpg[mpg])</f>
        <v>41</v>
      </c>
      <c r="B319">
        <f>_xlfn.RANK.AVG(Data!B319,auto_mpg[cylinders])</f>
        <v>292.5</v>
      </c>
      <c r="C319">
        <f>_xlfn.RANK.AVG(Data!C319,auto_mpg[displacement])</f>
        <v>331</v>
      </c>
      <c r="D319">
        <f>_xlfn.RANK.AVG(Data!D319,auto_mpg[horsepower])</f>
        <v>285.5</v>
      </c>
      <c r="E319">
        <f>_xlfn.RANK.AVG(Data!E319,auto_mpg[weight])</f>
        <v>311</v>
      </c>
      <c r="F319">
        <f>_xlfn.RANK.AVG(Data!F319,auto_mpg[acceleration])</f>
        <v>176</v>
      </c>
      <c r="G319">
        <f>_xlfn.RANK.AVG(Data!G319,auto_mpg[model_year])</f>
        <v>75</v>
      </c>
      <c r="H319">
        <f>_xlfn.RANK.AVG(Data!H319,auto_mpg[origin])</f>
        <v>114.5</v>
      </c>
    </row>
    <row r="320" spans="1:8" x14ac:dyDescent="0.35">
      <c r="A320">
        <f>_xlfn.RANK.AVG(Data!A320,auto_mpg[mpg])</f>
        <v>94.5</v>
      </c>
      <c r="B320">
        <f>_xlfn.RANK.AVG(Data!B320,auto_mpg[cylinders])</f>
        <v>292.5</v>
      </c>
      <c r="C320">
        <f>_xlfn.RANK.AVG(Data!C320,auto_mpg[displacement])</f>
        <v>229.5</v>
      </c>
      <c r="D320">
        <f>_xlfn.RANK.AVG(Data!D320,auto_mpg[horsepower])</f>
        <v>214.5</v>
      </c>
      <c r="E320">
        <f>_xlfn.RANK.AVG(Data!E320,auto_mpg[weight])</f>
        <v>213</v>
      </c>
      <c r="F320">
        <f>_xlfn.RANK.AVG(Data!F320,auto_mpg[acceleration])</f>
        <v>195</v>
      </c>
      <c r="G320">
        <f>_xlfn.RANK.AVG(Data!G320,auto_mpg[model_year])</f>
        <v>75</v>
      </c>
      <c r="H320">
        <f>_xlfn.RANK.AVG(Data!H320,auto_mpg[origin])</f>
        <v>40</v>
      </c>
    </row>
    <row r="321" spans="1:8" x14ac:dyDescent="0.35">
      <c r="A321">
        <f>_xlfn.RANK.AVG(Data!A321,auto_mpg[mpg])</f>
        <v>74</v>
      </c>
      <c r="B321">
        <f>_xlfn.RANK.AVG(Data!B321,auto_mpg[cylinders])</f>
        <v>292.5</v>
      </c>
      <c r="C321">
        <f>_xlfn.RANK.AVG(Data!C321,auto_mpg[displacement])</f>
        <v>256</v>
      </c>
      <c r="D321">
        <f>_xlfn.RANK.AVG(Data!D321,auto_mpg[horsepower])</f>
        <v>300.5</v>
      </c>
      <c r="E321">
        <f>_xlfn.RANK.AVG(Data!E321,auto_mpg[weight])</f>
        <v>246.5</v>
      </c>
      <c r="F321">
        <f>_xlfn.RANK.AVG(Data!F321,auto_mpg[acceleration])</f>
        <v>89.5</v>
      </c>
      <c r="G321">
        <f>_xlfn.RANK.AVG(Data!G321,auto_mpg[model_year])</f>
        <v>75</v>
      </c>
      <c r="H321">
        <f>_xlfn.RANK.AVG(Data!H321,auto_mpg[origin])</f>
        <v>40</v>
      </c>
    </row>
    <row r="322" spans="1:8" x14ac:dyDescent="0.35">
      <c r="A322">
        <f>_xlfn.RANK.AVG(Data!A322,auto_mpg[mpg])</f>
        <v>22</v>
      </c>
      <c r="B322">
        <f>_xlfn.RANK.AVG(Data!B322,auto_mpg[cylinders])</f>
        <v>292.5</v>
      </c>
      <c r="C322">
        <f>_xlfn.RANK.AVG(Data!C322,auto_mpg[displacement])</f>
        <v>263.5</v>
      </c>
      <c r="D322">
        <f>_xlfn.RANK.AVG(Data!D322,auto_mpg[horsepower])</f>
        <v>200.5</v>
      </c>
      <c r="E322">
        <f>_xlfn.RANK.AVG(Data!E322,auto_mpg[weight])</f>
        <v>258</v>
      </c>
      <c r="F322">
        <f>_xlfn.RANK.AVG(Data!F322,auto_mpg[acceleration])</f>
        <v>224.5</v>
      </c>
      <c r="G322">
        <f>_xlfn.RANK.AVG(Data!G322,auto_mpg[model_year])</f>
        <v>75</v>
      </c>
      <c r="H322">
        <f>_xlfn.RANK.AVG(Data!H322,auto_mpg[origin])</f>
        <v>40</v>
      </c>
    </row>
    <row r="323" spans="1:8" x14ac:dyDescent="0.35">
      <c r="A323">
        <f>_xlfn.RANK.AVG(Data!A323,auto_mpg[mpg])</f>
        <v>61</v>
      </c>
      <c r="B323">
        <f>_xlfn.RANK.AVG(Data!B323,auto_mpg[cylinders])</f>
        <v>292.5</v>
      </c>
      <c r="C323">
        <f>_xlfn.RANK.AVG(Data!C323,auto_mpg[displacement])</f>
        <v>284</v>
      </c>
      <c r="D323">
        <f>_xlfn.RANK.AVG(Data!D323,auto_mpg[horsepower])</f>
        <v>300.5</v>
      </c>
      <c r="E323">
        <f>_xlfn.RANK.AVG(Data!E323,auto_mpg[weight])</f>
        <v>288</v>
      </c>
      <c r="F323">
        <f>_xlfn.RANK.AVG(Data!F323,auto_mpg[acceleration])</f>
        <v>214</v>
      </c>
      <c r="G323">
        <f>_xlfn.RANK.AVG(Data!G323,auto_mpg[model_year])</f>
        <v>75</v>
      </c>
      <c r="H323">
        <f>_xlfn.RANK.AVG(Data!H323,auto_mpg[origin])</f>
        <v>40</v>
      </c>
    </row>
    <row r="324" spans="1:8" x14ac:dyDescent="0.35">
      <c r="A324">
        <f>_xlfn.RANK.AVG(Data!A324,auto_mpg[mpg])</f>
        <v>1</v>
      </c>
      <c r="B324">
        <f>_xlfn.RANK.AVG(Data!B324,auto_mpg[cylinders])</f>
        <v>292.5</v>
      </c>
      <c r="C324">
        <f>_xlfn.RANK.AVG(Data!C324,auto_mpg[displacement])</f>
        <v>370.5</v>
      </c>
      <c r="D324">
        <f>_xlfn.RANK.AVG(Data!D324,auto_mpg[horsepower])</f>
        <v>360.5</v>
      </c>
      <c r="E324">
        <f>_xlfn.RANK.AVG(Data!E324,auto_mpg[weight])</f>
        <v>335.5</v>
      </c>
      <c r="F324">
        <f>_xlfn.RANK.AVG(Data!F324,auto_mpg[acceleration])</f>
        <v>78</v>
      </c>
      <c r="G324">
        <f>_xlfn.RANK.AVG(Data!G324,auto_mpg[model_year])</f>
        <v>75</v>
      </c>
      <c r="H324">
        <f>_xlfn.RANK.AVG(Data!H324,auto_mpg[origin])</f>
        <v>40</v>
      </c>
    </row>
    <row r="325" spans="1:8" x14ac:dyDescent="0.35">
      <c r="A325">
        <f>_xlfn.RANK.AVG(Data!A325,auto_mpg[mpg])</f>
        <v>119</v>
      </c>
      <c r="B325">
        <f>_xlfn.RANK.AVG(Data!B325,auto_mpg[cylinders])</f>
        <v>292.5</v>
      </c>
      <c r="C325">
        <f>_xlfn.RANK.AVG(Data!C325,auto_mpg[displacement])</f>
        <v>185.5</v>
      </c>
      <c r="D325">
        <f>_xlfn.RANK.AVG(Data!D325,auto_mpg[horsepower])</f>
        <v>142.5</v>
      </c>
      <c r="E325">
        <f>_xlfn.RANK.AVG(Data!E325,auto_mpg[weight])</f>
        <v>200</v>
      </c>
      <c r="F325">
        <f>_xlfn.RANK.AVG(Data!F325,auto_mpg[acceleration])</f>
        <v>272</v>
      </c>
      <c r="G325">
        <f>_xlfn.RANK.AVG(Data!G325,auto_mpg[model_year])</f>
        <v>75</v>
      </c>
      <c r="H325">
        <f>_xlfn.RANK.AVG(Data!H325,auto_mpg[origin])</f>
        <v>274</v>
      </c>
    </row>
    <row r="326" spans="1:8" x14ac:dyDescent="0.35">
      <c r="A326">
        <f>_xlfn.RANK.AVG(Data!A326,auto_mpg[mpg])</f>
        <v>9</v>
      </c>
      <c r="B326">
        <f>_xlfn.RANK.AVG(Data!B326,auto_mpg[cylinders])</f>
        <v>292.5</v>
      </c>
      <c r="C326">
        <f>_xlfn.RANK.AVG(Data!C326,auto_mpg[displacement])</f>
        <v>376.5</v>
      </c>
      <c r="D326">
        <f>_xlfn.RANK.AVG(Data!D326,auto_mpg[horsepower])</f>
        <v>360.5</v>
      </c>
      <c r="E326">
        <f>_xlfn.RANK.AVG(Data!E326,auto_mpg[weight])</f>
        <v>335.5</v>
      </c>
      <c r="F326">
        <f>_xlfn.RANK.AVG(Data!F326,auto_mpg[acceleration])</f>
        <v>37</v>
      </c>
      <c r="G326">
        <f>_xlfn.RANK.AVG(Data!G326,auto_mpg[model_year])</f>
        <v>75</v>
      </c>
      <c r="H326">
        <f>_xlfn.RANK.AVG(Data!H326,auto_mpg[origin])</f>
        <v>40</v>
      </c>
    </row>
    <row r="327" spans="1:8" x14ac:dyDescent="0.35">
      <c r="A327">
        <f>_xlfn.RANK.AVG(Data!A327,auto_mpg[mpg])</f>
        <v>3</v>
      </c>
      <c r="B327">
        <f>_xlfn.RANK.AVG(Data!B327,auto_mpg[cylinders])</f>
        <v>292.5</v>
      </c>
      <c r="C327">
        <f>_xlfn.RANK.AVG(Data!C327,auto_mpg[displacement])</f>
        <v>358.5</v>
      </c>
      <c r="D327">
        <f>_xlfn.RANK.AVG(Data!D327,auto_mpg[horsepower])</f>
        <v>389</v>
      </c>
      <c r="E327">
        <f>_xlfn.RANK.AVG(Data!E327,auto_mpg[weight])</f>
        <v>339</v>
      </c>
      <c r="F327">
        <f>_xlfn.RANK.AVG(Data!F327,auto_mpg[acceleration])</f>
        <v>10</v>
      </c>
      <c r="G327">
        <f>_xlfn.RANK.AVG(Data!G327,auto_mpg[model_year])</f>
        <v>75</v>
      </c>
      <c r="H327">
        <f>_xlfn.RANK.AVG(Data!H327,auto_mpg[origin])</f>
        <v>114.5</v>
      </c>
    </row>
    <row r="328" spans="1:8" x14ac:dyDescent="0.35">
      <c r="A328">
        <f>_xlfn.RANK.AVG(Data!A328,auto_mpg[mpg])</f>
        <v>5</v>
      </c>
      <c r="B328">
        <f>_xlfn.RANK.AVG(Data!B328,auto_mpg[cylinders])</f>
        <v>292.5</v>
      </c>
      <c r="C328">
        <f>_xlfn.RANK.AVG(Data!C328,auto_mpg[displacement])</f>
        <v>358.5</v>
      </c>
      <c r="D328">
        <f>_xlfn.RANK.AVG(Data!D328,auto_mpg[horsepower])</f>
        <v>389</v>
      </c>
      <c r="E328">
        <f>_xlfn.RANK.AVG(Data!E328,auto_mpg[weight])</f>
        <v>275</v>
      </c>
      <c r="F328">
        <f>_xlfn.RANK.AVG(Data!F328,auto_mpg[acceleration])</f>
        <v>3</v>
      </c>
      <c r="G328">
        <f>_xlfn.RANK.AVG(Data!G328,auto_mpg[model_year])</f>
        <v>75</v>
      </c>
      <c r="H328">
        <f>_xlfn.RANK.AVG(Data!H328,auto_mpg[origin])</f>
        <v>114.5</v>
      </c>
    </row>
    <row r="329" spans="1:8" x14ac:dyDescent="0.35">
      <c r="A329">
        <f>_xlfn.RANK.AVG(Data!A329,auto_mpg[mpg])</f>
        <v>24</v>
      </c>
      <c r="B329">
        <f>_xlfn.RANK.AVG(Data!B329,auto_mpg[cylinders])</f>
        <v>189</v>
      </c>
      <c r="C329">
        <f>_xlfn.RANK.AVG(Data!C329,auto_mpg[displacement])</f>
        <v>246</v>
      </c>
      <c r="D329">
        <f>_xlfn.RANK.AVG(Data!D329,auto_mpg[horsepower])</f>
        <v>348.5</v>
      </c>
      <c r="E329">
        <f>_xlfn.RANK.AVG(Data!E329,auto_mpg[weight])</f>
        <v>175.5</v>
      </c>
      <c r="F329">
        <f>_xlfn.RANK.AVG(Data!F329,auto_mpg[acceleration])</f>
        <v>24</v>
      </c>
      <c r="G329">
        <f>_xlfn.RANK.AVG(Data!G329,auto_mpg[model_year])</f>
        <v>75</v>
      </c>
      <c r="H329">
        <f>_xlfn.RANK.AVG(Data!H329,auto_mpg[origin])</f>
        <v>114.5</v>
      </c>
    </row>
    <row r="330" spans="1:8" x14ac:dyDescent="0.35">
      <c r="A330">
        <f>_xlfn.RANK.AVG(Data!A330,auto_mpg[mpg])</f>
        <v>89</v>
      </c>
      <c r="B330">
        <f>_xlfn.RANK.AVG(Data!B330,auto_mpg[cylinders])</f>
        <v>292.5</v>
      </c>
      <c r="C330">
        <f>_xlfn.RANK.AVG(Data!C330,auto_mpg[displacement])</f>
        <v>201</v>
      </c>
      <c r="D330">
        <f>_xlfn.RANK.AVG(Data!D330,auto_mpg[horsepower])</f>
        <v>348.5</v>
      </c>
      <c r="E330">
        <f>_xlfn.RANK.AVG(Data!E330,auto_mpg[weight])</f>
        <v>140</v>
      </c>
      <c r="F330">
        <f>_xlfn.RANK.AVG(Data!F330,auto_mpg[acceleration])</f>
        <v>9</v>
      </c>
      <c r="G330">
        <f>_xlfn.RANK.AVG(Data!G330,auto_mpg[model_year])</f>
        <v>75</v>
      </c>
      <c r="H330">
        <f>_xlfn.RANK.AVG(Data!H330,auto_mpg[origin])</f>
        <v>114.5</v>
      </c>
    </row>
    <row r="331" spans="1:8" x14ac:dyDescent="0.35">
      <c r="A331">
        <f>_xlfn.RANK.AVG(Data!A331,auto_mpg[mpg])</f>
        <v>2</v>
      </c>
      <c r="B331">
        <f>_xlfn.RANK.AVG(Data!B331,auto_mpg[cylinders])</f>
        <v>292.5</v>
      </c>
      <c r="C331">
        <f>_xlfn.RANK.AVG(Data!C331,auto_mpg[displacement])</f>
        <v>348.5</v>
      </c>
      <c r="D331">
        <f>_xlfn.RANK.AVG(Data!D331,auto_mpg[horsepower])</f>
        <v>348.5</v>
      </c>
      <c r="E331">
        <f>_xlfn.RANK.AVG(Data!E331,auto_mpg[weight])</f>
        <v>382</v>
      </c>
      <c r="F331">
        <f>_xlfn.RANK.AVG(Data!F331,auto_mpg[acceleration])</f>
        <v>299.5</v>
      </c>
      <c r="G331">
        <f>_xlfn.RANK.AVG(Data!G331,auto_mpg[model_year])</f>
        <v>75</v>
      </c>
      <c r="H331">
        <f>_xlfn.RANK.AVG(Data!H331,auto_mpg[origin])</f>
        <v>40</v>
      </c>
    </row>
    <row r="332" spans="1:8" x14ac:dyDescent="0.35">
      <c r="A332">
        <f>_xlfn.RANK.AVG(Data!A332,auto_mpg[mpg])</f>
        <v>8</v>
      </c>
      <c r="B332">
        <f>_xlfn.RANK.AVG(Data!B332,auto_mpg[cylinders])</f>
        <v>292.5</v>
      </c>
      <c r="C332">
        <f>_xlfn.RANK.AVG(Data!C332,auto_mpg[displacement])</f>
        <v>376.5</v>
      </c>
      <c r="E332">
        <f>_xlfn.RANK.AVG(Data!E332,auto_mpg[weight])</f>
        <v>385.5</v>
      </c>
      <c r="F332">
        <f>_xlfn.RANK.AVG(Data!F332,auto_mpg[acceleration])</f>
        <v>96</v>
      </c>
      <c r="G332">
        <f>_xlfn.RANK.AVG(Data!G332,auto_mpg[model_year])</f>
        <v>75</v>
      </c>
      <c r="H332">
        <f>_xlfn.RANK.AVG(Data!H332,auto_mpg[origin])</f>
        <v>114.5</v>
      </c>
    </row>
    <row r="333" spans="1:8" x14ac:dyDescent="0.35">
      <c r="A333">
        <f>_xlfn.RANK.AVG(Data!A333,auto_mpg[mpg])</f>
        <v>47</v>
      </c>
      <c r="B333">
        <f>_xlfn.RANK.AVG(Data!B333,auto_mpg[cylinders])</f>
        <v>292.5</v>
      </c>
      <c r="C333">
        <f>_xlfn.RANK.AVG(Data!C333,auto_mpg[displacement])</f>
        <v>331</v>
      </c>
      <c r="D333">
        <f>_xlfn.RANK.AVG(Data!D333,auto_mpg[horsepower])</f>
        <v>348.5</v>
      </c>
      <c r="E333">
        <f>_xlfn.RANK.AVG(Data!E333,auto_mpg[weight])</f>
        <v>321</v>
      </c>
      <c r="F333">
        <f>_xlfn.RANK.AVG(Data!F333,auto_mpg[acceleration])</f>
        <v>73.5</v>
      </c>
      <c r="G333">
        <f>_xlfn.RANK.AVG(Data!G333,auto_mpg[model_year])</f>
        <v>75</v>
      </c>
      <c r="H333">
        <f>_xlfn.RANK.AVG(Data!H333,auto_mpg[origin])</f>
        <v>40</v>
      </c>
    </row>
    <row r="334" spans="1:8" x14ac:dyDescent="0.35">
      <c r="A334">
        <f>_xlfn.RANK.AVG(Data!A334,auto_mpg[mpg])</f>
        <v>94.5</v>
      </c>
      <c r="B334">
        <f>_xlfn.RANK.AVG(Data!B334,auto_mpg[cylinders])</f>
        <v>292.5</v>
      </c>
      <c r="C334">
        <f>_xlfn.RANK.AVG(Data!C334,auto_mpg[displacement])</f>
        <v>365</v>
      </c>
      <c r="D334">
        <f>_xlfn.RANK.AVG(Data!D334,auto_mpg[horsepower])</f>
        <v>370.5</v>
      </c>
      <c r="E334">
        <f>_xlfn.RANK.AVG(Data!E334,auto_mpg[weight])</f>
        <v>383</v>
      </c>
      <c r="F334">
        <f>_xlfn.RANK.AVG(Data!F334,auto_mpg[acceleration])</f>
        <v>211</v>
      </c>
      <c r="G334">
        <f>_xlfn.RANK.AVG(Data!G334,auto_mpg[model_year])</f>
        <v>75</v>
      </c>
      <c r="H334">
        <f>_xlfn.RANK.AVG(Data!H334,auto_mpg[origin])</f>
        <v>114.5</v>
      </c>
    </row>
    <row r="335" spans="1:8" x14ac:dyDescent="0.35">
      <c r="A335">
        <f>_xlfn.RANK.AVG(Data!A335,auto_mpg[mpg])</f>
        <v>57</v>
      </c>
      <c r="B335">
        <f>_xlfn.RANK.AVG(Data!B335,auto_mpg[cylinders])</f>
        <v>145.5</v>
      </c>
      <c r="C335">
        <f>_xlfn.RANK.AVG(Data!C335,auto_mpg[displacement])</f>
        <v>179</v>
      </c>
      <c r="D335">
        <f>_xlfn.RANK.AVG(Data!D335,auto_mpg[horsepower])</f>
        <v>91</v>
      </c>
      <c r="E335">
        <f>_xlfn.RANK.AVG(Data!E335,auto_mpg[weight])</f>
        <v>184</v>
      </c>
      <c r="F335">
        <f>_xlfn.RANK.AVG(Data!F335,auto_mpg[acceleration])</f>
        <v>376.5</v>
      </c>
      <c r="G335">
        <f>_xlfn.RANK.AVG(Data!G335,auto_mpg[model_year])</f>
        <v>75</v>
      </c>
      <c r="H335">
        <f>_xlfn.RANK.AVG(Data!H335,auto_mpg[origin])</f>
        <v>40</v>
      </c>
    </row>
    <row r="336" spans="1:8" x14ac:dyDescent="0.35">
      <c r="A336">
        <f>_xlfn.RANK.AVG(Data!A336,auto_mpg[mpg])</f>
        <v>188</v>
      </c>
      <c r="B336">
        <f>_xlfn.RANK.AVG(Data!B336,auto_mpg[cylinders])</f>
        <v>396.5</v>
      </c>
      <c r="C336">
        <f>_xlfn.RANK.AVG(Data!C336,auto_mpg[displacement])</f>
        <v>396</v>
      </c>
      <c r="D336">
        <f>_xlfn.RANK.AVG(Data!D336,auto_mpg[horsepower])</f>
        <v>159</v>
      </c>
      <c r="E336">
        <f>_xlfn.RANK.AVG(Data!E336,auto_mpg[weight])</f>
        <v>260</v>
      </c>
      <c r="F336">
        <f>_xlfn.RANK.AVG(Data!F336,auto_mpg[acceleration])</f>
        <v>350.5</v>
      </c>
      <c r="G336">
        <f>_xlfn.RANK.AVG(Data!G336,auto_mpg[model_year])</f>
        <v>75</v>
      </c>
      <c r="H336">
        <f>_xlfn.RANK.AVG(Data!H336,auto_mpg[origin])</f>
        <v>40</v>
      </c>
    </row>
    <row r="337" spans="1:8" x14ac:dyDescent="0.35">
      <c r="A337">
        <f>_xlfn.RANK.AVG(Data!A337,auto_mpg[mpg])</f>
        <v>35.5</v>
      </c>
      <c r="B337">
        <f>_xlfn.RANK.AVG(Data!B337,auto_mpg[cylinders])</f>
        <v>292.5</v>
      </c>
      <c r="C337">
        <f>_xlfn.RANK.AVG(Data!C337,auto_mpg[displacement])</f>
        <v>237</v>
      </c>
      <c r="D337">
        <f>_xlfn.RANK.AVG(Data!D337,auto_mpg[horsepower])</f>
        <v>235</v>
      </c>
      <c r="E337">
        <f>_xlfn.RANK.AVG(Data!E337,auto_mpg[weight])</f>
        <v>252</v>
      </c>
      <c r="F337">
        <f>_xlfn.RANK.AVG(Data!F337,auto_mpg[acceleration])</f>
        <v>216.5</v>
      </c>
      <c r="G337">
        <f>_xlfn.RANK.AVG(Data!G337,auto_mpg[model_year])</f>
        <v>75</v>
      </c>
      <c r="H337">
        <f>_xlfn.RANK.AVG(Data!H337,auto_mpg[origin])</f>
        <v>114.5</v>
      </c>
    </row>
    <row r="338" spans="1:8" x14ac:dyDescent="0.35">
      <c r="A338">
        <f>_xlfn.RANK.AVG(Data!A338,auto_mpg[mpg])</f>
        <v>189</v>
      </c>
      <c r="B338">
        <f>_xlfn.RANK.AVG(Data!B338,auto_mpg[cylinders])</f>
        <v>292.5</v>
      </c>
      <c r="C338">
        <f>_xlfn.RANK.AVG(Data!C338,auto_mpg[displacement])</f>
        <v>214.5</v>
      </c>
      <c r="E338">
        <f>_xlfn.RANK.AVG(Data!E338,auto_mpg[weight])</f>
        <v>185</v>
      </c>
      <c r="F338">
        <f>_xlfn.RANK.AVG(Data!F338,auto_mpg[acceleration])</f>
        <v>275.5</v>
      </c>
      <c r="G338">
        <f>_xlfn.RANK.AVG(Data!G338,auto_mpg[model_year])</f>
        <v>75</v>
      </c>
      <c r="H338">
        <f>_xlfn.RANK.AVG(Data!H338,auto_mpg[origin])</f>
        <v>274</v>
      </c>
    </row>
    <row r="339" spans="1:8" x14ac:dyDescent="0.35">
      <c r="A339">
        <f>_xlfn.RANK.AVG(Data!A339,auto_mpg[mpg])</f>
        <v>58.5</v>
      </c>
      <c r="B339">
        <f>_xlfn.RANK.AVG(Data!B339,auto_mpg[cylinders])</f>
        <v>292.5</v>
      </c>
      <c r="C339">
        <f>_xlfn.RANK.AVG(Data!C339,auto_mpg[displacement])</f>
        <v>289</v>
      </c>
      <c r="D339">
        <f>_xlfn.RANK.AVG(Data!D339,auto_mpg[horsepower])</f>
        <v>313.5</v>
      </c>
      <c r="E339">
        <f>_xlfn.RANK.AVG(Data!E339,auto_mpg[weight])</f>
        <v>283</v>
      </c>
      <c r="F339">
        <f>_xlfn.RANK.AVG(Data!F339,auto_mpg[acceleration])</f>
        <v>108.5</v>
      </c>
      <c r="G339">
        <f>_xlfn.RANK.AVG(Data!G339,auto_mpg[model_year])</f>
        <v>75</v>
      </c>
      <c r="H339">
        <f>_xlfn.RANK.AVG(Data!H339,auto_mpg[origin])</f>
        <v>40</v>
      </c>
    </row>
    <row r="340" spans="1:8" x14ac:dyDescent="0.35">
      <c r="A340">
        <f>_xlfn.RANK.AVG(Data!A340,auto_mpg[mpg])</f>
        <v>123</v>
      </c>
      <c r="B340">
        <f>_xlfn.RANK.AVG(Data!B340,auto_mpg[cylinders])</f>
        <v>292.5</v>
      </c>
      <c r="C340">
        <f>_xlfn.RANK.AVG(Data!C340,auto_mpg[displacement])</f>
        <v>225</v>
      </c>
      <c r="D340">
        <f>_xlfn.RANK.AVG(Data!D340,auto_mpg[horsepower])</f>
        <v>263.5</v>
      </c>
      <c r="E340">
        <f>_xlfn.RANK.AVG(Data!E340,auto_mpg[weight])</f>
        <v>253</v>
      </c>
      <c r="F340">
        <f>_xlfn.RANK.AVG(Data!F340,auto_mpg[acceleration])</f>
        <v>181.5</v>
      </c>
      <c r="G340">
        <f>_xlfn.RANK.AVG(Data!G340,auto_mpg[model_year])</f>
        <v>46</v>
      </c>
      <c r="H340">
        <f>_xlfn.RANK.AVG(Data!H340,auto_mpg[origin])</f>
        <v>274</v>
      </c>
    </row>
    <row r="341" spans="1:8" x14ac:dyDescent="0.35">
      <c r="A341">
        <f>_xlfn.RANK.AVG(Data!A341,auto_mpg[mpg])</f>
        <v>135.5</v>
      </c>
      <c r="B341">
        <f>_xlfn.RANK.AVG(Data!B341,auto_mpg[cylinders])</f>
        <v>292.5</v>
      </c>
      <c r="C341">
        <f>_xlfn.RANK.AVG(Data!C341,auto_mpg[displacement])</f>
        <v>194.5</v>
      </c>
      <c r="D341">
        <f>_xlfn.RANK.AVG(Data!D341,auto_mpg[horsepower])</f>
        <v>263.5</v>
      </c>
      <c r="E341">
        <f>_xlfn.RANK.AVG(Data!E341,auto_mpg[weight])</f>
        <v>227.5</v>
      </c>
      <c r="F341">
        <f>_xlfn.RANK.AVG(Data!F341,auto_mpg[acceleration])</f>
        <v>145</v>
      </c>
      <c r="G341">
        <f>_xlfn.RANK.AVG(Data!G341,auto_mpg[model_year])</f>
        <v>46</v>
      </c>
      <c r="H341">
        <f>_xlfn.RANK.AVG(Data!H341,auto_mpg[origin])</f>
        <v>274</v>
      </c>
    </row>
    <row r="342" spans="1:8" x14ac:dyDescent="0.35">
      <c r="A342">
        <f>_xlfn.RANK.AVG(Data!A342,auto_mpg[mpg])</f>
        <v>153</v>
      </c>
      <c r="B342">
        <f>_xlfn.RANK.AVG(Data!B342,auto_mpg[cylinders])</f>
        <v>292.5</v>
      </c>
      <c r="C342">
        <f>_xlfn.RANK.AVG(Data!C342,auto_mpg[displacement])</f>
        <v>185.5</v>
      </c>
      <c r="D342">
        <f>_xlfn.RANK.AVG(Data!D342,auto_mpg[horsepower])</f>
        <v>200.5</v>
      </c>
      <c r="E342">
        <f>_xlfn.RANK.AVG(Data!E342,auto_mpg[weight])</f>
        <v>231</v>
      </c>
      <c r="F342">
        <f>_xlfn.RANK.AVG(Data!F342,auto_mpg[acceleration])</f>
        <v>272</v>
      </c>
      <c r="G342">
        <f>_xlfn.RANK.AVG(Data!G342,auto_mpg[model_year])</f>
        <v>46</v>
      </c>
      <c r="H342">
        <f>_xlfn.RANK.AVG(Data!H342,auto_mpg[origin])</f>
        <v>274</v>
      </c>
    </row>
    <row r="343" spans="1:8" x14ac:dyDescent="0.35">
      <c r="A343">
        <f>_xlfn.RANK.AVG(Data!A343,auto_mpg[mpg])</f>
        <v>190</v>
      </c>
      <c r="B343">
        <f>_xlfn.RANK.AVG(Data!B343,auto_mpg[cylinders])</f>
        <v>145.5</v>
      </c>
      <c r="C343">
        <f>_xlfn.RANK.AVG(Data!C343,auto_mpg[displacement])</f>
        <v>175</v>
      </c>
      <c r="D343">
        <f>_xlfn.RANK.AVG(Data!D343,auto_mpg[horsepower])</f>
        <v>125.5</v>
      </c>
      <c r="E343">
        <f>_xlfn.RANK.AVG(Data!E343,auto_mpg[weight])</f>
        <v>209</v>
      </c>
      <c r="F343">
        <f>_xlfn.RANK.AVG(Data!F343,auto_mpg[acceleration])</f>
        <v>345.5</v>
      </c>
      <c r="G343">
        <f>_xlfn.RANK.AVG(Data!G343,auto_mpg[model_year])</f>
        <v>46</v>
      </c>
      <c r="H343">
        <f>_xlfn.RANK.AVG(Data!H343,auto_mpg[origin])</f>
        <v>274</v>
      </c>
    </row>
    <row r="344" spans="1:8" x14ac:dyDescent="0.35">
      <c r="A344">
        <f>_xlfn.RANK.AVG(Data!A344,auto_mpg[mpg])</f>
        <v>89</v>
      </c>
      <c r="B344">
        <f>_xlfn.RANK.AVG(Data!B344,auto_mpg[cylinders])</f>
        <v>292.5</v>
      </c>
      <c r="C344">
        <f>_xlfn.RANK.AVG(Data!C344,auto_mpg[displacement])</f>
        <v>225</v>
      </c>
      <c r="D344">
        <f>_xlfn.RANK.AVG(Data!D344,auto_mpg[horsepower])</f>
        <v>263.5</v>
      </c>
      <c r="E344">
        <f>_xlfn.RANK.AVG(Data!E344,auto_mpg[weight])</f>
        <v>268</v>
      </c>
      <c r="F344">
        <f>_xlfn.RANK.AVG(Data!F344,auto_mpg[acceleration])</f>
        <v>340.5</v>
      </c>
      <c r="G344">
        <f>_xlfn.RANK.AVG(Data!G344,auto_mpg[model_year])</f>
        <v>46</v>
      </c>
      <c r="H344">
        <f>_xlfn.RANK.AVG(Data!H344,auto_mpg[origin])</f>
        <v>274</v>
      </c>
    </row>
    <row r="345" spans="1:8" x14ac:dyDescent="0.35">
      <c r="A345">
        <f>_xlfn.RANK.AVG(Data!A345,auto_mpg[mpg])</f>
        <v>11</v>
      </c>
      <c r="B345">
        <f>_xlfn.RANK.AVG(Data!B345,auto_mpg[cylinders])</f>
        <v>292.5</v>
      </c>
      <c r="C345">
        <f>_xlfn.RANK.AVG(Data!C345,auto_mpg[displacement])</f>
        <v>386.5</v>
      </c>
      <c r="D345">
        <f>_xlfn.RANK.AVG(Data!D345,auto_mpg[horsepower])</f>
        <v>378.5</v>
      </c>
      <c r="E345">
        <f>_xlfn.RANK.AVG(Data!E345,auto_mpg[weight])</f>
        <v>396</v>
      </c>
      <c r="F345">
        <f>_xlfn.RANK.AVG(Data!F345,auto_mpg[acceleration])</f>
        <v>117.5</v>
      </c>
      <c r="G345">
        <f>_xlfn.RANK.AVG(Data!G345,auto_mpg[model_year])</f>
        <v>46</v>
      </c>
      <c r="H345">
        <f>_xlfn.RANK.AVG(Data!H345,auto_mpg[origin])</f>
        <v>40</v>
      </c>
    </row>
    <row r="346" spans="1:8" x14ac:dyDescent="0.35">
      <c r="A346">
        <f>_xlfn.RANK.AVG(Data!A346,auto_mpg[mpg])</f>
        <v>12</v>
      </c>
      <c r="B346">
        <f>_xlfn.RANK.AVG(Data!B346,auto_mpg[cylinders])</f>
        <v>292.5</v>
      </c>
      <c r="C346">
        <f>_xlfn.RANK.AVG(Data!C346,auto_mpg[displacement])</f>
        <v>370.5</v>
      </c>
      <c r="D346">
        <f>_xlfn.RANK.AVG(Data!D346,auto_mpg[horsepower])</f>
        <v>366</v>
      </c>
      <c r="E346">
        <f>_xlfn.RANK.AVG(Data!E346,auto_mpg[weight])</f>
        <v>380</v>
      </c>
      <c r="F346">
        <f>_xlfn.RANK.AVG(Data!F346,auto_mpg[acceleration])</f>
        <v>145</v>
      </c>
      <c r="G346">
        <f>_xlfn.RANK.AVG(Data!G346,auto_mpg[model_year])</f>
        <v>46</v>
      </c>
      <c r="H346">
        <f>_xlfn.RANK.AVG(Data!H346,auto_mpg[origin])</f>
        <v>274</v>
      </c>
    </row>
    <row r="347" spans="1:8" x14ac:dyDescent="0.35">
      <c r="A347">
        <f>_xlfn.RANK.AVG(Data!A347,auto_mpg[mpg])</f>
        <v>34</v>
      </c>
      <c r="B347">
        <f>_xlfn.RANK.AVG(Data!B347,auto_mpg[cylinders])</f>
        <v>292.5</v>
      </c>
      <c r="C347">
        <f>_xlfn.RANK.AVG(Data!C347,auto_mpg[displacement])</f>
        <v>382</v>
      </c>
      <c r="D347">
        <f>_xlfn.RANK.AVG(Data!D347,auto_mpg[horsepower])</f>
        <v>375</v>
      </c>
      <c r="E347">
        <f>_xlfn.RANK.AVG(Data!E347,auto_mpg[weight])</f>
        <v>395</v>
      </c>
      <c r="F347">
        <f>_xlfn.RANK.AVG(Data!F347,auto_mpg[acceleration])</f>
        <v>154</v>
      </c>
      <c r="G347">
        <f>_xlfn.RANK.AVG(Data!G347,auto_mpg[model_year])</f>
        <v>46</v>
      </c>
      <c r="H347">
        <f>_xlfn.RANK.AVG(Data!H347,auto_mpg[origin])</f>
        <v>40</v>
      </c>
    </row>
    <row r="348" spans="1:8" x14ac:dyDescent="0.35">
      <c r="A348">
        <f>_xlfn.RANK.AVG(Data!A348,auto_mpg[mpg])</f>
        <v>60</v>
      </c>
      <c r="B348">
        <f>_xlfn.RANK.AVG(Data!B348,auto_mpg[cylinders])</f>
        <v>292.5</v>
      </c>
      <c r="C348">
        <f>_xlfn.RANK.AVG(Data!C348,auto_mpg[displacement])</f>
        <v>331</v>
      </c>
      <c r="D348">
        <f>_xlfn.RANK.AVG(Data!D348,auto_mpg[horsepower])</f>
        <v>348.5</v>
      </c>
      <c r="E348">
        <f>_xlfn.RANK.AVG(Data!E348,auto_mpg[weight])</f>
        <v>343.5</v>
      </c>
      <c r="F348">
        <f>_xlfn.RANK.AVG(Data!F348,auto_mpg[acceleration])</f>
        <v>79.5</v>
      </c>
      <c r="G348">
        <f>_xlfn.RANK.AVG(Data!G348,auto_mpg[model_year])</f>
        <v>46</v>
      </c>
      <c r="H348">
        <f>_xlfn.RANK.AVG(Data!H348,auto_mpg[origin])</f>
        <v>40</v>
      </c>
    </row>
    <row r="349" spans="1:8" x14ac:dyDescent="0.35">
      <c r="A349">
        <f>_xlfn.RANK.AVG(Data!A349,auto_mpg[mpg])</f>
        <v>22</v>
      </c>
      <c r="B349">
        <f>_xlfn.RANK.AVG(Data!B349,auto_mpg[cylinders])</f>
        <v>292.5</v>
      </c>
      <c r="C349">
        <f>_xlfn.RANK.AVG(Data!C349,auto_mpg[displacement])</f>
        <v>376.5</v>
      </c>
      <c r="D349">
        <f>_xlfn.RANK.AVG(Data!D349,auto_mpg[horsepower])</f>
        <v>360.5</v>
      </c>
      <c r="E349">
        <f>_xlfn.RANK.AVG(Data!E349,auto_mpg[weight])</f>
        <v>364.5</v>
      </c>
      <c r="F349">
        <f>_xlfn.RANK.AVG(Data!F349,auto_mpg[acceleration])</f>
        <v>34</v>
      </c>
      <c r="G349">
        <f>_xlfn.RANK.AVG(Data!G349,auto_mpg[model_year])</f>
        <v>46</v>
      </c>
      <c r="H349">
        <f>_xlfn.RANK.AVG(Data!H349,auto_mpg[origin])</f>
        <v>40</v>
      </c>
    </row>
    <row r="350" spans="1:8" x14ac:dyDescent="0.35">
      <c r="A350">
        <f>_xlfn.RANK.AVG(Data!A350,auto_mpg[mpg])</f>
        <v>18</v>
      </c>
      <c r="B350">
        <f>_xlfn.RANK.AVG(Data!B350,auto_mpg[cylinders])</f>
        <v>292.5</v>
      </c>
      <c r="C350">
        <f>_xlfn.RANK.AVG(Data!C350,auto_mpg[displacement])</f>
        <v>365</v>
      </c>
      <c r="D350">
        <f>_xlfn.RANK.AVG(Data!D350,auto_mpg[horsepower])</f>
        <v>370.5</v>
      </c>
      <c r="E350">
        <f>_xlfn.RANK.AVG(Data!E350,auto_mpg[weight])</f>
        <v>346</v>
      </c>
      <c r="F350">
        <f>_xlfn.RANK.AVG(Data!F350,auto_mpg[acceleration])</f>
        <v>96</v>
      </c>
      <c r="G350">
        <f>_xlfn.RANK.AVG(Data!G350,auto_mpg[model_year])</f>
        <v>46</v>
      </c>
      <c r="H350">
        <f>_xlfn.RANK.AVG(Data!H350,auto_mpg[origin])</f>
        <v>40</v>
      </c>
    </row>
    <row r="351" spans="1:8" x14ac:dyDescent="0.35">
      <c r="A351">
        <f>_xlfn.RANK.AVG(Data!A351,auto_mpg[mpg])</f>
        <v>43.5</v>
      </c>
      <c r="B351">
        <f>_xlfn.RANK.AVG(Data!B351,auto_mpg[cylinders])</f>
        <v>292.5</v>
      </c>
      <c r="C351">
        <f>_xlfn.RANK.AVG(Data!C351,auto_mpg[displacement])</f>
        <v>348.5</v>
      </c>
      <c r="D351">
        <f>_xlfn.RANK.AVG(Data!D351,auto_mpg[horsepower])</f>
        <v>339.5</v>
      </c>
      <c r="E351">
        <f>_xlfn.RANK.AVG(Data!E351,auto_mpg[weight])</f>
        <v>360.5</v>
      </c>
      <c r="F351">
        <f>_xlfn.RANK.AVG(Data!F351,auto_mpg[acceleration])</f>
        <v>162.5</v>
      </c>
      <c r="G351">
        <f>_xlfn.RANK.AVG(Data!G351,auto_mpg[model_year])</f>
        <v>46</v>
      </c>
      <c r="H351">
        <f>_xlfn.RANK.AVG(Data!H351,auto_mpg[origin])</f>
        <v>40</v>
      </c>
    </row>
    <row r="352" spans="1:8" x14ac:dyDescent="0.35">
      <c r="A352">
        <f>_xlfn.RANK.AVG(Data!A352,auto_mpg[mpg])</f>
        <v>37</v>
      </c>
      <c r="B352">
        <f>_xlfn.RANK.AVG(Data!B352,auto_mpg[cylinders])</f>
        <v>292.5</v>
      </c>
      <c r="C352">
        <f>_xlfn.RANK.AVG(Data!C352,auto_mpg[displacement])</f>
        <v>295</v>
      </c>
      <c r="D352">
        <f>_xlfn.RANK.AVG(Data!D352,auto_mpg[horsepower])</f>
        <v>368</v>
      </c>
      <c r="E352">
        <f>_xlfn.RANK.AVG(Data!E352,auto_mpg[weight])</f>
        <v>303</v>
      </c>
      <c r="F352">
        <f>_xlfn.RANK.AVG(Data!F352,auto_mpg[acceleration])</f>
        <v>235</v>
      </c>
      <c r="G352">
        <f>_xlfn.RANK.AVG(Data!G352,auto_mpg[model_year])</f>
        <v>46</v>
      </c>
      <c r="H352">
        <f>_xlfn.RANK.AVG(Data!H352,auto_mpg[origin])</f>
        <v>274</v>
      </c>
    </row>
    <row r="353" spans="1:8" x14ac:dyDescent="0.35">
      <c r="A353">
        <f>_xlfn.RANK.AVG(Data!A353,auto_mpg[mpg])</f>
        <v>40</v>
      </c>
      <c r="B353">
        <f>_xlfn.RANK.AVG(Data!B353,auto_mpg[cylinders])</f>
        <v>292.5</v>
      </c>
      <c r="C353">
        <f>_xlfn.RANK.AVG(Data!C353,auto_mpg[displacement])</f>
        <v>310.5</v>
      </c>
      <c r="D353">
        <f>_xlfn.RANK.AVG(Data!D353,auto_mpg[horsepower])</f>
        <v>360.5</v>
      </c>
      <c r="E353">
        <f>_xlfn.RANK.AVG(Data!E353,auto_mpg[weight])</f>
        <v>348.5</v>
      </c>
      <c r="F353">
        <f>_xlfn.RANK.AVG(Data!F353,auto_mpg[acceleration])</f>
        <v>151.5</v>
      </c>
      <c r="G353">
        <f>_xlfn.RANK.AVG(Data!G353,auto_mpg[model_year])</f>
        <v>46</v>
      </c>
      <c r="H353">
        <f>_xlfn.RANK.AVG(Data!H353,auto_mpg[origin])</f>
        <v>274</v>
      </c>
    </row>
    <row r="354" spans="1:8" x14ac:dyDescent="0.35">
      <c r="A354">
        <f>_xlfn.RANK.AVG(Data!A354,auto_mpg[mpg])</f>
        <v>93</v>
      </c>
      <c r="B354">
        <f>_xlfn.RANK.AVG(Data!B354,auto_mpg[cylinders])</f>
        <v>292.5</v>
      </c>
      <c r="C354">
        <f>_xlfn.RANK.AVG(Data!C354,auto_mpg[displacement])</f>
        <v>310.5</v>
      </c>
      <c r="D354">
        <f>_xlfn.RANK.AVG(Data!D354,auto_mpg[horsepower])</f>
        <v>360.5</v>
      </c>
      <c r="E354">
        <f>_xlfn.RANK.AVG(Data!E354,auto_mpg[weight])</f>
        <v>269</v>
      </c>
      <c r="F354">
        <f>_xlfn.RANK.AVG(Data!F354,auto_mpg[acceleration])</f>
        <v>17</v>
      </c>
      <c r="G354">
        <f>_xlfn.RANK.AVG(Data!G354,auto_mpg[model_year])</f>
        <v>46</v>
      </c>
      <c r="H354">
        <f>_xlfn.RANK.AVG(Data!H354,auto_mpg[origin])</f>
        <v>274</v>
      </c>
    </row>
    <row r="355" spans="1:8" x14ac:dyDescent="0.35">
      <c r="A355">
        <f>_xlfn.RANK.AVG(Data!A355,auto_mpg[mpg])</f>
        <v>53</v>
      </c>
      <c r="B355">
        <f>_xlfn.RANK.AVG(Data!B355,auto_mpg[cylinders])</f>
        <v>292.5</v>
      </c>
      <c r="C355">
        <f>_xlfn.RANK.AVG(Data!C355,auto_mpg[displacement])</f>
        <v>295</v>
      </c>
      <c r="D355">
        <f>_xlfn.RANK.AVG(Data!D355,auto_mpg[horsepower])</f>
        <v>309</v>
      </c>
      <c r="E355">
        <f>_xlfn.RANK.AVG(Data!E355,auto_mpg[weight])</f>
        <v>308.5</v>
      </c>
      <c r="F355">
        <f>_xlfn.RANK.AVG(Data!F355,auto_mpg[acceleration])</f>
        <v>278</v>
      </c>
      <c r="G355">
        <f>_xlfn.RANK.AVG(Data!G355,auto_mpg[model_year])</f>
        <v>46</v>
      </c>
      <c r="H355">
        <f>_xlfn.RANK.AVG(Data!H355,auto_mpg[origin])</f>
        <v>114.5</v>
      </c>
    </row>
    <row r="356" spans="1:8" x14ac:dyDescent="0.35">
      <c r="A356">
        <f>_xlfn.RANK.AVG(Data!A356,auto_mpg[mpg])</f>
        <v>38.5</v>
      </c>
      <c r="B356">
        <f>_xlfn.RANK.AVG(Data!B356,auto_mpg[cylinders])</f>
        <v>292.5</v>
      </c>
      <c r="C356">
        <f>_xlfn.RANK.AVG(Data!C356,auto_mpg[displacement])</f>
        <v>301</v>
      </c>
      <c r="E356">
        <f>_xlfn.RANK.AVG(Data!E356,auto_mpg[weight])</f>
        <v>277</v>
      </c>
      <c r="F356">
        <f>_xlfn.RANK.AVG(Data!F356,auto_mpg[acceleration])</f>
        <v>176</v>
      </c>
      <c r="G356">
        <f>_xlfn.RANK.AVG(Data!G356,auto_mpg[model_year])</f>
        <v>46</v>
      </c>
      <c r="H356">
        <f>_xlfn.RANK.AVG(Data!H356,auto_mpg[origin])</f>
        <v>114.5</v>
      </c>
    </row>
    <row r="357" spans="1:8" x14ac:dyDescent="0.35">
      <c r="A357">
        <f>_xlfn.RANK.AVG(Data!A357,auto_mpg[mpg])</f>
        <v>48</v>
      </c>
      <c r="B357">
        <f>_xlfn.RANK.AVG(Data!B357,auto_mpg[cylinders])</f>
        <v>292.5</v>
      </c>
      <c r="C357">
        <f>_xlfn.RANK.AVG(Data!C357,auto_mpg[displacement])</f>
        <v>289</v>
      </c>
      <c r="D357">
        <f>_xlfn.RANK.AVG(Data!D357,auto_mpg[horsepower])</f>
        <v>300.5</v>
      </c>
      <c r="E357">
        <f>_xlfn.RANK.AVG(Data!E357,auto_mpg[weight])</f>
        <v>304</v>
      </c>
      <c r="F357">
        <f>_xlfn.RANK.AVG(Data!F357,auto_mpg[acceleration])</f>
        <v>272</v>
      </c>
      <c r="G357">
        <f>_xlfn.RANK.AVG(Data!G357,auto_mpg[model_year])</f>
        <v>46</v>
      </c>
      <c r="H357">
        <f>_xlfn.RANK.AVG(Data!H357,auto_mpg[origin])</f>
        <v>40</v>
      </c>
    </row>
    <row r="358" spans="1:8" x14ac:dyDescent="0.35">
      <c r="A358">
        <f>_xlfn.RANK.AVG(Data!A358,auto_mpg[mpg])</f>
        <v>58.5</v>
      </c>
      <c r="B358">
        <f>_xlfn.RANK.AVG(Data!B358,auto_mpg[cylinders])</f>
        <v>292.5</v>
      </c>
      <c r="C358">
        <f>_xlfn.RANK.AVG(Data!C358,auto_mpg[displacement])</f>
        <v>284</v>
      </c>
      <c r="D358">
        <f>_xlfn.RANK.AVG(Data!D358,auto_mpg[horsepower])</f>
        <v>300.5</v>
      </c>
      <c r="E358">
        <f>_xlfn.RANK.AVG(Data!E358,auto_mpg[weight])</f>
        <v>274</v>
      </c>
      <c r="F358">
        <f>_xlfn.RANK.AVG(Data!F358,auto_mpg[acceleration])</f>
        <v>120.5</v>
      </c>
      <c r="G358">
        <f>_xlfn.RANK.AVG(Data!G358,auto_mpg[model_year])</f>
        <v>46</v>
      </c>
      <c r="H358">
        <f>_xlfn.RANK.AVG(Data!H358,auto_mpg[origin])</f>
        <v>40</v>
      </c>
    </row>
    <row r="359" spans="1:8" x14ac:dyDescent="0.35">
      <c r="A359">
        <f>_xlfn.RANK.AVG(Data!A359,auto_mpg[mpg])</f>
        <v>55</v>
      </c>
      <c r="B359">
        <f>_xlfn.RANK.AVG(Data!B359,auto_mpg[cylinders])</f>
        <v>292.5</v>
      </c>
      <c r="C359">
        <f>_xlfn.RANK.AVG(Data!C359,auto_mpg[displacement])</f>
        <v>263.5</v>
      </c>
      <c r="D359">
        <f>_xlfn.RANK.AVG(Data!D359,auto_mpg[horsepower])</f>
        <v>159</v>
      </c>
      <c r="E359">
        <f>_xlfn.RANK.AVG(Data!E359,auto_mpg[weight])</f>
        <v>232</v>
      </c>
      <c r="F359">
        <f>_xlfn.RANK.AVG(Data!F359,auto_mpg[acceleration])</f>
        <v>240</v>
      </c>
      <c r="G359">
        <f>_xlfn.RANK.AVG(Data!G359,auto_mpg[model_year])</f>
        <v>46</v>
      </c>
      <c r="H359">
        <f>_xlfn.RANK.AVG(Data!H359,auto_mpg[origin])</f>
        <v>40</v>
      </c>
    </row>
    <row r="360" spans="1:8" x14ac:dyDescent="0.35">
      <c r="A360">
        <f>_xlfn.RANK.AVG(Data!A360,auto_mpg[mpg])</f>
        <v>71</v>
      </c>
      <c r="B360">
        <f>_xlfn.RANK.AVG(Data!B360,auto_mpg[cylinders])</f>
        <v>292.5</v>
      </c>
      <c r="C360">
        <f>_xlfn.RANK.AVG(Data!C360,auto_mpg[displacement])</f>
        <v>256</v>
      </c>
      <c r="D360">
        <f>_xlfn.RANK.AVG(Data!D360,auto_mpg[horsepower])</f>
        <v>309</v>
      </c>
      <c r="E360">
        <f>_xlfn.RANK.AVG(Data!E360,auto_mpg[weight])</f>
        <v>227.5</v>
      </c>
      <c r="F360">
        <f>_xlfn.RANK.AVG(Data!F360,auto_mpg[acceleration])</f>
        <v>63</v>
      </c>
      <c r="G360">
        <f>_xlfn.RANK.AVG(Data!G360,auto_mpg[model_year])</f>
        <v>46</v>
      </c>
      <c r="H360">
        <f>_xlfn.RANK.AVG(Data!H360,auto_mpg[origin])</f>
        <v>40</v>
      </c>
    </row>
    <row r="361" spans="1:8" x14ac:dyDescent="0.35">
      <c r="A361">
        <f>_xlfn.RANK.AVG(Data!A361,auto_mpg[mpg])</f>
        <v>108</v>
      </c>
      <c r="B361">
        <f>_xlfn.RANK.AVG(Data!B361,auto_mpg[cylinders])</f>
        <v>292.5</v>
      </c>
      <c r="C361">
        <f>_xlfn.RANK.AVG(Data!C361,auto_mpg[displacement])</f>
        <v>205.5</v>
      </c>
      <c r="D361">
        <f>_xlfn.RANK.AVG(Data!D361,auto_mpg[horsepower])</f>
        <v>277</v>
      </c>
      <c r="E361">
        <f>_xlfn.RANK.AVG(Data!E361,auto_mpg[weight])</f>
        <v>143</v>
      </c>
      <c r="F361">
        <f>_xlfn.RANK.AVG(Data!F361,auto_mpg[acceleration])</f>
        <v>21</v>
      </c>
      <c r="G361">
        <f>_xlfn.RANK.AVG(Data!G361,auto_mpg[model_year])</f>
        <v>46</v>
      </c>
      <c r="H361">
        <f>_xlfn.RANK.AVG(Data!H361,auto_mpg[origin])</f>
        <v>114.5</v>
      </c>
    </row>
    <row r="362" spans="1:8" x14ac:dyDescent="0.35">
      <c r="A362">
        <f>_xlfn.RANK.AVG(Data!A362,auto_mpg[mpg])</f>
        <v>83</v>
      </c>
      <c r="B362">
        <f>_xlfn.RANK.AVG(Data!B362,auto_mpg[cylinders])</f>
        <v>145.5</v>
      </c>
      <c r="C362">
        <f>_xlfn.RANK.AVG(Data!C362,auto_mpg[displacement])</f>
        <v>203</v>
      </c>
      <c r="D362">
        <f>_xlfn.RANK.AVG(Data!D362,auto_mpg[horsepower])</f>
        <v>291.5</v>
      </c>
      <c r="E362">
        <f>_xlfn.RANK.AVG(Data!E362,auto_mpg[weight])</f>
        <v>151</v>
      </c>
      <c r="F362">
        <f>_xlfn.RANK.AVG(Data!F362,auto_mpg[acceleration])</f>
        <v>25.5</v>
      </c>
      <c r="G362">
        <f>_xlfn.RANK.AVG(Data!G362,auto_mpg[model_year])</f>
        <v>46</v>
      </c>
      <c r="H362">
        <f>_xlfn.RANK.AVG(Data!H362,auto_mpg[origin])</f>
        <v>114.5</v>
      </c>
    </row>
    <row r="363" spans="1:8" x14ac:dyDescent="0.35">
      <c r="A363">
        <f>_xlfn.RANK.AVG(Data!A363,auto_mpg[mpg])</f>
        <v>156.5</v>
      </c>
      <c r="B363">
        <f>_xlfn.RANK.AVG(Data!B363,auto_mpg[cylinders])</f>
        <v>145.5</v>
      </c>
      <c r="C363">
        <f>_xlfn.RANK.AVG(Data!C363,auto_mpg[displacement])</f>
        <v>179</v>
      </c>
      <c r="D363">
        <f>_xlfn.RANK.AVG(Data!D363,auto_mpg[horsepower])</f>
        <v>107</v>
      </c>
      <c r="E363">
        <f>_xlfn.RANK.AVG(Data!E363,auto_mpg[weight])</f>
        <v>188</v>
      </c>
      <c r="F363">
        <f>_xlfn.RANK.AVG(Data!F363,auto_mpg[acceleration])</f>
        <v>345.5</v>
      </c>
      <c r="G363">
        <f>_xlfn.RANK.AVG(Data!G363,auto_mpg[model_year])</f>
        <v>46</v>
      </c>
      <c r="H363">
        <f>_xlfn.RANK.AVG(Data!H363,auto_mpg[origin])</f>
        <v>40</v>
      </c>
    </row>
    <row r="364" spans="1:8" x14ac:dyDescent="0.35">
      <c r="A364">
        <f>_xlfn.RANK.AVG(Data!A364,auto_mpg[mpg])</f>
        <v>173</v>
      </c>
      <c r="B364">
        <f>_xlfn.RANK.AVG(Data!B364,auto_mpg[cylinders])</f>
        <v>145.5</v>
      </c>
      <c r="C364">
        <f>_xlfn.RANK.AVG(Data!C364,auto_mpg[displacement])</f>
        <v>201</v>
      </c>
      <c r="D364">
        <f>_xlfn.RANK.AVG(Data!D364,auto_mpg[horsepower])</f>
        <v>104.5</v>
      </c>
      <c r="E364">
        <f>_xlfn.RANK.AVG(Data!E364,auto_mpg[weight])</f>
        <v>181.5</v>
      </c>
      <c r="F364">
        <f>_xlfn.RANK.AVG(Data!F364,auto_mpg[acceleration])</f>
        <v>299.5</v>
      </c>
      <c r="G364">
        <f>_xlfn.RANK.AVG(Data!G364,auto_mpg[model_year])</f>
        <v>46</v>
      </c>
      <c r="H364">
        <f>_xlfn.RANK.AVG(Data!H364,auto_mpg[origin])</f>
        <v>40</v>
      </c>
    </row>
    <row r="365" spans="1:8" x14ac:dyDescent="0.35">
      <c r="A365">
        <f>_xlfn.RANK.AVG(Data!A365,auto_mpg[mpg])</f>
        <v>203</v>
      </c>
      <c r="B365">
        <f>_xlfn.RANK.AVG(Data!B365,auto_mpg[cylinders])</f>
        <v>145.5</v>
      </c>
      <c r="C365">
        <f>_xlfn.RANK.AVG(Data!C365,auto_mpg[displacement])</f>
        <v>141.5</v>
      </c>
      <c r="D365">
        <f>_xlfn.RANK.AVG(Data!D365,auto_mpg[horsepower])</f>
        <v>125.5</v>
      </c>
      <c r="E365">
        <f>_xlfn.RANK.AVG(Data!E365,auto_mpg[weight])</f>
        <v>122</v>
      </c>
      <c r="F365">
        <f>_xlfn.RANK.AVG(Data!F365,auto_mpg[acceleration])</f>
        <v>176</v>
      </c>
      <c r="G365">
        <f>_xlfn.RANK.AVG(Data!G365,auto_mpg[model_year])</f>
        <v>46</v>
      </c>
      <c r="H365">
        <f>_xlfn.RANK.AVG(Data!H365,auto_mpg[origin])</f>
        <v>274</v>
      </c>
    </row>
    <row r="366" spans="1:8" x14ac:dyDescent="0.35">
      <c r="A366">
        <f>_xlfn.RANK.AVG(Data!A366,auto_mpg[mpg])</f>
        <v>135.5</v>
      </c>
      <c r="B366">
        <f>_xlfn.RANK.AVG(Data!B366,auto_mpg[cylinders])</f>
        <v>52</v>
      </c>
      <c r="C366">
        <f>_xlfn.RANK.AVG(Data!C366,auto_mpg[displacement])</f>
        <v>46.5</v>
      </c>
      <c r="D366">
        <f>_xlfn.RANK.AVG(Data!D366,auto_mpg[horsepower])</f>
        <v>142.5</v>
      </c>
      <c r="E366">
        <f>_xlfn.RANK.AVG(Data!E366,auto_mpg[weight])</f>
        <v>88.5</v>
      </c>
      <c r="F366">
        <f>_xlfn.RANK.AVG(Data!F366,auto_mpg[acceleration])</f>
        <v>44.5</v>
      </c>
      <c r="G366">
        <f>_xlfn.RANK.AVG(Data!G366,auto_mpg[model_year])</f>
        <v>46</v>
      </c>
      <c r="H366">
        <f>_xlfn.RANK.AVG(Data!H366,auto_mpg[origin])</f>
        <v>274</v>
      </c>
    </row>
    <row r="367" spans="1:8" x14ac:dyDescent="0.35">
      <c r="A367">
        <f>_xlfn.RANK.AVG(Data!A367,auto_mpg[mpg])</f>
        <v>236.5</v>
      </c>
      <c r="B367">
        <f>_xlfn.RANK.AVG(Data!B367,auto_mpg[cylinders])</f>
        <v>145.5</v>
      </c>
      <c r="C367">
        <f>_xlfn.RANK.AVG(Data!C367,auto_mpg[displacement])</f>
        <v>162.5</v>
      </c>
      <c r="D367">
        <f>_xlfn.RANK.AVG(Data!D367,auto_mpg[horsepower])</f>
        <v>235</v>
      </c>
      <c r="E367">
        <f>_xlfn.RANK.AVG(Data!E367,auto_mpg[weight])</f>
        <v>162</v>
      </c>
      <c r="F367">
        <f>_xlfn.RANK.AVG(Data!F367,auto_mpg[acceleration])</f>
        <v>101</v>
      </c>
      <c r="G367">
        <f>_xlfn.RANK.AVG(Data!G367,auto_mpg[model_year])</f>
        <v>46</v>
      </c>
      <c r="H367">
        <f>_xlfn.RANK.AVG(Data!H367,auto_mpg[origin])</f>
        <v>274</v>
      </c>
    </row>
    <row r="368" spans="1:8" x14ac:dyDescent="0.35">
      <c r="A368">
        <f>_xlfn.RANK.AVG(Data!A368,auto_mpg[mpg])</f>
        <v>293.5</v>
      </c>
      <c r="B368">
        <f>_xlfn.RANK.AVG(Data!B368,auto_mpg[cylinders])</f>
        <v>145.5</v>
      </c>
      <c r="C368">
        <f>_xlfn.RANK.AVG(Data!C368,auto_mpg[displacement])</f>
        <v>152</v>
      </c>
      <c r="D368">
        <f>_xlfn.RANK.AVG(Data!D368,auto_mpg[horsepower])</f>
        <v>256</v>
      </c>
      <c r="E368">
        <f>_xlfn.RANK.AVG(Data!E368,auto_mpg[weight])</f>
        <v>110</v>
      </c>
      <c r="F368">
        <f>_xlfn.RANK.AVG(Data!F368,auto_mpg[acceleration])</f>
        <v>126</v>
      </c>
      <c r="G368">
        <f>_xlfn.RANK.AVG(Data!G368,auto_mpg[model_year])</f>
        <v>46</v>
      </c>
      <c r="H368">
        <f>_xlfn.RANK.AVG(Data!H368,auto_mpg[origin])</f>
        <v>274</v>
      </c>
    </row>
    <row r="369" spans="1:8" x14ac:dyDescent="0.35">
      <c r="A369">
        <f>_xlfn.RANK.AVG(Data!A369,auto_mpg[mpg])</f>
        <v>113.5</v>
      </c>
      <c r="B369">
        <f>_xlfn.RANK.AVG(Data!B369,auto_mpg[cylinders])</f>
        <v>292.5</v>
      </c>
      <c r="C369">
        <f>_xlfn.RANK.AVG(Data!C369,auto_mpg[displacement])</f>
        <v>277.5</v>
      </c>
      <c r="D369">
        <f>_xlfn.RANK.AVG(Data!D369,auto_mpg[horsepower])</f>
        <v>235</v>
      </c>
      <c r="E369">
        <f>_xlfn.RANK.AVG(Data!E369,auto_mpg[weight])</f>
        <v>233</v>
      </c>
      <c r="F369">
        <f>_xlfn.RANK.AVG(Data!F369,auto_mpg[acceleration])</f>
        <v>25.5</v>
      </c>
      <c r="G369">
        <f>_xlfn.RANK.AVG(Data!G369,auto_mpg[model_year])</f>
        <v>16</v>
      </c>
      <c r="H369">
        <f>_xlfn.RANK.AVG(Data!H369,auto_mpg[origin])</f>
        <v>274</v>
      </c>
    </row>
    <row r="370" spans="1:8" x14ac:dyDescent="0.35">
      <c r="A370">
        <f>_xlfn.RANK.AVG(Data!A370,auto_mpg[mpg])</f>
        <v>129</v>
      </c>
      <c r="B370">
        <f>_xlfn.RANK.AVG(Data!B370,auto_mpg[cylinders])</f>
        <v>292.5</v>
      </c>
      <c r="C370">
        <f>_xlfn.RANK.AVG(Data!C370,auto_mpg[displacement])</f>
        <v>277.5</v>
      </c>
      <c r="D370">
        <f>_xlfn.RANK.AVG(Data!D370,auto_mpg[horsepower])</f>
        <v>235</v>
      </c>
      <c r="E370">
        <f>_xlfn.RANK.AVG(Data!E370,auto_mpg[weight])</f>
        <v>225</v>
      </c>
      <c r="F370">
        <f>_xlfn.RANK.AVG(Data!F370,auto_mpg[acceleration])</f>
        <v>55.5</v>
      </c>
      <c r="G370">
        <f>_xlfn.RANK.AVG(Data!G370,auto_mpg[model_year])</f>
        <v>16</v>
      </c>
      <c r="H370">
        <f>_xlfn.RANK.AVG(Data!H370,auto_mpg[origin])</f>
        <v>274</v>
      </c>
    </row>
    <row r="371" spans="1:8" x14ac:dyDescent="0.35">
      <c r="A371">
        <f>_xlfn.RANK.AVG(Data!A371,auto_mpg[mpg])</f>
        <v>45.5</v>
      </c>
      <c r="B371">
        <f>_xlfn.RANK.AVG(Data!B371,auto_mpg[cylinders])</f>
        <v>292.5</v>
      </c>
      <c r="C371">
        <f>_xlfn.RANK.AVG(Data!C371,auto_mpg[displacement])</f>
        <v>277.5</v>
      </c>
      <c r="D371">
        <f>_xlfn.RANK.AVG(Data!D371,auto_mpg[horsepower])</f>
        <v>235</v>
      </c>
      <c r="E371">
        <f>_xlfn.RANK.AVG(Data!E371,auto_mpg[weight])</f>
        <v>265.5</v>
      </c>
      <c r="F371">
        <f>_xlfn.RANK.AVG(Data!F371,auto_mpg[acceleration])</f>
        <v>73.5</v>
      </c>
      <c r="G371">
        <f>_xlfn.RANK.AVG(Data!G371,auto_mpg[model_year])</f>
        <v>16</v>
      </c>
      <c r="H371">
        <f>_xlfn.RANK.AVG(Data!H371,auto_mpg[origin])</f>
        <v>274</v>
      </c>
    </row>
    <row r="372" spans="1:8" x14ac:dyDescent="0.35">
      <c r="A372">
        <f>_xlfn.RANK.AVG(Data!A372,auto_mpg[mpg])</f>
        <v>78</v>
      </c>
      <c r="B372">
        <f>_xlfn.RANK.AVG(Data!B372,auto_mpg[cylinders])</f>
        <v>292.5</v>
      </c>
      <c r="C372">
        <f>_xlfn.RANK.AVG(Data!C372,auto_mpg[displacement])</f>
        <v>277.5</v>
      </c>
      <c r="D372">
        <f>_xlfn.RANK.AVG(Data!D372,auto_mpg[horsepower])</f>
        <v>256</v>
      </c>
      <c r="E372">
        <f>_xlfn.RANK.AVG(Data!E372,auto_mpg[weight])</f>
        <v>240</v>
      </c>
      <c r="F372">
        <f>_xlfn.RANK.AVG(Data!F372,auto_mpg[acceleration])</f>
        <v>151.5</v>
      </c>
      <c r="G372">
        <f>_xlfn.RANK.AVG(Data!G372,auto_mpg[model_year])</f>
        <v>16</v>
      </c>
      <c r="H372">
        <f>_xlfn.RANK.AVG(Data!H372,auto_mpg[origin])</f>
        <v>274</v>
      </c>
    </row>
    <row r="373" spans="1:8" x14ac:dyDescent="0.35">
      <c r="A373">
        <f>_xlfn.RANK.AVG(Data!A373,auto_mpg[mpg])</f>
        <v>101.5</v>
      </c>
      <c r="B373">
        <f>_xlfn.RANK.AVG(Data!B373,auto_mpg[cylinders])</f>
        <v>292.5</v>
      </c>
      <c r="C373">
        <f>_xlfn.RANK.AVG(Data!C373,auto_mpg[displacement])</f>
        <v>225</v>
      </c>
      <c r="D373">
        <f>_xlfn.RANK.AVG(Data!D373,auto_mpg[horsepower])</f>
        <v>263.5</v>
      </c>
      <c r="E373">
        <f>_xlfn.RANK.AVG(Data!E373,auto_mpg[weight])</f>
        <v>248</v>
      </c>
      <c r="F373">
        <f>_xlfn.RANK.AVG(Data!F373,auto_mpg[acceleration])</f>
        <v>162.5</v>
      </c>
      <c r="G373">
        <f>_xlfn.RANK.AVG(Data!G373,auto_mpg[model_year])</f>
        <v>16</v>
      </c>
      <c r="H373">
        <f>_xlfn.RANK.AVG(Data!H373,auto_mpg[origin])</f>
        <v>274</v>
      </c>
    </row>
    <row r="374" spans="1:8" x14ac:dyDescent="0.35">
      <c r="A374">
        <f>_xlfn.RANK.AVG(Data!A374,auto_mpg[mpg])</f>
        <v>129</v>
      </c>
      <c r="B374">
        <f>_xlfn.RANK.AVG(Data!B374,auto_mpg[cylinders])</f>
        <v>292.5</v>
      </c>
      <c r="C374">
        <f>_xlfn.RANK.AVG(Data!C374,auto_mpg[displacement])</f>
        <v>194.5</v>
      </c>
      <c r="D374">
        <f>_xlfn.RANK.AVG(Data!D374,auto_mpg[horsepower])</f>
        <v>214.5</v>
      </c>
      <c r="E374">
        <f>_xlfn.RANK.AVG(Data!E374,auto_mpg[weight])</f>
        <v>208</v>
      </c>
      <c r="F374">
        <f>_xlfn.RANK.AVG(Data!F374,auto_mpg[acceleration])</f>
        <v>73.5</v>
      </c>
      <c r="G374">
        <f>_xlfn.RANK.AVG(Data!G374,auto_mpg[model_year])</f>
        <v>16</v>
      </c>
      <c r="H374">
        <f>_xlfn.RANK.AVG(Data!H374,auto_mpg[origin])</f>
        <v>274</v>
      </c>
    </row>
    <row r="375" spans="1:8" x14ac:dyDescent="0.35">
      <c r="A375">
        <f>_xlfn.RANK.AVG(Data!A375,auto_mpg[mpg])</f>
        <v>179</v>
      </c>
      <c r="B375">
        <f>_xlfn.RANK.AVG(Data!B375,auto_mpg[cylinders])</f>
        <v>292.5</v>
      </c>
      <c r="C375">
        <f>_xlfn.RANK.AVG(Data!C375,auto_mpg[displacement])</f>
        <v>214.5</v>
      </c>
      <c r="D375">
        <f>_xlfn.RANK.AVG(Data!D375,auto_mpg[horsepower])</f>
        <v>200.5</v>
      </c>
      <c r="E375">
        <f>_xlfn.RANK.AVG(Data!E375,auto_mpg[weight])</f>
        <v>193</v>
      </c>
      <c r="F375">
        <f>_xlfn.RANK.AVG(Data!F375,auto_mpg[acceleration])</f>
        <v>145</v>
      </c>
      <c r="G375">
        <f>_xlfn.RANK.AVG(Data!G375,auto_mpg[model_year])</f>
        <v>16</v>
      </c>
      <c r="H375">
        <f>_xlfn.RANK.AVG(Data!H375,auto_mpg[origin])</f>
        <v>274</v>
      </c>
    </row>
    <row r="376" spans="1:8" x14ac:dyDescent="0.35">
      <c r="A376">
        <f>_xlfn.RANK.AVG(Data!A376,auto_mpg[mpg])</f>
        <v>196.5</v>
      </c>
      <c r="B376">
        <f>_xlfn.RANK.AVG(Data!B376,auto_mpg[cylinders])</f>
        <v>292.5</v>
      </c>
      <c r="C376">
        <f>_xlfn.RANK.AVG(Data!C376,auto_mpg[displacement])</f>
        <v>194.5</v>
      </c>
      <c r="E376">
        <f>_xlfn.RANK.AVG(Data!E376,auto_mpg[weight])</f>
        <v>164</v>
      </c>
      <c r="F376">
        <f>_xlfn.RANK.AVG(Data!F376,auto_mpg[acceleration])</f>
        <v>19</v>
      </c>
      <c r="G376">
        <f>_xlfn.RANK.AVG(Data!G376,auto_mpg[model_year])</f>
        <v>16</v>
      </c>
      <c r="H376">
        <f>_xlfn.RANK.AVG(Data!H376,auto_mpg[origin])</f>
        <v>274</v>
      </c>
    </row>
    <row r="377" spans="1:8" x14ac:dyDescent="0.35">
      <c r="A377">
        <f>_xlfn.RANK.AVG(Data!A377,auto_mpg[mpg])</f>
        <v>29.5</v>
      </c>
      <c r="B377">
        <f>_xlfn.RANK.AVG(Data!B377,auto_mpg[cylinders])</f>
        <v>292.5</v>
      </c>
      <c r="C377">
        <f>_xlfn.RANK.AVG(Data!C377,auto_mpg[displacement])</f>
        <v>295</v>
      </c>
      <c r="D377">
        <f>_xlfn.RANK.AVG(Data!D377,auto_mpg[horsepower])</f>
        <v>309</v>
      </c>
      <c r="E377">
        <f>_xlfn.RANK.AVG(Data!E377,auto_mpg[weight])</f>
        <v>363</v>
      </c>
      <c r="F377">
        <f>_xlfn.RANK.AVG(Data!F377,auto_mpg[acceleration])</f>
        <v>211</v>
      </c>
      <c r="G377">
        <f>_xlfn.RANK.AVG(Data!G377,auto_mpg[model_year])</f>
        <v>16</v>
      </c>
      <c r="H377">
        <f>_xlfn.RANK.AVG(Data!H377,auto_mpg[origin])</f>
        <v>114.5</v>
      </c>
    </row>
    <row r="378" spans="1:8" x14ac:dyDescent="0.35">
      <c r="A378">
        <f>_xlfn.RANK.AVG(Data!A378,auto_mpg[mpg])</f>
        <v>22</v>
      </c>
      <c r="B378">
        <f>_xlfn.RANK.AVG(Data!B378,auto_mpg[cylinders])</f>
        <v>292.5</v>
      </c>
      <c r="C378">
        <f>_xlfn.RANK.AVG(Data!C378,auto_mpg[displacement])</f>
        <v>348.5</v>
      </c>
      <c r="D378">
        <f>_xlfn.RANK.AVG(Data!D378,auto_mpg[horsepower])</f>
        <v>339.5</v>
      </c>
      <c r="E378">
        <f>_xlfn.RANK.AVG(Data!E378,auto_mpg[weight])</f>
        <v>351</v>
      </c>
      <c r="F378">
        <f>_xlfn.RANK.AVG(Data!F378,auto_mpg[acceleration])</f>
        <v>66</v>
      </c>
      <c r="G378">
        <f>_xlfn.RANK.AVG(Data!G378,auto_mpg[model_year])</f>
        <v>16</v>
      </c>
      <c r="H378">
        <f>_xlfn.RANK.AVG(Data!H378,auto_mpg[origin])</f>
        <v>40</v>
      </c>
    </row>
    <row r="379" spans="1:8" x14ac:dyDescent="0.35">
      <c r="A379">
        <f>_xlfn.RANK.AVG(Data!A379,auto_mpg[mpg])</f>
        <v>78</v>
      </c>
      <c r="B379">
        <f>_xlfn.RANK.AVG(Data!B379,auto_mpg[cylinders])</f>
        <v>292.5</v>
      </c>
      <c r="C379">
        <f>_xlfn.RANK.AVG(Data!C379,auto_mpg[displacement])</f>
        <v>348.5</v>
      </c>
      <c r="D379">
        <f>_xlfn.RANK.AVG(Data!D379,auto_mpg[horsepower])</f>
        <v>339.5</v>
      </c>
      <c r="E379">
        <f>_xlfn.RANK.AVG(Data!E379,auto_mpg[weight])</f>
        <v>366</v>
      </c>
      <c r="F379">
        <f>_xlfn.RANK.AVG(Data!F379,auto_mpg[acceleration])</f>
        <v>85.5</v>
      </c>
      <c r="G379">
        <f>_xlfn.RANK.AVG(Data!G379,auto_mpg[model_year])</f>
        <v>16</v>
      </c>
      <c r="H379">
        <f>_xlfn.RANK.AVG(Data!H379,auto_mpg[origin])</f>
        <v>40</v>
      </c>
    </row>
    <row r="380" spans="1:8" x14ac:dyDescent="0.35">
      <c r="A380">
        <f>_xlfn.RANK.AVG(Data!A380,auto_mpg[mpg])</f>
        <v>15.5</v>
      </c>
      <c r="B380">
        <f>_xlfn.RANK.AVG(Data!B380,auto_mpg[cylinders])</f>
        <v>292.5</v>
      </c>
      <c r="C380">
        <f>_xlfn.RANK.AVG(Data!C380,auto_mpg[displacement])</f>
        <v>295</v>
      </c>
      <c r="D380">
        <f>_xlfn.RANK.AVG(Data!D380,auto_mpg[horsepower])</f>
        <v>368</v>
      </c>
      <c r="E380">
        <f>_xlfn.RANK.AVG(Data!E380,auto_mpg[weight])</f>
        <v>330</v>
      </c>
      <c r="F380">
        <f>_xlfn.RANK.AVG(Data!F380,auto_mpg[acceleration])</f>
        <v>244</v>
      </c>
      <c r="G380">
        <f>_xlfn.RANK.AVG(Data!G380,auto_mpg[model_year])</f>
        <v>16</v>
      </c>
      <c r="H380">
        <f>_xlfn.RANK.AVG(Data!H380,auto_mpg[origin])</f>
        <v>274</v>
      </c>
    </row>
    <row r="381" spans="1:8" x14ac:dyDescent="0.35">
      <c r="A381">
        <f>_xlfn.RANK.AVG(Data!A381,auto_mpg[mpg])</f>
        <v>29.5</v>
      </c>
      <c r="B381">
        <f>_xlfn.RANK.AVG(Data!B381,auto_mpg[cylinders])</f>
        <v>292.5</v>
      </c>
      <c r="C381">
        <f>_xlfn.RANK.AVG(Data!C381,auto_mpg[displacement])</f>
        <v>310.5</v>
      </c>
      <c r="D381">
        <f>_xlfn.RANK.AVG(Data!D381,auto_mpg[horsepower])</f>
        <v>327.5</v>
      </c>
      <c r="E381">
        <f>_xlfn.RANK.AVG(Data!E381,auto_mpg[weight])</f>
        <v>330</v>
      </c>
      <c r="F381">
        <f>_xlfn.RANK.AVG(Data!F381,auto_mpg[acceleration])</f>
        <v>96</v>
      </c>
      <c r="G381">
        <f>_xlfn.RANK.AVG(Data!G381,auto_mpg[model_year])</f>
        <v>16</v>
      </c>
      <c r="H381">
        <f>_xlfn.RANK.AVG(Data!H381,auto_mpg[origin])</f>
        <v>274</v>
      </c>
    </row>
    <row r="382" spans="1:8" x14ac:dyDescent="0.35">
      <c r="A382">
        <f>_xlfn.RANK.AVG(Data!A382,auto_mpg[mpg])</f>
        <v>29.5</v>
      </c>
      <c r="B382">
        <f>_xlfn.RANK.AVG(Data!B382,auto_mpg[cylinders])</f>
        <v>292.5</v>
      </c>
      <c r="C382">
        <f>_xlfn.RANK.AVG(Data!C382,auto_mpg[displacement])</f>
        <v>256</v>
      </c>
      <c r="D382">
        <f>_xlfn.RANK.AVG(Data!D382,auto_mpg[horsepower])</f>
        <v>235</v>
      </c>
      <c r="E382">
        <f>_xlfn.RANK.AVG(Data!E382,auto_mpg[weight])</f>
        <v>315</v>
      </c>
      <c r="F382">
        <f>_xlfn.RANK.AVG(Data!F382,auto_mpg[acceleration])</f>
        <v>258</v>
      </c>
      <c r="G382">
        <f>_xlfn.RANK.AVG(Data!G382,auto_mpg[model_year])</f>
        <v>16</v>
      </c>
      <c r="H382">
        <f>_xlfn.RANK.AVG(Data!H382,auto_mpg[origin])</f>
        <v>40</v>
      </c>
    </row>
    <row r="383" spans="1:8" x14ac:dyDescent="0.35">
      <c r="A383">
        <f>_xlfn.RANK.AVG(Data!A383,auto_mpg[mpg])</f>
        <v>29.5</v>
      </c>
      <c r="B383">
        <f>_xlfn.RANK.AVG(Data!B383,auto_mpg[cylinders])</f>
        <v>292.5</v>
      </c>
      <c r="C383">
        <f>_xlfn.RANK.AVG(Data!C383,auto_mpg[displacement])</f>
        <v>289</v>
      </c>
      <c r="D383">
        <f>_xlfn.RANK.AVG(Data!D383,auto_mpg[horsepower])</f>
        <v>300.5</v>
      </c>
      <c r="E383">
        <f>_xlfn.RANK.AVG(Data!E383,auto_mpg[weight])</f>
        <v>305</v>
      </c>
      <c r="F383">
        <f>_xlfn.RANK.AVG(Data!F383,auto_mpg[acceleration])</f>
        <v>258</v>
      </c>
      <c r="G383">
        <f>_xlfn.RANK.AVG(Data!G383,auto_mpg[model_year])</f>
        <v>16</v>
      </c>
      <c r="H383">
        <f>_xlfn.RANK.AVG(Data!H383,auto_mpg[origin])</f>
        <v>40</v>
      </c>
    </row>
    <row r="384" spans="1:8" x14ac:dyDescent="0.35">
      <c r="A384">
        <f>_xlfn.RANK.AVG(Data!A384,auto_mpg[mpg])</f>
        <v>45.5</v>
      </c>
      <c r="B384">
        <f>_xlfn.RANK.AVG(Data!B384,auto_mpg[cylinders])</f>
        <v>292.5</v>
      </c>
      <c r="C384">
        <f>_xlfn.RANK.AVG(Data!C384,auto_mpg[displacement])</f>
        <v>284</v>
      </c>
      <c r="D384">
        <f>_xlfn.RANK.AVG(Data!D384,auto_mpg[horsepower])</f>
        <v>327.5</v>
      </c>
      <c r="E384">
        <f>_xlfn.RANK.AVG(Data!E384,auto_mpg[weight])</f>
        <v>294</v>
      </c>
      <c r="F384">
        <f>_xlfn.RANK.AVG(Data!F384,auto_mpg[acceleration])</f>
        <v>117.5</v>
      </c>
      <c r="G384">
        <f>_xlfn.RANK.AVG(Data!G384,auto_mpg[model_year])</f>
        <v>16</v>
      </c>
      <c r="H384">
        <f>_xlfn.RANK.AVG(Data!H384,auto_mpg[origin])</f>
        <v>40</v>
      </c>
    </row>
    <row r="385" spans="1:8" x14ac:dyDescent="0.35">
      <c r="A385">
        <f>_xlfn.RANK.AVG(Data!A385,auto_mpg[mpg])</f>
        <v>15.5</v>
      </c>
      <c r="B385">
        <f>_xlfn.RANK.AVG(Data!B385,auto_mpg[cylinders])</f>
        <v>292.5</v>
      </c>
      <c r="C385">
        <f>_xlfn.RANK.AVG(Data!C385,auto_mpg[displacement])</f>
        <v>348.5</v>
      </c>
      <c r="D385">
        <f>_xlfn.RANK.AVG(Data!D385,auto_mpg[horsepower])</f>
        <v>348.5</v>
      </c>
      <c r="E385">
        <f>_xlfn.RANK.AVG(Data!E385,auto_mpg[weight])</f>
        <v>368.5</v>
      </c>
      <c r="F385">
        <f>_xlfn.RANK.AVG(Data!F385,auto_mpg[acceleration])</f>
        <v>224.5</v>
      </c>
      <c r="G385">
        <f>_xlfn.RANK.AVG(Data!G385,auto_mpg[model_year])</f>
        <v>16</v>
      </c>
      <c r="H385">
        <f>_xlfn.RANK.AVG(Data!H385,auto_mpg[origin])</f>
        <v>40</v>
      </c>
    </row>
    <row r="386" spans="1:8" x14ac:dyDescent="0.35">
      <c r="A386">
        <f>_xlfn.RANK.AVG(Data!A386,auto_mpg[mpg])</f>
        <v>65.5</v>
      </c>
      <c r="B386">
        <f>_xlfn.RANK.AVG(Data!B386,auto_mpg[cylinders])</f>
        <v>292.5</v>
      </c>
      <c r="C386">
        <f>_xlfn.RANK.AVG(Data!C386,auto_mpg[displacement])</f>
        <v>348.5</v>
      </c>
      <c r="D386">
        <f>_xlfn.RANK.AVG(Data!D386,auto_mpg[horsepower])</f>
        <v>348.5</v>
      </c>
      <c r="E386">
        <f>_xlfn.RANK.AVG(Data!E386,auto_mpg[weight])</f>
        <v>368.5</v>
      </c>
      <c r="F386">
        <f>_xlfn.RANK.AVG(Data!F386,auto_mpg[acceleration])</f>
        <v>181.5</v>
      </c>
      <c r="G386">
        <f>_xlfn.RANK.AVG(Data!G386,auto_mpg[model_year])</f>
        <v>16</v>
      </c>
      <c r="H386">
        <f>_xlfn.RANK.AVG(Data!H386,auto_mpg[origin])</f>
        <v>40</v>
      </c>
    </row>
    <row r="387" spans="1:8" x14ac:dyDescent="0.35">
      <c r="A387">
        <f>_xlfn.RANK.AVG(Data!A387,auto_mpg[mpg])</f>
        <v>15.5</v>
      </c>
      <c r="B387">
        <f>_xlfn.RANK.AVG(Data!B387,auto_mpg[cylinders])</f>
        <v>292.5</v>
      </c>
      <c r="C387">
        <f>_xlfn.RANK.AVG(Data!C387,auto_mpg[displacement])</f>
        <v>348.5</v>
      </c>
      <c r="D387">
        <f>_xlfn.RANK.AVG(Data!D387,auto_mpg[horsepower])</f>
        <v>348.5</v>
      </c>
      <c r="E387">
        <f>_xlfn.RANK.AVG(Data!E387,auto_mpg[weight])</f>
        <v>356</v>
      </c>
      <c r="F387">
        <f>_xlfn.RANK.AVG(Data!F387,auto_mpg[acceleration])</f>
        <v>151.5</v>
      </c>
      <c r="G387">
        <f>_xlfn.RANK.AVG(Data!G387,auto_mpg[model_year])</f>
        <v>16</v>
      </c>
      <c r="H387">
        <f>_xlfn.RANK.AVG(Data!H387,auto_mpg[origin])</f>
        <v>40</v>
      </c>
    </row>
    <row r="388" spans="1:8" x14ac:dyDescent="0.35">
      <c r="A388">
        <f>_xlfn.RANK.AVG(Data!A388,auto_mpg[mpg])</f>
        <v>164</v>
      </c>
      <c r="B388">
        <f>_xlfn.RANK.AVG(Data!B388,auto_mpg[cylinders])</f>
        <v>145.5</v>
      </c>
      <c r="C388">
        <f>_xlfn.RANK.AVG(Data!C388,auto_mpg[displacement])</f>
        <v>173</v>
      </c>
      <c r="D388">
        <f>_xlfn.RANK.AVG(Data!D388,auto_mpg[horsepower])</f>
        <v>125.5</v>
      </c>
      <c r="E388">
        <f>_xlfn.RANK.AVG(Data!E388,auto_mpg[weight])</f>
        <v>178</v>
      </c>
      <c r="F388">
        <f>_xlfn.RANK.AVG(Data!F388,auto_mpg[acceleration])</f>
        <v>145</v>
      </c>
      <c r="G388">
        <f>_xlfn.RANK.AVG(Data!G388,auto_mpg[model_year])</f>
        <v>16</v>
      </c>
      <c r="H388">
        <f>_xlfn.RANK.AVG(Data!H388,auto_mpg[origin])</f>
        <v>274</v>
      </c>
    </row>
    <row r="389" spans="1:8" x14ac:dyDescent="0.35">
      <c r="A389">
        <f>_xlfn.RANK.AVG(Data!A389,auto_mpg[mpg])</f>
        <v>15.5</v>
      </c>
      <c r="B389">
        <f>_xlfn.RANK.AVG(Data!B389,auto_mpg[cylinders])</f>
        <v>145.5</v>
      </c>
      <c r="C389">
        <f>_xlfn.RANK.AVG(Data!C389,auto_mpg[displacement])</f>
        <v>100.5</v>
      </c>
      <c r="D389">
        <f>_xlfn.RANK.AVG(Data!D389,auto_mpg[horsepower])</f>
        <v>256</v>
      </c>
      <c r="E389">
        <f>_xlfn.RANK.AVG(Data!E389,auto_mpg[weight])</f>
        <v>166</v>
      </c>
      <c r="F389">
        <f>_xlfn.RANK.AVG(Data!F389,auto_mpg[acceleration])</f>
        <v>108.5</v>
      </c>
      <c r="G389">
        <f>_xlfn.RANK.AVG(Data!G389,auto_mpg[model_year])</f>
        <v>16</v>
      </c>
      <c r="H389">
        <f>_xlfn.RANK.AVG(Data!H389,auto_mpg[origin])</f>
        <v>274</v>
      </c>
    </row>
    <row r="390" spans="1:8" x14ac:dyDescent="0.35">
      <c r="A390">
        <f>_xlfn.RANK.AVG(Data!A390,auto_mpg[mpg])</f>
        <v>145.5</v>
      </c>
      <c r="B390">
        <f>_xlfn.RANK.AVG(Data!B390,auto_mpg[cylinders])</f>
        <v>292.5</v>
      </c>
      <c r="C390">
        <f>_xlfn.RANK.AVG(Data!C390,auto_mpg[displacement])</f>
        <v>185.5</v>
      </c>
      <c r="D390">
        <f>_xlfn.RANK.AVG(Data!D390,auto_mpg[horsepower])</f>
        <v>200.5</v>
      </c>
      <c r="E390">
        <f>_xlfn.RANK.AVG(Data!E390,auto_mpg[weight])</f>
        <v>238</v>
      </c>
      <c r="F390">
        <f>_xlfn.RANK.AVG(Data!F390,auto_mpg[acceleration])</f>
        <v>258</v>
      </c>
      <c r="G390">
        <f>_xlfn.RANK.AVG(Data!G390,auto_mpg[model_year])</f>
        <v>16</v>
      </c>
      <c r="H390">
        <f>_xlfn.RANK.AVG(Data!H390,auto_mpg[origin])</f>
        <v>274</v>
      </c>
    </row>
    <row r="391" spans="1:8" x14ac:dyDescent="0.35">
      <c r="A391">
        <f>_xlfn.RANK.AVG(Data!A391,auto_mpg[mpg])</f>
        <v>209.5</v>
      </c>
      <c r="B391">
        <f>_xlfn.RANK.AVG(Data!B391,auto_mpg[cylinders])</f>
        <v>145.5</v>
      </c>
      <c r="C391">
        <f>_xlfn.RANK.AVG(Data!C391,auto_mpg[displacement])</f>
        <v>132</v>
      </c>
      <c r="D391">
        <f>_xlfn.RANK.AVG(Data!D391,auto_mpg[horsepower])</f>
        <v>115</v>
      </c>
      <c r="E391">
        <f>_xlfn.RANK.AVG(Data!E391,auto_mpg[weight])</f>
        <v>195</v>
      </c>
      <c r="F391">
        <f>_xlfn.RANK.AVG(Data!F391,auto_mpg[acceleration])</f>
        <v>244</v>
      </c>
      <c r="G391">
        <f>_xlfn.RANK.AVG(Data!G391,auto_mpg[model_year])</f>
        <v>16</v>
      </c>
      <c r="H391">
        <f>_xlfn.RANK.AVG(Data!H391,auto_mpg[origin])</f>
        <v>274</v>
      </c>
    </row>
    <row r="392" spans="1:8" x14ac:dyDescent="0.35">
      <c r="A392">
        <f>_xlfn.RANK.AVG(Data!A392,auto_mpg[mpg])</f>
        <v>65.5</v>
      </c>
      <c r="B392">
        <f>_xlfn.RANK.AVG(Data!B392,auto_mpg[cylinders])</f>
        <v>292.5</v>
      </c>
      <c r="C392">
        <f>_xlfn.RANK.AVG(Data!C392,auto_mpg[displacement])</f>
        <v>204</v>
      </c>
      <c r="D392">
        <f>_xlfn.RANK.AVG(Data!D392,auto_mpg[horsepower])</f>
        <v>180</v>
      </c>
      <c r="E392">
        <f>_xlfn.RANK.AVG(Data!E392,auto_mpg[weight])</f>
        <v>222</v>
      </c>
      <c r="F392">
        <f>_xlfn.RANK.AVG(Data!F392,auto_mpg[acceleration])</f>
        <v>297.5</v>
      </c>
      <c r="G392">
        <f>_xlfn.RANK.AVG(Data!G392,auto_mpg[model_year])</f>
        <v>16</v>
      </c>
      <c r="H392">
        <f>_xlfn.RANK.AVG(Data!H392,auto_mpg[origin])</f>
        <v>40</v>
      </c>
    </row>
    <row r="393" spans="1:8" x14ac:dyDescent="0.35">
      <c r="A393">
        <f>_xlfn.RANK.AVG(Data!A393,auto_mpg[mpg])</f>
        <v>29.5</v>
      </c>
      <c r="B393">
        <f>_xlfn.RANK.AVG(Data!B393,auto_mpg[cylinders])</f>
        <v>292.5</v>
      </c>
      <c r="C393">
        <f>_xlfn.RANK.AVG(Data!C393,auto_mpg[displacement])</f>
        <v>225</v>
      </c>
      <c r="D393">
        <f>_xlfn.RANK.AVG(Data!D393,auto_mpg[horsepower])</f>
        <v>263.5</v>
      </c>
      <c r="E393">
        <f>_xlfn.RANK.AVG(Data!E393,auto_mpg[weight])</f>
        <v>273</v>
      </c>
      <c r="F393">
        <f>_xlfn.RANK.AVG(Data!F393,auto_mpg[acceleration])</f>
        <v>333.5</v>
      </c>
      <c r="G393">
        <f>_xlfn.RANK.AVG(Data!G393,auto_mpg[model_year])</f>
        <v>16</v>
      </c>
      <c r="H393">
        <f>_xlfn.RANK.AVG(Data!H393,auto_mpg[origin])</f>
        <v>274</v>
      </c>
    </row>
    <row r="394" spans="1:8" x14ac:dyDescent="0.35">
      <c r="A394">
        <f>_xlfn.RANK.AVG(Data!A394,auto_mpg[mpg])</f>
        <v>129</v>
      </c>
      <c r="B394">
        <f>_xlfn.RANK.AVG(Data!B394,auto_mpg[cylinders])</f>
        <v>292.5</v>
      </c>
      <c r="C394">
        <f>_xlfn.RANK.AVG(Data!C394,auto_mpg[displacement])</f>
        <v>194.5</v>
      </c>
      <c r="D394">
        <f>_xlfn.RANK.AVG(Data!D394,auto_mpg[horsepower])</f>
        <v>214.5</v>
      </c>
      <c r="E394">
        <f>_xlfn.RANK.AVG(Data!E394,auto_mpg[weight])</f>
        <v>175.5</v>
      </c>
      <c r="F394">
        <f>_xlfn.RANK.AVG(Data!F394,auto_mpg[acceleration])</f>
        <v>96</v>
      </c>
      <c r="G394">
        <f>_xlfn.RANK.AVG(Data!G394,auto_mpg[model_year])</f>
        <v>16</v>
      </c>
      <c r="H394">
        <f>_xlfn.RANK.AVG(Data!H394,auto_mpg[origin])</f>
        <v>274</v>
      </c>
    </row>
    <row r="395" spans="1:8" x14ac:dyDescent="0.35">
      <c r="A395">
        <f>_xlfn.RANK.AVG(Data!A395,auto_mpg[mpg])</f>
        <v>129</v>
      </c>
      <c r="B395">
        <f>_xlfn.RANK.AVG(Data!B395,auto_mpg[cylinders])</f>
        <v>292.5</v>
      </c>
      <c r="C395">
        <f>_xlfn.RANK.AVG(Data!C395,auto_mpg[displacement])</f>
        <v>214.5</v>
      </c>
      <c r="D395">
        <f>_xlfn.RANK.AVG(Data!D395,auto_mpg[horsepower])</f>
        <v>249</v>
      </c>
      <c r="E395">
        <f>_xlfn.RANK.AVG(Data!E395,auto_mpg[weight])</f>
        <v>202</v>
      </c>
      <c r="F395">
        <f>_xlfn.RANK.AVG(Data!F395,auto_mpg[acceleration])</f>
        <v>184</v>
      </c>
      <c r="G395">
        <f>_xlfn.RANK.AVG(Data!G395,auto_mpg[model_year])</f>
        <v>16</v>
      </c>
      <c r="H395">
        <f>_xlfn.RANK.AVG(Data!H395,auto_mpg[origin])</f>
        <v>274</v>
      </c>
    </row>
    <row r="396" spans="1:8" x14ac:dyDescent="0.35">
      <c r="A396">
        <f>_xlfn.RANK.AVG(Data!A396,auto_mpg[mpg])</f>
        <v>4</v>
      </c>
      <c r="B396">
        <f>_xlfn.RANK.AVG(Data!B396,auto_mpg[cylinders])</f>
        <v>292.5</v>
      </c>
      <c r="C396">
        <f>_xlfn.RANK.AVG(Data!C396,auto_mpg[displacement])</f>
        <v>331</v>
      </c>
      <c r="D396">
        <f>_xlfn.RANK.AVG(Data!D396,auto_mpg[horsepower])</f>
        <v>384.5</v>
      </c>
      <c r="E396">
        <f>_xlfn.RANK.AVG(Data!E396,auto_mpg[weight])</f>
        <v>325.5</v>
      </c>
      <c r="F396">
        <f>_xlfn.RANK.AVG(Data!F396,auto_mpg[acceleration])</f>
        <v>2</v>
      </c>
      <c r="G396">
        <f>_xlfn.RANK.AVG(Data!G396,auto_mpg[model_year])</f>
        <v>16</v>
      </c>
      <c r="H396">
        <f>_xlfn.RANK.AVG(Data!H396,auto_mpg[origin])</f>
        <v>114.5</v>
      </c>
    </row>
    <row r="397" spans="1:8" x14ac:dyDescent="0.35">
      <c r="A397">
        <f>_xlfn.RANK.AVG(Data!A397,auto_mpg[mpg])</f>
        <v>65.5</v>
      </c>
      <c r="B397">
        <f>_xlfn.RANK.AVG(Data!B397,auto_mpg[cylinders])</f>
        <v>292.5</v>
      </c>
      <c r="C397">
        <f>_xlfn.RANK.AVG(Data!C397,auto_mpg[displacement])</f>
        <v>225</v>
      </c>
      <c r="D397">
        <f>_xlfn.RANK.AVG(Data!D397,auto_mpg[horsepower])</f>
        <v>263.5</v>
      </c>
      <c r="E397">
        <f>_xlfn.RANK.AVG(Data!E397,auto_mpg[weight])</f>
        <v>282</v>
      </c>
      <c r="F397">
        <f>_xlfn.RANK.AVG(Data!F397,auto_mpg[acceleration])</f>
        <v>368</v>
      </c>
      <c r="G397">
        <f>_xlfn.RANK.AVG(Data!G397,auto_mpg[model_year])</f>
        <v>16</v>
      </c>
      <c r="H397">
        <f>_xlfn.RANK.AVG(Data!H397,auto_mpg[origin])</f>
        <v>274</v>
      </c>
    </row>
    <row r="398" spans="1:8" x14ac:dyDescent="0.35">
      <c r="A398">
        <f>_xlfn.RANK.AVG(Data!A398,auto_mpg[mpg])</f>
        <v>113.5</v>
      </c>
      <c r="B398">
        <f>_xlfn.RANK.AVG(Data!B398,auto_mpg[cylinders])</f>
        <v>292.5</v>
      </c>
      <c r="C398">
        <f>_xlfn.RANK.AVG(Data!C398,auto_mpg[displacement])</f>
        <v>256</v>
      </c>
      <c r="D398">
        <f>_xlfn.RANK.AVG(Data!D398,auto_mpg[horsepower])</f>
        <v>281.5</v>
      </c>
      <c r="E398">
        <f>_xlfn.RANK.AVG(Data!E398,auto_mpg[weight])</f>
        <v>230</v>
      </c>
      <c r="F398">
        <f>_xlfn.RANK.AVG(Data!F398,auto_mpg[acceleration])</f>
        <v>55.5</v>
      </c>
      <c r="G398">
        <f>_xlfn.RANK.AVG(Data!G398,auto_mpg[model_year])</f>
        <v>16</v>
      </c>
      <c r="H398">
        <f>_xlfn.RANK.AVG(Data!H398,auto_mpg[origin])</f>
        <v>274</v>
      </c>
    </row>
    <row r="399" spans="1:8" x14ac:dyDescent="0.35">
      <c r="A399">
        <f>_xlfn.RANK.AVG(Data!A399,auto_mpg[mpg])</f>
        <v>78</v>
      </c>
      <c r="B399">
        <f>_xlfn.RANK.AVG(Data!B399,auto_mpg[cylinders])</f>
        <v>292.5</v>
      </c>
      <c r="C399">
        <f>_xlfn.RANK.AVG(Data!C399,auto_mpg[displacement])</f>
        <v>263.5</v>
      </c>
      <c r="D399">
        <f>_xlfn.RANK.AVG(Data!D399,auto_mpg[horsepower])</f>
        <v>271</v>
      </c>
      <c r="E399">
        <f>_xlfn.RANK.AVG(Data!E399,auto_mpg[weight])</f>
        <v>211</v>
      </c>
      <c r="F399">
        <f>_xlfn.RANK.AVG(Data!F399,auto_mpg[acceleration])</f>
        <v>34</v>
      </c>
      <c r="G399">
        <f>_xlfn.RANK.AVG(Data!G399,auto_mpg[model_year])</f>
        <v>16</v>
      </c>
      <c r="H399">
        <f>_xlfn.RANK.AVG(Data!H399,auto_mpg[origin])</f>
        <v>274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selection activeCell="D20" sqref="D20"/>
    </sheetView>
  </sheetViews>
  <sheetFormatPr defaultRowHeight="14.5" x14ac:dyDescent="0.35"/>
  <cols>
    <col min="1" max="1" width="17.1796875" bestFit="1" customWidth="1"/>
    <col min="2" max="2" width="12.453125" bestFit="1" customWidth="1"/>
    <col min="3" max="3" width="13.81640625" bestFit="1" customWidth="1"/>
    <col min="4" max="4" width="17.453125" bestFit="1" customWidth="1"/>
    <col min="5" max="5" width="16.36328125" bestFit="1" customWidth="1"/>
    <col min="6" max="6" width="12.453125" bestFit="1" customWidth="1"/>
    <col min="7" max="7" width="16.54296875" bestFit="1" customWidth="1"/>
    <col min="8" max="8" width="16.26953125" bestFit="1" customWidth="1"/>
    <col min="9" max="9" width="11.1796875" bestFit="1" customWidth="1"/>
  </cols>
  <sheetData>
    <row r="1" spans="1:9" x14ac:dyDescent="0.35">
      <c r="A1" s="4"/>
      <c r="B1" s="4" t="s">
        <v>348</v>
      </c>
      <c r="C1" s="4" t="s">
        <v>349</v>
      </c>
      <c r="D1" s="4" t="s">
        <v>350</v>
      </c>
      <c r="E1" s="4" t="s">
        <v>351</v>
      </c>
      <c r="F1" s="4" t="s">
        <v>352</v>
      </c>
      <c r="G1" s="4" t="s">
        <v>353</v>
      </c>
      <c r="H1" s="4" t="s">
        <v>354</v>
      </c>
      <c r="I1" s="4" t="s">
        <v>355</v>
      </c>
    </row>
    <row r="2" spans="1:9" x14ac:dyDescent="0.35">
      <c r="A2" s="2" t="s">
        <v>348</v>
      </c>
      <c r="B2" s="2">
        <v>1</v>
      </c>
      <c r="C2" s="2"/>
      <c r="D2" s="2"/>
      <c r="E2" s="2"/>
      <c r="F2" s="2"/>
      <c r="G2" s="2"/>
      <c r="H2" s="2"/>
      <c r="I2" s="2"/>
    </row>
    <row r="3" spans="1:9" x14ac:dyDescent="0.35">
      <c r="A3" s="2" t="s">
        <v>349</v>
      </c>
      <c r="B3" s="2">
        <v>-0.82186449144509666</v>
      </c>
      <c r="C3" s="2">
        <v>1</v>
      </c>
      <c r="D3" s="2"/>
      <c r="E3" s="2"/>
      <c r="F3" s="2"/>
      <c r="G3" s="2"/>
      <c r="H3" s="2"/>
      <c r="I3" s="2"/>
    </row>
    <row r="4" spans="1:9" x14ac:dyDescent="0.35">
      <c r="A4" s="2" t="s">
        <v>350</v>
      </c>
      <c r="B4" s="2">
        <v>-0.85569201181787491</v>
      </c>
      <c r="C4" s="2">
        <v>0.9118759147045391</v>
      </c>
      <c r="D4" s="2">
        <v>1</v>
      </c>
      <c r="E4" s="2"/>
      <c r="F4" s="2"/>
      <c r="G4" s="2"/>
      <c r="H4" s="2"/>
      <c r="I4" s="2"/>
    </row>
    <row r="5" spans="1:9" x14ac:dyDescent="0.35">
      <c r="A5" s="2" t="s">
        <v>351</v>
      </c>
      <c r="B5" s="2">
        <v>-0.85332021571606231</v>
      </c>
      <c r="C5" s="2">
        <v>0.81568963799040417</v>
      </c>
      <c r="D5" s="2">
        <v>0.87577035163728345</v>
      </c>
      <c r="E5" s="2">
        <v>1</v>
      </c>
      <c r="F5" s="2"/>
      <c r="G5" s="2"/>
      <c r="H5" s="2"/>
      <c r="I5" s="2"/>
    </row>
    <row r="6" spans="1:9" x14ac:dyDescent="0.35">
      <c r="A6" s="2" t="s">
        <v>352</v>
      </c>
      <c r="B6" s="2">
        <v>-0.8749473981990713</v>
      </c>
      <c r="C6" s="2">
        <v>0.8733135587408114</v>
      </c>
      <c r="D6" s="2">
        <v>0.94598556418017976</v>
      </c>
      <c r="E6" s="2">
        <v>0.87828490886900301</v>
      </c>
      <c r="F6" s="2">
        <v>1</v>
      </c>
      <c r="G6" s="2"/>
      <c r="H6" s="2"/>
      <c r="I6" s="2"/>
    </row>
    <row r="7" spans="1:9" x14ac:dyDescent="0.35">
      <c r="A7" s="2" t="s">
        <v>353</v>
      </c>
      <c r="B7" s="2">
        <v>0.43867747957086223</v>
      </c>
      <c r="C7" s="2">
        <v>-0.47418906586578408</v>
      </c>
      <c r="D7" s="2">
        <v>-0.49651192134583272</v>
      </c>
      <c r="E7" s="2">
        <v>-0.65763123569897575</v>
      </c>
      <c r="F7" s="2">
        <v>-0.40455037229022461</v>
      </c>
      <c r="G7" s="2">
        <v>1</v>
      </c>
      <c r="H7" s="2"/>
      <c r="I7" s="2"/>
    </row>
    <row r="8" spans="1:9" x14ac:dyDescent="0.35">
      <c r="A8" s="2" t="s">
        <v>354</v>
      </c>
      <c r="B8" s="2">
        <v>0.57346870319217513</v>
      </c>
      <c r="C8" s="2">
        <v>-0.33501238723038046</v>
      </c>
      <c r="D8" s="2">
        <v>-0.30525727049555279</v>
      </c>
      <c r="E8" s="2">
        <v>-0.38997533195895484</v>
      </c>
      <c r="F8" s="2">
        <v>-0.27701458163242842</v>
      </c>
      <c r="G8" s="2">
        <v>0.27463209762705859</v>
      </c>
      <c r="H8" s="2">
        <v>1</v>
      </c>
      <c r="I8" s="2"/>
    </row>
    <row r="9" spans="1:9" ht="15" thickBot="1" x14ac:dyDescent="0.4">
      <c r="A9" s="3" t="s">
        <v>355</v>
      </c>
      <c r="B9" s="3">
        <v>0.58069369416481043</v>
      </c>
      <c r="C9" s="3">
        <v>-0.60455045200131541</v>
      </c>
      <c r="D9" s="3">
        <v>-0.70719653850583764</v>
      </c>
      <c r="E9" s="3">
        <v>-0.50909077615261789</v>
      </c>
      <c r="F9" s="3">
        <v>-0.62843400331351962</v>
      </c>
      <c r="G9" s="3">
        <v>0.22057384735961053</v>
      </c>
      <c r="H9" s="3">
        <v>0.16655117205854469</v>
      </c>
      <c r="I9" s="3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9"/>
  <sheetViews>
    <sheetView tabSelected="1" workbookViewId="0">
      <selection activeCell="G18" sqref="G18"/>
    </sheetView>
  </sheetViews>
  <sheetFormatPr defaultRowHeight="14.5" x14ac:dyDescent="0.35"/>
  <cols>
    <col min="3" max="3" width="11.81640625" bestFit="1" customWidth="1"/>
    <col min="4" max="4" width="14.7265625" bestFit="1" customWidth="1"/>
    <col min="8" max="8" width="11.81640625" bestFit="1" customWidth="1"/>
  </cols>
  <sheetData>
    <row r="1" spans="1:11" x14ac:dyDescent="0.35">
      <c r="A1" s="13" t="s">
        <v>4</v>
      </c>
      <c r="B1" s="13" t="s">
        <v>0</v>
      </c>
      <c r="C1" s="14" t="s">
        <v>356</v>
      </c>
      <c r="D1" s="14" t="s">
        <v>359</v>
      </c>
      <c r="E1" s="14" t="s">
        <v>362</v>
      </c>
    </row>
    <row r="2" spans="1:11" x14ac:dyDescent="0.35">
      <c r="A2" s="8">
        <v>1613</v>
      </c>
      <c r="B2" s="7">
        <v>35</v>
      </c>
      <c r="C2">
        <f>$H$2*POWER(Table9[[#This Row],[weight]],$H$3)</f>
        <v>40.231521144788594</v>
      </c>
      <c r="D2">
        <f>(Table9[[#This Row],[mpg]]-Table9[[#This Row],[prediction]])^2</f>
        <v>27.368813488370165</v>
      </c>
      <c r="E2">
        <f>(Table9[[#This Row],[mpg]]-$K$2)^2</f>
        <v>131.91503648897748</v>
      </c>
      <c r="G2" t="s">
        <v>357</v>
      </c>
      <c r="H2">
        <v>68563.912601397853</v>
      </c>
      <c r="J2" t="s">
        <v>361</v>
      </c>
      <c r="K2">
        <f>AVERAGE(Table9[mpg])</f>
        <v>23.514572864321611</v>
      </c>
    </row>
    <row r="3" spans="1:11" x14ac:dyDescent="0.35">
      <c r="A3" s="8">
        <v>1649</v>
      </c>
      <c r="B3" s="7">
        <v>31</v>
      </c>
      <c r="C3">
        <f>$H$2*POWER(Table9[[#This Row],[weight]],$H$3)</f>
        <v>39.346739828727252</v>
      </c>
      <c r="D3">
        <f>(Table9[[#This Row],[mpg]]-Table9[[#This Row],[prediction]])^2</f>
        <v>69.66806576846183</v>
      </c>
      <c r="E3">
        <f>(Table9[[#This Row],[mpg]]-$K$2)^2</f>
        <v>56.031619403550373</v>
      </c>
      <c r="G3" t="s">
        <v>358</v>
      </c>
      <c r="H3">
        <v>-1.0074493439910646</v>
      </c>
    </row>
    <row r="4" spans="1:11" x14ac:dyDescent="0.35">
      <c r="A4" s="11">
        <v>1755</v>
      </c>
      <c r="B4" s="10">
        <v>39.1</v>
      </c>
      <c r="C4">
        <f>$H$2*POWER(Table9[[#This Row],[weight]],$H$3)</f>
        <v>36.953087942689287</v>
      </c>
      <c r="D4">
        <f>(Table9[[#This Row],[mpg]]-Table9[[#This Row],[prediction]])^2</f>
        <v>4.6092313818261257</v>
      </c>
      <c r="E4">
        <f>(Table9[[#This Row],[mpg]]-$K$2)^2</f>
        <v>242.90553900154032</v>
      </c>
    </row>
    <row r="5" spans="1:11" x14ac:dyDescent="0.35">
      <c r="A5" s="9">
        <v>1760</v>
      </c>
      <c r="B5" s="12">
        <v>35.1</v>
      </c>
      <c r="C5">
        <f>$H$2*POWER(Table9[[#This Row],[weight]],$H$3)</f>
        <v>36.8473266645493</v>
      </c>
      <c r="D5">
        <f>(Table9[[#This Row],[mpg]]-Table9[[#This Row],[prediction]])^2</f>
        <v>3.0531504726449765</v>
      </c>
      <c r="E5">
        <f>(Table9[[#This Row],[mpg]]-$K$2)^2</f>
        <v>134.2221219161132</v>
      </c>
      <c r="G5" t="s">
        <v>360</v>
      </c>
      <c r="H5">
        <f>SUM(Table9[Squared error])</f>
        <v>7117.5339581706967</v>
      </c>
      <c r="J5" t="s">
        <v>364</v>
      </c>
      <c r="K5">
        <f>1-H5/H6</f>
        <v>0.70652461365156505</v>
      </c>
    </row>
    <row r="6" spans="1:11" x14ac:dyDescent="0.35">
      <c r="A6" s="11">
        <v>1773</v>
      </c>
      <c r="B6" s="10">
        <v>31</v>
      </c>
      <c r="C6">
        <f>$H$2*POWER(Table9[[#This Row],[weight]],$H$3)</f>
        <v>36.575149346719165</v>
      </c>
      <c r="D6">
        <f>(Table9[[#This Row],[mpg]]-Table9[[#This Row],[prediction]])^2</f>
        <v>31.082290238223134</v>
      </c>
      <c r="E6">
        <f>(Table9[[#This Row],[mpg]]-$K$2)^2</f>
        <v>56.031619403550373</v>
      </c>
      <c r="G6" t="s">
        <v>363</v>
      </c>
      <c r="H6">
        <f>SUM(Table9[variance])</f>
        <v>24252.575477386887</v>
      </c>
    </row>
    <row r="7" spans="1:11" x14ac:dyDescent="0.35">
      <c r="A7" s="9">
        <v>1795</v>
      </c>
      <c r="B7" s="12">
        <v>33</v>
      </c>
      <c r="C7">
        <f>$H$2*POWER(Table9[[#This Row],[weight]],$H$3)</f>
        <v>36.123555883075632</v>
      </c>
      <c r="D7">
        <f>(Table9[[#This Row],[mpg]]-Table9[[#This Row],[prediction]])^2</f>
        <v>9.7566013546963894</v>
      </c>
      <c r="E7">
        <f>(Table9[[#This Row],[mpg]]-$K$2)^2</f>
        <v>89.973327946263922</v>
      </c>
    </row>
    <row r="8" spans="1:11" x14ac:dyDescent="0.35">
      <c r="A8" s="8">
        <v>1795</v>
      </c>
      <c r="B8" s="7">
        <v>33</v>
      </c>
      <c r="C8">
        <f>$H$2*POWER(Table9[[#This Row],[weight]],$H$3)</f>
        <v>36.123555883075632</v>
      </c>
      <c r="D8">
        <f>(Table9[[#This Row],[mpg]]-Table9[[#This Row],[prediction]])^2</f>
        <v>9.7566013546963894</v>
      </c>
      <c r="E8">
        <f>(Table9[[#This Row],[mpg]]-$K$2)^2</f>
        <v>89.973327946263922</v>
      </c>
    </row>
    <row r="9" spans="1:11" x14ac:dyDescent="0.35">
      <c r="A9" s="9">
        <v>1800</v>
      </c>
      <c r="B9" s="12">
        <v>36.1</v>
      </c>
      <c r="C9">
        <f>$H$2*POWER(Table9[[#This Row],[weight]],$H$3)</f>
        <v>36.022466228073363</v>
      </c>
      <c r="D9">
        <f>(Table9[[#This Row],[mpg]]-Table9[[#This Row],[prediction]])^2</f>
        <v>6.0114857891720597E-3</v>
      </c>
      <c r="E9">
        <f>(Table9[[#This Row],[mpg]]-$K$2)^2</f>
        <v>158.39297618746997</v>
      </c>
    </row>
    <row r="10" spans="1:11" x14ac:dyDescent="0.35">
      <c r="A10" s="8">
        <v>1800</v>
      </c>
      <c r="B10" s="7">
        <v>36.1</v>
      </c>
      <c r="C10">
        <f>$H$2*POWER(Table9[[#This Row],[weight]],$H$3)</f>
        <v>36.022466228073363</v>
      </c>
      <c r="D10">
        <f>(Table9[[#This Row],[mpg]]-Table9[[#This Row],[prediction]])^2</f>
        <v>6.0114857891720597E-3</v>
      </c>
      <c r="E10">
        <f>(Table9[[#This Row],[mpg]]-$K$2)^2</f>
        <v>158.39297618746997</v>
      </c>
    </row>
    <row r="11" spans="1:11" x14ac:dyDescent="0.35">
      <c r="A11" s="11">
        <v>1825</v>
      </c>
      <c r="B11" s="10">
        <v>29.5</v>
      </c>
      <c r="C11">
        <f>$H$2*POWER(Table9[[#This Row],[weight]],$H$3)</f>
        <v>35.525357325908139</v>
      </c>
      <c r="D11">
        <f>(Table9[[#This Row],[mpg]]-Table9[[#This Row],[prediction]])^2</f>
        <v>36.30493090487488</v>
      </c>
      <c r="E11">
        <f>(Table9[[#This Row],[mpg]]-$K$2)^2</f>
        <v>35.825337996515202</v>
      </c>
    </row>
    <row r="12" spans="1:11" x14ac:dyDescent="0.35">
      <c r="A12" s="8">
        <v>1825</v>
      </c>
      <c r="B12" s="7">
        <v>36</v>
      </c>
      <c r="C12">
        <f>$H$2*POWER(Table9[[#This Row],[weight]],$H$3)</f>
        <v>35.525357325908139</v>
      </c>
      <c r="D12">
        <f>(Table9[[#This Row],[mpg]]-Table9[[#This Row],[prediction]])^2</f>
        <v>0.22528566806907238</v>
      </c>
      <c r="E12">
        <f>(Table9[[#This Row],[mpg]]-$K$2)^2</f>
        <v>155.88589076033426</v>
      </c>
    </row>
    <row r="13" spans="1:11" x14ac:dyDescent="0.35">
      <c r="A13" s="11">
        <v>1834</v>
      </c>
      <c r="B13" s="10">
        <v>27</v>
      </c>
      <c r="C13">
        <f>$H$2*POWER(Table9[[#This Row],[weight]],$H$3)</f>
        <v>35.349728054231889</v>
      </c>
      <c r="D13">
        <f>(Table9[[#This Row],[mpg]]-Table9[[#This Row],[prediction]])^2</f>
        <v>69.717958579627052</v>
      </c>
      <c r="E13">
        <f>(Table9[[#This Row],[mpg]]-$K$2)^2</f>
        <v>12.148202318123259</v>
      </c>
    </row>
    <row r="14" spans="1:11" x14ac:dyDescent="0.35">
      <c r="A14" s="9">
        <v>1835</v>
      </c>
      <c r="B14" s="12">
        <v>26</v>
      </c>
      <c r="C14">
        <f>$H$2*POWER(Table9[[#This Row],[weight]],$H$3)</f>
        <v>35.330320431322754</v>
      </c>
      <c r="D14">
        <f>(Table9[[#This Row],[mpg]]-Table9[[#This Row],[prediction]])^2</f>
        <v>87.054879351158817</v>
      </c>
      <c r="E14">
        <f>(Table9[[#This Row],[mpg]]-$K$2)^2</f>
        <v>6.1773480467664807</v>
      </c>
    </row>
    <row r="15" spans="1:11" x14ac:dyDescent="0.35">
      <c r="A15" s="8">
        <v>1835</v>
      </c>
      <c r="B15" s="7">
        <v>40.9</v>
      </c>
      <c r="C15">
        <f>$H$2*POWER(Table9[[#This Row],[weight]],$H$3)</f>
        <v>35.330320431322754</v>
      </c>
      <c r="D15">
        <f>(Table9[[#This Row],[mpg]]-Table9[[#This Row],[prediction]])^2</f>
        <v>31.021330497740738</v>
      </c>
      <c r="E15">
        <f>(Table9[[#This Row],[mpg]]-$K$2)^2</f>
        <v>302.25307668998244</v>
      </c>
    </row>
    <row r="16" spans="1:11" x14ac:dyDescent="0.35">
      <c r="A16" s="9">
        <v>1836</v>
      </c>
      <c r="B16" s="12">
        <v>32</v>
      </c>
      <c r="C16">
        <f>$H$2*POWER(Table9[[#This Row],[weight]],$H$3)</f>
        <v>35.310934028315977</v>
      </c>
      <c r="D16">
        <f>(Table9[[#This Row],[mpg]]-Table9[[#This Row],[prediction]])^2</f>
        <v>10.96228413986066</v>
      </c>
      <c r="E16">
        <f>(Table9[[#This Row],[mpg]]-$K$2)^2</f>
        <v>72.002473674907151</v>
      </c>
    </row>
    <row r="17" spans="1:5" x14ac:dyDescent="0.35">
      <c r="A17" s="8">
        <v>1845</v>
      </c>
      <c r="B17" s="7">
        <v>29.8</v>
      </c>
      <c r="C17">
        <f>$H$2*POWER(Table9[[#This Row],[weight]],$H$3)</f>
        <v>35.137405589640025</v>
      </c>
      <c r="D17">
        <f>(Table9[[#This Row],[mpg]]-Table9[[#This Row],[prediction]])^2</f>
        <v>28.487898428320577</v>
      </c>
      <c r="E17">
        <f>(Table9[[#This Row],[mpg]]-$K$2)^2</f>
        <v>39.506594277922247</v>
      </c>
    </row>
    <row r="18" spans="1:5" x14ac:dyDescent="0.35">
      <c r="A18" s="9">
        <v>1850</v>
      </c>
      <c r="B18" s="12">
        <v>44.6</v>
      </c>
      <c r="C18">
        <f>$H$2*POWER(Table9[[#This Row],[weight]],$H$3)</f>
        <v>35.041733158451535</v>
      </c>
      <c r="D18">
        <f>(Table9[[#This Row],[mpg]]-Table9[[#This Row],[prediction]])^2</f>
        <v>91.360465014244895</v>
      </c>
      <c r="E18">
        <f>(Table9[[#This Row],[mpg]]-$K$2)^2</f>
        <v>444.59523749400262</v>
      </c>
    </row>
    <row r="19" spans="1:5" x14ac:dyDescent="0.35">
      <c r="A19" s="11">
        <v>1867</v>
      </c>
      <c r="B19" s="10">
        <v>29</v>
      </c>
      <c r="C19">
        <f>$H$2*POWER(Table9[[#This Row],[weight]],$H$3)</f>
        <v>34.720294115718474</v>
      </c>
      <c r="D19">
        <f>(Table9[[#This Row],[mpg]]-Table9[[#This Row],[prediction]])^2</f>
        <v>32.721764770323396</v>
      </c>
      <c r="E19">
        <f>(Table9[[#This Row],[mpg]]-$K$2)^2</f>
        <v>30.089910860836817</v>
      </c>
    </row>
    <row r="20" spans="1:5" x14ac:dyDescent="0.35">
      <c r="A20" s="8">
        <v>1875</v>
      </c>
      <c r="B20" s="7">
        <v>39</v>
      </c>
      <c r="C20">
        <f>$H$2*POWER(Table9[[#This Row],[weight]],$H$3)</f>
        <v>34.571053024046044</v>
      </c>
      <c r="D20">
        <f>(Table9[[#This Row],[mpg]]-Table9[[#This Row],[prediction]])^2</f>
        <v>19.615571315811689</v>
      </c>
      <c r="E20">
        <f>(Table9[[#This Row],[mpg]]-$K$2)^2</f>
        <v>239.79845357440459</v>
      </c>
    </row>
    <row r="21" spans="1:5" x14ac:dyDescent="0.35">
      <c r="A21" s="11">
        <v>1915</v>
      </c>
      <c r="B21" s="10">
        <v>35.700000000000003</v>
      </c>
      <c r="C21">
        <f>$H$2*POWER(Table9[[#This Row],[weight]],$H$3)</f>
        <v>33.843619998344607</v>
      </c>
      <c r="D21">
        <f>(Table9[[#This Row],[mpg]]-Table9[[#This Row],[prediction]])^2</f>
        <v>3.4461467105460861</v>
      </c>
      <c r="E21">
        <f>(Table9[[#This Row],[mpg]]-$K$2)^2</f>
        <v>148.48463447892729</v>
      </c>
    </row>
    <row r="22" spans="1:5" x14ac:dyDescent="0.35">
      <c r="A22" s="11">
        <v>1925</v>
      </c>
      <c r="B22" s="10">
        <v>31.9</v>
      </c>
      <c r="C22">
        <f>$H$2*POWER(Table9[[#This Row],[weight]],$H$3)</f>
        <v>33.666502741657112</v>
      </c>
      <c r="D22">
        <f>(Table9[[#This Row],[mpg]]-Table9[[#This Row],[prediction]])^2</f>
        <v>3.1205319362820987</v>
      </c>
      <c r="E22">
        <f>(Table9[[#This Row],[mpg]]-$K$2)^2</f>
        <v>70.315388247771452</v>
      </c>
    </row>
    <row r="23" spans="1:5" x14ac:dyDescent="0.35">
      <c r="A23" s="9">
        <v>1937</v>
      </c>
      <c r="B23" s="12">
        <v>29</v>
      </c>
      <c r="C23">
        <f>$H$2*POWER(Table9[[#This Row],[weight]],$H$3)</f>
        <v>33.456384960421012</v>
      </c>
      <c r="D23">
        <f>(Table9[[#This Row],[mpg]]-Table9[[#This Row],[prediction]])^2</f>
        <v>19.859366915466584</v>
      </c>
      <c r="E23">
        <f>(Table9[[#This Row],[mpg]]-$K$2)^2</f>
        <v>30.089910860836817</v>
      </c>
    </row>
    <row r="24" spans="1:5" x14ac:dyDescent="0.35">
      <c r="A24" s="9">
        <v>1937</v>
      </c>
      <c r="B24" s="12">
        <v>29</v>
      </c>
      <c r="C24">
        <f>$H$2*POWER(Table9[[#This Row],[weight]],$H$3)</f>
        <v>33.456384960421012</v>
      </c>
      <c r="D24">
        <f>(Table9[[#This Row],[mpg]]-Table9[[#This Row],[prediction]])^2</f>
        <v>19.859366915466584</v>
      </c>
      <c r="E24">
        <f>(Table9[[#This Row],[mpg]]-$K$2)^2</f>
        <v>30.089910860836817</v>
      </c>
    </row>
    <row r="25" spans="1:5" x14ac:dyDescent="0.35">
      <c r="A25" s="11">
        <v>1940</v>
      </c>
      <c r="B25" s="10">
        <v>29</v>
      </c>
      <c r="C25">
        <f>$H$2*POWER(Table9[[#This Row],[weight]],$H$3)</f>
        <v>33.404263178704042</v>
      </c>
      <c r="D25">
        <f>(Table9[[#This Row],[mpg]]-Table9[[#This Row],[prediction]])^2</f>
        <v>19.397534147288233</v>
      </c>
      <c r="E25">
        <f>(Table9[[#This Row],[mpg]]-$K$2)^2</f>
        <v>30.089910860836817</v>
      </c>
    </row>
    <row r="26" spans="1:5" x14ac:dyDescent="0.35">
      <c r="A26" s="8">
        <v>1945</v>
      </c>
      <c r="B26" s="7">
        <v>33.5</v>
      </c>
      <c r="C26">
        <f>$H$2*POWER(Table9[[#This Row],[weight]],$H$3)</f>
        <v>33.317752174788168</v>
      </c>
      <c r="D26">
        <f>(Table9[[#This Row],[mpg]]-Table9[[#This Row],[prediction]])^2</f>
        <v>3.3214269794442315E-2</v>
      </c>
      <c r="E26">
        <f>(Table9[[#This Row],[mpg]]-$K$2)^2</f>
        <v>99.708755081942314</v>
      </c>
    </row>
    <row r="27" spans="1:5" x14ac:dyDescent="0.35">
      <c r="A27" s="8">
        <v>1950</v>
      </c>
      <c r="B27" s="7">
        <v>26</v>
      </c>
      <c r="C27">
        <f>$H$2*POWER(Table9[[#This Row],[weight]],$H$3)</f>
        <v>33.231686465224449</v>
      </c>
      <c r="D27">
        <f>(Table9[[#This Row],[mpg]]-Table9[[#This Row],[prediction]])^2</f>
        <v>52.297289131310485</v>
      </c>
      <c r="E27">
        <f>(Table9[[#This Row],[mpg]]-$K$2)^2</f>
        <v>6.1773480467664807</v>
      </c>
    </row>
    <row r="28" spans="1:5" x14ac:dyDescent="0.35">
      <c r="A28" s="9">
        <v>1950</v>
      </c>
      <c r="B28" s="12">
        <v>31</v>
      </c>
      <c r="C28">
        <f>$H$2*POWER(Table9[[#This Row],[weight]],$H$3)</f>
        <v>33.231686465224449</v>
      </c>
      <c r="D28">
        <f>(Table9[[#This Row],[mpg]]-Table9[[#This Row],[prediction]])^2</f>
        <v>4.9804244790659959</v>
      </c>
      <c r="E28">
        <f>(Table9[[#This Row],[mpg]]-$K$2)^2</f>
        <v>56.031619403550373</v>
      </c>
    </row>
    <row r="29" spans="1:5" x14ac:dyDescent="0.35">
      <c r="A29" s="8">
        <v>1955</v>
      </c>
      <c r="B29" s="7">
        <v>26</v>
      </c>
      <c r="C29">
        <f>$H$2*POWER(Table9[[#This Row],[weight]],$H$3)</f>
        <v>33.146062624981127</v>
      </c>
      <c r="D29">
        <f>(Table9[[#This Row],[mpg]]-Table9[[#This Row],[prediction]])^2</f>
        <v>51.066211040152155</v>
      </c>
      <c r="E29">
        <f>(Table9[[#This Row],[mpg]]-$K$2)^2</f>
        <v>6.1773480467664807</v>
      </c>
    </row>
    <row r="30" spans="1:5" x14ac:dyDescent="0.35">
      <c r="A30" s="8">
        <v>1963</v>
      </c>
      <c r="B30" s="7">
        <v>26</v>
      </c>
      <c r="C30">
        <f>$H$2*POWER(Table9[[#This Row],[weight]],$H$3)</f>
        <v>33.009975120249393</v>
      </c>
      <c r="D30">
        <f>(Table9[[#This Row],[mpg]]-Table9[[#This Row],[prediction]])^2</f>
        <v>49.139751186515497</v>
      </c>
      <c r="E30">
        <f>(Table9[[#This Row],[mpg]]-$K$2)^2</f>
        <v>6.1773480467664807</v>
      </c>
    </row>
    <row r="31" spans="1:5" x14ac:dyDescent="0.35">
      <c r="A31" s="8">
        <v>1965</v>
      </c>
      <c r="B31" s="7">
        <v>32</v>
      </c>
      <c r="C31">
        <f>$H$2*POWER(Table9[[#This Row],[weight]],$H$3)</f>
        <v>32.976127026952618</v>
      </c>
      <c r="D31">
        <f>(Table9[[#This Row],[mpg]]-Table9[[#This Row],[prediction]])^2</f>
        <v>0.95282397274735675</v>
      </c>
      <c r="E31">
        <f>(Table9[[#This Row],[mpg]]-$K$2)^2</f>
        <v>72.002473674907151</v>
      </c>
    </row>
    <row r="32" spans="1:5" x14ac:dyDescent="0.35">
      <c r="A32" s="9">
        <v>1965</v>
      </c>
      <c r="B32" s="12">
        <v>38</v>
      </c>
      <c r="C32">
        <f>$H$2*POWER(Table9[[#This Row],[weight]],$H$3)</f>
        <v>32.976127026952618</v>
      </c>
      <c r="D32">
        <f>(Table9[[#This Row],[mpg]]-Table9[[#This Row],[prediction]])^2</f>
        <v>25.239299649315942</v>
      </c>
      <c r="E32">
        <f>(Table9[[#This Row],[mpg]]-$K$2)^2</f>
        <v>209.8275993030478</v>
      </c>
    </row>
    <row r="33" spans="1:5" x14ac:dyDescent="0.35">
      <c r="A33" s="8">
        <v>1968</v>
      </c>
      <c r="B33" s="7">
        <v>38.1</v>
      </c>
      <c r="C33">
        <f>$H$2*POWER(Table9[[#This Row],[weight]],$H$3)</f>
        <v>32.925484361072961</v>
      </c>
      <c r="D33">
        <f>(Table9[[#This Row],[mpg]]-Table9[[#This Row],[prediction]])^2</f>
        <v>26.77561209750052</v>
      </c>
      <c r="E33">
        <f>(Table9[[#This Row],[mpg]]-$K$2)^2</f>
        <v>212.73468473018355</v>
      </c>
    </row>
    <row r="34" spans="1:5" x14ac:dyDescent="0.35">
      <c r="A34" s="9">
        <v>1970</v>
      </c>
      <c r="B34" s="12">
        <v>31</v>
      </c>
      <c r="C34">
        <f>$H$2*POWER(Table9[[#This Row],[weight]],$H$3)</f>
        <v>32.891808592396465</v>
      </c>
      <c r="D34">
        <f>(Table9[[#This Row],[mpg]]-Table9[[#This Row],[prediction]])^2</f>
        <v>3.5789397502650955</v>
      </c>
      <c r="E34">
        <f>(Table9[[#This Row],[mpg]]-$K$2)^2</f>
        <v>56.031619403550373</v>
      </c>
    </row>
    <row r="35" spans="1:5" x14ac:dyDescent="0.35">
      <c r="A35" s="8">
        <v>1975</v>
      </c>
      <c r="B35" s="7">
        <v>34.1</v>
      </c>
      <c r="C35">
        <f>$H$2*POWER(Table9[[#This Row],[weight]],$H$3)</f>
        <v>32.807918672746716</v>
      </c>
      <c r="D35">
        <f>(Table9[[#This Row],[mpg]]-Table9[[#This Row],[prediction]])^2</f>
        <v>1.6694741562366116</v>
      </c>
      <c r="E35">
        <f>(Table9[[#This Row],[mpg]]-$K$2)^2</f>
        <v>112.05126764475641</v>
      </c>
    </row>
    <row r="36" spans="1:5" x14ac:dyDescent="0.35">
      <c r="A36" s="9">
        <v>1975</v>
      </c>
      <c r="B36" s="12">
        <v>37</v>
      </c>
      <c r="C36">
        <f>$H$2*POWER(Table9[[#This Row],[weight]],$H$3)</f>
        <v>32.807918672746716</v>
      </c>
      <c r="D36">
        <f>(Table9[[#This Row],[mpg]]-Table9[[#This Row],[prediction]])^2</f>
        <v>17.573545854305657</v>
      </c>
      <c r="E36">
        <f>(Table9[[#This Row],[mpg]]-$K$2)^2</f>
        <v>181.85674503169105</v>
      </c>
    </row>
    <row r="37" spans="1:5" x14ac:dyDescent="0.35">
      <c r="A37" s="11">
        <v>1980</v>
      </c>
      <c r="B37" s="10">
        <v>36</v>
      </c>
      <c r="C37">
        <f>$H$2*POWER(Table9[[#This Row],[weight]],$H$3)</f>
        <v>32.724454013647957</v>
      </c>
      <c r="D37">
        <f>(Table9[[#This Row],[mpg]]-Table9[[#This Row],[prediction]])^2</f>
        <v>10.729201508706977</v>
      </c>
      <c r="E37">
        <f>(Table9[[#This Row],[mpg]]-$K$2)^2</f>
        <v>155.88589076033426</v>
      </c>
    </row>
    <row r="38" spans="1:5" x14ac:dyDescent="0.35">
      <c r="A38" s="11">
        <v>1985</v>
      </c>
      <c r="B38" s="10">
        <v>30</v>
      </c>
      <c r="C38">
        <f>$H$2*POWER(Table9[[#This Row],[weight]],$H$3)</f>
        <v>32.641411393595106</v>
      </c>
      <c r="D38">
        <f>(Table9[[#This Row],[mpg]]-Table9[[#This Row],[prediction]])^2</f>
        <v>6.9770541502140428</v>
      </c>
      <c r="E38">
        <f>(Table9[[#This Row],[mpg]]-$K$2)^2</f>
        <v>42.060765132193595</v>
      </c>
    </row>
    <row r="39" spans="1:5" x14ac:dyDescent="0.35">
      <c r="A39" s="8">
        <v>1985</v>
      </c>
      <c r="B39" s="7">
        <v>32.799999999999997</v>
      </c>
      <c r="C39">
        <f>$H$2*POWER(Table9[[#This Row],[weight]],$H$3)</f>
        <v>32.641411393595106</v>
      </c>
      <c r="D39">
        <f>(Table9[[#This Row],[mpg]]-Table9[[#This Row],[prediction]])^2</f>
        <v>2.5150346081445337E-2</v>
      </c>
      <c r="E39">
        <f>(Table9[[#This Row],[mpg]]-$K$2)^2</f>
        <v>86.219157091992514</v>
      </c>
    </row>
    <row r="40" spans="1:5" x14ac:dyDescent="0.35">
      <c r="A40" s="11">
        <v>1985</v>
      </c>
      <c r="B40" s="10">
        <v>34.1</v>
      </c>
      <c r="C40">
        <f>$H$2*POWER(Table9[[#This Row],[weight]],$H$3)</f>
        <v>32.641411393595106</v>
      </c>
      <c r="D40">
        <f>(Table9[[#This Row],[mpg]]-Table9[[#This Row],[prediction]])^2</f>
        <v>2.1274807227341737</v>
      </c>
      <c r="E40">
        <f>(Table9[[#This Row],[mpg]]-$K$2)^2</f>
        <v>112.05126764475641</v>
      </c>
    </row>
    <row r="41" spans="1:5" x14ac:dyDescent="0.35">
      <c r="A41" s="8">
        <v>1985</v>
      </c>
      <c r="B41" s="7">
        <v>43.1</v>
      </c>
      <c r="C41">
        <f>$H$2*POWER(Table9[[#This Row],[weight]],$H$3)</f>
        <v>32.641411393595106</v>
      </c>
      <c r="D41">
        <f>(Table9[[#This Row],[mpg]]-Table9[[#This Row],[prediction]])^2</f>
        <v>109.38207563802229</v>
      </c>
      <c r="E41">
        <f>(Table9[[#This Row],[mpg]]-$K$2)^2</f>
        <v>383.58895608696741</v>
      </c>
    </row>
    <row r="42" spans="1:5" x14ac:dyDescent="0.35">
      <c r="A42" s="8">
        <v>1990</v>
      </c>
      <c r="B42" s="7">
        <v>31.5</v>
      </c>
      <c r="C42">
        <f>$H$2*POWER(Table9[[#This Row],[weight]],$H$3)</f>
        <v>32.558787623519848</v>
      </c>
      <c r="D42">
        <f>(Table9[[#This Row],[mpg]]-Table9[[#This Row],[prediction]])^2</f>
        <v>1.1210312317188071</v>
      </c>
      <c r="E42">
        <f>(Table9[[#This Row],[mpg]]-$K$2)^2</f>
        <v>63.767046539228758</v>
      </c>
    </row>
    <row r="43" spans="1:5" x14ac:dyDescent="0.35">
      <c r="A43" s="8">
        <v>1990</v>
      </c>
      <c r="B43" s="7">
        <v>32</v>
      </c>
      <c r="C43">
        <f>$H$2*POWER(Table9[[#This Row],[weight]],$H$3)</f>
        <v>32.558787623519848</v>
      </c>
      <c r="D43">
        <f>(Table9[[#This Row],[mpg]]-Table9[[#This Row],[prediction]])^2</f>
        <v>0.3122436081989593</v>
      </c>
      <c r="E43">
        <f>(Table9[[#This Row],[mpg]]-$K$2)^2</f>
        <v>72.002473674907151</v>
      </c>
    </row>
    <row r="44" spans="1:5" x14ac:dyDescent="0.35">
      <c r="A44" s="11">
        <v>1995</v>
      </c>
      <c r="B44" s="10">
        <v>38</v>
      </c>
      <c r="C44">
        <f>$H$2*POWER(Table9[[#This Row],[weight]],$H$3)</f>
        <v>32.476579546383853</v>
      </c>
      <c r="D44">
        <f>(Table9[[#This Row],[mpg]]-Table9[[#This Row],[prediction]])^2</f>
        <v>30.508173507425205</v>
      </c>
      <c r="E44">
        <f>(Table9[[#This Row],[mpg]]-$K$2)^2</f>
        <v>209.8275993030478</v>
      </c>
    </row>
    <row r="45" spans="1:5" x14ac:dyDescent="0.35">
      <c r="A45" s="9">
        <v>2000</v>
      </c>
      <c r="B45" s="12">
        <v>31</v>
      </c>
      <c r="C45">
        <f>$H$2*POWER(Table9[[#This Row],[weight]],$H$3)</f>
        <v>32.394784036777644</v>
      </c>
      <c r="D45">
        <f>(Table9[[#This Row],[mpg]]-Table9[[#This Row],[prediction]])^2</f>
        <v>1.945422509249739</v>
      </c>
      <c r="E45">
        <f>(Table9[[#This Row],[mpg]]-$K$2)^2</f>
        <v>56.031619403550373</v>
      </c>
    </row>
    <row r="46" spans="1:5" x14ac:dyDescent="0.35">
      <c r="A46" s="11">
        <v>2003</v>
      </c>
      <c r="B46" s="10">
        <v>32</v>
      </c>
      <c r="C46">
        <f>$H$2*POWER(Table9[[#This Row],[weight]],$H$3)</f>
        <v>32.345903474963542</v>
      </c>
      <c r="D46">
        <f>(Table9[[#This Row],[mpg]]-Table9[[#This Row],[prediction]])^2</f>
        <v>0.11964921399185381</v>
      </c>
      <c r="E46">
        <f>(Table9[[#This Row],[mpg]]-$K$2)^2</f>
        <v>72.002473674907151</v>
      </c>
    </row>
    <row r="47" spans="1:5" x14ac:dyDescent="0.35">
      <c r="A47" s="8">
        <v>2019</v>
      </c>
      <c r="B47" s="7">
        <v>37.200000000000003</v>
      </c>
      <c r="C47">
        <f>$H$2*POWER(Table9[[#This Row],[weight]],$H$3)</f>
        <v>32.087669538642061</v>
      </c>
      <c r="D47">
        <f>(Table9[[#This Row],[mpg]]-Table9[[#This Row],[prediction]])^2</f>
        <v>26.135922746128308</v>
      </c>
      <c r="E47">
        <f>(Table9[[#This Row],[mpg]]-$K$2)^2</f>
        <v>187.29091588596248</v>
      </c>
    </row>
    <row r="48" spans="1:5" x14ac:dyDescent="0.35">
      <c r="A48" s="9">
        <v>2020</v>
      </c>
      <c r="B48" s="12">
        <v>31.8</v>
      </c>
      <c r="C48">
        <f>$H$2*POWER(Table9[[#This Row],[weight]],$H$3)</f>
        <v>32.071666250518327</v>
      </c>
      <c r="D48">
        <f>(Table9[[#This Row],[mpg]]-Table9[[#This Row],[prediction]])^2</f>
        <v>7.3802551670685765E-2</v>
      </c>
      <c r="E48">
        <f>(Table9[[#This Row],[mpg]]-$K$2)^2</f>
        <v>68.648302820635806</v>
      </c>
    </row>
    <row r="49" spans="1:5" x14ac:dyDescent="0.35">
      <c r="A49" s="8">
        <v>2025</v>
      </c>
      <c r="B49" s="7">
        <v>37</v>
      </c>
      <c r="C49">
        <f>$H$2*POWER(Table9[[#This Row],[weight]],$H$3)</f>
        <v>31.991887777110044</v>
      </c>
      <c r="D49">
        <f>(Table9[[#This Row],[mpg]]-Table9[[#This Row],[prediction]])^2</f>
        <v>25.081188037059775</v>
      </c>
      <c r="E49">
        <f>(Table9[[#This Row],[mpg]]-$K$2)^2</f>
        <v>181.85674503169105</v>
      </c>
    </row>
    <row r="50" spans="1:5" x14ac:dyDescent="0.35">
      <c r="A50" s="11">
        <v>2035</v>
      </c>
      <c r="B50" s="10">
        <v>29</v>
      </c>
      <c r="C50">
        <f>$H$2*POWER(Table9[[#This Row],[weight]],$H$3)</f>
        <v>31.833511288258116</v>
      </c>
      <c r="D50">
        <f>(Table9[[#This Row],[mpg]]-Table9[[#This Row],[prediction]])^2</f>
        <v>8.0287862206861664</v>
      </c>
      <c r="E50">
        <f>(Table9[[#This Row],[mpg]]-$K$2)^2</f>
        <v>30.089910860836817</v>
      </c>
    </row>
    <row r="51" spans="1:5" x14ac:dyDescent="0.35">
      <c r="A51" s="8">
        <v>2045</v>
      </c>
      <c r="B51" s="7">
        <v>31.5</v>
      </c>
      <c r="C51">
        <f>$H$2*POWER(Table9[[#This Row],[weight]],$H$3)</f>
        <v>31.676689454534841</v>
      </c>
      <c r="D51">
        <f>(Table9[[#This Row],[mpg]]-Table9[[#This Row],[prediction]])^2</f>
        <v>3.1219163343819793E-2</v>
      </c>
      <c r="E51">
        <f>(Table9[[#This Row],[mpg]]-$K$2)^2</f>
        <v>63.767046539228758</v>
      </c>
    </row>
    <row r="52" spans="1:5" x14ac:dyDescent="0.35">
      <c r="A52" s="9">
        <v>2045</v>
      </c>
      <c r="B52" s="12">
        <v>34.4</v>
      </c>
      <c r="C52">
        <f>$H$2*POWER(Table9[[#This Row],[weight]],$H$3)</f>
        <v>31.676689454534841</v>
      </c>
      <c r="D52">
        <f>(Table9[[#This Row],[mpg]]-Table9[[#This Row],[prediction]])^2</f>
        <v>7.4164203270417319</v>
      </c>
      <c r="E52">
        <f>(Table9[[#This Row],[mpg]]-$K$2)^2</f>
        <v>118.49252392616339</v>
      </c>
    </row>
    <row r="53" spans="1:5" x14ac:dyDescent="0.35">
      <c r="A53" s="8">
        <v>2046</v>
      </c>
      <c r="B53" s="7">
        <v>25</v>
      </c>
      <c r="C53">
        <f>$H$2*POWER(Table9[[#This Row],[weight]],$H$3)</f>
        <v>31.661091897396268</v>
      </c>
      <c r="D53">
        <f>(Table9[[#This Row],[mpg]]-Table9[[#This Row],[prediction]])^2</f>
        <v>44.370145265558214</v>
      </c>
      <c r="E53">
        <f>(Table9[[#This Row],[mpg]]-$K$2)^2</f>
        <v>2.2064937754097032</v>
      </c>
    </row>
    <row r="54" spans="1:5" x14ac:dyDescent="0.35">
      <c r="A54" s="8">
        <v>2050</v>
      </c>
      <c r="B54" s="7">
        <v>37.700000000000003</v>
      </c>
      <c r="C54">
        <f>$H$2*POWER(Table9[[#This Row],[weight]],$H$3)</f>
        <v>31.598854406086332</v>
      </c>
      <c r="D54">
        <f>(Table9[[#This Row],[mpg]]-Table9[[#This Row],[prediction]])^2</f>
        <v>37.223977558132198</v>
      </c>
      <c r="E54">
        <f>(Table9[[#This Row],[mpg]]-$K$2)^2</f>
        <v>201.22634302164087</v>
      </c>
    </row>
    <row r="55" spans="1:5" x14ac:dyDescent="0.35">
      <c r="A55" s="11">
        <v>2051</v>
      </c>
      <c r="B55" s="10">
        <v>30.5</v>
      </c>
      <c r="C55">
        <f>$H$2*POWER(Table9[[#This Row],[weight]],$H$3)</f>
        <v>31.583333105588476</v>
      </c>
      <c r="D55">
        <f>(Table9[[#This Row],[mpg]]-Table9[[#This Row],[prediction]])^2</f>
        <v>1.1736106176639727</v>
      </c>
      <c r="E55">
        <f>(Table9[[#This Row],[mpg]]-$K$2)^2</f>
        <v>48.79619226787198</v>
      </c>
    </row>
    <row r="56" spans="1:5" x14ac:dyDescent="0.35">
      <c r="A56" s="8">
        <v>2065</v>
      </c>
      <c r="B56" s="7">
        <v>30</v>
      </c>
      <c r="C56">
        <f>$H$2*POWER(Table9[[#This Row],[weight]],$H$3)</f>
        <v>31.367619187446198</v>
      </c>
      <c r="D56">
        <f>(Table9[[#This Row],[mpg]]-Table9[[#This Row],[prediction]])^2</f>
        <v>1.8703822418710001</v>
      </c>
      <c r="E56">
        <f>(Table9[[#This Row],[mpg]]-$K$2)^2</f>
        <v>42.060765132193595</v>
      </c>
    </row>
    <row r="57" spans="1:5" x14ac:dyDescent="0.35">
      <c r="A57" s="8">
        <v>2065</v>
      </c>
      <c r="B57" s="7">
        <v>32.299999999999997</v>
      </c>
      <c r="C57">
        <f>$H$2*POWER(Table9[[#This Row],[weight]],$H$3)</f>
        <v>31.367619187446198</v>
      </c>
      <c r="D57">
        <f>(Table9[[#This Row],[mpg]]-Table9[[#This Row],[prediction]])^2</f>
        <v>0.86933397961848191</v>
      </c>
      <c r="E57">
        <f>(Table9[[#This Row],[mpg]]-$K$2)^2</f>
        <v>77.183729956314139</v>
      </c>
    </row>
    <row r="58" spans="1:5" x14ac:dyDescent="0.35">
      <c r="A58" s="9">
        <v>2070</v>
      </c>
      <c r="B58" s="12">
        <v>39.4</v>
      </c>
      <c r="C58">
        <f>$H$2*POWER(Table9[[#This Row],[weight]],$H$3)</f>
        <v>31.291288262723349</v>
      </c>
      <c r="D58">
        <f>(Table9[[#This Row],[mpg]]-Table9[[#This Row],[prediction]])^2</f>
        <v>65.7512060382481</v>
      </c>
      <c r="E58">
        <f>(Table9[[#This Row],[mpg]]-$K$2)^2</f>
        <v>252.34679528294726</v>
      </c>
    </row>
    <row r="59" spans="1:5" x14ac:dyDescent="0.35">
      <c r="A59" s="9">
        <v>2074</v>
      </c>
      <c r="B59" s="12">
        <v>30</v>
      </c>
      <c r="C59">
        <f>$H$2*POWER(Table9[[#This Row],[weight]],$H$3)</f>
        <v>31.230489494678658</v>
      </c>
      <c r="D59">
        <f>(Table9[[#This Row],[mpg]]-Table9[[#This Row],[prediction]])^2</f>
        <v>1.514104396514538</v>
      </c>
      <c r="E59">
        <f>(Table9[[#This Row],[mpg]]-$K$2)^2</f>
        <v>42.060765132193595</v>
      </c>
    </row>
    <row r="60" spans="1:5" x14ac:dyDescent="0.35">
      <c r="A60" s="8">
        <v>2075</v>
      </c>
      <c r="B60" s="7">
        <v>33.5</v>
      </c>
      <c r="C60">
        <f>$H$2*POWER(Table9[[#This Row],[weight]],$H$3)</f>
        <v>31.215326564718247</v>
      </c>
      <c r="D60">
        <f>(Table9[[#This Row],[mpg]]-Table9[[#This Row],[prediction]])^2</f>
        <v>5.2197327058821283</v>
      </c>
      <c r="E60">
        <f>(Table9[[#This Row],[mpg]]-$K$2)^2</f>
        <v>99.708755081942314</v>
      </c>
    </row>
    <row r="61" spans="1:5" x14ac:dyDescent="0.35">
      <c r="A61" s="11">
        <v>2085</v>
      </c>
      <c r="B61" s="10">
        <v>44.3</v>
      </c>
      <c r="C61">
        <f>$H$2*POWER(Table9[[#This Row],[weight]],$H$3)</f>
        <v>31.064500197391101</v>
      </c>
      <c r="D61">
        <f>(Table9[[#This Row],[mpg]]-Table9[[#This Row],[prediction]])^2</f>
        <v>175.17845502486011</v>
      </c>
      <c r="E61">
        <f>(Table9[[#This Row],[mpg]]-$K$2)^2</f>
        <v>432.03398121259539</v>
      </c>
    </row>
    <row r="62" spans="1:5" x14ac:dyDescent="0.35">
      <c r="A62" s="8">
        <v>2100</v>
      </c>
      <c r="B62" s="7">
        <v>27</v>
      </c>
      <c r="C62">
        <f>$H$2*POWER(Table9[[#This Row],[weight]],$H$3)</f>
        <v>30.840963942040101</v>
      </c>
      <c r="D62">
        <f>(Table9[[#This Row],[mpg]]-Table9[[#This Row],[prediction]])^2</f>
        <v>14.753004004052235</v>
      </c>
      <c r="E62">
        <f>(Table9[[#This Row],[mpg]]-$K$2)^2</f>
        <v>12.148202318123259</v>
      </c>
    </row>
    <row r="63" spans="1:5" x14ac:dyDescent="0.35">
      <c r="A63" s="11">
        <v>2108</v>
      </c>
      <c r="B63" s="10">
        <v>24</v>
      </c>
      <c r="C63">
        <f>$H$2*POWER(Table9[[#This Row],[weight]],$H$3)</f>
        <v>30.723050207152955</v>
      </c>
      <c r="D63">
        <f>(Table9[[#This Row],[mpg]]-Table9[[#This Row],[prediction]])^2</f>
        <v>45.199404087899389</v>
      </c>
      <c r="E63">
        <f>(Table9[[#This Row],[mpg]]-$K$2)^2</f>
        <v>0.23563950405292511</v>
      </c>
    </row>
    <row r="64" spans="1:5" x14ac:dyDescent="0.35">
      <c r="A64" s="8">
        <v>2110</v>
      </c>
      <c r="B64" s="7">
        <v>40.799999999999997</v>
      </c>
      <c r="C64">
        <f>$H$2*POWER(Table9[[#This Row],[weight]],$H$3)</f>
        <v>30.69371200102335</v>
      </c>
      <c r="D64">
        <f>(Table9[[#This Row],[mpg]]-Table9[[#This Row],[prediction]])^2</f>
        <v>102.13705711825941</v>
      </c>
      <c r="E64">
        <f>(Table9[[#This Row],[mpg]]-$K$2)^2</f>
        <v>298.78599126284672</v>
      </c>
    </row>
    <row r="65" spans="1:5" x14ac:dyDescent="0.35">
      <c r="A65" s="8">
        <v>2110</v>
      </c>
      <c r="B65" s="7">
        <v>46.6</v>
      </c>
      <c r="C65">
        <f>$H$2*POWER(Table9[[#This Row],[weight]],$H$3)</f>
        <v>30.69371200102335</v>
      </c>
      <c r="D65">
        <f>(Table9[[#This Row],[mpg]]-Table9[[#This Row],[prediction]])^2</f>
        <v>253.00999790638863</v>
      </c>
      <c r="E65">
        <f>(Table9[[#This Row],[mpg]]-$K$2)^2</f>
        <v>532.93694603671622</v>
      </c>
    </row>
    <row r="66" spans="1:5" x14ac:dyDescent="0.35">
      <c r="A66" s="9">
        <v>2120</v>
      </c>
      <c r="B66" s="12">
        <v>32.1</v>
      </c>
      <c r="C66">
        <f>$H$2*POWER(Table9[[#This Row],[weight]],$H$3)</f>
        <v>30.547854378906031</v>
      </c>
      <c r="D66">
        <f>(Table9[[#This Row],[mpg]]-Table9[[#This Row],[prediction]])^2</f>
        <v>2.4091560290811871</v>
      </c>
      <c r="E66">
        <f>(Table9[[#This Row],[mpg]]-$K$2)^2</f>
        <v>73.709559102042846</v>
      </c>
    </row>
    <row r="67" spans="1:5" x14ac:dyDescent="0.35">
      <c r="A67" s="8">
        <v>2123</v>
      </c>
      <c r="B67" s="7">
        <v>28</v>
      </c>
      <c r="C67">
        <f>$H$2*POWER(Table9[[#This Row],[weight]],$H$3)</f>
        <v>30.504366031570331</v>
      </c>
      <c r="D67">
        <f>(Table9[[#This Row],[mpg]]-Table9[[#This Row],[prediction]])^2</f>
        <v>6.2718492200833298</v>
      </c>
      <c r="E67">
        <f>(Table9[[#This Row],[mpg]]-$K$2)^2</f>
        <v>20.119056589480039</v>
      </c>
    </row>
    <row r="68" spans="1:5" x14ac:dyDescent="0.35">
      <c r="A68" s="9">
        <v>2124</v>
      </c>
      <c r="B68" s="12">
        <v>18</v>
      </c>
      <c r="C68">
        <f>$H$2*POWER(Table9[[#This Row],[weight]],$H$3)</f>
        <v>30.489897317046943</v>
      </c>
      <c r="D68">
        <f>(Table9[[#This Row],[mpg]]-Table9[[#This Row],[prediction]])^2</f>
        <v>155.99753499037641</v>
      </c>
      <c r="E68">
        <f>(Table9[[#This Row],[mpg]]-$K$2)^2</f>
        <v>30.410513875912258</v>
      </c>
    </row>
    <row r="69" spans="1:5" x14ac:dyDescent="0.35">
      <c r="A69" s="8">
        <v>2125</v>
      </c>
      <c r="B69" s="7">
        <v>28</v>
      </c>
      <c r="C69">
        <f>$H$2*POWER(Table9[[#This Row],[weight]],$H$3)</f>
        <v>30.475442270834449</v>
      </c>
      <c r="D69">
        <f>(Table9[[#This Row],[mpg]]-Table9[[#This Row],[prediction]])^2</f>
        <v>6.127814436234015</v>
      </c>
      <c r="E69">
        <f>(Table9[[#This Row],[mpg]]-$K$2)^2</f>
        <v>20.119056589480039</v>
      </c>
    </row>
    <row r="70" spans="1:5" x14ac:dyDescent="0.35">
      <c r="A70" s="9">
        <v>2125</v>
      </c>
      <c r="B70" s="12">
        <v>36</v>
      </c>
      <c r="C70">
        <f>$H$2*POWER(Table9[[#This Row],[weight]],$H$3)</f>
        <v>30.475442270834449</v>
      </c>
      <c r="D70">
        <f>(Table9[[#This Row],[mpg]]-Table9[[#This Row],[prediction]])^2</f>
        <v>30.520738102882827</v>
      </c>
      <c r="E70">
        <f>(Table9[[#This Row],[mpg]]-$K$2)^2</f>
        <v>155.88589076033426</v>
      </c>
    </row>
    <row r="71" spans="1:5" x14ac:dyDescent="0.35">
      <c r="A71" s="8">
        <v>2125</v>
      </c>
      <c r="B71" s="7">
        <v>38</v>
      </c>
      <c r="C71">
        <f>$H$2*POWER(Table9[[#This Row],[weight]],$H$3)</f>
        <v>30.475442270834449</v>
      </c>
      <c r="D71">
        <f>(Table9[[#This Row],[mpg]]-Table9[[#This Row],[prediction]])^2</f>
        <v>56.618969019545027</v>
      </c>
      <c r="E71">
        <f>(Table9[[#This Row],[mpg]]-$K$2)^2</f>
        <v>209.8275993030478</v>
      </c>
    </row>
    <row r="72" spans="1:5" x14ac:dyDescent="0.35">
      <c r="A72" s="8">
        <v>2126</v>
      </c>
      <c r="B72" s="7">
        <v>25</v>
      </c>
      <c r="C72">
        <f>$H$2*POWER(Table9[[#This Row],[weight]],$H$3)</f>
        <v>30.461000873597524</v>
      </c>
      <c r="D72">
        <f>(Table9[[#This Row],[mpg]]-Table9[[#This Row],[prediction]])^2</f>
        <v>29.822530541432915</v>
      </c>
      <c r="E72">
        <f>(Table9[[#This Row],[mpg]]-$K$2)^2</f>
        <v>2.2064937754097032</v>
      </c>
    </row>
    <row r="73" spans="1:5" x14ac:dyDescent="0.35">
      <c r="A73" s="8">
        <v>2130</v>
      </c>
      <c r="B73" s="7">
        <v>27</v>
      </c>
      <c r="C73">
        <f>$H$2*POWER(Table9[[#This Row],[weight]],$H$3)</f>
        <v>30.403371388975</v>
      </c>
      <c r="D73">
        <f>(Table9[[#This Row],[mpg]]-Table9[[#This Row],[prediction]])^2</f>
        <v>11.582936811293619</v>
      </c>
      <c r="E73">
        <f>(Table9[[#This Row],[mpg]]-$K$2)^2</f>
        <v>12.148202318123259</v>
      </c>
    </row>
    <row r="74" spans="1:5" x14ac:dyDescent="0.35">
      <c r="A74" s="9">
        <v>2130</v>
      </c>
      <c r="B74" s="12">
        <v>27</v>
      </c>
      <c r="C74">
        <f>$H$2*POWER(Table9[[#This Row],[weight]],$H$3)</f>
        <v>30.403371388975</v>
      </c>
      <c r="D74">
        <f>(Table9[[#This Row],[mpg]]-Table9[[#This Row],[prediction]])^2</f>
        <v>11.582936811293619</v>
      </c>
      <c r="E74">
        <f>(Table9[[#This Row],[mpg]]-$K$2)^2</f>
        <v>12.148202318123259</v>
      </c>
    </row>
    <row r="75" spans="1:5" x14ac:dyDescent="0.35">
      <c r="A75" s="8">
        <v>2130</v>
      </c>
      <c r="B75" s="7">
        <v>37.299999999999997</v>
      </c>
      <c r="C75">
        <f>$H$2*POWER(Table9[[#This Row],[weight]],$H$3)</f>
        <v>30.403371388975</v>
      </c>
      <c r="D75">
        <f>(Table9[[#This Row],[mpg]]-Table9[[#This Row],[prediction]])^2</f>
        <v>47.563486198408583</v>
      </c>
      <c r="E75">
        <f>(Table9[[#This Row],[mpg]]-$K$2)^2</f>
        <v>190.03800131309799</v>
      </c>
    </row>
    <row r="76" spans="1:5" x14ac:dyDescent="0.35">
      <c r="A76" s="8">
        <v>2130</v>
      </c>
      <c r="B76" s="7">
        <v>44</v>
      </c>
      <c r="C76">
        <f>$H$2*POWER(Table9[[#This Row],[weight]],$H$3)</f>
        <v>30.403371388975</v>
      </c>
      <c r="D76">
        <f>(Table9[[#This Row],[mpg]]-Table9[[#This Row],[prediction]])^2</f>
        <v>184.86830958614362</v>
      </c>
      <c r="E76">
        <f>(Table9[[#This Row],[mpg]]-$K$2)^2</f>
        <v>419.65272493118846</v>
      </c>
    </row>
    <row r="77" spans="1:5" x14ac:dyDescent="0.35">
      <c r="A77" s="9">
        <v>2135</v>
      </c>
      <c r="B77" s="12">
        <v>29.5</v>
      </c>
      <c r="C77">
        <f>$H$2*POWER(Table9[[#This Row],[weight]],$H$3)</f>
        <v>30.331639330021915</v>
      </c>
      <c r="D77">
        <f>(Table9[[#This Row],[mpg]]-Table9[[#This Row],[prediction]])^2</f>
        <v>0.69162397523929919</v>
      </c>
      <c r="E77">
        <f>(Table9[[#This Row],[mpg]]-$K$2)^2</f>
        <v>35.825337996515202</v>
      </c>
    </row>
    <row r="78" spans="1:5" x14ac:dyDescent="0.35">
      <c r="A78" s="11">
        <v>2144</v>
      </c>
      <c r="B78" s="10">
        <v>41.5</v>
      </c>
      <c r="C78">
        <f>$H$2*POWER(Table9[[#This Row],[weight]],$H$3)</f>
        <v>30.203367872310611</v>
      </c>
      <c r="D78">
        <f>(Table9[[#This Row],[mpg]]-Table9[[#This Row],[prediction]])^2</f>
        <v>127.61389742834409</v>
      </c>
      <c r="E78">
        <f>(Table9[[#This Row],[mpg]]-$K$2)^2</f>
        <v>323.47558925279657</v>
      </c>
    </row>
    <row r="79" spans="1:5" x14ac:dyDescent="0.35">
      <c r="A79" s="11">
        <v>2145</v>
      </c>
      <c r="B79" s="10">
        <v>33.799999999999997</v>
      </c>
      <c r="C79">
        <f>$H$2*POWER(Table9[[#This Row],[weight]],$H$3)</f>
        <v>30.189182179861209</v>
      </c>
      <c r="D79">
        <f>(Table9[[#This Row],[mpg]]-Table9[[#This Row],[prediction]])^2</f>
        <v>13.038005330231828</v>
      </c>
      <c r="E79">
        <f>(Table9[[#This Row],[mpg]]-$K$2)^2</f>
        <v>105.79001136334929</v>
      </c>
    </row>
    <row r="80" spans="1:5" x14ac:dyDescent="0.35">
      <c r="A80" s="8">
        <v>2150</v>
      </c>
      <c r="B80" s="7">
        <v>34.5</v>
      </c>
      <c r="C80">
        <f>$H$2*POWER(Table9[[#This Row],[weight]],$H$3)</f>
        <v>30.11845239350713</v>
      </c>
      <c r="D80">
        <f>(Table9[[#This Row],[mpg]]-Table9[[#This Row],[prediction]])^2</f>
        <v>19.197959427963394</v>
      </c>
      <c r="E80">
        <f>(Table9[[#This Row],[mpg]]-$K$2)^2</f>
        <v>120.6796093532991</v>
      </c>
    </row>
    <row r="81" spans="1:5" x14ac:dyDescent="0.35">
      <c r="A81" s="9">
        <v>2155</v>
      </c>
      <c r="B81" s="12">
        <v>28</v>
      </c>
      <c r="C81">
        <f>$H$2*POWER(Table9[[#This Row],[weight]],$H$3)</f>
        <v>30.048052039252266</v>
      </c>
      <c r="D81">
        <f>(Table9[[#This Row],[mpg]]-Table9[[#This Row],[prediction]])^2</f>
        <v>4.1945171554853635</v>
      </c>
      <c r="E81">
        <f>(Table9[[#This Row],[mpg]]-$K$2)^2</f>
        <v>20.119056589480039</v>
      </c>
    </row>
    <row r="82" spans="1:5" x14ac:dyDescent="0.35">
      <c r="A82" s="9">
        <v>2155</v>
      </c>
      <c r="B82" s="12">
        <v>30</v>
      </c>
      <c r="C82">
        <f>$H$2*POWER(Table9[[#This Row],[weight]],$H$3)</f>
        <v>30.048052039252266</v>
      </c>
      <c r="D82">
        <f>(Table9[[#This Row],[mpg]]-Table9[[#This Row],[prediction]])^2</f>
        <v>2.308998476301278E-3</v>
      </c>
      <c r="E82">
        <f>(Table9[[#This Row],[mpg]]-$K$2)^2</f>
        <v>42.060765132193595</v>
      </c>
    </row>
    <row r="83" spans="1:5" x14ac:dyDescent="0.35">
      <c r="A83" s="8">
        <v>2155</v>
      </c>
      <c r="B83" s="7">
        <v>30</v>
      </c>
      <c r="C83">
        <f>$H$2*POWER(Table9[[#This Row],[weight]],$H$3)</f>
        <v>30.048052039252266</v>
      </c>
      <c r="D83">
        <f>(Table9[[#This Row],[mpg]]-Table9[[#This Row],[prediction]])^2</f>
        <v>2.308998476301278E-3</v>
      </c>
      <c r="E83">
        <f>(Table9[[#This Row],[mpg]]-$K$2)^2</f>
        <v>42.060765132193595</v>
      </c>
    </row>
    <row r="84" spans="1:5" x14ac:dyDescent="0.35">
      <c r="A84" s="8">
        <v>2158</v>
      </c>
      <c r="B84" s="7">
        <v>24</v>
      </c>
      <c r="C84">
        <f>$H$2*POWER(Table9[[#This Row],[weight]],$H$3)</f>
        <v>30.005968999173483</v>
      </c>
      <c r="D84">
        <f>(Table9[[#This Row],[mpg]]-Table9[[#This Row],[prediction]])^2</f>
        <v>36.071663619032925</v>
      </c>
      <c r="E84">
        <f>(Table9[[#This Row],[mpg]]-$K$2)^2</f>
        <v>0.23563950405292511</v>
      </c>
    </row>
    <row r="85" spans="1:5" x14ac:dyDescent="0.35">
      <c r="A85" s="8">
        <v>2160</v>
      </c>
      <c r="B85" s="7">
        <v>36</v>
      </c>
      <c r="C85">
        <f>$H$2*POWER(Table9[[#This Row],[weight]],$H$3)</f>
        <v>29.977978823712842</v>
      </c>
      <c r="D85">
        <f>(Table9[[#This Row],[mpg]]-Table9[[#This Row],[prediction]])^2</f>
        <v>36.264739047650963</v>
      </c>
      <c r="E85">
        <f>(Table9[[#This Row],[mpg]]-$K$2)^2</f>
        <v>155.88589076033426</v>
      </c>
    </row>
    <row r="86" spans="1:5" x14ac:dyDescent="0.35">
      <c r="A86" s="8">
        <v>2164</v>
      </c>
      <c r="B86" s="7">
        <v>24.5</v>
      </c>
      <c r="C86">
        <f>$H$2*POWER(Table9[[#This Row],[weight]],$H$3)</f>
        <v>29.922154263558976</v>
      </c>
      <c r="D86">
        <f>(Table9[[#This Row],[mpg]]-Table9[[#This Row],[prediction]])^2</f>
        <v>29.399756857830784</v>
      </c>
      <c r="E86">
        <f>(Table9[[#This Row],[mpg]]-$K$2)^2</f>
        <v>0.97106663973131413</v>
      </c>
    </row>
    <row r="87" spans="1:5" x14ac:dyDescent="0.35">
      <c r="A87" s="11">
        <v>2164</v>
      </c>
      <c r="B87" s="10">
        <v>28</v>
      </c>
      <c r="C87">
        <f>$H$2*POWER(Table9[[#This Row],[weight]],$H$3)</f>
        <v>29.922154263558976</v>
      </c>
      <c r="D87">
        <f>(Table9[[#This Row],[mpg]]-Table9[[#This Row],[prediction]])^2</f>
        <v>3.6946770129179507</v>
      </c>
      <c r="E87">
        <f>(Table9[[#This Row],[mpg]]-$K$2)^2</f>
        <v>20.119056589480039</v>
      </c>
    </row>
    <row r="88" spans="1:5" x14ac:dyDescent="0.35">
      <c r="A88" s="11">
        <v>2171</v>
      </c>
      <c r="B88" s="10">
        <v>29</v>
      </c>
      <c r="C88">
        <f>$H$2*POWER(Table9[[#This Row],[weight]],$H$3)</f>
        <v>29.824958111610261</v>
      </c>
      <c r="D88">
        <f>(Table9[[#This Row],[mpg]]-Table9[[#This Row],[prediction]])^2</f>
        <v>0.68055588591156801</v>
      </c>
      <c r="E88">
        <f>(Table9[[#This Row],[mpg]]-$K$2)^2</f>
        <v>30.089910860836817</v>
      </c>
    </row>
    <row r="89" spans="1:5" x14ac:dyDescent="0.35">
      <c r="A89" s="11">
        <v>2188</v>
      </c>
      <c r="B89" s="10">
        <v>34.299999999999997</v>
      </c>
      <c r="C89">
        <f>$H$2*POWER(Table9[[#This Row],[weight]],$H$3)</f>
        <v>29.591509087023347</v>
      </c>
      <c r="D89">
        <f>(Table9[[#This Row],[mpg]]-Table9[[#This Row],[prediction]])^2</f>
        <v>22.169886677583687</v>
      </c>
      <c r="E89">
        <f>(Table9[[#This Row],[mpg]]-$K$2)^2</f>
        <v>116.32543849902768</v>
      </c>
    </row>
    <row r="90" spans="1:5" x14ac:dyDescent="0.35">
      <c r="A90" s="11">
        <v>2189</v>
      </c>
      <c r="B90" s="10">
        <v>26</v>
      </c>
      <c r="C90">
        <f>$H$2*POWER(Table9[[#This Row],[weight]],$H$3)</f>
        <v>29.577890130566733</v>
      </c>
      <c r="D90">
        <f>(Table9[[#This Row],[mpg]]-Table9[[#This Row],[prediction]])^2</f>
        <v>12.801297786406831</v>
      </c>
      <c r="E90">
        <f>(Table9[[#This Row],[mpg]]-$K$2)^2</f>
        <v>6.1773480467664807</v>
      </c>
    </row>
    <row r="91" spans="1:5" x14ac:dyDescent="0.35">
      <c r="A91" s="8">
        <v>2190</v>
      </c>
      <c r="B91" s="7">
        <v>30.5</v>
      </c>
      <c r="C91">
        <f>$H$2*POWER(Table9[[#This Row],[weight]],$H$3)</f>
        <v>29.564283657817274</v>
      </c>
      <c r="D91">
        <f>(Table9[[#This Row],[mpg]]-Table9[[#This Row],[prediction]])^2</f>
        <v>0.87556507302782027</v>
      </c>
      <c r="E91">
        <f>(Table9[[#This Row],[mpg]]-$K$2)^2</f>
        <v>48.79619226787198</v>
      </c>
    </row>
    <row r="92" spans="1:5" x14ac:dyDescent="0.35">
      <c r="A92" s="9">
        <v>2190</v>
      </c>
      <c r="B92" s="12">
        <v>33</v>
      </c>
      <c r="C92">
        <f>$H$2*POWER(Table9[[#This Row],[weight]],$H$3)</f>
        <v>29.564283657817274</v>
      </c>
      <c r="D92">
        <f>(Table9[[#This Row],[mpg]]-Table9[[#This Row],[prediction]])^2</f>
        <v>11.80414678394145</v>
      </c>
      <c r="E92">
        <f>(Table9[[#This Row],[mpg]]-$K$2)^2</f>
        <v>89.973327946263922</v>
      </c>
    </row>
    <row r="93" spans="1:5" x14ac:dyDescent="0.35">
      <c r="A93" s="9">
        <v>2200</v>
      </c>
      <c r="B93" s="12">
        <v>34.200000000000003</v>
      </c>
      <c r="C93">
        <f>$H$2*POWER(Table9[[#This Row],[weight]],$H$3)</f>
        <v>29.428901779840345</v>
      </c>
      <c r="D93">
        <f>(Table9[[#This Row],[mpg]]-Table9[[#This Row],[prediction]])^2</f>
        <v>22.763378226410655</v>
      </c>
      <c r="E93">
        <f>(Table9[[#This Row],[mpg]]-$K$2)^2</f>
        <v>114.17835307189212</v>
      </c>
    </row>
    <row r="94" spans="1:5" x14ac:dyDescent="0.35">
      <c r="A94" s="8">
        <v>2202</v>
      </c>
      <c r="B94" s="7">
        <v>27</v>
      </c>
      <c r="C94">
        <f>$H$2*POWER(Table9[[#This Row],[weight]],$H$3)</f>
        <v>29.40197350784851</v>
      </c>
      <c r="D94">
        <f>(Table9[[#This Row],[mpg]]-Table9[[#This Row],[prediction]])^2</f>
        <v>5.7694767324060754</v>
      </c>
      <c r="E94">
        <f>(Table9[[#This Row],[mpg]]-$K$2)^2</f>
        <v>12.148202318123259</v>
      </c>
    </row>
    <row r="95" spans="1:5" x14ac:dyDescent="0.35">
      <c r="A95" s="9">
        <v>2205</v>
      </c>
      <c r="B95" s="12">
        <v>36</v>
      </c>
      <c r="C95">
        <f>$H$2*POWER(Table9[[#This Row],[weight]],$H$3)</f>
        <v>29.361673033361289</v>
      </c>
      <c r="D95">
        <f>(Table9[[#This Row],[mpg]]-Table9[[#This Row],[prediction]])^2</f>
        <v>44.067384916002716</v>
      </c>
      <c r="E95">
        <f>(Table9[[#This Row],[mpg]]-$K$2)^2</f>
        <v>155.88589076033426</v>
      </c>
    </row>
    <row r="96" spans="1:5" x14ac:dyDescent="0.35">
      <c r="A96" s="9">
        <v>2210</v>
      </c>
      <c r="B96" s="12">
        <v>33.700000000000003</v>
      </c>
      <c r="C96">
        <f>$H$2*POWER(Table9[[#This Row],[weight]],$H$3)</f>
        <v>29.294749619833532</v>
      </c>
      <c r="D96">
        <f>(Table9[[#This Row],[mpg]]-Table9[[#This Row],[prediction]])^2</f>
        <v>19.40623091195684</v>
      </c>
      <c r="E96">
        <f>(Table9[[#This Row],[mpg]]-$K$2)^2</f>
        <v>103.74292593621372</v>
      </c>
    </row>
    <row r="97" spans="1:5" x14ac:dyDescent="0.35">
      <c r="A97" s="8">
        <v>2215</v>
      </c>
      <c r="B97" s="7">
        <v>34.700000000000003</v>
      </c>
      <c r="C97">
        <f>$H$2*POWER(Table9[[#This Row],[weight]],$H$3)</f>
        <v>29.228129466422569</v>
      </c>
      <c r="D97">
        <f>(Table9[[#This Row],[mpg]]-Table9[[#This Row],[prediction]])^2</f>
        <v>29.941367136232991</v>
      </c>
      <c r="E97">
        <f>(Table9[[#This Row],[mpg]]-$K$2)^2</f>
        <v>125.11378020757051</v>
      </c>
    </row>
    <row r="98" spans="1:5" x14ac:dyDescent="0.35">
      <c r="A98" s="9">
        <v>2219</v>
      </c>
      <c r="B98" s="12">
        <v>29</v>
      </c>
      <c r="C98">
        <f>$H$2*POWER(Table9[[#This Row],[weight]],$H$3)</f>
        <v>29.175050309982304</v>
      </c>
      <c r="D98">
        <f>(Table9[[#This Row],[mpg]]-Table9[[#This Row],[prediction]])^2</f>
        <v>3.0642611024900554E-2</v>
      </c>
      <c r="E98">
        <f>(Table9[[#This Row],[mpg]]-$K$2)^2</f>
        <v>30.089910860836817</v>
      </c>
    </row>
    <row r="99" spans="1:5" x14ac:dyDescent="0.35">
      <c r="A99" s="11">
        <v>2220</v>
      </c>
      <c r="B99" s="10">
        <v>23</v>
      </c>
      <c r="C99">
        <f>$H$2*POWER(Table9[[#This Row],[weight]],$H$3)</f>
        <v>29.161810519002834</v>
      </c>
      <c r="D99">
        <f>(Table9[[#This Row],[mpg]]-Table9[[#This Row],[prediction]])^2</f>
        <v>37.967908872093979</v>
      </c>
      <c r="E99">
        <f>(Table9[[#This Row],[mpg]]-$K$2)^2</f>
        <v>0.26478523269614707</v>
      </c>
    </row>
    <row r="100" spans="1:5" x14ac:dyDescent="0.35">
      <c r="A100" s="11">
        <v>2220</v>
      </c>
      <c r="B100" s="10">
        <v>25</v>
      </c>
      <c r="C100">
        <f>$H$2*POWER(Table9[[#This Row],[weight]],$H$3)</f>
        <v>29.161810519002834</v>
      </c>
      <c r="D100">
        <f>(Table9[[#This Row],[mpg]]-Table9[[#This Row],[prediction]])^2</f>
        <v>17.320666796082644</v>
      </c>
      <c r="E100">
        <f>(Table9[[#This Row],[mpg]]-$K$2)^2</f>
        <v>2.2064937754097032</v>
      </c>
    </row>
    <row r="101" spans="1:5" x14ac:dyDescent="0.35">
      <c r="A101" s="8">
        <v>2223</v>
      </c>
      <c r="B101" s="7">
        <v>25</v>
      </c>
      <c r="C101">
        <f>$H$2*POWER(Table9[[#This Row],[weight]],$H$3)</f>
        <v>29.122162881842531</v>
      </c>
      <c r="D101">
        <f>(Table9[[#This Row],[mpg]]-Table9[[#This Row],[prediction]])^2</f>
        <v>16.992226824440319</v>
      </c>
      <c r="E101">
        <f>(Table9[[#This Row],[mpg]]-$K$2)^2</f>
        <v>2.2064937754097032</v>
      </c>
    </row>
    <row r="102" spans="1:5" x14ac:dyDescent="0.35">
      <c r="A102" s="11">
        <v>2226</v>
      </c>
      <c r="B102" s="10">
        <v>21</v>
      </c>
      <c r="C102">
        <f>$H$2*POWER(Table9[[#This Row],[weight]],$H$3)</f>
        <v>29.082622509134243</v>
      </c>
      <c r="D102">
        <f>(Table9[[#This Row],[mpg]]-Table9[[#This Row],[prediction]])^2</f>
        <v>65.328786625163531</v>
      </c>
      <c r="E102">
        <f>(Table9[[#This Row],[mpg]]-$K$2)^2</f>
        <v>6.3230766899825905</v>
      </c>
    </row>
    <row r="103" spans="1:5" x14ac:dyDescent="0.35">
      <c r="A103" s="11">
        <v>2228</v>
      </c>
      <c r="B103" s="10">
        <v>25</v>
      </c>
      <c r="C103">
        <f>$H$2*POWER(Table9[[#This Row],[weight]],$H$3)</f>
        <v>29.056321637521297</v>
      </c>
      <c r="D103">
        <f>(Table9[[#This Row],[mpg]]-Table9[[#This Row],[prediction]])^2</f>
        <v>16.453745227023454</v>
      </c>
      <c r="E103">
        <f>(Table9[[#This Row],[mpg]]-$K$2)^2</f>
        <v>2.2064937754097032</v>
      </c>
    </row>
    <row r="104" spans="1:5" x14ac:dyDescent="0.35">
      <c r="A104" s="9">
        <v>2230</v>
      </c>
      <c r="B104" s="12">
        <v>30.9</v>
      </c>
      <c r="C104">
        <f>$H$2*POWER(Table9[[#This Row],[weight]],$H$3)</f>
        <v>29.030068117918248</v>
      </c>
      <c r="D104">
        <f>(Table9[[#This Row],[mpg]]-Table9[[#This Row],[prediction]])^2</f>
        <v>3.4966452436257995</v>
      </c>
      <c r="E104">
        <f>(Table9[[#This Row],[mpg]]-$K$2)^2</f>
        <v>54.544533976414669</v>
      </c>
    </row>
    <row r="105" spans="1:5" x14ac:dyDescent="0.35">
      <c r="A105" s="11">
        <v>2234</v>
      </c>
      <c r="B105" s="10">
        <v>26</v>
      </c>
      <c r="C105">
        <f>$H$2*POWER(Table9[[#This Row],[weight]],$H$3)</f>
        <v>28.977702624775574</v>
      </c>
      <c r="D105">
        <f>(Table9[[#This Row],[mpg]]-Table9[[#This Row],[prediction]])^2</f>
        <v>8.8667129215953437</v>
      </c>
      <c r="E105">
        <f>(Table9[[#This Row],[mpg]]-$K$2)^2</f>
        <v>6.1773480467664807</v>
      </c>
    </row>
    <row r="106" spans="1:5" x14ac:dyDescent="0.35">
      <c r="A106" s="8">
        <v>2245</v>
      </c>
      <c r="B106" s="7">
        <v>34</v>
      </c>
      <c r="C106">
        <f>$H$2*POWER(Table9[[#This Row],[weight]],$H$3)</f>
        <v>28.834663260702612</v>
      </c>
      <c r="D106">
        <f>(Table9[[#This Row],[mpg]]-Table9[[#This Row],[prediction]])^2</f>
        <v>26.680703630335369</v>
      </c>
      <c r="E106">
        <f>(Table9[[#This Row],[mpg]]-$K$2)^2</f>
        <v>109.94418221762071</v>
      </c>
    </row>
    <row r="107" spans="1:5" x14ac:dyDescent="0.35">
      <c r="A107" s="8">
        <v>2246</v>
      </c>
      <c r="B107" s="7">
        <v>26</v>
      </c>
      <c r="C107">
        <f>$H$2*POWER(Table9[[#This Row],[weight]],$H$3)</f>
        <v>28.821729416355033</v>
      </c>
      <c r="D107">
        <f>(Table9[[#This Row],[mpg]]-Table9[[#This Row],[prediction]])^2</f>
        <v>7.9621568991233183</v>
      </c>
      <c r="E107">
        <f>(Table9[[#This Row],[mpg]]-$K$2)^2</f>
        <v>6.1773480467664807</v>
      </c>
    </row>
    <row r="108" spans="1:5" x14ac:dyDescent="0.35">
      <c r="A108" s="9">
        <v>2254</v>
      </c>
      <c r="B108" s="12">
        <v>23</v>
      </c>
      <c r="C108">
        <f>$H$2*POWER(Table9[[#This Row],[weight]],$H$3)</f>
        <v>28.718673345063085</v>
      </c>
      <c r="D108">
        <f>(Table9[[#This Row],[mpg]]-Table9[[#This Row],[prediction]])^2</f>
        <v>32.70322482753501</v>
      </c>
      <c r="E108">
        <f>(Table9[[#This Row],[mpg]]-$K$2)^2</f>
        <v>0.26478523269614707</v>
      </c>
    </row>
    <row r="109" spans="1:5" x14ac:dyDescent="0.35">
      <c r="A109" s="11">
        <v>2255</v>
      </c>
      <c r="B109" s="10">
        <v>26</v>
      </c>
      <c r="C109">
        <f>$H$2*POWER(Table9[[#This Row],[weight]],$H$3)</f>
        <v>28.705842941149267</v>
      </c>
      <c r="D109">
        <f>(Table9[[#This Row],[mpg]]-Table9[[#This Row],[prediction]])^2</f>
        <v>7.3215860221673186</v>
      </c>
      <c r="E109">
        <f>(Table9[[#This Row],[mpg]]-$K$2)^2</f>
        <v>6.1773480467664807</v>
      </c>
    </row>
    <row r="110" spans="1:5" x14ac:dyDescent="0.35">
      <c r="A110" s="8">
        <v>2264</v>
      </c>
      <c r="B110" s="7">
        <v>28</v>
      </c>
      <c r="C110">
        <f>$H$2*POWER(Table9[[#This Row],[weight]],$H$3)</f>
        <v>28.590881242884887</v>
      </c>
      <c r="D110">
        <f>(Table9[[#This Row],[mpg]]-Table9[[#This Row],[prediction]])^2</f>
        <v>0.34914064319318866</v>
      </c>
      <c r="E110">
        <f>(Table9[[#This Row],[mpg]]-$K$2)^2</f>
        <v>20.119056589480039</v>
      </c>
    </row>
    <row r="111" spans="1:5" x14ac:dyDescent="0.35">
      <c r="A111" s="8">
        <v>2265</v>
      </c>
      <c r="B111" s="7">
        <v>26</v>
      </c>
      <c r="C111">
        <f>$H$2*POWER(Table9[[#This Row],[weight]],$H$3)</f>
        <v>28.578164325808089</v>
      </c>
      <c r="D111">
        <f>(Table9[[#This Row],[mpg]]-Table9[[#This Row],[prediction]])^2</f>
        <v>6.6469312908694782</v>
      </c>
      <c r="E111">
        <f>(Table9[[#This Row],[mpg]]-$K$2)^2</f>
        <v>6.1773480467664807</v>
      </c>
    </row>
    <row r="112" spans="1:5" x14ac:dyDescent="0.35">
      <c r="A112" s="9">
        <v>2265</v>
      </c>
      <c r="B112" s="12">
        <v>26</v>
      </c>
      <c r="C112">
        <f>$H$2*POWER(Table9[[#This Row],[weight]],$H$3)</f>
        <v>28.578164325808089</v>
      </c>
      <c r="D112">
        <f>(Table9[[#This Row],[mpg]]-Table9[[#This Row],[prediction]])^2</f>
        <v>6.6469312908694782</v>
      </c>
      <c r="E112">
        <f>(Table9[[#This Row],[mpg]]-$K$2)^2</f>
        <v>6.1773480467664807</v>
      </c>
    </row>
    <row r="113" spans="1:5" x14ac:dyDescent="0.35">
      <c r="A113" s="11">
        <v>2265</v>
      </c>
      <c r="B113" s="10">
        <v>32.200000000000003</v>
      </c>
      <c r="C113">
        <f>$H$2*POWER(Table9[[#This Row],[weight]],$H$3)</f>
        <v>28.578164325808089</v>
      </c>
      <c r="D113">
        <f>(Table9[[#This Row],[mpg]]-Table9[[#This Row],[prediction]])^2</f>
        <v>13.117693650849194</v>
      </c>
      <c r="E113">
        <f>(Table9[[#This Row],[mpg]]-$K$2)^2</f>
        <v>75.436644529178551</v>
      </c>
    </row>
    <row r="114" spans="1:5" x14ac:dyDescent="0.35">
      <c r="A114" s="9">
        <v>2278</v>
      </c>
      <c r="B114" s="12">
        <v>24</v>
      </c>
      <c r="C114">
        <f>$H$2*POWER(Table9[[#This Row],[weight]],$H$3)</f>
        <v>28.413864186666043</v>
      </c>
      <c r="D114">
        <f>(Table9[[#This Row],[mpg]]-Table9[[#This Row],[prediction]])^2</f>
        <v>19.482197058333089</v>
      </c>
      <c r="E114">
        <f>(Table9[[#This Row],[mpg]]-$K$2)^2</f>
        <v>0.23563950405292511</v>
      </c>
    </row>
    <row r="115" spans="1:5" x14ac:dyDescent="0.35">
      <c r="A115" s="8">
        <v>2279</v>
      </c>
      <c r="B115" s="7">
        <v>20</v>
      </c>
      <c r="C115">
        <f>$H$2*POWER(Table9[[#This Row],[weight]],$H$3)</f>
        <v>28.401303641670737</v>
      </c>
      <c r="D115">
        <f>(Table9[[#This Row],[mpg]]-Table9[[#This Row],[prediction]])^2</f>
        <v>70.581902879549986</v>
      </c>
      <c r="E115">
        <f>(Table9[[#This Row],[mpg]]-$K$2)^2</f>
        <v>12.352222418625812</v>
      </c>
    </row>
    <row r="116" spans="1:5" x14ac:dyDescent="0.35">
      <c r="A116" s="9">
        <v>2288</v>
      </c>
      <c r="B116" s="12">
        <v>28</v>
      </c>
      <c r="C116">
        <f>$H$2*POWER(Table9[[#This Row],[weight]],$H$3)</f>
        <v>28.288754649252574</v>
      </c>
      <c r="D116">
        <f>(Table9[[#This Row],[mpg]]-Table9[[#This Row],[prediction]])^2</f>
        <v>8.3379247464977227E-2</v>
      </c>
      <c r="E116">
        <f>(Table9[[#This Row],[mpg]]-$K$2)^2</f>
        <v>20.119056589480039</v>
      </c>
    </row>
    <row r="117" spans="1:5" x14ac:dyDescent="0.35">
      <c r="A117" s="11">
        <v>2290</v>
      </c>
      <c r="B117" s="10">
        <v>32.4</v>
      </c>
      <c r="C117">
        <f>$H$2*POWER(Table9[[#This Row],[weight]],$H$3)</f>
        <v>28.263864348310747</v>
      </c>
      <c r="D117">
        <f>(Table9[[#This Row],[mpg]]-Table9[[#This Row],[prediction]])^2</f>
        <v>17.107618129174867</v>
      </c>
      <c r="E117">
        <f>(Table9[[#This Row],[mpg]]-$K$2)^2</f>
        <v>78.950815383449836</v>
      </c>
    </row>
    <row r="118" spans="1:5" x14ac:dyDescent="0.35">
      <c r="A118" s="11">
        <v>2295</v>
      </c>
      <c r="B118" s="10">
        <v>32</v>
      </c>
      <c r="C118">
        <f>$H$2*POWER(Table9[[#This Row],[weight]],$H$3)</f>
        <v>28.201829096966961</v>
      </c>
      <c r="D118">
        <f>(Table9[[#This Row],[mpg]]-Table9[[#This Row],[prediction]])^2</f>
        <v>14.426102208646814</v>
      </c>
      <c r="E118">
        <f>(Table9[[#This Row],[mpg]]-$K$2)^2</f>
        <v>72.002473674907151</v>
      </c>
    </row>
    <row r="119" spans="1:5" x14ac:dyDescent="0.35">
      <c r="A119" s="11">
        <v>2300</v>
      </c>
      <c r="B119" s="10">
        <v>25.5</v>
      </c>
      <c r="C119">
        <f>$H$2*POWER(Table9[[#This Row],[weight]],$H$3)</f>
        <v>28.14006456652573</v>
      </c>
      <c r="D119">
        <f>(Table9[[#This Row],[mpg]]-Table9[[#This Row],[prediction]])^2</f>
        <v>6.969940915424691</v>
      </c>
      <c r="E119">
        <f>(Table9[[#This Row],[mpg]]-$K$2)^2</f>
        <v>3.9419209110880922</v>
      </c>
    </row>
    <row r="120" spans="1:5" x14ac:dyDescent="0.35">
      <c r="A120" s="9">
        <v>2300</v>
      </c>
      <c r="B120" s="12">
        <v>26</v>
      </c>
      <c r="C120">
        <f>$H$2*POWER(Table9[[#This Row],[weight]],$H$3)</f>
        <v>28.14006456652573</v>
      </c>
      <c r="D120">
        <f>(Table9[[#This Row],[mpg]]-Table9[[#This Row],[prediction]])^2</f>
        <v>4.5798763488989609</v>
      </c>
      <c r="E120">
        <f>(Table9[[#This Row],[mpg]]-$K$2)^2</f>
        <v>6.1773480467664807</v>
      </c>
    </row>
    <row r="121" spans="1:5" x14ac:dyDescent="0.35">
      <c r="A121" s="8">
        <v>2300</v>
      </c>
      <c r="B121" s="7">
        <v>27.2</v>
      </c>
      <c r="C121">
        <f>$H$2*POWER(Table9[[#This Row],[weight]],$H$3)</f>
        <v>28.14006456652573</v>
      </c>
      <c r="D121">
        <f>(Table9[[#This Row],[mpg]]-Table9[[#This Row],[prediction]])^2</f>
        <v>0.88372138923721011</v>
      </c>
      <c r="E121">
        <f>(Table9[[#This Row],[mpg]]-$K$2)^2</f>
        <v>13.582373172394609</v>
      </c>
    </row>
    <row r="122" spans="1:5" x14ac:dyDescent="0.35">
      <c r="A122" s="8">
        <v>2310</v>
      </c>
      <c r="B122" s="7">
        <v>19</v>
      </c>
      <c r="C122">
        <f>$H$2*POWER(Table9[[#This Row],[weight]],$H$3)</f>
        <v>28.01734061926399</v>
      </c>
      <c r="D122">
        <f>(Table9[[#This Row],[mpg]]-Table9[[#This Row],[prediction]])^2</f>
        <v>81.312431843828278</v>
      </c>
      <c r="E122">
        <f>(Table9[[#This Row],[mpg]]-$K$2)^2</f>
        <v>20.381368147269036</v>
      </c>
    </row>
    <row r="123" spans="1:5" x14ac:dyDescent="0.35">
      <c r="A123" s="8">
        <v>2320</v>
      </c>
      <c r="B123" s="7">
        <v>34.5</v>
      </c>
      <c r="C123">
        <f>$H$2*POWER(Table9[[#This Row],[weight]],$H$3)</f>
        <v>27.895678560552469</v>
      </c>
      <c r="D123">
        <f>(Table9[[#This Row],[mpg]]-Table9[[#This Row],[prediction]])^2</f>
        <v>43.61706167554631</v>
      </c>
      <c r="E123">
        <f>(Table9[[#This Row],[mpg]]-$K$2)^2</f>
        <v>120.6796093532991</v>
      </c>
    </row>
    <row r="124" spans="1:5" x14ac:dyDescent="0.35">
      <c r="A124" s="9">
        <v>2330</v>
      </c>
      <c r="B124" s="12">
        <v>19</v>
      </c>
      <c r="C124">
        <f>$H$2*POWER(Table9[[#This Row],[weight]],$H$3)</f>
        <v>27.775064684276074</v>
      </c>
      <c r="D124">
        <f>(Table9[[#This Row],[mpg]]-Table9[[#This Row],[prediction]])^2</f>
        <v>77.001760213229161</v>
      </c>
      <c r="E124">
        <f>(Table9[[#This Row],[mpg]]-$K$2)^2</f>
        <v>20.381368147269036</v>
      </c>
    </row>
    <row r="125" spans="1:5" x14ac:dyDescent="0.35">
      <c r="A125" s="8">
        <v>2335</v>
      </c>
      <c r="B125" s="7">
        <v>43.4</v>
      </c>
      <c r="C125">
        <f>$H$2*POWER(Table9[[#This Row],[weight]],$H$3)</f>
        <v>27.71514659571033</v>
      </c>
      <c r="D125">
        <f>(Table9[[#This Row],[mpg]]-Table9[[#This Row],[prediction]])^2</f>
        <v>246.01462631405721</v>
      </c>
      <c r="E125">
        <f>(Table9[[#This Row],[mpg]]-$K$2)^2</f>
        <v>395.43021236837438</v>
      </c>
    </row>
    <row r="126" spans="1:5" x14ac:dyDescent="0.35">
      <c r="A126" s="8">
        <v>2350</v>
      </c>
      <c r="B126" s="7">
        <v>32.4</v>
      </c>
      <c r="C126">
        <f>$H$2*POWER(Table9[[#This Row],[weight]],$H$3)</f>
        <v>27.536927823192229</v>
      </c>
      <c r="D126">
        <f>(Table9[[#This Row],[mpg]]-Table9[[#This Row],[prediction]])^2</f>
        <v>23.649470996841853</v>
      </c>
      <c r="E126">
        <f>(Table9[[#This Row],[mpg]]-$K$2)^2</f>
        <v>78.950815383449836</v>
      </c>
    </row>
    <row r="127" spans="1:5" x14ac:dyDescent="0.35">
      <c r="A127" s="11">
        <v>2370</v>
      </c>
      <c r="B127" s="10">
        <v>36</v>
      </c>
      <c r="C127">
        <f>$H$2*POWER(Table9[[#This Row],[weight]],$H$3)</f>
        <v>27.302824992454603</v>
      </c>
      <c r="D127">
        <f>(Table9[[#This Row],[mpg]]-Table9[[#This Row],[prediction]])^2</f>
        <v>75.640853111872275</v>
      </c>
      <c r="E127">
        <f>(Table9[[#This Row],[mpg]]-$K$2)^2</f>
        <v>155.88589076033426</v>
      </c>
    </row>
    <row r="128" spans="1:5" x14ac:dyDescent="0.35">
      <c r="A128" s="8">
        <v>2372</v>
      </c>
      <c r="B128" s="7">
        <v>24</v>
      </c>
      <c r="C128">
        <f>$H$2*POWER(Table9[[#This Row],[weight]],$H$3)</f>
        <v>27.27963264277545</v>
      </c>
      <c r="D128">
        <f>(Table9[[#This Row],[mpg]]-Table9[[#This Row],[prediction]])^2</f>
        <v>10.755990271558282</v>
      </c>
      <c r="E128">
        <f>(Table9[[#This Row],[mpg]]-$K$2)^2</f>
        <v>0.23563950405292511</v>
      </c>
    </row>
    <row r="129" spans="1:5" x14ac:dyDescent="0.35">
      <c r="A129" s="8">
        <v>2375</v>
      </c>
      <c r="B129" s="7">
        <v>25</v>
      </c>
      <c r="C129">
        <f>$H$2*POWER(Table9[[#This Row],[weight]],$H$3)</f>
        <v>27.244917629739341</v>
      </c>
      <c r="D129">
        <f>(Table9[[#This Row],[mpg]]-Table9[[#This Row],[prediction]])^2</f>
        <v>5.0396551643144996</v>
      </c>
      <c r="E129">
        <f>(Table9[[#This Row],[mpg]]-$K$2)^2</f>
        <v>2.2064937754097032</v>
      </c>
    </row>
    <row r="130" spans="1:5" x14ac:dyDescent="0.35">
      <c r="A130" s="8">
        <v>2379</v>
      </c>
      <c r="B130" s="7">
        <v>22</v>
      </c>
      <c r="C130">
        <f>$H$2*POWER(Table9[[#This Row],[weight]],$H$3)</f>
        <v>27.198767646716504</v>
      </c>
      <c r="D130">
        <f>(Table9[[#This Row],[mpg]]-Table9[[#This Row],[prediction]])^2</f>
        <v>27.027185044546261</v>
      </c>
      <c r="E130">
        <f>(Table9[[#This Row],[mpg]]-$K$2)^2</f>
        <v>2.293930961339369</v>
      </c>
    </row>
    <row r="131" spans="1:5" x14ac:dyDescent="0.35">
      <c r="A131" s="8">
        <v>2380</v>
      </c>
      <c r="B131" s="7">
        <v>29.9</v>
      </c>
      <c r="C131">
        <f>$H$2*POWER(Table9[[#This Row],[weight]],$H$3)</f>
        <v>27.187254479601272</v>
      </c>
      <c r="D131">
        <f>(Table9[[#This Row],[mpg]]-Table9[[#This Row],[prediction]])^2</f>
        <v>7.3589882584433584</v>
      </c>
      <c r="E131">
        <f>(Table9[[#This Row],[mpg]]-$K$2)^2</f>
        <v>40.773679705057894</v>
      </c>
    </row>
    <row r="132" spans="1:5" x14ac:dyDescent="0.35">
      <c r="A132" s="8">
        <v>2385</v>
      </c>
      <c r="B132" s="7">
        <v>30</v>
      </c>
      <c r="C132">
        <f>$H$2*POWER(Table9[[#This Row],[weight]],$H$3)</f>
        <v>27.129834002310318</v>
      </c>
      <c r="D132">
        <f>(Table9[[#This Row],[mpg]]-Table9[[#This Row],[prediction]])^2</f>
        <v>8.2378528542940082</v>
      </c>
      <c r="E132">
        <f>(Table9[[#This Row],[mpg]]-$K$2)^2</f>
        <v>42.060765132193595</v>
      </c>
    </row>
    <row r="133" spans="1:5" x14ac:dyDescent="0.35">
      <c r="A133" s="8">
        <v>2391</v>
      </c>
      <c r="B133" s="7">
        <v>26</v>
      </c>
      <c r="C133">
        <f>$H$2*POWER(Table9[[#This Row],[weight]],$H$3)</f>
        <v>27.061247608855773</v>
      </c>
      <c r="D133">
        <f>(Table9[[#This Row],[mpg]]-Table9[[#This Row],[prediction]])^2</f>
        <v>1.1262464873020952</v>
      </c>
      <c r="E133">
        <f>(Table9[[#This Row],[mpg]]-$K$2)^2</f>
        <v>6.1773480467664807</v>
      </c>
    </row>
    <row r="134" spans="1:5" x14ac:dyDescent="0.35">
      <c r="A134" s="8">
        <v>2395</v>
      </c>
      <c r="B134" s="7">
        <v>22</v>
      </c>
      <c r="C134">
        <f>$H$2*POWER(Table9[[#This Row],[weight]],$H$3)</f>
        <v>27.015714971758253</v>
      </c>
      <c r="D134">
        <f>(Table9[[#This Row],[mpg]]-Table9[[#This Row],[prediction]])^2</f>
        <v>25.157396677919898</v>
      </c>
      <c r="E134">
        <f>(Table9[[#This Row],[mpg]]-$K$2)^2</f>
        <v>2.293930961339369</v>
      </c>
    </row>
    <row r="135" spans="1:5" x14ac:dyDescent="0.35">
      <c r="A135" s="9">
        <v>2395</v>
      </c>
      <c r="B135" s="12">
        <v>34</v>
      </c>
      <c r="C135">
        <f>$H$2*POWER(Table9[[#This Row],[weight]],$H$3)</f>
        <v>27.015714971758253</v>
      </c>
      <c r="D135">
        <f>(Table9[[#This Row],[mpg]]-Table9[[#This Row],[prediction]])^2</f>
        <v>48.780237355721816</v>
      </c>
      <c r="E135">
        <f>(Table9[[#This Row],[mpg]]-$K$2)^2</f>
        <v>109.94418221762071</v>
      </c>
    </row>
    <row r="136" spans="1:5" x14ac:dyDescent="0.35">
      <c r="A136" s="11">
        <v>2401</v>
      </c>
      <c r="B136" s="10">
        <v>21</v>
      </c>
      <c r="C136">
        <f>$H$2*POWER(Table9[[#This Row],[weight]],$H$3)</f>
        <v>26.947701533725958</v>
      </c>
      <c r="D136">
        <f>(Table9[[#This Row],[mpg]]-Table9[[#This Row],[prediction]])^2</f>
        <v>35.375153534286113</v>
      </c>
      <c r="E136">
        <f>(Table9[[#This Row],[mpg]]-$K$2)^2</f>
        <v>6.3230766899825905</v>
      </c>
    </row>
    <row r="137" spans="1:5" x14ac:dyDescent="0.35">
      <c r="A137" s="9">
        <v>2405</v>
      </c>
      <c r="B137" s="12">
        <v>23.9</v>
      </c>
      <c r="C137">
        <f>$H$2*POWER(Table9[[#This Row],[weight]],$H$3)</f>
        <v>26.902548475999165</v>
      </c>
      <c r="D137">
        <f>(Table9[[#This Row],[mpg]]-Table9[[#This Row],[prediction]])^2</f>
        <v>9.0152973507249161</v>
      </c>
      <c r="E137">
        <f>(Table9[[#This Row],[mpg]]-$K$2)^2</f>
        <v>0.1485540769172462</v>
      </c>
    </row>
    <row r="138" spans="1:5" x14ac:dyDescent="0.35">
      <c r="A138" s="8">
        <v>2408</v>
      </c>
      <c r="B138" s="7">
        <v>20</v>
      </c>
      <c r="C138">
        <f>$H$2*POWER(Table9[[#This Row],[weight]],$H$3)</f>
        <v>26.868782493033002</v>
      </c>
      <c r="D138">
        <f>(Table9[[#This Row],[mpg]]-Table9[[#This Row],[prediction]])^2</f>
        <v>47.180172936596669</v>
      </c>
      <c r="E138">
        <f>(Table9[[#This Row],[mpg]]-$K$2)^2</f>
        <v>12.352222418625812</v>
      </c>
    </row>
    <row r="139" spans="1:5" x14ac:dyDescent="0.35">
      <c r="A139" s="8">
        <v>2408</v>
      </c>
      <c r="B139" s="7">
        <v>22</v>
      </c>
      <c r="C139">
        <f>$H$2*POWER(Table9[[#This Row],[weight]],$H$3)</f>
        <v>26.868782493033002</v>
      </c>
      <c r="D139">
        <f>(Table9[[#This Row],[mpg]]-Table9[[#This Row],[prediction]])^2</f>
        <v>23.705042964464656</v>
      </c>
      <c r="E139">
        <f>(Table9[[#This Row],[mpg]]-$K$2)^2</f>
        <v>2.293930961339369</v>
      </c>
    </row>
    <row r="140" spans="1:5" x14ac:dyDescent="0.35">
      <c r="A140" s="8">
        <v>2420</v>
      </c>
      <c r="B140" s="7">
        <v>23.7</v>
      </c>
      <c r="C140">
        <f>$H$2*POWER(Table9[[#This Row],[weight]],$H$3)</f>
        <v>26.734558840838577</v>
      </c>
      <c r="D140">
        <f>(Table9[[#This Row],[mpg]]-Table9[[#This Row],[prediction]])^2</f>
        <v>9.2085473585115736</v>
      </c>
      <c r="E140">
        <f>(Table9[[#This Row],[mpg]]-$K$2)^2</f>
        <v>3.4383222645891429E-2</v>
      </c>
    </row>
    <row r="141" spans="1:5" x14ac:dyDescent="0.35">
      <c r="A141" s="11">
        <v>2430</v>
      </c>
      <c r="B141" s="10">
        <v>24</v>
      </c>
      <c r="C141">
        <f>$H$2*POWER(Table9[[#This Row],[weight]],$H$3)</f>
        <v>26.623722213816205</v>
      </c>
      <c r="D141">
        <f>(Table9[[#This Row],[mpg]]-Table9[[#This Row],[prediction]])^2</f>
        <v>6.8839182552726061</v>
      </c>
      <c r="E141">
        <f>(Table9[[#This Row],[mpg]]-$K$2)^2</f>
        <v>0.23563950405292511</v>
      </c>
    </row>
    <row r="142" spans="1:5" x14ac:dyDescent="0.35">
      <c r="A142" s="8">
        <v>2434</v>
      </c>
      <c r="B142" s="7">
        <v>37</v>
      </c>
      <c r="C142">
        <f>$H$2*POWER(Table9[[#This Row],[weight]],$H$3)</f>
        <v>26.57964351667589</v>
      </c>
      <c r="D142">
        <f>(Table9[[#This Row],[mpg]]-Table9[[#This Row],[prediction]])^2</f>
        <v>108.5838292395548</v>
      </c>
      <c r="E142">
        <f>(Table9[[#This Row],[mpg]]-$K$2)^2</f>
        <v>181.85674503169105</v>
      </c>
    </row>
    <row r="143" spans="1:5" x14ac:dyDescent="0.35">
      <c r="A143" s="8">
        <v>2451</v>
      </c>
      <c r="B143" s="7">
        <v>26</v>
      </c>
      <c r="C143">
        <f>$H$2*POWER(Table9[[#This Row],[weight]],$H$3)</f>
        <v>26.393920069948841</v>
      </c>
      <c r="D143">
        <f>(Table9[[#This Row],[mpg]]-Table9[[#This Row],[prediction]])^2</f>
        <v>0.15517302150849976</v>
      </c>
      <c r="E143">
        <f>(Table9[[#This Row],[mpg]]-$K$2)^2</f>
        <v>6.1773480467664807</v>
      </c>
    </row>
    <row r="144" spans="1:5" x14ac:dyDescent="0.35">
      <c r="A144" s="8">
        <v>2464</v>
      </c>
      <c r="B144" s="7">
        <v>28</v>
      </c>
      <c r="C144">
        <f>$H$2*POWER(Table9[[#This Row],[weight]],$H$3)</f>
        <v>26.253631846695551</v>
      </c>
      <c r="D144">
        <f>(Table9[[#This Row],[mpg]]-Table9[[#This Row],[prediction]])^2</f>
        <v>3.04980172687599</v>
      </c>
      <c r="E144">
        <f>(Table9[[#This Row],[mpg]]-$K$2)^2</f>
        <v>20.119056589480039</v>
      </c>
    </row>
    <row r="145" spans="1:5" x14ac:dyDescent="0.35">
      <c r="A145" s="9">
        <v>2472</v>
      </c>
      <c r="B145" s="12">
        <v>21</v>
      </c>
      <c r="C145">
        <f>$H$2*POWER(Table9[[#This Row],[weight]],$H$3)</f>
        <v>26.168036749537237</v>
      </c>
      <c r="D145">
        <f>(Table9[[#This Row],[mpg]]-Table9[[#This Row],[prediction]])^2</f>
        <v>26.708603844567406</v>
      </c>
      <c r="E145">
        <f>(Table9[[#This Row],[mpg]]-$K$2)^2</f>
        <v>6.3230766899825905</v>
      </c>
    </row>
    <row r="146" spans="1:5" x14ac:dyDescent="0.35">
      <c r="A146" s="9">
        <v>2489</v>
      </c>
      <c r="B146" s="12">
        <v>24</v>
      </c>
      <c r="C146">
        <f>$H$2*POWER(Table9[[#This Row],[weight]],$H$3)</f>
        <v>25.987980868625495</v>
      </c>
      <c r="D146">
        <f>(Table9[[#This Row],[mpg]]-Table9[[#This Row],[prediction]])^2</f>
        <v>3.9520679340209792</v>
      </c>
      <c r="E146">
        <f>(Table9[[#This Row],[mpg]]-$K$2)^2</f>
        <v>0.23563950405292511</v>
      </c>
    </row>
    <row r="147" spans="1:5" x14ac:dyDescent="0.35">
      <c r="A147" s="8">
        <v>2490</v>
      </c>
      <c r="B147" s="7">
        <v>27.2</v>
      </c>
      <c r="C147">
        <f>$H$2*POWER(Table9[[#This Row],[weight]],$H$3)</f>
        <v>25.977466195891051</v>
      </c>
      <c r="D147">
        <f>(Table9[[#This Row],[mpg]]-Table9[[#This Row],[prediction]])^2</f>
        <v>1.4945889021890972</v>
      </c>
      <c r="E147">
        <f>(Table9[[#This Row],[mpg]]-$K$2)^2</f>
        <v>13.582373172394609</v>
      </c>
    </row>
    <row r="148" spans="1:5" x14ac:dyDescent="0.35">
      <c r="A148" s="11">
        <v>2500</v>
      </c>
      <c r="B148" s="10">
        <v>35</v>
      </c>
      <c r="C148">
        <f>$H$2*POWER(Table9[[#This Row],[weight]],$H$3)</f>
        <v>25.872783832501952</v>
      </c>
      <c r="D148">
        <f>(Table9[[#This Row],[mpg]]-Table9[[#This Row],[prediction]])^2</f>
        <v>83.306074968237752</v>
      </c>
      <c r="E148">
        <f>(Table9[[#This Row],[mpg]]-$K$2)^2</f>
        <v>131.91503648897748</v>
      </c>
    </row>
    <row r="149" spans="1:5" x14ac:dyDescent="0.35">
      <c r="A149" s="8">
        <v>2506</v>
      </c>
      <c r="B149" s="7">
        <v>23</v>
      </c>
      <c r="C149">
        <f>$H$2*POWER(Table9[[#This Row],[weight]],$H$3)</f>
        <v>25.810376921566</v>
      </c>
      <c r="D149">
        <f>(Table9[[#This Row],[mpg]]-Table9[[#This Row],[prediction]])^2</f>
        <v>7.8982184412707879</v>
      </c>
      <c r="E149">
        <f>(Table9[[#This Row],[mpg]]-$K$2)^2</f>
        <v>0.26478523269614707</v>
      </c>
    </row>
    <row r="150" spans="1:5" x14ac:dyDescent="0.35">
      <c r="A150" s="9">
        <v>2511</v>
      </c>
      <c r="B150" s="12">
        <v>22</v>
      </c>
      <c r="C150">
        <f>$H$2*POWER(Table9[[#This Row],[weight]],$H$3)</f>
        <v>25.758599832126524</v>
      </c>
      <c r="D150">
        <f>(Table9[[#This Row],[mpg]]-Table9[[#This Row],[prediction]])^2</f>
        <v>14.127072698061538</v>
      </c>
      <c r="E150">
        <f>(Table9[[#This Row],[mpg]]-$K$2)^2</f>
        <v>2.293930961339369</v>
      </c>
    </row>
    <row r="151" spans="1:5" x14ac:dyDescent="0.35">
      <c r="A151" s="8">
        <v>2515</v>
      </c>
      <c r="B151" s="7">
        <v>21.1</v>
      </c>
      <c r="C151">
        <f>$H$2*POWER(Table9[[#This Row],[weight]],$H$3)</f>
        <v>25.717326940368018</v>
      </c>
      <c r="D151">
        <f>(Table9[[#This Row],[mpg]]-Table9[[#This Row],[prediction]])^2</f>
        <v>21.319708074248268</v>
      </c>
      <c r="E151">
        <f>(Table9[[#This Row],[mpg]]-$K$2)^2</f>
        <v>5.8301621171182623</v>
      </c>
    </row>
    <row r="152" spans="1:5" x14ac:dyDescent="0.35">
      <c r="A152" s="9">
        <v>2525</v>
      </c>
      <c r="B152" s="12">
        <v>29</v>
      </c>
      <c r="C152">
        <f>$H$2*POWER(Table9[[#This Row],[weight]],$H$3)</f>
        <v>25.614718934559342</v>
      </c>
      <c r="D152">
        <f>(Table9[[#This Row],[mpg]]-Table9[[#This Row],[prediction]])^2</f>
        <v>11.460127892031037</v>
      </c>
      <c r="E152">
        <f>(Table9[[#This Row],[mpg]]-$K$2)^2</f>
        <v>30.089910860836817</v>
      </c>
    </row>
    <row r="153" spans="1:5" x14ac:dyDescent="0.35">
      <c r="A153" s="8">
        <v>2542</v>
      </c>
      <c r="B153" s="7">
        <v>25</v>
      </c>
      <c r="C153">
        <f>$H$2*POWER(Table9[[#This Row],[weight]],$H$3)</f>
        <v>25.442144942205488</v>
      </c>
      <c r="D153">
        <f>(Table9[[#This Row],[mpg]]-Table9[[#This Row],[prediction]])^2</f>
        <v>0.19549214991789407</v>
      </c>
      <c r="E153">
        <f>(Table9[[#This Row],[mpg]]-$K$2)^2</f>
        <v>2.2064937754097032</v>
      </c>
    </row>
    <row r="154" spans="1:5" x14ac:dyDescent="0.35">
      <c r="A154" s="9">
        <v>2542</v>
      </c>
      <c r="B154" s="12">
        <v>31.3</v>
      </c>
      <c r="C154">
        <f>$H$2*POWER(Table9[[#This Row],[weight]],$H$3)</f>
        <v>25.442144942205488</v>
      </c>
      <c r="D154">
        <f>(Table9[[#This Row],[mpg]]-Table9[[#This Row],[prediction]])^2</f>
        <v>34.314465878128757</v>
      </c>
      <c r="E154">
        <f>(Table9[[#This Row],[mpg]]-$K$2)^2</f>
        <v>60.612875684957416</v>
      </c>
    </row>
    <row r="155" spans="1:5" x14ac:dyDescent="0.35">
      <c r="A155" s="9">
        <v>2545</v>
      </c>
      <c r="B155" s="12">
        <v>24</v>
      </c>
      <c r="C155">
        <f>$H$2*POWER(Table9[[#This Row],[weight]],$H$3)</f>
        <v>25.411930922971667</v>
      </c>
      <c r="D155">
        <f>(Table9[[#This Row],[mpg]]-Table9[[#This Row],[prediction]])^2</f>
        <v>1.9935489312436234</v>
      </c>
      <c r="E155">
        <f>(Table9[[#This Row],[mpg]]-$K$2)^2</f>
        <v>0.23563950405292511</v>
      </c>
    </row>
    <row r="156" spans="1:5" x14ac:dyDescent="0.35">
      <c r="A156" s="8">
        <v>2556</v>
      </c>
      <c r="B156" s="7">
        <v>33.5</v>
      </c>
      <c r="C156">
        <f>$H$2*POWER(Table9[[#This Row],[weight]],$H$3)</f>
        <v>25.301755240674307</v>
      </c>
      <c r="D156">
        <f>(Table9[[#This Row],[mpg]]-Table9[[#This Row],[prediction]])^2</f>
        <v>67.211217133811189</v>
      </c>
      <c r="E156">
        <f>(Table9[[#This Row],[mpg]]-$K$2)^2</f>
        <v>99.708755081942314</v>
      </c>
    </row>
    <row r="157" spans="1:5" x14ac:dyDescent="0.35">
      <c r="A157" s="9">
        <v>2560</v>
      </c>
      <c r="B157" s="12">
        <v>27.5</v>
      </c>
      <c r="C157">
        <f>$H$2*POWER(Table9[[#This Row],[weight]],$H$3)</f>
        <v>25.261926977714598</v>
      </c>
      <c r="D157">
        <f>(Table9[[#This Row],[mpg]]-Table9[[#This Row],[prediction]])^2</f>
        <v>5.0089708530817134</v>
      </c>
      <c r="E157">
        <f>(Table9[[#This Row],[mpg]]-$K$2)^2</f>
        <v>15.883629453801648</v>
      </c>
    </row>
    <row r="158" spans="1:5" x14ac:dyDescent="0.35">
      <c r="A158" s="8">
        <v>2565</v>
      </c>
      <c r="B158" s="7">
        <v>26.5</v>
      </c>
      <c r="C158">
        <f>$H$2*POWER(Table9[[#This Row],[weight]],$H$3)</f>
        <v>25.212316983835329</v>
      </c>
      <c r="D158">
        <f>(Table9[[#This Row],[mpg]]-Table9[[#This Row],[prediction]])^2</f>
        <v>1.6581275501189439</v>
      </c>
      <c r="E158">
        <f>(Table9[[#This Row],[mpg]]-$K$2)^2</f>
        <v>8.9127751824448698</v>
      </c>
    </row>
    <row r="159" spans="1:5" x14ac:dyDescent="0.35">
      <c r="A159" s="8">
        <v>2572</v>
      </c>
      <c r="B159" s="7">
        <v>25</v>
      </c>
      <c r="C159">
        <f>$H$2*POWER(Table9[[#This Row],[weight]],$H$3)</f>
        <v>25.143188243001589</v>
      </c>
      <c r="D159">
        <f>(Table9[[#This Row],[mpg]]-Table9[[#This Row],[prediction]])^2</f>
        <v>2.0502872933882085E-2</v>
      </c>
      <c r="E159">
        <f>(Table9[[#This Row],[mpg]]-$K$2)^2</f>
        <v>2.2064937754097032</v>
      </c>
    </row>
    <row r="160" spans="1:5" x14ac:dyDescent="0.35">
      <c r="A160" s="8">
        <v>2575</v>
      </c>
      <c r="B160" s="7">
        <v>31</v>
      </c>
      <c r="C160">
        <f>$H$2*POWER(Table9[[#This Row],[weight]],$H$3)</f>
        <v>25.11367712237346</v>
      </c>
      <c r="D160">
        <f>(Table9[[#This Row],[mpg]]-Table9[[#This Row],[prediction]])^2</f>
        <v>34.648797019669594</v>
      </c>
      <c r="E160">
        <f>(Table9[[#This Row],[mpg]]-$K$2)^2</f>
        <v>56.031619403550373</v>
      </c>
    </row>
    <row r="161" spans="1:5" x14ac:dyDescent="0.35">
      <c r="A161" s="11">
        <v>2582</v>
      </c>
      <c r="B161" s="10">
        <v>20</v>
      </c>
      <c r="C161">
        <f>$H$2*POWER(Table9[[#This Row],[weight]],$H$3)</f>
        <v>25.045085521752974</v>
      </c>
      <c r="D161">
        <f>(Table9[[#This Row],[mpg]]-Table9[[#This Row],[prediction]])^2</f>
        <v>25.452887921801473</v>
      </c>
      <c r="E161">
        <f>(Table9[[#This Row],[mpg]]-$K$2)^2</f>
        <v>12.352222418625812</v>
      </c>
    </row>
    <row r="162" spans="1:5" x14ac:dyDescent="0.35">
      <c r="A162" s="8">
        <v>2585</v>
      </c>
      <c r="B162" s="7">
        <v>26</v>
      </c>
      <c r="C162">
        <f>$H$2*POWER(Table9[[#This Row],[weight]],$H$3)</f>
        <v>25.01580326349001</v>
      </c>
      <c r="D162">
        <f>(Table9[[#This Row],[mpg]]-Table9[[#This Row],[prediction]])^2</f>
        <v>0.96864321615691418</v>
      </c>
      <c r="E162">
        <f>(Table9[[#This Row],[mpg]]-$K$2)^2</f>
        <v>6.1773480467664807</v>
      </c>
    </row>
    <row r="163" spans="1:5" x14ac:dyDescent="0.35">
      <c r="A163" s="11">
        <v>2587</v>
      </c>
      <c r="B163" s="10">
        <v>21</v>
      </c>
      <c r="C163">
        <f>$H$2*POWER(Table9[[#This Row],[weight]],$H$3)</f>
        <v>24.996319628392762</v>
      </c>
      <c r="D163">
        <f>(Table9[[#This Row],[mpg]]-Table9[[#This Row],[prediction]])^2</f>
        <v>15.970570572277261</v>
      </c>
      <c r="E163">
        <f>(Table9[[#This Row],[mpg]]-$K$2)^2</f>
        <v>6.3230766899825905</v>
      </c>
    </row>
    <row r="164" spans="1:5" x14ac:dyDescent="0.35">
      <c r="A164" s="8">
        <v>2592</v>
      </c>
      <c r="B164" s="7">
        <v>23</v>
      </c>
      <c r="C164">
        <f>$H$2*POWER(Table9[[#This Row],[weight]],$H$3)</f>
        <v>24.947742574455017</v>
      </c>
      <c r="D164">
        <f>(Table9[[#This Row],[mpg]]-Table9[[#This Row],[prediction]])^2</f>
        <v>3.7937011363446564</v>
      </c>
      <c r="E164">
        <f>(Table9[[#This Row],[mpg]]-$K$2)^2</f>
        <v>0.26478523269614707</v>
      </c>
    </row>
    <row r="165" spans="1:5" x14ac:dyDescent="0.35">
      <c r="A165" s="8">
        <v>2595</v>
      </c>
      <c r="B165" s="7">
        <v>28.8</v>
      </c>
      <c r="C165">
        <f>$H$2*POWER(Table9[[#This Row],[weight]],$H$3)</f>
        <v>24.918686529802329</v>
      </c>
      <c r="D165">
        <f>(Table9[[#This Row],[mpg]]-Table9[[#This Row],[prediction]])^2</f>
        <v>15.064594253937891</v>
      </c>
      <c r="E165">
        <f>(Table9[[#This Row],[mpg]]-$K$2)^2</f>
        <v>27.935740006565467</v>
      </c>
    </row>
    <row r="166" spans="1:5" x14ac:dyDescent="0.35">
      <c r="A166" s="8">
        <v>2600</v>
      </c>
      <c r="B166" s="7">
        <v>21.5</v>
      </c>
      <c r="C166">
        <f>$H$2*POWER(Table9[[#This Row],[weight]],$H$3)</f>
        <v>24.870409348138686</v>
      </c>
      <c r="D166">
        <f>(Table9[[#This Row],[mpg]]-Table9[[#This Row],[prediction]])^2</f>
        <v>11.359659174020644</v>
      </c>
      <c r="E166">
        <f>(Table9[[#This Row],[mpg]]-$K$2)^2</f>
        <v>4.0585038256609796</v>
      </c>
    </row>
    <row r="167" spans="1:5" x14ac:dyDescent="0.35">
      <c r="A167" s="9">
        <v>2605</v>
      </c>
      <c r="B167" s="12">
        <v>28</v>
      </c>
      <c r="C167">
        <f>$H$2*POWER(Table9[[#This Row],[weight]],$H$3)</f>
        <v>24.822318180492609</v>
      </c>
      <c r="D167">
        <f>(Table9[[#This Row],[mpg]]-Table9[[#This Row],[prediction]])^2</f>
        <v>10.097661746027805</v>
      </c>
      <c r="E167">
        <f>(Table9[[#This Row],[mpg]]-$K$2)^2</f>
        <v>20.119056589480039</v>
      </c>
    </row>
    <row r="168" spans="1:5" x14ac:dyDescent="0.35">
      <c r="A168" s="11">
        <v>2615</v>
      </c>
      <c r="B168" s="10">
        <v>32.9</v>
      </c>
      <c r="C168">
        <f>$H$2*POWER(Table9[[#This Row],[weight]],$H$3)</f>
        <v>24.726689608692933</v>
      </c>
      <c r="D168">
        <f>(Table9[[#This Row],[mpg]]-Table9[[#This Row],[prediction]])^2</f>
        <v>66.803002752648055</v>
      </c>
      <c r="E168">
        <f>(Table9[[#This Row],[mpg]]-$K$2)^2</f>
        <v>88.08624251912822</v>
      </c>
    </row>
    <row r="169" spans="1:5" x14ac:dyDescent="0.35">
      <c r="A169" s="8">
        <v>2620</v>
      </c>
      <c r="B169" s="7">
        <v>25.8</v>
      </c>
      <c r="C169">
        <f>$H$2*POWER(Table9[[#This Row],[weight]],$H$3)</f>
        <v>24.67915008571001</v>
      </c>
      <c r="D169">
        <f>(Table9[[#This Row],[mpg]]-Table9[[#This Row],[prediction]])^2</f>
        <v>1.2563045303638802</v>
      </c>
      <c r="E169">
        <f>(Table9[[#This Row],[mpg]]-$K$2)^2</f>
        <v>5.2231771924951289</v>
      </c>
    </row>
    <row r="170" spans="1:5" x14ac:dyDescent="0.35">
      <c r="A170" s="8">
        <v>2625</v>
      </c>
      <c r="B170" s="7">
        <v>28</v>
      </c>
      <c r="C170">
        <f>$H$2*POWER(Table9[[#This Row],[weight]],$H$3)</f>
        <v>24.63179233892998</v>
      </c>
      <c r="D170">
        <f>(Table9[[#This Row],[mpg]]-Table9[[#This Row],[prediction]])^2</f>
        <v>11.344822848090775</v>
      </c>
      <c r="E170">
        <f>(Table9[[#This Row],[mpg]]-$K$2)^2</f>
        <v>20.119056589480039</v>
      </c>
    </row>
    <row r="171" spans="1:5" x14ac:dyDescent="0.35">
      <c r="A171" s="11">
        <v>2634</v>
      </c>
      <c r="B171" s="10">
        <v>19</v>
      </c>
      <c r="C171">
        <f>$H$2*POWER(Table9[[#This Row],[weight]],$H$3)</f>
        <v>24.547003158316173</v>
      </c>
      <c r="D171">
        <f>(Table9[[#This Row],[mpg]]-Table9[[#This Row],[prediction]])^2</f>
        <v>30.769244038369596</v>
      </c>
      <c r="E171">
        <f>(Table9[[#This Row],[mpg]]-$K$2)^2</f>
        <v>20.381368147269036</v>
      </c>
    </row>
    <row r="172" spans="1:5" x14ac:dyDescent="0.35">
      <c r="A172" s="9">
        <v>2635</v>
      </c>
      <c r="B172" s="12">
        <v>26.6</v>
      </c>
      <c r="C172">
        <f>$H$2*POWER(Table9[[#This Row],[weight]],$H$3)</f>
        <v>24.537618024628191</v>
      </c>
      <c r="D172">
        <f>(Table9[[#This Row],[mpg]]-Table9[[#This Row],[prediction]])^2</f>
        <v>4.2534194123385305</v>
      </c>
      <c r="E172">
        <f>(Table9[[#This Row],[mpg]]-$K$2)^2</f>
        <v>9.5198606095805562</v>
      </c>
    </row>
    <row r="173" spans="1:5" x14ac:dyDescent="0.35">
      <c r="A173" s="8">
        <v>2635</v>
      </c>
      <c r="B173" s="7">
        <v>31.6</v>
      </c>
      <c r="C173">
        <f>$H$2*POWER(Table9[[#This Row],[weight]],$H$3)</f>
        <v>24.537618024628191</v>
      </c>
      <c r="D173">
        <f>(Table9[[#This Row],[mpg]]-Table9[[#This Row],[prediction]])^2</f>
        <v>49.877239166056633</v>
      </c>
      <c r="E173">
        <f>(Table9[[#This Row],[mpg]]-$K$2)^2</f>
        <v>65.374131966364459</v>
      </c>
    </row>
    <row r="174" spans="1:5" x14ac:dyDescent="0.35">
      <c r="A174" s="8">
        <v>2639</v>
      </c>
      <c r="B174" s="7">
        <v>23</v>
      </c>
      <c r="C174">
        <f>$H$2*POWER(Table9[[#This Row],[weight]],$H$3)</f>
        <v>24.500148880936003</v>
      </c>
      <c r="D174">
        <f>(Table9[[#This Row],[mpg]]-Table9[[#This Row],[prediction]])^2</f>
        <v>2.2504466649735408</v>
      </c>
      <c r="E174">
        <f>(Table9[[#This Row],[mpg]]-$K$2)^2</f>
        <v>0.26478523269614707</v>
      </c>
    </row>
    <row r="175" spans="1:5" x14ac:dyDescent="0.35">
      <c r="A175" s="8">
        <v>2640</v>
      </c>
      <c r="B175" s="7">
        <v>27</v>
      </c>
      <c r="C175">
        <f>$H$2*POWER(Table9[[#This Row],[weight]],$H$3)</f>
        <v>24.490799402114177</v>
      </c>
      <c r="D175">
        <f>(Table9[[#This Row],[mpg]]-Table9[[#This Row],[prediction]])^2</f>
        <v>6.296087640430569</v>
      </c>
      <c r="E175">
        <f>(Table9[[#This Row],[mpg]]-$K$2)^2</f>
        <v>12.148202318123259</v>
      </c>
    </row>
    <row r="176" spans="1:5" x14ac:dyDescent="0.35">
      <c r="A176" s="8">
        <v>2648</v>
      </c>
      <c r="B176" s="7">
        <v>21</v>
      </c>
      <c r="C176">
        <f>$H$2*POWER(Table9[[#This Row],[weight]],$H$3)</f>
        <v>24.416258731809439</v>
      </c>
      <c r="D176">
        <f>(Table9[[#This Row],[mpg]]-Table9[[#This Row],[prediction]])^2</f>
        <v>11.670823722664235</v>
      </c>
      <c r="E176">
        <f>(Table9[[#This Row],[mpg]]-$K$2)^2</f>
        <v>6.3230766899825905</v>
      </c>
    </row>
    <row r="177" spans="1:5" x14ac:dyDescent="0.35">
      <c r="A177" s="8">
        <v>2660</v>
      </c>
      <c r="B177" s="7">
        <v>24</v>
      </c>
      <c r="C177">
        <f>$H$2*POWER(Table9[[#This Row],[weight]],$H$3)</f>
        <v>24.305291529251292</v>
      </c>
      <c r="D177">
        <f>(Table9[[#This Row],[mpg]]-Table9[[#This Row],[prediction]])^2</f>
        <v>9.3202917832592547E-2</v>
      </c>
      <c r="E177">
        <f>(Table9[[#This Row],[mpg]]-$K$2)^2</f>
        <v>0.23563950405292511</v>
      </c>
    </row>
    <row r="178" spans="1:5" x14ac:dyDescent="0.35">
      <c r="A178" s="8">
        <v>2665</v>
      </c>
      <c r="B178" s="7">
        <v>32</v>
      </c>
      <c r="C178">
        <f>$H$2*POWER(Table9[[#This Row],[weight]],$H$3)</f>
        <v>24.259351231340219</v>
      </c>
      <c r="D178">
        <f>(Table9[[#This Row],[mpg]]-Table9[[#This Row],[prediction]])^2</f>
        <v>59.917643359754187</v>
      </c>
      <c r="E178">
        <f>(Table9[[#This Row],[mpg]]-$K$2)^2</f>
        <v>72.002473674907151</v>
      </c>
    </row>
    <row r="179" spans="1:5" x14ac:dyDescent="0.35">
      <c r="A179" s="8">
        <v>2670</v>
      </c>
      <c r="B179" s="7">
        <v>27.4</v>
      </c>
      <c r="C179">
        <f>$H$2*POWER(Table9[[#This Row],[weight]],$H$3)</f>
        <v>24.213583634135208</v>
      </c>
      <c r="D179">
        <f>(Table9[[#This Row],[mpg]]-Table9[[#This Row],[prediction]])^2</f>
        <v>10.153249256650978</v>
      </c>
      <c r="E179">
        <f>(Table9[[#This Row],[mpg]]-$K$2)^2</f>
        <v>15.09654402666596</v>
      </c>
    </row>
    <row r="180" spans="1:5" x14ac:dyDescent="0.35">
      <c r="A180" s="11">
        <v>2670</v>
      </c>
      <c r="B180" s="10">
        <v>28.4</v>
      </c>
      <c r="C180">
        <f>$H$2*POWER(Table9[[#This Row],[weight]],$H$3)</f>
        <v>24.213583634135208</v>
      </c>
      <c r="D180">
        <f>(Table9[[#This Row],[mpg]]-Table9[[#This Row],[prediction]])^2</f>
        <v>17.526081988380557</v>
      </c>
      <c r="E180">
        <f>(Table9[[#This Row],[mpg]]-$K$2)^2</f>
        <v>23.867398298022735</v>
      </c>
    </row>
    <row r="181" spans="1:5" x14ac:dyDescent="0.35">
      <c r="A181" s="8">
        <v>2671</v>
      </c>
      <c r="B181" s="7">
        <v>25</v>
      </c>
      <c r="C181">
        <f>$H$2*POWER(Table9[[#This Row],[weight]],$H$3)</f>
        <v>24.204450753219231</v>
      </c>
      <c r="D181">
        <f>(Table9[[#This Row],[mpg]]-Table9[[#This Row],[prediction]])^2</f>
        <v>0.63289860405344955</v>
      </c>
      <c r="E181">
        <f>(Table9[[#This Row],[mpg]]-$K$2)^2</f>
        <v>2.2064937754097032</v>
      </c>
    </row>
    <row r="182" spans="1:5" x14ac:dyDescent="0.35">
      <c r="A182" s="8">
        <v>2672</v>
      </c>
      <c r="B182" s="7">
        <v>25</v>
      </c>
      <c r="C182">
        <f>$H$2*POWER(Table9[[#This Row],[weight]],$H$3)</f>
        <v>24.195324733744187</v>
      </c>
      <c r="D182">
        <f>(Table9[[#This Row],[mpg]]-Table9[[#This Row],[prediction]])^2</f>
        <v>0.64750228412386424</v>
      </c>
      <c r="E182">
        <f>(Table9[[#This Row],[mpg]]-$K$2)^2</f>
        <v>2.2064937754097032</v>
      </c>
    </row>
    <row r="183" spans="1:5" x14ac:dyDescent="0.35">
      <c r="A183" s="11">
        <v>2678</v>
      </c>
      <c r="B183" s="10">
        <v>28</v>
      </c>
      <c r="C183">
        <f>$H$2*POWER(Table9[[#This Row],[weight]],$H$3)</f>
        <v>24.140712275645949</v>
      </c>
      <c r="D183">
        <f>(Table9[[#This Row],[mpg]]-Table9[[#This Row],[prediction]])^2</f>
        <v>14.894101739349868</v>
      </c>
      <c r="E183">
        <f>(Table9[[#This Row],[mpg]]-$K$2)^2</f>
        <v>20.119056589480039</v>
      </c>
    </row>
    <row r="184" spans="1:5" x14ac:dyDescent="0.35">
      <c r="A184" s="11">
        <v>2694</v>
      </c>
      <c r="B184" s="10">
        <v>23</v>
      </c>
      <c r="C184">
        <f>$H$2*POWER(Table9[[#This Row],[weight]],$H$3)</f>
        <v>23.99627274671651</v>
      </c>
      <c r="D184">
        <f>(Table9[[#This Row],[mpg]]-Table9[[#This Row],[prediction]])^2</f>
        <v>0.99255938585005976</v>
      </c>
      <c r="E184">
        <f>(Table9[[#This Row],[mpg]]-$K$2)^2</f>
        <v>0.26478523269614707</v>
      </c>
    </row>
    <row r="185" spans="1:5" x14ac:dyDescent="0.35">
      <c r="A185" s="9">
        <v>2700</v>
      </c>
      <c r="B185" s="12">
        <v>26.8</v>
      </c>
      <c r="C185">
        <f>$H$2*POWER(Table9[[#This Row],[weight]],$H$3)</f>
        <v>23.942550904512679</v>
      </c>
      <c r="D185">
        <f>(Table9[[#This Row],[mpg]]-Table9[[#This Row],[prediction]])^2</f>
        <v>8.165015333301314</v>
      </c>
      <c r="E185">
        <f>(Table9[[#This Row],[mpg]]-$K$2)^2</f>
        <v>10.794031463851908</v>
      </c>
    </row>
    <row r="186" spans="1:5" x14ac:dyDescent="0.35">
      <c r="A186" s="11">
        <v>2702</v>
      </c>
      <c r="B186" s="10">
        <v>24</v>
      </c>
      <c r="C186">
        <f>$H$2*POWER(Table9[[#This Row],[weight]],$H$3)</f>
        <v>23.924696840348915</v>
      </c>
      <c r="D186">
        <f>(Table9[[#This Row],[mpg]]-Table9[[#This Row],[prediction]])^2</f>
        <v>5.6705658534368167E-3</v>
      </c>
      <c r="E186">
        <f>(Table9[[#This Row],[mpg]]-$K$2)^2</f>
        <v>0.23563950405292511</v>
      </c>
    </row>
    <row r="187" spans="1:5" x14ac:dyDescent="0.35">
      <c r="A187" s="8">
        <v>2711</v>
      </c>
      <c r="B187" s="7">
        <v>29.8</v>
      </c>
      <c r="C187">
        <f>$H$2*POWER(Table9[[#This Row],[weight]],$H$3)</f>
        <v>23.844680759218054</v>
      </c>
      <c r="D187">
        <f>(Table9[[#This Row],[mpg]]-Table9[[#This Row],[prediction]])^2</f>
        <v>35.465827259627659</v>
      </c>
      <c r="E187">
        <f>(Table9[[#This Row],[mpg]]-$K$2)^2</f>
        <v>39.506594277922247</v>
      </c>
    </row>
    <row r="188" spans="1:5" x14ac:dyDescent="0.35">
      <c r="A188" s="11">
        <v>2720</v>
      </c>
      <c r="B188" s="10">
        <v>21.5</v>
      </c>
      <c r="C188">
        <f>$H$2*POWER(Table9[[#This Row],[weight]],$H$3)</f>
        <v>23.765196161991629</v>
      </c>
      <c r="D188">
        <f>(Table9[[#This Row],[mpg]]-Table9[[#This Row],[prediction]])^2</f>
        <v>5.1311136523016039</v>
      </c>
      <c r="E188">
        <f>(Table9[[#This Row],[mpg]]-$K$2)^2</f>
        <v>4.0585038256609796</v>
      </c>
    </row>
    <row r="189" spans="1:5" x14ac:dyDescent="0.35">
      <c r="A189" s="9">
        <v>2720</v>
      </c>
      <c r="B189" s="12">
        <v>25.1</v>
      </c>
      <c r="C189">
        <f>$H$2*POWER(Table9[[#This Row],[weight]],$H$3)</f>
        <v>23.765196161991629</v>
      </c>
      <c r="D189">
        <f>(Table9[[#This Row],[mpg]]-Table9[[#This Row],[prediction]])^2</f>
        <v>1.7817012859618826</v>
      </c>
      <c r="E189">
        <f>(Table9[[#This Row],[mpg]]-$K$2)^2</f>
        <v>2.5135792025453854</v>
      </c>
    </row>
    <row r="190" spans="1:5" x14ac:dyDescent="0.35">
      <c r="A190" s="11">
        <v>2720</v>
      </c>
      <c r="B190" s="10">
        <v>31</v>
      </c>
      <c r="C190">
        <f>$H$2*POWER(Table9[[#This Row],[weight]],$H$3)</f>
        <v>23.765196161991629</v>
      </c>
      <c r="D190">
        <f>(Table9[[#This Row],[mpg]]-Table9[[#This Row],[prediction]])^2</f>
        <v>52.342386574460662</v>
      </c>
      <c r="E190">
        <f>(Table9[[#This Row],[mpg]]-$K$2)^2</f>
        <v>56.031619403550373</v>
      </c>
    </row>
    <row r="191" spans="1:5" x14ac:dyDescent="0.35">
      <c r="A191" s="9">
        <v>2725</v>
      </c>
      <c r="B191" s="12">
        <v>23.5</v>
      </c>
      <c r="C191">
        <f>$H$2*POWER(Table9[[#This Row],[weight]],$H$3)</f>
        <v>23.721265762805675</v>
      </c>
      <c r="D191">
        <f>(Table9[[#This Row],[mpg]]-Table9[[#This Row],[prediction]])^2</f>
        <v>4.8958537789977379E-2</v>
      </c>
      <c r="E191">
        <f>(Table9[[#This Row],[mpg]]-$K$2)^2</f>
        <v>2.1236837453608221E-4</v>
      </c>
    </row>
    <row r="192" spans="1:5" x14ac:dyDescent="0.35">
      <c r="A192" s="8">
        <v>2735</v>
      </c>
      <c r="B192" s="7">
        <v>27</v>
      </c>
      <c r="C192">
        <f>$H$2*POWER(Table9[[#This Row],[weight]],$H$3)</f>
        <v>23.633888622837354</v>
      </c>
      <c r="D192">
        <f>(Table9[[#This Row],[mpg]]-Table9[[#This Row],[prediction]])^2</f>
        <v>11.330705803463806</v>
      </c>
      <c r="E192">
        <f>(Table9[[#This Row],[mpg]]-$K$2)^2</f>
        <v>12.148202318123259</v>
      </c>
    </row>
    <row r="193" spans="1:5" x14ac:dyDescent="0.35">
      <c r="A193" s="8">
        <v>2740</v>
      </c>
      <c r="B193" s="7">
        <v>24.5</v>
      </c>
      <c r="C193">
        <f>$H$2*POWER(Table9[[#This Row],[weight]],$H$3)</f>
        <v>23.590440112511285</v>
      </c>
      <c r="D193">
        <f>(Table9[[#This Row],[mpg]]-Table9[[#This Row],[prediction]])^2</f>
        <v>0.8272991889284842</v>
      </c>
      <c r="E193">
        <f>(Table9[[#This Row],[mpg]]-$K$2)^2</f>
        <v>0.97106663973131413</v>
      </c>
    </row>
    <row r="194" spans="1:5" x14ac:dyDescent="0.35">
      <c r="A194" s="11">
        <v>2745</v>
      </c>
      <c r="B194" s="10">
        <v>23.2</v>
      </c>
      <c r="C194">
        <f>$H$2*POWER(Table9[[#This Row],[weight]],$H$3)</f>
        <v>23.54715047302539</v>
      </c>
      <c r="D194">
        <f>(Table9[[#This Row],[mpg]]-Table9[[#This Row],[prediction]])^2</f>
        <v>0.12051345092175236</v>
      </c>
      <c r="E194">
        <f>(Table9[[#This Row],[mpg]]-$K$2)^2</f>
        <v>9.8956086967503118E-2</v>
      </c>
    </row>
    <row r="195" spans="1:5" x14ac:dyDescent="0.35">
      <c r="A195" s="8">
        <v>2755</v>
      </c>
      <c r="B195" s="7">
        <v>25.5</v>
      </c>
      <c r="C195">
        <f>$H$2*POWER(Table9[[#This Row],[weight]],$H$3)</f>
        <v>23.461044338035915</v>
      </c>
      <c r="D195">
        <f>(Table9[[#This Row],[mpg]]-Table9[[#This Row],[prediction]])^2</f>
        <v>4.1573401914553996</v>
      </c>
      <c r="E195">
        <f>(Table9[[#This Row],[mpg]]-$K$2)^2</f>
        <v>3.9419209110880922</v>
      </c>
    </row>
    <row r="196" spans="1:5" x14ac:dyDescent="0.35">
      <c r="A196" s="8">
        <v>2774</v>
      </c>
      <c r="B196" s="7">
        <v>18</v>
      </c>
      <c r="C196">
        <f>$H$2*POWER(Table9[[#This Row],[weight]],$H$3)</f>
        <v>23.299159342332711</v>
      </c>
      <c r="D196">
        <f>(Table9[[#This Row],[mpg]]-Table9[[#This Row],[prediction]])^2</f>
        <v>28.081089735432052</v>
      </c>
      <c r="E196">
        <f>(Table9[[#This Row],[mpg]]-$K$2)^2</f>
        <v>30.410513875912258</v>
      </c>
    </row>
    <row r="197" spans="1:5" x14ac:dyDescent="0.35">
      <c r="A197" s="11">
        <v>2789</v>
      </c>
      <c r="B197" s="10">
        <v>18</v>
      </c>
      <c r="C197">
        <f>$H$2*POWER(Table9[[#This Row],[weight]],$H$3)</f>
        <v>23.172919193120901</v>
      </c>
      <c r="D197">
        <f>(Table9[[#This Row],[mpg]]-Table9[[#This Row],[prediction]])^2</f>
        <v>26.759092978558591</v>
      </c>
      <c r="E197">
        <f>(Table9[[#This Row],[mpg]]-$K$2)^2</f>
        <v>30.410513875912258</v>
      </c>
    </row>
    <row r="198" spans="1:5" x14ac:dyDescent="0.35">
      <c r="A198" s="11">
        <v>2790</v>
      </c>
      <c r="B198" s="10">
        <v>27</v>
      </c>
      <c r="C198">
        <f>$H$2*POWER(Table9[[#This Row],[weight]],$H$3)</f>
        <v>23.164551626429418</v>
      </c>
      <c r="D198">
        <f>(Table9[[#This Row],[mpg]]-Table9[[#This Row],[prediction]])^2</f>
        <v>14.710664226325223</v>
      </c>
      <c r="E198">
        <f>(Table9[[#This Row],[mpg]]-$K$2)^2</f>
        <v>12.148202318123259</v>
      </c>
    </row>
    <row r="199" spans="1:5" x14ac:dyDescent="0.35">
      <c r="A199" s="8">
        <v>2795</v>
      </c>
      <c r="B199" s="7">
        <v>21.6</v>
      </c>
      <c r="C199">
        <f>$H$2*POWER(Table9[[#This Row],[weight]],$H$3)</f>
        <v>23.122803939935128</v>
      </c>
      <c r="D199">
        <f>(Table9[[#This Row],[mpg]]-Table9[[#This Row],[prediction]])^2</f>
        <v>2.3189318394819449</v>
      </c>
      <c r="E199">
        <f>(Table9[[#This Row],[mpg]]-$K$2)^2</f>
        <v>3.6655892527966523</v>
      </c>
    </row>
    <row r="200" spans="1:5" x14ac:dyDescent="0.35">
      <c r="A200" s="11">
        <v>2800</v>
      </c>
      <c r="B200" s="10">
        <v>27.9</v>
      </c>
      <c r="C200">
        <f>$H$2*POWER(Table9[[#This Row],[weight]],$H$3)</f>
        <v>23.081205906669346</v>
      </c>
      <c r="D200">
        <f>(Table9[[#This Row],[mpg]]-Table9[[#This Row],[prediction]])^2</f>
        <v>23.220776513918381</v>
      </c>
      <c r="E200">
        <f>(Table9[[#This Row],[mpg]]-$K$2)^2</f>
        <v>19.231971162344347</v>
      </c>
    </row>
    <row r="201" spans="1:5" x14ac:dyDescent="0.35">
      <c r="A201" s="9">
        <v>2807</v>
      </c>
      <c r="B201" s="12">
        <v>20</v>
      </c>
      <c r="C201">
        <f>$H$2*POWER(Table9[[#This Row],[weight]],$H$3)</f>
        <v>23.023218551096047</v>
      </c>
      <c r="D201">
        <f>(Table9[[#This Row],[mpg]]-Table9[[#This Row],[prediction]])^2</f>
        <v>9.1398504076912808</v>
      </c>
      <c r="E201">
        <f>(Table9[[#This Row],[mpg]]-$K$2)^2</f>
        <v>12.352222418625812</v>
      </c>
    </row>
    <row r="202" spans="1:5" x14ac:dyDescent="0.35">
      <c r="A202" s="9">
        <v>2815</v>
      </c>
      <c r="B202" s="12">
        <v>22</v>
      </c>
      <c r="C202">
        <f>$H$2*POWER(Table9[[#This Row],[weight]],$H$3)</f>
        <v>22.95730173213034</v>
      </c>
      <c r="D202">
        <f>(Table9[[#This Row],[mpg]]-Table9[[#This Row],[prediction]])^2</f>
        <v>0.9164266063397486</v>
      </c>
      <c r="E202">
        <f>(Table9[[#This Row],[mpg]]-$K$2)^2</f>
        <v>2.293930961339369</v>
      </c>
    </row>
    <row r="203" spans="1:5" x14ac:dyDescent="0.35">
      <c r="A203" s="8">
        <v>2830</v>
      </c>
      <c r="B203" s="7">
        <v>20.3</v>
      </c>
      <c r="C203">
        <f>$H$2*POWER(Table9[[#This Row],[weight]],$H$3)</f>
        <v>22.834715895561718</v>
      </c>
      <c r="D203">
        <f>(Table9[[#This Row],[mpg]]-Table9[[#This Row],[prediction]])^2</f>
        <v>6.4247846712132395</v>
      </c>
      <c r="E203">
        <f>(Table9[[#This Row],[mpg]]-$K$2)^2</f>
        <v>10.333478700032842</v>
      </c>
    </row>
    <row r="204" spans="1:5" x14ac:dyDescent="0.35">
      <c r="A204" s="9">
        <v>2833</v>
      </c>
      <c r="B204" s="12">
        <v>22</v>
      </c>
      <c r="C204">
        <f>$H$2*POWER(Table9[[#This Row],[weight]],$H$3)</f>
        <v>22.810355081462529</v>
      </c>
      <c r="D204">
        <f>(Table9[[#This Row],[mpg]]-Table9[[#This Row],[prediction]])^2</f>
        <v>0.6566753580521415</v>
      </c>
      <c r="E204">
        <f>(Table9[[#This Row],[mpg]]-$K$2)^2</f>
        <v>2.293930961339369</v>
      </c>
    </row>
    <row r="205" spans="1:5" x14ac:dyDescent="0.35">
      <c r="A205" s="11">
        <v>2835</v>
      </c>
      <c r="B205" s="10">
        <v>22</v>
      </c>
      <c r="C205">
        <f>$H$2*POWER(Table9[[#This Row],[weight]],$H$3)</f>
        <v>22.794143288259605</v>
      </c>
      <c r="D205">
        <f>(Table9[[#This Row],[mpg]]-Table9[[#This Row],[prediction]])^2</f>
        <v>0.63066356228777753</v>
      </c>
      <c r="E205">
        <f>(Table9[[#This Row],[mpg]]-$K$2)^2</f>
        <v>2.293930961339369</v>
      </c>
    </row>
    <row r="206" spans="1:5" x14ac:dyDescent="0.35">
      <c r="A206" s="8">
        <v>2855</v>
      </c>
      <c r="B206" s="7">
        <v>23.8</v>
      </c>
      <c r="C206">
        <f>$H$2*POWER(Table9[[#This Row],[weight]],$H$3)</f>
        <v>22.633279231324416</v>
      </c>
      <c r="D206">
        <f>(Table9[[#This Row],[mpg]]-Table9[[#This Row],[prediction]])^2</f>
        <v>1.3612373520589482</v>
      </c>
      <c r="E206">
        <f>(Table9[[#This Row],[mpg]]-$K$2)^2</f>
        <v>8.1468649781569896E-2</v>
      </c>
    </row>
    <row r="207" spans="1:5" x14ac:dyDescent="0.35">
      <c r="A207" s="9">
        <v>2865</v>
      </c>
      <c r="B207" s="12">
        <v>24</v>
      </c>
      <c r="C207">
        <f>$H$2*POWER(Table9[[#This Row],[weight]],$H$3)</f>
        <v>22.5536925453458</v>
      </c>
      <c r="D207">
        <f>(Table9[[#This Row],[mpg]]-Table9[[#This Row],[prediction]])^2</f>
        <v>2.0918052533883098</v>
      </c>
      <c r="E207">
        <f>(Table9[[#This Row],[mpg]]-$K$2)^2</f>
        <v>0.23563950405292511</v>
      </c>
    </row>
    <row r="208" spans="1:5" x14ac:dyDescent="0.35">
      <c r="A208" s="8">
        <v>2868</v>
      </c>
      <c r="B208" s="7">
        <v>19</v>
      </c>
      <c r="C208">
        <f>$H$2*POWER(Table9[[#This Row],[weight]],$H$3)</f>
        <v>22.529925166472694</v>
      </c>
      <c r="D208">
        <f>(Table9[[#This Row],[mpg]]-Table9[[#This Row],[prediction]])^2</f>
        <v>12.460371680897275</v>
      </c>
      <c r="E208">
        <f>(Table9[[#This Row],[mpg]]-$K$2)^2</f>
        <v>20.381368147269036</v>
      </c>
    </row>
    <row r="209" spans="1:5" x14ac:dyDescent="0.35">
      <c r="A209" s="8">
        <v>2870</v>
      </c>
      <c r="B209" s="7">
        <v>26.4</v>
      </c>
      <c r="C209">
        <f>$H$2*POWER(Table9[[#This Row],[weight]],$H$3)</f>
        <v>22.514107954346258</v>
      </c>
      <c r="D209">
        <f>(Table9[[#This Row],[mpg]]-Table9[[#This Row],[prediction]])^2</f>
        <v>15.100156990475012</v>
      </c>
      <c r="E209">
        <f>(Table9[[#This Row],[mpg]]-$K$2)^2</f>
        <v>8.3256897553091846</v>
      </c>
    </row>
    <row r="210" spans="1:5" x14ac:dyDescent="0.35">
      <c r="A210" s="8">
        <v>2875</v>
      </c>
      <c r="B210" s="7">
        <v>21</v>
      </c>
      <c r="C210">
        <f>$H$2*POWER(Table9[[#This Row],[weight]],$H$3)</f>
        <v>22.474661560818049</v>
      </c>
      <c r="D210">
        <f>(Table9[[#This Row],[mpg]]-Table9[[#This Row],[prediction]])^2</f>
        <v>2.1746267189543249</v>
      </c>
      <c r="E210">
        <f>(Table9[[#This Row],[mpg]]-$K$2)^2</f>
        <v>6.3230766899825905</v>
      </c>
    </row>
    <row r="211" spans="1:5" x14ac:dyDescent="0.35">
      <c r="A211" s="8">
        <v>2890</v>
      </c>
      <c r="B211" s="7">
        <v>22.3</v>
      </c>
      <c r="C211">
        <f>$H$2*POWER(Table9[[#This Row],[weight]],$H$3)</f>
        <v>22.357144374464355</v>
      </c>
      <c r="D211">
        <f>(Table9[[#This Row],[mpg]]-Table9[[#This Row],[prediction]])^2</f>
        <v>3.2654795329222944E-3</v>
      </c>
      <c r="E211">
        <f>(Table9[[#This Row],[mpg]]-$K$2)^2</f>
        <v>1.4751872427464008</v>
      </c>
    </row>
    <row r="212" spans="1:5" x14ac:dyDescent="0.35">
      <c r="A212" s="9">
        <v>2900</v>
      </c>
      <c r="B212" s="12">
        <v>25.4</v>
      </c>
      <c r="C212">
        <f>$H$2*POWER(Table9[[#This Row],[weight]],$H$3)</f>
        <v>22.279477475100517</v>
      </c>
      <c r="D212">
        <f>(Table9[[#This Row],[mpg]]-Table9[[#This Row],[prediction]])^2</f>
        <v>9.7376608284050352</v>
      </c>
      <c r="E212">
        <f>(Table9[[#This Row],[mpg]]-$K$2)^2</f>
        <v>3.554835483952409</v>
      </c>
    </row>
    <row r="213" spans="1:5" x14ac:dyDescent="0.35">
      <c r="A213" s="11">
        <v>2901</v>
      </c>
      <c r="B213" s="10">
        <v>19</v>
      </c>
      <c r="C213">
        <f>$H$2*POWER(Table9[[#This Row],[weight]],$H$3)</f>
        <v>22.27174034440587</v>
      </c>
      <c r="D213">
        <f>(Table9[[#This Row],[mpg]]-Table9[[#This Row],[prediction]])^2</f>
        <v>10.704284881213043</v>
      </c>
      <c r="E213">
        <f>(Table9[[#This Row],[mpg]]-$K$2)^2</f>
        <v>20.381368147269036</v>
      </c>
    </row>
    <row r="214" spans="1:5" x14ac:dyDescent="0.35">
      <c r="A214" s="9">
        <v>2904</v>
      </c>
      <c r="B214" s="12">
        <v>23</v>
      </c>
      <c r="C214">
        <f>$H$2*POWER(Table9[[#This Row],[weight]],$H$3)</f>
        <v>22.248561042924109</v>
      </c>
      <c r="D214">
        <f>(Table9[[#This Row],[mpg]]-Table9[[#This Row],[prediction]])^2</f>
        <v>0.56466050621130248</v>
      </c>
      <c r="E214">
        <f>(Table9[[#This Row],[mpg]]-$K$2)^2</f>
        <v>0.26478523269614707</v>
      </c>
    </row>
    <row r="215" spans="1:5" x14ac:dyDescent="0.35">
      <c r="A215" s="8">
        <v>2905</v>
      </c>
      <c r="B215" s="7">
        <v>23.6</v>
      </c>
      <c r="C215">
        <f>$H$2*POWER(Table9[[#This Row],[weight]],$H$3)</f>
        <v>22.240845287507423</v>
      </c>
      <c r="D215">
        <f>(Table9[[#This Row],[mpg]]-Table9[[#This Row],[prediction]])^2</f>
        <v>1.8473015324907849</v>
      </c>
      <c r="E215">
        <f>(Table9[[#This Row],[mpg]]-$K$2)^2</f>
        <v>7.2977955102141289E-3</v>
      </c>
    </row>
    <row r="216" spans="1:5" x14ac:dyDescent="0.35">
      <c r="A216" s="11">
        <v>2910</v>
      </c>
      <c r="B216" s="10">
        <v>32.700000000000003</v>
      </c>
      <c r="C216">
        <f>$H$2*POWER(Table9[[#This Row],[weight]],$H$3)</f>
        <v>22.202346350194226</v>
      </c>
      <c r="D216">
        <f>(Table9[[#This Row],[mpg]]-Table9[[#This Row],[prediction]])^2</f>
        <v>110.20073215128055</v>
      </c>
      <c r="E216">
        <f>(Table9[[#This Row],[mpg]]-$K$2)^2</f>
        <v>84.372071664856946</v>
      </c>
    </row>
    <row r="217" spans="1:5" x14ac:dyDescent="0.35">
      <c r="A217" s="11">
        <v>2914</v>
      </c>
      <c r="B217" s="10">
        <v>20</v>
      </c>
      <c r="C217">
        <f>$H$2*POWER(Table9[[#This Row],[weight]],$H$3)</f>
        <v>22.171642678468871</v>
      </c>
      <c r="D217">
        <f>(Table9[[#This Row],[mpg]]-Table9[[#This Row],[prediction]])^2</f>
        <v>4.716031922947451</v>
      </c>
      <c r="E217">
        <f>(Table9[[#This Row],[mpg]]-$K$2)^2</f>
        <v>12.352222418625812</v>
      </c>
    </row>
    <row r="218" spans="1:5" x14ac:dyDescent="0.35">
      <c r="A218" s="8">
        <v>2930</v>
      </c>
      <c r="B218" s="7">
        <v>19</v>
      </c>
      <c r="C218">
        <f>$H$2*POWER(Table9[[#This Row],[weight]],$H$3)</f>
        <v>22.049669426706657</v>
      </c>
      <c r="D218">
        <f>(Table9[[#This Row],[mpg]]-Table9[[#This Row],[prediction]])^2</f>
        <v>9.3004836121893124</v>
      </c>
      <c r="E218">
        <f>(Table9[[#This Row],[mpg]]-$K$2)^2</f>
        <v>20.381368147269036</v>
      </c>
    </row>
    <row r="219" spans="1:5" x14ac:dyDescent="0.35">
      <c r="A219" s="8">
        <v>2930</v>
      </c>
      <c r="B219" s="7">
        <v>24.2</v>
      </c>
      <c r="C219">
        <f>$H$2*POWER(Table9[[#This Row],[weight]],$H$3)</f>
        <v>22.049669426706657</v>
      </c>
      <c r="D219">
        <f>(Table9[[#This Row],[mpg]]-Table9[[#This Row],[prediction]])^2</f>
        <v>4.6239215744400726</v>
      </c>
      <c r="E219">
        <f>(Table9[[#This Row],[mpg]]-$K$2)^2</f>
        <v>0.46981035832427975</v>
      </c>
    </row>
    <row r="220" spans="1:5" x14ac:dyDescent="0.35">
      <c r="A220" s="8">
        <v>2933</v>
      </c>
      <c r="B220" s="7">
        <v>18</v>
      </c>
      <c r="C220">
        <f>$H$2*POWER(Table9[[#This Row],[weight]],$H$3)</f>
        <v>22.026948144394165</v>
      </c>
      <c r="D220">
        <f>(Table9[[#This Row],[mpg]]-Table9[[#This Row],[prediction]])^2</f>
        <v>16.216311357639608</v>
      </c>
      <c r="E220">
        <f>(Table9[[#This Row],[mpg]]-$K$2)^2</f>
        <v>30.410513875912258</v>
      </c>
    </row>
    <row r="221" spans="1:5" x14ac:dyDescent="0.35">
      <c r="A221" s="11">
        <v>2945</v>
      </c>
      <c r="B221" s="10">
        <v>18</v>
      </c>
      <c r="C221">
        <f>$H$2*POWER(Table9[[#This Row],[weight]],$H$3)</f>
        <v>21.93652764641892</v>
      </c>
      <c r="D221">
        <f>(Table9[[#This Row],[mpg]]-Table9[[#This Row],[prediction]])^2</f>
        <v>15.496249911020483</v>
      </c>
      <c r="E221">
        <f>(Table9[[#This Row],[mpg]]-$K$2)^2</f>
        <v>30.410513875912258</v>
      </c>
    </row>
    <row r="222" spans="1:5" x14ac:dyDescent="0.35">
      <c r="A222" s="11">
        <v>2945</v>
      </c>
      <c r="B222" s="10">
        <v>22</v>
      </c>
      <c r="C222">
        <f>$H$2*POWER(Table9[[#This Row],[weight]],$H$3)</f>
        <v>21.93652764641892</v>
      </c>
      <c r="D222">
        <f>(Table9[[#This Row],[mpg]]-Table9[[#This Row],[prediction]])^2</f>
        <v>4.0287396691216322E-3</v>
      </c>
      <c r="E222">
        <f>(Table9[[#This Row],[mpg]]-$K$2)^2</f>
        <v>2.293930961339369</v>
      </c>
    </row>
    <row r="223" spans="1:5" x14ac:dyDescent="0.35">
      <c r="A223" s="8">
        <v>2945</v>
      </c>
      <c r="B223" s="7">
        <v>25</v>
      </c>
      <c r="C223">
        <f>$H$2*POWER(Table9[[#This Row],[weight]],$H$3)</f>
        <v>21.93652764641892</v>
      </c>
      <c r="D223">
        <f>(Table9[[#This Row],[mpg]]-Table9[[#This Row],[prediction]])^2</f>
        <v>9.384862861155602</v>
      </c>
      <c r="E223">
        <f>(Table9[[#This Row],[mpg]]-$K$2)^2</f>
        <v>2.2064937754097032</v>
      </c>
    </row>
    <row r="224" spans="1:5" x14ac:dyDescent="0.35">
      <c r="A224" s="8">
        <v>2950</v>
      </c>
      <c r="B224" s="7">
        <v>27</v>
      </c>
      <c r="C224">
        <f>$H$2*POWER(Table9[[#This Row],[weight]],$H$3)</f>
        <v>21.899070356941749</v>
      </c>
      <c r="D224">
        <f>(Table9[[#This Row],[mpg]]-Table9[[#This Row],[prediction]])^2</f>
        <v>26.019483223430374</v>
      </c>
      <c r="E224">
        <f>(Table9[[#This Row],[mpg]]-$K$2)^2</f>
        <v>12.148202318123259</v>
      </c>
    </row>
    <row r="225" spans="1:5" x14ac:dyDescent="0.35">
      <c r="A225" s="9">
        <v>2950</v>
      </c>
      <c r="B225" s="12">
        <v>36.4</v>
      </c>
      <c r="C225">
        <f>$H$2*POWER(Table9[[#This Row],[weight]],$H$3)</f>
        <v>21.899070356941749</v>
      </c>
      <c r="D225">
        <f>(Table9[[#This Row],[mpg]]-Table9[[#This Row],[prediction]])^2</f>
        <v>210.27696051292546</v>
      </c>
      <c r="E225">
        <f>(Table9[[#This Row],[mpg]]-$K$2)^2</f>
        <v>166.03423246887692</v>
      </c>
    </row>
    <row r="226" spans="1:5" x14ac:dyDescent="0.35">
      <c r="A226" s="8">
        <v>2957</v>
      </c>
      <c r="B226" s="7">
        <v>23</v>
      </c>
      <c r="C226">
        <f>$H$2*POWER(Table9[[#This Row],[weight]],$H$3)</f>
        <v>21.846843753733349</v>
      </c>
      <c r="D226">
        <f>(Table9[[#This Row],[mpg]]-Table9[[#This Row],[prediction]])^2</f>
        <v>1.3297693283037924</v>
      </c>
      <c r="E226">
        <f>(Table9[[#This Row],[mpg]]-$K$2)^2</f>
        <v>0.26478523269614707</v>
      </c>
    </row>
    <row r="227" spans="1:5" x14ac:dyDescent="0.35">
      <c r="A227" s="11">
        <v>2962</v>
      </c>
      <c r="B227" s="10">
        <v>18</v>
      </c>
      <c r="C227">
        <f>$H$2*POWER(Table9[[#This Row],[weight]],$H$3)</f>
        <v>21.809690732215881</v>
      </c>
      <c r="D227">
        <f>(Table9[[#This Row],[mpg]]-Table9[[#This Row],[prediction]])^2</f>
        <v>14.513743475131573</v>
      </c>
      <c r="E227">
        <f>(Table9[[#This Row],[mpg]]-$K$2)^2</f>
        <v>30.410513875912258</v>
      </c>
    </row>
    <row r="228" spans="1:5" x14ac:dyDescent="0.35">
      <c r="A228" s="8">
        <v>2965</v>
      </c>
      <c r="B228" s="7">
        <v>20.2</v>
      </c>
      <c r="C228">
        <f>$H$2*POWER(Table9[[#This Row],[weight]],$H$3)</f>
        <v>21.787459289597418</v>
      </c>
      <c r="D228">
        <f>(Table9[[#This Row],[mpg]]-Table9[[#This Row],[prediction]])^2</f>
        <v>2.5200269961291419</v>
      </c>
      <c r="E228">
        <f>(Table9[[#This Row],[mpg]]-$K$2)^2</f>
        <v>10.986393272897173</v>
      </c>
    </row>
    <row r="229" spans="1:5" x14ac:dyDescent="0.35">
      <c r="A229" s="8">
        <v>2979</v>
      </c>
      <c r="B229" s="7">
        <v>21</v>
      </c>
      <c r="C229">
        <f>$H$2*POWER(Table9[[#This Row],[weight]],$H$3)</f>
        <v>21.684306797300273</v>
      </c>
      <c r="D229">
        <f>(Table9[[#This Row],[mpg]]-Table9[[#This Row],[prediction]])^2</f>
        <v>0.46827579283135723</v>
      </c>
      <c r="E229">
        <f>(Table9[[#This Row],[mpg]]-$K$2)^2</f>
        <v>6.3230766899825905</v>
      </c>
    </row>
    <row r="230" spans="1:5" x14ac:dyDescent="0.35">
      <c r="A230" s="8">
        <v>2984</v>
      </c>
      <c r="B230" s="7">
        <v>18</v>
      </c>
      <c r="C230">
        <f>$H$2*POWER(Table9[[#This Row],[weight]],$H$3)</f>
        <v>21.647702064993435</v>
      </c>
      <c r="D230">
        <f>(Table9[[#This Row],[mpg]]-Table9[[#This Row],[prediction]])^2</f>
        <v>13.305730354957372</v>
      </c>
      <c r="E230">
        <f>(Table9[[#This Row],[mpg]]-$K$2)^2</f>
        <v>30.410513875912258</v>
      </c>
    </row>
    <row r="231" spans="1:5" x14ac:dyDescent="0.35">
      <c r="A231" s="11">
        <v>2990</v>
      </c>
      <c r="B231" s="10">
        <v>19.8</v>
      </c>
      <c r="C231">
        <f>$H$2*POWER(Table9[[#This Row],[weight]],$H$3)</f>
        <v>21.603938586471404</v>
      </c>
      <c r="D231">
        <f>(Table9[[#This Row],[mpg]]-Table9[[#This Row],[prediction]])^2</f>
        <v>3.2541944237604454</v>
      </c>
      <c r="E231">
        <f>(Table9[[#This Row],[mpg]]-$K$2)^2</f>
        <v>13.798051564354452</v>
      </c>
    </row>
    <row r="232" spans="1:5" x14ac:dyDescent="0.35">
      <c r="A232" s="9">
        <v>3003</v>
      </c>
      <c r="B232" s="12">
        <v>24.3</v>
      </c>
      <c r="C232">
        <f>$H$2*POWER(Table9[[#This Row],[weight]],$H$3)</f>
        <v>21.509719875158073</v>
      </c>
      <c r="D232">
        <f>(Table9[[#This Row],[mpg]]-Table9[[#This Row],[prediction]])^2</f>
        <v>7.7856631750878851</v>
      </c>
      <c r="E232">
        <f>(Table9[[#This Row],[mpg]]-$K$2)^2</f>
        <v>0.6168957854599596</v>
      </c>
    </row>
    <row r="233" spans="1:5" x14ac:dyDescent="0.35">
      <c r="A233" s="11">
        <v>3012</v>
      </c>
      <c r="B233" s="10">
        <v>24</v>
      </c>
      <c r="C233">
        <f>$H$2*POWER(Table9[[#This Row],[weight]],$H$3)</f>
        <v>21.444969740407529</v>
      </c>
      <c r="D233">
        <f>(Table9[[#This Row],[mpg]]-Table9[[#This Row],[prediction]])^2</f>
        <v>6.5281796274331674</v>
      </c>
      <c r="E233">
        <f>(Table9[[#This Row],[mpg]]-$K$2)^2</f>
        <v>0.23563950405292511</v>
      </c>
    </row>
    <row r="234" spans="1:5" x14ac:dyDescent="0.35">
      <c r="A234" s="9">
        <v>3015</v>
      </c>
      <c r="B234" s="12">
        <v>38</v>
      </c>
      <c r="C234">
        <f>$H$2*POWER(Table9[[#This Row],[weight]],$H$3)</f>
        <v>21.42347258558129</v>
      </c>
      <c r="D234">
        <f>(Table9[[#This Row],[mpg]]-Table9[[#This Row],[prediction]])^2</f>
        <v>274.78126112097505</v>
      </c>
      <c r="E234">
        <f>(Table9[[#This Row],[mpg]]-$K$2)^2</f>
        <v>209.8275993030478</v>
      </c>
    </row>
    <row r="235" spans="1:5" x14ac:dyDescent="0.35">
      <c r="A235" s="8">
        <v>3021</v>
      </c>
      <c r="B235" s="7">
        <v>18</v>
      </c>
      <c r="C235">
        <f>$H$2*POWER(Table9[[#This Row],[weight]],$H$3)</f>
        <v>21.380606838539986</v>
      </c>
      <c r="D235">
        <f>(Table9[[#This Row],[mpg]]-Table9[[#This Row],[prediction]])^2</f>
        <v>11.42850259678332</v>
      </c>
      <c r="E235">
        <f>(Table9[[#This Row],[mpg]]-$K$2)^2</f>
        <v>30.410513875912258</v>
      </c>
    </row>
    <row r="236" spans="1:5" x14ac:dyDescent="0.35">
      <c r="A236" s="8">
        <v>3035</v>
      </c>
      <c r="B236" s="7">
        <v>23</v>
      </c>
      <c r="C236">
        <f>$H$2*POWER(Table9[[#This Row],[weight]],$H$3)</f>
        <v>21.281248318749075</v>
      </c>
      <c r="D236">
        <f>(Table9[[#This Row],[mpg]]-Table9[[#This Row],[prediction]])^2</f>
        <v>2.9541073418028816</v>
      </c>
      <c r="E236">
        <f>(Table9[[#This Row],[mpg]]-$K$2)^2</f>
        <v>0.26478523269614707</v>
      </c>
    </row>
    <row r="237" spans="1:5" x14ac:dyDescent="0.35">
      <c r="A237" s="8">
        <v>3039</v>
      </c>
      <c r="B237" s="7">
        <v>21</v>
      </c>
      <c r="C237">
        <f>$H$2*POWER(Table9[[#This Row],[weight]],$H$3)</f>
        <v>21.253028938026759</v>
      </c>
      <c r="D237">
        <f>(Table9[[#This Row],[mpg]]-Table9[[#This Row],[prediction]])^2</f>
        <v>6.4023643478949427E-2</v>
      </c>
      <c r="E237">
        <f>(Table9[[#This Row],[mpg]]-$K$2)^2</f>
        <v>6.3230766899825905</v>
      </c>
    </row>
    <row r="238" spans="1:5" x14ac:dyDescent="0.35">
      <c r="A238" s="11">
        <v>3060</v>
      </c>
      <c r="B238" s="10">
        <v>20.2</v>
      </c>
      <c r="C238">
        <f>$H$2*POWER(Table9[[#This Row],[weight]],$H$3)</f>
        <v>21.106092064927068</v>
      </c>
      <c r="D238">
        <f>(Table9[[#This Row],[mpg]]-Table9[[#This Row],[prediction]])^2</f>
        <v>0.82100283012380015</v>
      </c>
      <c r="E238">
        <f>(Table9[[#This Row],[mpg]]-$K$2)^2</f>
        <v>10.986393272897173</v>
      </c>
    </row>
    <row r="239" spans="1:5" x14ac:dyDescent="0.35">
      <c r="A239" s="9">
        <v>3070</v>
      </c>
      <c r="B239" s="12">
        <v>20.8</v>
      </c>
      <c r="C239">
        <f>$H$2*POWER(Table9[[#This Row],[weight]],$H$3)</f>
        <v>21.036831282028917</v>
      </c>
      <c r="D239">
        <f>(Table9[[#This Row],[mpg]]-Table9[[#This Row],[prediction]])^2</f>
        <v>5.6089056147460063E-2</v>
      </c>
      <c r="E239">
        <f>(Table9[[#This Row],[mpg]]-$K$2)^2</f>
        <v>7.3689058357112316</v>
      </c>
    </row>
    <row r="240" spans="1:5" x14ac:dyDescent="0.35">
      <c r="A240" s="8">
        <v>3085</v>
      </c>
      <c r="B240" s="7">
        <v>22.5</v>
      </c>
      <c r="C240">
        <f>$H$2*POWER(Table9[[#This Row],[weight]],$H$3)</f>
        <v>20.933785135663936</v>
      </c>
      <c r="D240">
        <f>(Table9[[#This Row],[mpg]]-Table9[[#This Row],[prediction]])^2</f>
        <v>2.4530290012672369</v>
      </c>
      <c r="E240">
        <f>(Table9[[#This Row],[mpg]]-$K$2)^2</f>
        <v>1.029358097017758</v>
      </c>
    </row>
    <row r="241" spans="1:5" x14ac:dyDescent="0.35">
      <c r="A241" s="11">
        <v>3086</v>
      </c>
      <c r="B241" s="10">
        <v>14</v>
      </c>
      <c r="C241">
        <f>$H$2*POWER(Table9[[#This Row],[weight]],$H$3)</f>
        <v>20.926951142583846</v>
      </c>
      <c r="D241">
        <f>(Table9[[#This Row],[mpg]]-Table9[[#This Row],[prediction]])^2</f>
        <v>47.982652131743649</v>
      </c>
      <c r="E241">
        <f>(Table9[[#This Row],[mpg]]-$K$2)^2</f>
        <v>90.527096790485146</v>
      </c>
    </row>
    <row r="242" spans="1:5" x14ac:dyDescent="0.35">
      <c r="A242" s="11">
        <v>3102</v>
      </c>
      <c r="B242" s="10">
        <v>20</v>
      </c>
      <c r="C242">
        <f>$H$2*POWER(Table9[[#This Row],[weight]],$H$3)</f>
        <v>20.818208718497779</v>
      </c>
      <c r="D242">
        <f>(Table9[[#This Row],[mpg]]-Table9[[#This Row],[prediction]])^2</f>
        <v>0.66946550702577756</v>
      </c>
      <c r="E242">
        <f>(Table9[[#This Row],[mpg]]-$K$2)^2</f>
        <v>12.352222418625812</v>
      </c>
    </row>
    <row r="243" spans="1:5" x14ac:dyDescent="0.35">
      <c r="A243" s="9">
        <v>3121</v>
      </c>
      <c r="B243" s="12">
        <v>18</v>
      </c>
      <c r="C243">
        <f>$H$2*POWER(Table9[[#This Row],[weight]],$H$3)</f>
        <v>20.690530580231517</v>
      </c>
      <c r="D243">
        <f>(Table9[[#This Row],[mpg]]-Table9[[#This Row],[prediction]])^2</f>
        <v>7.2389548031609428</v>
      </c>
      <c r="E243">
        <f>(Table9[[#This Row],[mpg]]-$K$2)^2</f>
        <v>30.410513875912258</v>
      </c>
    </row>
    <row r="244" spans="1:5" x14ac:dyDescent="0.35">
      <c r="A244" s="8">
        <v>3139</v>
      </c>
      <c r="B244" s="7">
        <v>18</v>
      </c>
      <c r="C244">
        <f>$H$2*POWER(Table9[[#This Row],[weight]],$H$3)</f>
        <v>20.571003381357304</v>
      </c>
      <c r="D244">
        <f>(Table9[[#This Row],[mpg]]-Table9[[#This Row],[prediction]])^2</f>
        <v>6.6100583869506915</v>
      </c>
      <c r="E244">
        <f>(Table9[[#This Row],[mpg]]-$K$2)^2</f>
        <v>30.410513875912258</v>
      </c>
    </row>
    <row r="245" spans="1:5" x14ac:dyDescent="0.35">
      <c r="A245" s="11">
        <v>3140</v>
      </c>
      <c r="B245" s="10">
        <v>17</v>
      </c>
      <c r="C245">
        <f>$H$2*POWER(Table9[[#This Row],[weight]],$H$3)</f>
        <v>20.564403311524114</v>
      </c>
      <c r="D245">
        <f>(Table9[[#This Row],[mpg]]-Table9[[#This Row],[prediction]])^2</f>
        <v>12.704970967204067</v>
      </c>
      <c r="E245">
        <f>(Table9[[#This Row],[mpg]]-$K$2)^2</f>
        <v>42.43965960455548</v>
      </c>
    </row>
    <row r="246" spans="1:5" x14ac:dyDescent="0.35">
      <c r="A246" s="11">
        <v>3150</v>
      </c>
      <c r="B246" s="10">
        <v>20</v>
      </c>
      <c r="C246">
        <f>$H$2*POWER(Table9[[#This Row],[weight]],$H$3)</f>
        <v>20.498633948362727</v>
      </c>
      <c r="D246">
        <f>(Table9[[#This Row],[mpg]]-Table9[[#This Row],[prediction]])^2</f>
        <v>0.2486358144598026</v>
      </c>
      <c r="E246">
        <f>(Table9[[#This Row],[mpg]]-$K$2)^2</f>
        <v>12.352222418625812</v>
      </c>
    </row>
    <row r="247" spans="1:5" x14ac:dyDescent="0.35">
      <c r="A247" s="9">
        <v>3155</v>
      </c>
      <c r="B247" s="12">
        <v>20.5</v>
      </c>
      <c r="C247">
        <f>$H$2*POWER(Table9[[#This Row],[weight]],$H$3)</f>
        <v>20.465906193435391</v>
      </c>
      <c r="D247">
        <f>(Table9[[#This Row],[mpg]]-Table9[[#This Row],[prediction]])^2</f>
        <v>1.1623876460649929E-3</v>
      </c>
      <c r="E247">
        <f>(Table9[[#This Row],[mpg]]-$K$2)^2</f>
        <v>9.0876495543042015</v>
      </c>
    </row>
    <row r="248" spans="1:5" x14ac:dyDescent="0.35">
      <c r="A248" s="11">
        <v>3158</v>
      </c>
      <c r="B248" s="10">
        <v>15</v>
      </c>
      <c r="C248">
        <f>$H$2*POWER(Table9[[#This Row],[weight]],$H$3)</f>
        <v>20.446319470074283</v>
      </c>
      <c r="D248">
        <f>(Table9[[#This Row],[mpg]]-Table9[[#This Row],[prediction]])^2</f>
        <v>29.662395770110212</v>
      </c>
      <c r="E248">
        <f>(Table9[[#This Row],[mpg]]-$K$2)^2</f>
        <v>72.497951061841917</v>
      </c>
    </row>
    <row r="249" spans="1:5" x14ac:dyDescent="0.35">
      <c r="A249" s="8">
        <v>3160</v>
      </c>
      <c r="B249" s="7">
        <v>30.7</v>
      </c>
      <c r="C249">
        <f>$H$2*POWER(Table9[[#This Row],[weight]],$H$3)</f>
        <v>20.433282392499564</v>
      </c>
      <c r="D249">
        <f>(Table9[[#This Row],[mpg]]-Table9[[#This Row],[prediction]])^2</f>
        <v>105.40549043215947</v>
      </c>
      <c r="E249">
        <f>(Table9[[#This Row],[mpg]]-$K$2)^2</f>
        <v>51.630363122143329</v>
      </c>
    </row>
    <row r="250" spans="1:5" x14ac:dyDescent="0.35">
      <c r="A250" s="8">
        <v>3169</v>
      </c>
      <c r="B250" s="7">
        <v>13</v>
      </c>
      <c r="C250">
        <f>$H$2*POWER(Table9[[#This Row],[weight]],$H$3)</f>
        <v>20.374819940359707</v>
      </c>
      <c r="D250">
        <f>(Table9[[#This Row],[mpg]]-Table9[[#This Row],[prediction]])^2</f>
        <v>54.387969152727152</v>
      </c>
      <c r="E250">
        <f>(Table9[[#This Row],[mpg]]-$K$2)^2</f>
        <v>110.55624251912836</v>
      </c>
    </row>
    <row r="251" spans="1:5" x14ac:dyDescent="0.35">
      <c r="A251" s="11">
        <v>3190</v>
      </c>
      <c r="B251" s="10">
        <v>27.2</v>
      </c>
      <c r="C251">
        <f>$H$2*POWER(Table9[[#This Row],[weight]],$H$3)</f>
        <v>20.23969517983295</v>
      </c>
      <c r="D251">
        <f>(Table9[[#This Row],[mpg]]-Table9[[#This Row],[prediction]])^2</f>
        <v>48.445843189640662</v>
      </c>
      <c r="E251">
        <f>(Table9[[#This Row],[mpg]]-$K$2)^2</f>
        <v>13.582373172394609</v>
      </c>
    </row>
    <row r="252" spans="1:5" x14ac:dyDescent="0.35">
      <c r="A252" s="8">
        <v>3193</v>
      </c>
      <c r="B252" s="7">
        <v>17.5</v>
      </c>
      <c r="C252">
        <f>$H$2*POWER(Table9[[#This Row],[weight]],$H$3)</f>
        <v>20.220537275430729</v>
      </c>
      <c r="D252">
        <f>(Table9[[#This Row],[mpg]]-Table9[[#This Row],[prediction]])^2</f>
        <v>7.4013230670080548</v>
      </c>
      <c r="E252">
        <f>(Table9[[#This Row],[mpg]]-$K$2)^2</f>
        <v>36.175086740233866</v>
      </c>
    </row>
    <row r="253" spans="1:5" x14ac:dyDescent="0.35">
      <c r="A253" s="8">
        <v>3205</v>
      </c>
      <c r="B253" s="7">
        <v>18.100000000000001</v>
      </c>
      <c r="C253">
        <f>$H$2*POWER(Table9[[#This Row],[weight]],$H$3)</f>
        <v>20.144265640223541</v>
      </c>
      <c r="D253">
        <f>(Table9[[#This Row],[mpg]]-Table9[[#This Row],[prediction]])^2</f>
        <v>4.1790220077985571</v>
      </c>
      <c r="E253">
        <f>(Table9[[#This Row],[mpg]]-$K$2)^2</f>
        <v>29.317599303047921</v>
      </c>
    </row>
    <row r="254" spans="1:5" x14ac:dyDescent="0.35">
      <c r="A254" s="9">
        <v>3210</v>
      </c>
      <c r="B254" s="12">
        <v>19.399999999999999</v>
      </c>
      <c r="C254">
        <f>$H$2*POWER(Table9[[#This Row],[weight]],$H$3)</f>
        <v>20.112654722150786</v>
      </c>
      <c r="D254">
        <f>(Table9[[#This Row],[mpg]]-Table9[[#This Row],[prediction]])^2</f>
        <v>0.50787675300381652</v>
      </c>
      <c r="E254">
        <f>(Table9[[#This Row],[mpg]]-$K$2)^2</f>
        <v>16.929709855811758</v>
      </c>
    </row>
    <row r="255" spans="1:5" x14ac:dyDescent="0.35">
      <c r="A255" s="8">
        <v>3211</v>
      </c>
      <c r="B255" s="7">
        <v>19</v>
      </c>
      <c r="C255">
        <f>$H$2*POWER(Table9[[#This Row],[weight]],$H$3)</f>
        <v>20.106344395990867</v>
      </c>
      <c r="D255">
        <f>(Table9[[#This Row],[mpg]]-Table9[[#This Row],[prediction]])^2</f>
        <v>1.2239979225403959</v>
      </c>
      <c r="E255">
        <f>(Table9[[#This Row],[mpg]]-$K$2)^2</f>
        <v>20.381368147269036</v>
      </c>
    </row>
    <row r="256" spans="1:5" x14ac:dyDescent="0.35">
      <c r="A256" s="9">
        <v>3221</v>
      </c>
      <c r="B256" s="12">
        <v>20</v>
      </c>
      <c r="C256">
        <f>$H$2*POWER(Table9[[#This Row],[weight]],$H$3)</f>
        <v>20.043457438540322</v>
      </c>
      <c r="D256">
        <f>(Table9[[#This Row],[mpg]]-Table9[[#This Row],[prediction]])^2</f>
        <v>1.8885489644858949E-3</v>
      </c>
      <c r="E256">
        <f>(Table9[[#This Row],[mpg]]-$K$2)^2</f>
        <v>12.352222418625812</v>
      </c>
    </row>
    <row r="257" spans="1:5" x14ac:dyDescent="0.35">
      <c r="A257" s="9">
        <v>3230</v>
      </c>
      <c r="B257" s="12">
        <v>28.1</v>
      </c>
      <c r="C257">
        <f>$H$2*POWER(Table9[[#This Row],[weight]],$H$3)</f>
        <v>19.98719334424263</v>
      </c>
      <c r="D257">
        <f>(Table9[[#This Row],[mpg]]-Table9[[#This Row],[prediction]])^2</f>
        <v>65.8176318337011</v>
      </c>
      <c r="E257">
        <f>(Table9[[#This Row],[mpg]]-$K$2)^2</f>
        <v>21.026142016615729</v>
      </c>
    </row>
    <row r="258" spans="1:5" x14ac:dyDescent="0.35">
      <c r="A258" s="9">
        <v>3233</v>
      </c>
      <c r="B258" s="12">
        <v>22</v>
      </c>
      <c r="C258">
        <f>$H$2*POWER(Table9[[#This Row],[weight]],$H$3)</f>
        <v>19.968508517264841</v>
      </c>
      <c r="D258">
        <f>(Table9[[#This Row],[mpg]]-Table9[[#This Row],[prediction]])^2</f>
        <v>4.1269576444254961</v>
      </c>
      <c r="E258">
        <f>(Table9[[#This Row],[mpg]]-$K$2)^2</f>
        <v>2.293930961339369</v>
      </c>
    </row>
    <row r="259" spans="1:5" x14ac:dyDescent="0.35">
      <c r="A259" s="8">
        <v>3245</v>
      </c>
      <c r="B259" s="7">
        <v>21.5</v>
      </c>
      <c r="C259">
        <f>$H$2*POWER(Table9[[#This Row],[weight]],$H$3)</f>
        <v>19.894115974738181</v>
      </c>
      <c r="D259">
        <f>(Table9[[#This Row],[mpg]]-Table9[[#This Row],[prediction]])^2</f>
        <v>2.5788635025911022</v>
      </c>
      <c r="E259">
        <f>(Table9[[#This Row],[mpg]]-$K$2)^2</f>
        <v>4.0585038256609796</v>
      </c>
    </row>
    <row r="260" spans="1:5" x14ac:dyDescent="0.35">
      <c r="A260" s="8">
        <v>3250</v>
      </c>
      <c r="B260" s="7">
        <v>30</v>
      </c>
      <c r="C260">
        <f>$H$2*POWER(Table9[[#This Row],[weight]],$H$3)</f>
        <v>19.863281822150888</v>
      </c>
      <c r="D260">
        <f>(Table9[[#This Row],[mpg]]-Table9[[#This Row],[prediction]])^2</f>
        <v>102.75305541713661</v>
      </c>
      <c r="E260">
        <f>(Table9[[#This Row],[mpg]]-$K$2)^2</f>
        <v>42.060765132193595</v>
      </c>
    </row>
    <row r="261" spans="1:5" x14ac:dyDescent="0.35">
      <c r="A261" s="8">
        <v>3264</v>
      </c>
      <c r="B261" s="7">
        <v>19</v>
      </c>
      <c r="C261">
        <f>$H$2*POWER(Table9[[#This Row],[weight]],$H$3)</f>
        <v>19.777450626918686</v>
      </c>
      <c r="D261">
        <f>(Table9[[#This Row],[mpg]]-Table9[[#This Row],[prediction]])^2</f>
        <v>0.60442947729625762</v>
      </c>
      <c r="E261">
        <f>(Table9[[#This Row],[mpg]]-$K$2)^2</f>
        <v>20.381368147269036</v>
      </c>
    </row>
    <row r="262" spans="1:5" x14ac:dyDescent="0.35">
      <c r="A262" s="9">
        <v>3265</v>
      </c>
      <c r="B262" s="12">
        <v>20.2</v>
      </c>
      <c r="C262">
        <f>$H$2*POWER(Table9[[#This Row],[weight]],$H$3)</f>
        <v>19.771348097997503</v>
      </c>
      <c r="D262">
        <f>(Table9[[#This Row],[mpg]]-Table9[[#This Row],[prediction]])^2</f>
        <v>0.18374245309035755</v>
      </c>
      <c r="E262">
        <f>(Table9[[#This Row],[mpg]]-$K$2)^2</f>
        <v>10.986393272897173</v>
      </c>
    </row>
    <row r="263" spans="1:5" x14ac:dyDescent="0.35">
      <c r="A263" s="9">
        <v>3270</v>
      </c>
      <c r="B263" s="12">
        <v>19</v>
      </c>
      <c r="C263">
        <f>$H$2*POWER(Table9[[#This Row],[weight]],$H$3)</f>
        <v>19.740891648191997</v>
      </c>
      <c r="D263">
        <f>(Table9[[#This Row],[mpg]]-Table9[[#This Row],[prediction]])^2</f>
        <v>0.54892043436065441</v>
      </c>
      <c r="E263">
        <f>(Table9[[#This Row],[mpg]]-$K$2)^2</f>
        <v>20.381368147269036</v>
      </c>
    </row>
    <row r="264" spans="1:5" x14ac:dyDescent="0.35">
      <c r="A264" s="8">
        <v>3278</v>
      </c>
      <c r="B264" s="7">
        <v>16</v>
      </c>
      <c r="C264">
        <f>$H$2*POWER(Table9[[#This Row],[weight]],$H$3)</f>
        <v>19.692355303076678</v>
      </c>
      <c r="D264">
        <f>(Table9[[#This Row],[mpg]]-Table9[[#This Row],[prediction]])^2</f>
        <v>13.633487684158464</v>
      </c>
      <c r="E264">
        <f>(Table9[[#This Row],[mpg]]-$K$2)^2</f>
        <v>56.468805333198702</v>
      </c>
    </row>
    <row r="265" spans="1:5" x14ac:dyDescent="0.35">
      <c r="A265" s="11">
        <v>3282</v>
      </c>
      <c r="B265" s="10">
        <v>19</v>
      </c>
      <c r="C265">
        <f>$H$2*POWER(Table9[[#This Row],[weight]],$H$3)</f>
        <v>19.66817619236889</v>
      </c>
      <c r="D265">
        <f>(Table9[[#This Row],[mpg]]-Table9[[#This Row],[prediction]])^2</f>
        <v>0.44645942404858735</v>
      </c>
      <c r="E265">
        <f>(Table9[[#This Row],[mpg]]-$K$2)^2</f>
        <v>20.381368147269036</v>
      </c>
    </row>
    <row r="266" spans="1:5" x14ac:dyDescent="0.35">
      <c r="A266" s="9">
        <v>3288</v>
      </c>
      <c r="B266" s="12">
        <v>18</v>
      </c>
      <c r="C266">
        <f>$H$2*POWER(Table9[[#This Row],[weight]],$H$3)</f>
        <v>19.632018242654116</v>
      </c>
      <c r="D266">
        <f>(Table9[[#This Row],[mpg]]-Table9[[#This Row],[prediction]])^2</f>
        <v>2.6634835443558287</v>
      </c>
      <c r="E266">
        <f>(Table9[[#This Row],[mpg]]-$K$2)^2</f>
        <v>30.410513875912258</v>
      </c>
    </row>
    <row r="267" spans="1:5" x14ac:dyDescent="0.35">
      <c r="A267" s="8">
        <v>3302</v>
      </c>
      <c r="B267" s="7">
        <v>19</v>
      </c>
      <c r="C267">
        <f>$H$2*POWER(Table9[[#This Row],[weight]],$H$3)</f>
        <v>19.548162604951393</v>
      </c>
      <c r="D267">
        <f>(Table9[[#This Row],[mpg]]-Table9[[#This Row],[prediction]])^2</f>
        <v>0.30048224146709746</v>
      </c>
      <c r="E267">
        <f>(Table9[[#This Row],[mpg]]-$K$2)^2</f>
        <v>20.381368147269036</v>
      </c>
    </row>
    <row r="268" spans="1:5" x14ac:dyDescent="0.35">
      <c r="A268" s="11">
        <v>3329</v>
      </c>
      <c r="B268" s="10">
        <v>17</v>
      </c>
      <c r="C268">
        <f>$H$2*POWER(Table9[[#This Row],[weight]],$H$3)</f>
        <v>19.388440150591673</v>
      </c>
      <c r="D268">
        <f>(Table9[[#This Row],[mpg]]-Table9[[#This Row],[prediction]])^2</f>
        <v>5.7046463529583757</v>
      </c>
      <c r="E268">
        <f>(Table9[[#This Row],[mpg]]-$K$2)^2</f>
        <v>42.43965960455548</v>
      </c>
    </row>
    <row r="269" spans="1:5" x14ac:dyDescent="0.35">
      <c r="A269" s="8">
        <v>3336</v>
      </c>
      <c r="B269" s="7">
        <v>15</v>
      </c>
      <c r="C269">
        <f>$H$2*POWER(Table9[[#This Row],[weight]],$H$3)</f>
        <v>19.347454230384724</v>
      </c>
      <c r="D269">
        <f>(Table9[[#This Row],[mpg]]-Table9[[#This Row],[prediction]])^2</f>
        <v>18.900358285290029</v>
      </c>
      <c r="E269">
        <f>(Table9[[#This Row],[mpg]]-$K$2)^2</f>
        <v>72.497951061841917</v>
      </c>
    </row>
    <row r="270" spans="1:5" x14ac:dyDescent="0.35">
      <c r="A270" s="8">
        <v>3353</v>
      </c>
      <c r="B270" s="7">
        <v>22</v>
      </c>
      <c r="C270">
        <f>$H$2*POWER(Table9[[#This Row],[weight]],$H$3)</f>
        <v>19.248632102968266</v>
      </c>
      <c r="D270">
        <f>(Table9[[#This Row],[mpg]]-Table9[[#This Row],[prediction]])^2</f>
        <v>7.570025304816828</v>
      </c>
      <c r="E270">
        <f>(Table9[[#This Row],[mpg]]-$K$2)^2</f>
        <v>2.293930961339369</v>
      </c>
    </row>
    <row r="271" spans="1:5" x14ac:dyDescent="0.35">
      <c r="A271" s="8">
        <v>3360</v>
      </c>
      <c r="B271" s="7">
        <v>20.6</v>
      </c>
      <c r="C271">
        <f>$H$2*POWER(Table9[[#This Row],[weight]],$H$3)</f>
        <v>19.208232371293029</v>
      </c>
      <c r="D271">
        <f>(Table9[[#This Row],[mpg]]-Table9[[#This Row],[prediction]])^2</f>
        <v>1.9370171323166292</v>
      </c>
      <c r="E271">
        <f>(Table9[[#This Row],[mpg]]-$K$2)^2</f>
        <v>8.4947349814398709</v>
      </c>
    </row>
    <row r="272" spans="1:5" x14ac:dyDescent="0.35">
      <c r="A272" s="9">
        <v>3365</v>
      </c>
      <c r="B272" s="12">
        <v>19.899999999999999</v>
      </c>
      <c r="C272">
        <f>$H$2*POWER(Table9[[#This Row],[weight]],$H$3)</f>
        <v>19.179478710148228</v>
      </c>
      <c r="D272">
        <f>(Table9[[#This Row],[mpg]]-Table9[[#This Row],[prediction]])^2</f>
        <v>0.51915092912965943</v>
      </c>
      <c r="E272">
        <f>(Table9[[#This Row],[mpg]]-$K$2)^2</f>
        <v>13.065136991490146</v>
      </c>
    </row>
    <row r="273" spans="1:5" x14ac:dyDescent="0.35">
      <c r="A273" s="8">
        <v>3380</v>
      </c>
      <c r="B273" s="7">
        <v>20.6</v>
      </c>
      <c r="C273">
        <f>$H$2*POWER(Table9[[#This Row],[weight]],$H$3)</f>
        <v>19.09373004128571</v>
      </c>
      <c r="D273">
        <f>(Table9[[#This Row],[mpg]]-Table9[[#This Row],[prediction]])^2</f>
        <v>2.2688491885251536</v>
      </c>
      <c r="E273">
        <f>(Table9[[#This Row],[mpg]]-$K$2)^2</f>
        <v>8.4947349814398709</v>
      </c>
    </row>
    <row r="274" spans="1:5" x14ac:dyDescent="0.35">
      <c r="A274" s="8">
        <v>3381</v>
      </c>
      <c r="B274" s="7">
        <v>19.100000000000001</v>
      </c>
      <c r="C274">
        <f>$H$2*POWER(Table9[[#This Row],[weight]],$H$3)</f>
        <v>19.088040616674345</v>
      </c>
      <c r="D274">
        <f>(Table9[[#This Row],[mpg]]-Table9[[#This Row],[prediction]])^2</f>
        <v>1.4302684952999318E-4</v>
      </c>
      <c r="E274">
        <f>(Table9[[#This Row],[mpg]]-$K$2)^2</f>
        <v>19.488453574404701</v>
      </c>
    </row>
    <row r="275" spans="1:5" x14ac:dyDescent="0.35">
      <c r="A275" s="9">
        <v>3399</v>
      </c>
      <c r="B275" s="12">
        <v>15</v>
      </c>
      <c r="C275">
        <f>$H$2*POWER(Table9[[#This Row],[weight]],$H$3)</f>
        <v>18.986205555661201</v>
      </c>
      <c r="D275">
        <f>(Table9[[#This Row],[mpg]]-Table9[[#This Row],[prediction]])^2</f>
        <v>15.889834731984221</v>
      </c>
      <c r="E275">
        <f>(Table9[[#This Row],[mpg]]-$K$2)^2</f>
        <v>72.497951061841917</v>
      </c>
    </row>
    <row r="276" spans="1:5" x14ac:dyDescent="0.35">
      <c r="A276" s="11">
        <v>3410</v>
      </c>
      <c r="B276" s="10">
        <v>16.2</v>
      </c>
      <c r="C276">
        <f>$H$2*POWER(Table9[[#This Row],[weight]],$H$3)</f>
        <v>18.92450423222153</v>
      </c>
      <c r="D276">
        <f>(Table9[[#This Row],[mpg]]-Table9[[#This Row],[prediction]])^2</f>
        <v>7.4229233113930313</v>
      </c>
      <c r="E276">
        <f>(Table9[[#This Row],[mpg]]-$K$2)^2</f>
        <v>53.502976187470068</v>
      </c>
    </row>
    <row r="277" spans="1:5" x14ac:dyDescent="0.35">
      <c r="A277" s="9">
        <v>3410</v>
      </c>
      <c r="B277" s="12">
        <v>18.100000000000001</v>
      </c>
      <c r="C277">
        <f>$H$2*POWER(Table9[[#This Row],[weight]],$H$3)</f>
        <v>18.92450423222153</v>
      </c>
      <c r="D277">
        <f>(Table9[[#This Row],[mpg]]-Table9[[#This Row],[prediction]])^2</f>
        <v>0.67980722895121193</v>
      </c>
      <c r="E277">
        <f>(Table9[[#This Row],[mpg]]-$K$2)^2</f>
        <v>29.317599303047921</v>
      </c>
    </row>
    <row r="278" spans="1:5" x14ac:dyDescent="0.35">
      <c r="A278" s="11">
        <v>3415</v>
      </c>
      <c r="B278" s="10">
        <v>22.4</v>
      </c>
      <c r="C278">
        <f>$H$2*POWER(Table9[[#This Row],[weight]],$H$3)</f>
        <v>18.896590066259552</v>
      </c>
      <c r="D278">
        <f>(Table9[[#This Row],[mpg]]-Table9[[#This Row],[prediction]])^2</f>
        <v>12.273881163831238</v>
      </c>
      <c r="E278">
        <f>(Table9[[#This Row],[mpg]]-$K$2)^2</f>
        <v>1.2422726698820834</v>
      </c>
    </row>
    <row r="279" spans="1:5" x14ac:dyDescent="0.35">
      <c r="A279" s="8">
        <v>3420</v>
      </c>
      <c r="B279" s="7">
        <v>23.9</v>
      </c>
      <c r="C279">
        <f>$H$2*POWER(Table9[[#This Row],[weight]],$H$3)</f>
        <v>18.868757824228556</v>
      </c>
      <c r="D279">
        <f>(Table9[[#This Row],[mpg]]-Table9[[#This Row],[prediction]])^2</f>
        <v>25.313397831261359</v>
      </c>
      <c r="E279">
        <f>(Table9[[#This Row],[mpg]]-$K$2)^2</f>
        <v>0.1485540769172462</v>
      </c>
    </row>
    <row r="280" spans="1:5" x14ac:dyDescent="0.35">
      <c r="A280" s="8">
        <v>3425</v>
      </c>
      <c r="B280" s="7">
        <v>19.2</v>
      </c>
      <c r="C280">
        <f>$H$2*POWER(Table9[[#This Row],[weight]],$H$3)</f>
        <v>18.841007146448625</v>
      </c>
      <c r="D280">
        <f>(Table9[[#This Row],[mpg]]-Table9[[#This Row],[prediction]])^2</f>
        <v>0.12887586890095842</v>
      </c>
      <c r="E280">
        <f>(Table9[[#This Row],[mpg]]-$K$2)^2</f>
        <v>18.615539001540398</v>
      </c>
    </row>
    <row r="281" spans="1:5" x14ac:dyDescent="0.35">
      <c r="A281" s="8">
        <v>3425</v>
      </c>
      <c r="B281" s="7">
        <v>20.5</v>
      </c>
      <c r="C281">
        <f>$H$2*POWER(Table9[[#This Row],[weight]],$H$3)</f>
        <v>18.841007146448625</v>
      </c>
      <c r="D281">
        <f>(Table9[[#This Row],[mpg]]-Table9[[#This Row],[prediction]])^2</f>
        <v>2.7522572881345337</v>
      </c>
      <c r="E281">
        <f>(Table9[[#This Row],[mpg]]-$K$2)^2</f>
        <v>9.0876495543042015</v>
      </c>
    </row>
    <row r="282" spans="1:5" x14ac:dyDescent="0.35">
      <c r="A282" s="8">
        <v>3430</v>
      </c>
      <c r="B282" s="7">
        <v>20.5</v>
      </c>
      <c r="C282">
        <f>$H$2*POWER(Table9[[#This Row],[weight]],$H$3)</f>
        <v>18.813337675341035</v>
      </c>
      <c r="D282">
        <f>(Table9[[#This Row],[mpg]]-Table9[[#This Row],[prediction]])^2</f>
        <v>2.8448297974239827</v>
      </c>
      <c r="E282">
        <f>(Table9[[#This Row],[mpg]]-$K$2)^2</f>
        <v>9.0876495543042015</v>
      </c>
    </row>
    <row r="283" spans="1:5" x14ac:dyDescent="0.35">
      <c r="A283" s="8">
        <v>3432</v>
      </c>
      <c r="B283" s="7">
        <v>15</v>
      </c>
      <c r="C283">
        <f>$H$2*POWER(Table9[[#This Row],[weight]],$H$3)</f>
        <v>18.802292545066095</v>
      </c>
      <c r="D283">
        <f>(Table9[[#This Row],[mpg]]-Table9[[#This Row],[prediction]])^2</f>
        <v>14.457428598265201</v>
      </c>
      <c r="E283">
        <f>(Table9[[#This Row],[mpg]]-$K$2)^2</f>
        <v>72.497951061841917</v>
      </c>
    </row>
    <row r="284" spans="1:5" x14ac:dyDescent="0.35">
      <c r="A284" s="9">
        <v>3433</v>
      </c>
      <c r="B284" s="12">
        <v>16</v>
      </c>
      <c r="C284">
        <f>$H$2*POWER(Table9[[#This Row],[weight]],$H$3)</f>
        <v>18.796774823907814</v>
      </c>
      <c r="D284">
        <f>(Table9[[#This Row],[mpg]]-Table9[[#This Row],[prediction]])^2</f>
        <v>7.8219494156445846</v>
      </c>
      <c r="E284">
        <f>(Table9[[#This Row],[mpg]]-$K$2)^2</f>
        <v>56.468805333198702</v>
      </c>
    </row>
    <row r="285" spans="1:5" x14ac:dyDescent="0.35">
      <c r="A285" s="8">
        <v>3436</v>
      </c>
      <c r="B285" s="7">
        <v>18</v>
      </c>
      <c r="C285">
        <f>$H$2*POWER(Table9[[#This Row],[weight]],$H$3)</f>
        <v>18.780241002431268</v>
      </c>
      <c r="D285">
        <f>(Table9[[#This Row],[mpg]]-Table9[[#This Row],[prediction]])^2</f>
        <v>0.60877602187494972</v>
      </c>
      <c r="E285">
        <f>(Table9[[#This Row],[mpg]]-$K$2)^2</f>
        <v>30.410513875912258</v>
      </c>
    </row>
    <row r="286" spans="1:5" x14ac:dyDescent="0.35">
      <c r="A286" s="8">
        <v>3439</v>
      </c>
      <c r="B286" s="7">
        <v>16</v>
      </c>
      <c r="C286">
        <f>$H$2*POWER(Table9[[#This Row],[weight]],$H$3)</f>
        <v>18.763736134750541</v>
      </c>
      <c r="D286">
        <f>(Table9[[#This Row],[mpg]]-Table9[[#This Row],[prediction]])^2</f>
        <v>7.6382374225258616</v>
      </c>
      <c r="E286">
        <f>(Table9[[#This Row],[mpg]]-$K$2)^2</f>
        <v>56.468805333198702</v>
      </c>
    </row>
    <row r="287" spans="1:5" x14ac:dyDescent="0.35">
      <c r="A287" s="9">
        <v>3445</v>
      </c>
      <c r="B287" s="12">
        <v>17.7</v>
      </c>
      <c r="C287">
        <f>$H$2*POWER(Table9[[#This Row],[weight]],$H$3)</f>
        <v>18.730812957461314</v>
      </c>
      <c r="D287">
        <f>(Table9[[#This Row],[mpg]]-Table9[[#This Row],[prediction]])^2</f>
        <v>1.0625753532701423</v>
      </c>
      <c r="E287">
        <f>(Table9[[#This Row],[mpg]]-$K$2)^2</f>
        <v>33.809257594505233</v>
      </c>
    </row>
    <row r="288" spans="1:5" x14ac:dyDescent="0.35">
      <c r="A288" s="8">
        <v>3449</v>
      </c>
      <c r="B288" s="7">
        <v>17</v>
      </c>
      <c r="C288">
        <f>$H$2*POWER(Table9[[#This Row],[weight]],$H$3)</f>
        <v>18.708928047422845</v>
      </c>
      <c r="D288">
        <f>(Table9[[#This Row],[mpg]]-Table9[[#This Row],[prediction]])^2</f>
        <v>2.9204350712684559</v>
      </c>
      <c r="E288">
        <f>(Table9[[#This Row],[mpg]]-$K$2)^2</f>
        <v>42.43965960455548</v>
      </c>
    </row>
    <row r="289" spans="1:5" x14ac:dyDescent="0.35">
      <c r="A289" s="9">
        <v>3459</v>
      </c>
      <c r="B289" s="12">
        <v>18</v>
      </c>
      <c r="C289">
        <f>$H$2*POWER(Table9[[#This Row],[weight]],$H$3)</f>
        <v>18.654438038362017</v>
      </c>
      <c r="D289">
        <f>(Table9[[#This Row],[mpg]]-Table9[[#This Row],[prediction]])^2</f>
        <v>0.42828914605512419</v>
      </c>
      <c r="E289">
        <f>(Table9[[#This Row],[mpg]]-$K$2)^2</f>
        <v>30.410513875912258</v>
      </c>
    </row>
    <row r="290" spans="1:5" x14ac:dyDescent="0.35">
      <c r="A290" s="8">
        <v>3465</v>
      </c>
      <c r="B290" s="7">
        <v>17.600000000000001</v>
      </c>
      <c r="C290">
        <f>$H$2*POWER(Table9[[#This Row],[weight]],$H$3)</f>
        <v>18.621895562026207</v>
      </c>
      <c r="D290">
        <f>(Table9[[#This Row],[mpg]]-Table9[[#This Row],[prediction]])^2</f>
        <v>1.044270539688855</v>
      </c>
      <c r="E290">
        <f>(Table9[[#This Row],[mpg]]-$K$2)^2</f>
        <v>34.982172167369527</v>
      </c>
    </row>
    <row r="291" spans="1:5" x14ac:dyDescent="0.35">
      <c r="A291" s="8">
        <v>3504</v>
      </c>
      <c r="B291" s="7">
        <v>18</v>
      </c>
      <c r="C291">
        <f>$H$2*POWER(Table9[[#This Row],[weight]],$H$3)</f>
        <v>18.413096019222895</v>
      </c>
      <c r="D291">
        <f>(Table9[[#This Row],[mpg]]-Table9[[#This Row],[prediction]])^2</f>
        <v>0.17064832109780223</v>
      </c>
      <c r="E291">
        <f>(Table9[[#This Row],[mpg]]-$K$2)^2</f>
        <v>30.410513875912258</v>
      </c>
    </row>
    <row r="292" spans="1:5" x14ac:dyDescent="0.35">
      <c r="A292" s="9">
        <v>3520</v>
      </c>
      <c r="B292" s="12">
        <v>17.5</v>
      </c>
      <c r="C292">
        <f>$H$2*POWER(Table9[[#This Row],[weight]],$H$3)</f>
        <v>18.328778078450028</v>
      </c>
      <c r="D292">
        <f>(Table9[[#This Row],[mpg]]-Table9[[#This Row],[prediction]])^2</f>
        <v>0.68687310331932161</v>
      </c>
      <c r="E292">
        <f>(Table9[[#This Row],[mpg]]-$K$2)^2</f>
        <v>36.175086740233866</v>
      </c>
    </row>
    <row r="293" spans="1:5" x14ac:dyDescent="0.35">
      <c r="A293" s="8">
        <v>3525</v>
      </c>
      <c r="B293" s="7">
        <v>18.5</v>
      </c>
      <c r="C293">
        <f>$H$2*POWER(Table9[[#This Row],[weight]],$H$3)</f>
        <v>18.302586280082487</v>
      </c>
      <c r="D293">
        <f>(Table9[[#This Row],[mpg]]-Table9[[#This Row],[prediction]])^2</f>
        <v>3.8972176811670353E-2</v>
      </c>
      <c r="E293">
        <f>(Table9[[#This Row],[mpg]]-$K$2)^2</f>
        <v>25.145941011590647</v>
      </c>
    </row>
    <row r="294" spans="1:5" x14ac:dyDescent="0.35">
      <c r="A294" s="11">
        <v>3530</v>
      </c>
      <c r="B294" s="10">
        <v>25.4</v>
      </c>
      <c r="C294">
        <f>$H$2*POWER(Table9[[#This Row],[weight]],$H$3)</f>
        <v>18.276468955413058</v>
      </c>
      <c r="D294">
        <f>(Table9[[#This Row],[mpg]]-Table9[[#This Row],[prediction]])^2</f>
        <v>50.744694543193901</v>
      </c>
      <c r="E294">
        <f>(Table9[[#This Row],[mpg]]-$K$2)^2</f>
        <v>3.554835483952409</v>
      </c>
    </row>
    <row r="295" spans="1:5" x14ac:dyDescent="0.35">
      <c r="A295" s="8">
        <v>3535</v>
      </c>
      <c r="B295" s="7">
        <v>19.2</v>
      </c>
      <c r="C295">
        <f>$H$2*POWER(Table9[[#This Row],[weight]],$H$3)</f>
        <v>18.250425787645881</v>
      </c>
      <c r="D295">
        <f>(Table9[[#This Row],[mpg]]-Table9[[#This Row],[prediction]])^2</f>
        <v>0.90169118476794441</v>
      </c>
      <c r="E295">
        <f>(Table9[[#This Row],[mpg]]-$K$2)^2</f>
        <v>18.615539001540398</v>
      </c>
    </row>
    <row r="296" spans="1:5" x14ac:dyDescent="0.35">
      <c r="A296" s="8">
        <v>3563</v>
      </c>
      <c r="B296" s="7">
        <v>15</v>
      </c>
      <c r="C296">
        <f>$H$2*POWER(Table9[[#This Row],[weight]],$H$3)</f>
        <v>18.105939815905938</v>
      </c>
      <c r="D296">
        <f>(Table9[[#This Row],[mpg]]-Table9[[#This Row],[prediction]])^2</f>
        <v>9.6468621400298105</v>
      </c>
      <c r="E296">
        <f>(Table9[[#This Row],[mpg]]-$K$2)^2</f>
        <v>72.497951061841917</v>
      </c>
    </row>
    <row r="297" spans="1:5" x14ac:dyDescent="0.35">
      <c r="A297" s="9">
        <v>3570</v>
      </c>
      <c r="B297" s="12">
        <v>20.2</v>
      </c>
      <c r="C297">
        <f>$H$2*POWER(Table9[[#This Row],[weight]],$H$3)</f>
        <v>18.070173769071427</v>
      </c>
      <c r="D297">
        <f>(Table9[[#This Row],[mpg]]-Table9[[#This Row],[prediction]])^2</f>
        <v>4.5361597739514066</v>
      </c>
      <c r="E297">
        <f>(Table9[[#This Row],[mpg]]-$K$2)^2</f>
        <v>10.986393272897173</v>
      </c>
    </row>
    <row r="298" spans="1:5" x14ac:dyDescent="0.35">
      <c r="A298" s="8">
        <v>3574</v>
      </c>
      <c r="B298" s="7">
        <v>18</v>
      </c>
      <c r="C298">
        <f>$H$2*POWER(Table9[[#This Row],[weight]],$H$3)</f>
        <v>18.049799164939024</v>
      </c>
      <c r="D298">
        <f>(Table9[[#This Row],[mpg]]-Table9[[#This Row],[prediction]])^2</f>
        <v>2.4799568286241534E-3</v>
      </c>
      <c r="E298">
        <f>(Table9[[#This Row],[mpg]]-$K$2)^2</f>
        <v>30.410513875912258</v>
      </c>
    </row>
    <row r="299" spans="1:5" x14ac:dyDescent="0.35">
      <c r="A299" s="9">
        <v>3605</v>
      </c>
      <c r="B299" s="12">
        <v>19.2</v>
      </c>
      <c r="C299">
        <f>$H$2*POWER(Table9[[#This Row],[weight]],$H$3)</f>
        <v>17.89343469853155</v>
      </c>
      <c r="D299">
        <f>(Table9[[#This Row],[mpg]]-Table9[[#This Row],[prediction]])^2</f>
        <v>1.7071128870013397</v>
      </c>
      <c r="E299">
        <f>(Table9[[#This Row],[mpg]]-$K$2)^2</f>
        <v>18.615539001540398</v>
      </c>
    </row>
    <row r="300" spans="1:5" x14ac:dyDescent="0.35">
      <c r="A300" s="9">
        <v>3609</v>
      </c>
      <c r="B300" s="12">
        <v>14</v>
      </c>
      <c r="C300">
        <f>$H$2*POWER(Table9[[#This Row],[weight]],$H$3)</f>
        <v>17.873455031473121</v>
      </c>
      <c r="D300">
        <f>(Table9[[#This Row],[mpg]]-Table9[[#This Row],[prediction]])^2</f>
        <v>15.003653880844436</v>
      </c>
      <c r="E300">
        <f>(Table9[[#This Row],[mpg]]-$K$2)^2</f>
        <v>90.527096790485146</v>
      </c>
    </row>
    <row r="301" spans="1:5" x14ac:dyDescent="0.35">
      <c r="A301" s="11">
        <v>3613</v>
      </c>
      <c r="B301" s="10">
        <v>18</v>
      </c>
      <c r="C301">
        <f>$H$2*POWER(Table9[[#This Row],[weight]],$H$3)</f>
        <v>17.853519768515504</v>
      </c>
      <c r="D301">
        <f>(Table9[[#This Row],[mpg]]-Table9[[#This Row],[prediction]])^2</f>
        <v>2.1456458215751522E-2</v>
      </c>
      <c r="E301">
        <f>(Table9[[#This Row],[mpg]]-$K$2)^2</f>
        <v>30.410513875912258</v>
      </c>
    </row>
    <row r="302" spans="1:5" x14ac:dyDescent="0.35">
      <c r="A302" s="8">
        <v>3620</v>
      </c>
      <c r="B302" s="7">
        <v>18.600000000000001</v>
      </c>
      <c r="C302">
        <f>$H$2*POWER(Table9[[#This Row],[weight]],$H$3)</f>
        <v>17.818739461872624</v>
      </c>
      <c r="D302">
        <f>(Table9[[#This Row],[mpg]]-Table9[[#This Row],[prediction]])^2</f>
        <v>0.61036802843507865</v>
      </c>
      <c r="E302">
        <f>(Table9[[#This Row],[mpg]]-$K$2)^2</f>
        <v>24.153026438726311</v>
      </c>
    </row>
    <row r="303" spans="1:5" x14ac:dyDescent="0.35">
      <c r="A303" s="9">
        <v>3630</v>
      </c>
      <c r="B303" s="12">
        <v>19</v>
      </c>
      <c r="C303">
        <f>$H$2*POWER(Table9[[#This Row],[weight]],$H$3)</f>
        <v>17.769286864029905</v>
      </c>
      <c r="D303">
        <f>(Table9[[#This Row],[mpg]]-Table9[[#This Row],[prediction]])^2</f>
        <v>1.5146548230493464</v>
      </c>
      <c r="E303">
        <f>(Table9[[#This Row],[mpg]]-$K$2)^2</f>
        <v>20.381368147269036</v>
      </c>
    </row>
    <row r="304" spans="1:5" x14ac:dyDescent="0.35">
      <c r="A304" s="8">
        <v>3632</v>
      </c>
      <c r="B304" s="7">
        <v>16</v>
      </c>
      <c r="C304">
        <f>$H$2*POWER(Table9[[#This Row],[weight]],$H$3)</f>
        <v>17.759429143946885</v>
      </c>
      <c r="D304">
        <f>(Table9[[#This Row],[mpg]]-Table9[[#This Row],[prediction]])^2</f>
        <v>3.0955909125696701</v>
      </c>
      <c r="E304">
        <f>(Table9[[#This Row],[mpg]]-$K$2)^2</f>
        <v>56.468805333198702</v>
      </c>
    </row>
    <row r="305" spans="1:5" x14ac:dyDescent="0.35">
      <c r="A305" s="11">
        <v>3645</v>
      </c>
      <c r="B305" s="10">
        <v>18.5</v>
      </c>
      <c r="C305">
        <f>$H$2*POWER(Table9[[#This Row],[weight]],$H$3)</f>
        <v>17.695618626886905</v>
      </c>
      <c r="D305">
        <f>(Table9[[#This Row],[mpg]]-Table9[[#This Row],[prediction]])^2</f>
        <v>0.64702939341130872</v>
      </c>
      <c r="E305">
        <f>(Table9[[#This Row],[mpg]]-$K$2)^2</f>
        <v>25.145941011590647</v>
      </c>
    </row>
    <row r="306" spans="1:5" x14ac:dyDescent="0.35">
      <c r="A306" s="9">
        <v>3651</v>
      </c>
      <c r="B306" s="12">
        <v>20</v>
      </c>
      <c r="C306">
        <f>$H$2*POWER(Table9[[#This Row],[weight]],$H$3)</f>
        <v>17.666321453189642</v>
      </c>
      <c r="D306">
        <f>(Table9[[#This Row],[mpg]]-Table9[[#This Row],[prediction]])^2</f>
        <v>5.446055559842903</v>
      </c>
      <c r="E306">
        <f>(Table9[[#This Row],[mpg]]-$K$2)^2</f>
        <v>12.352222418625812</v>
      </c>
    </row>
    <row r="307" spans="1:5" x14ac:dyDescent="0.35">
      <c r="A307" s="8">
        <v>3664</v>
      </c>
      <c r="B307" s="7">
        <v>11</v>
      </c>
      <c r="C307">
        <f>$H$2*POWER(Table9[[#This Row],[weight]],$H$3)</f>
        <v>17.603174632716918</v>
      </c>
      <c r="D307">
        <f>(Table9[[#This Row],[mpg]]-Table9[[#This Row],[prediction]])^2</f>
        <v>43.601915230156209</v>
      </c>
      <c r="E307">
        <f>(Table9[[#This Row],[mpg]]-$K$2)^2</f>
        <v>156.6145339764148</v>
      </c>
    </row>
    <row r="308" spans="1:5" x14ac:dyDescent="0.35">
      <c r="A308" s="8">
        <v>3672</v>
      </c>
      <c r="B308" s="7">
        <v>14</v>
      </c>
      <c r="C308">
        <f>$H$2*POWER(Table9[[#This Row],[weight]],$H$3)</f>
        <v>17.564538112624295</v>
      </c>
      <c r="D308">
        <f>(Table9[[#This Row],[mpg]]-Table9[[#This Row],[prediction]])^2</f>
        <v>12.705931956351169</v>
      </c>
      <c r="E308">
        <f>(Table9[[#This Row],[mpg]]-$K$2)^2</f>
        <v>90.527096790485146</v>
      </c>
    </row>
    <row r="309" spans="1:5" x14ac:dyDescent="0.35">
      <c r="A309" s="8">
        <v>3672</v>
      </c>
      <c r="B309" s="7">
        <v>17</v>
      </c>
      <c r="C309">
        <f>$H$2*POWER(Table9[[#This Row],[weight]],$H$3)</f>
        <v>17.564538112624295</v>
      </c>
      <c r="D309">
        <f>(Table9[[#This Row],[mpg]]-Table9[[#This Row],[prediction]])^2</f>
        <v>0.31870328060540065</v>
      </c>
      <c r="E309">
        <f>(Table9[[#This Row],[mpg]]-$K$2)^2</f>
        <v>42.43965960455548</v>
      </c>
    </row>
    <row r="310" spans="1:5" x14ac:dyDescent="0.35">
      <c r="A310" s="11">
        <v>3693</v>
      </c>
      <c r="B310" s="10">
        <v>15</v>
      </c>
      <c r="C310">
        <f>$H$2*POWER(Table9[[#This Row],[weight]],$H$3)</f>
        <v>17.463916627397801</v>
      </c>
      <c r="D310">
        <f>(Table9[[#This Row],[mpg]]-Table9[[#This Row],[prediction]])^2</f>
        <v>6.0708851467673517</v>
      </c>
      <c r="E310">
        <f>(Table9[[#This Row],[mpg]]-$K$2)^2</f>
        <v>72.497951061841917</v>
      </c>
    </row>
    <row r="311" spans="1:5" x14ac:dyDescent="0.35">
      <c r="A311" s="8">
        <v>3725</v>
      </c>
      <c r="B311" s="7">
        <v>17.600000000000001</v>
      </c>
      <c r="C311">
        <f>$H$2*POWER(Table9[[#This Row],[weight]],$H$3)</f>
        <v>17.312778292608474</v>
      </c>
      <c r="D311">
        <f>(Table9[[#This Row],[mpg]]-Table9[[#This Row],[prediction]])^2</f>
        <v>8.2496309196904136E-2</v>
      </c>
      <c r="E311">
        <f>(Table9[[#This Row],[mpg]]-$K$2)^2</f>
        <v>34.982172167369527</v>
      </c>
    </row>
    <row r="312" spans="1:5" x14ac:dyDescent="0.35">
      <c r="A312" s="8">
        <v>3725</v>
      </c>
      <c r="B312" s="7">
        <v>26.6</v>
      </c>
      <c r="C312">
        <f>$H$2*POWER(Table9[[#This Row],[weight]],$H$3)</f>
        <v>17.312778292608474</v>
      </c>
      <c r="D312">
        <f>(Table9[[#This Row],[mpg]]-Table9[[#This Row],[prediction]])^2</f>
        <v>86.252487042244397</v>
      </c>
      <c r="E312">
        <f>(Table9[[#This Row],[mpg]]-$K$2)^2</f>
        <v>9.5198606095805562</v>
      </c>
    </row>
    <row r="313" spans="1:5" x14ac:dyDescent="0.35">
      <c r="A313" s="8">
        <v>3730</v>
      </c>
      <c r="B313" s="7">
        <v>15</v>
      </c>
      <c r="C313">
        <f>$H$2*POWER(Table9[[#This Row],[weight]],$H$3)</f>
        <v>17.289398051307181</v>
      </c>
      <c r="D313">
        <f>(Table9[[#This Row],[mpg]]-Table9[[#This Row],[prediction]])^2</f>
        <v>5.2413434373291174</v>
      </c>
      <c r="E313">
        <f>(Table9[[#This Row],[mpg]]-$K$2)^2</f>
        <v>72.497951061841917</v>
      </c>
    </row>
    <row r="314" spans="1:5" x14ac:dyDescent="0.35">
      <c r="A314" s="8">
        <v>3735</v>
      </c>
      <c r="B314" s="7">
        <v>19.399999999999999</v>
      </c>
      <c r="C314">
        <f>$H$2*POWER(Table9[[#This Row],[weight]],$H$3)</f>
        <v>17.266080640549276</v>
      </c>
      <c r="D314">
        <f>(Table9[[#This Row],[mpg]]-Table9[[#This Row],[prediction]])^2</f>
        <v>4.5536118326385804</v>
      </c>
      <c r="E314">
        <f>(Table9[[#This Row],[mpg]]-$K$2)^2</f>
        <v>16.929709855811758</v>
      </c>
    </row>
    <row r="315" spans="1:5" x14ac:dyDescent="0.35">
      <c r="A315" s="9">
        <v>3755</v>
      </c>
      <c r="B315" s="12">
        <v>13</v>
      </c>
      <c r="C315">
        <f>$H$2*POWER(Table9[[#This Row],[weight]],$H$3)</f>
        <v>17.173434270798541</v>
      </c>
      <c r="D315">
        <f>(Table9[[#This Row],[mpg]]-Table9[[#This Row],[prediction]])^2</f>
        <v>17.41755361267575</v>
      </c>
      <c r="E315">
        <f>(Table9[[#This Row],[mpg]]-$K$2)^2</f>
        <v>110.55624251912836</v>
      </c>
    </row>
    <row r="316" spans="1:5" x14ac:dyDescent="0.35">
      <c r="A316" s="8">
        <v>3761</v>
      </c>
      <c r="B316" s="7">
        <v>15</v>
      </c>
      <c r="C316">
        <f>$H$2*POWER(Table9[[#This Row],[weight]],$H$3)</f>
        <v>17.145833214328903</v>
      </c>
      <c r="D316">
        <f>(Table9[[#This Row],[mpg]]-Table9[[#This Row],[prediction]])^2</f>
        <v>4.6046001837171104</v>
      </c>
      <c r="E316">
        <f>(Table9[[#This Row],[mpg]]-$K$2)^2</f>
        <v>72.497951061841917</v>
      </c>
    </row>
    <row r="317" spans="1:5" x14ac:dyDescent="0.35">
      <c r="A317" s="9">
        <v>3777</v>
      </c>
      <c r="B317" s="12">
        <v>15</v>
      </c>
      <c r="C317">
        <f>$H$2*POWER(Table9[[#This Row],[weight]],$H$3)</f>
        <v>17.072660704958452</v>
      </c>
      <c r="D317">
        <f>(Table9[[#This Row],[mpg]]-Table9[[#This Row],[prediction]])^2</f>
        <v>4.295922397878865</v>
      </c>
      <c r="E317">
        <f>(Table9[[#This Row],[mpg]]-$K$2)^2</f>
        <v>72.497951061841917</v>
      </c>
    </row>
    <row r="318" spans="1:5" x14ac:dyDescent="0.35">
      <c r="A318" s="9">
        <v>3781</v>
      </c>
      <c r="B318" s="12">
        <v>16</v>
      </c>
      <c r="C318">
        <f>$H$2*POWER(Table9[[#This Row],[weight]],$H$3)</f>
        <v>17.054464700695849</v>
      </c>
      <c r="D318">
        <f>(Table9[[#This Row],[mpg]]-Table9[[#This Row],[prediction]])^2</f>
        <v>1.1118958050135868</v>
      </c>
      <c r="E318">
        <f>(Table9[[#This Row],[mpg]]-$K$2)^2</f>
        <v>56.468805333198702</v>
      </c>
    </row>
    <row r="319" spans="1:5" x14ac:dyDescent="0.35">
      <c r="A319" s="11">
        <v>3785</v>
      </c>
      <c r="B319" s="10">
        <v>18</v>
      </c>
      <c r="C319">
        <f>$H$2*POWER(Table9[[#This Row],[weight]],$H$3)</f>
        <v>17.036307298719038</v>
      </c>
      <c r="D319">
        <f>(Table9[[#This Row],[mpg]]-Table9[[#This Row],[prediction]])^2</f>
        <v>0.92870362250219785</v>
      </c>
      <c r="E319">
        <f>(Table9[[#This Row],[mpg]]-$K$2)^2</f>
        <v>30.410513875912258</v>
      </c>
    </row>
    <row r="320" spans="1:5" x14ac:dyDescent="0.35">
      <c r="A320" s="9">
        <v>3820</v>
      </c>
      <c r="B320" s="12">
        <v>16.5</v>
      </c>
      <c r="C320">
        <f>$H$2*POWER(Table9[[#This Row],[weight]],$H$3)</f>
        <v>16.879058079155648</v>
      </c>
      <c r="D320">
        <f>(Table9[[#This Row],[mpg]]-Table9[[#This Row],[prediction]])^2</f>
        <v>0.14368502737316946</v>
      </c>
      <c r="E320">
        <f>(Table9[[#This Row],[mpg]]-$K$2)^2</f>
        <v>49.204232468877088</v>
      </c>
    </row>
    <row r="321" spans="1:5" x14ac:dyDescent="0.35">
      <c r="A321" s="8">
        <v>3821</v>
      </c>
      <c r="B321" s="7">
        <v>13</v>
      </c>
      <c r="C321">
        <f>$H$2*POWER(Table9[[#This Row],[weight]],$H$3)</f>
        <v>16.874607731233262</v>
      </c>
      <c r="D321">
        <f>(Table9[[#This Row],[mpg]]-Table9[[#This Row],[prediction]])^2</f>
        <v>15.012585070932563</v>
      </c>
      <c r="E321">
        <f>(Table9[[#This Row],[mpg]]-$K$2)^2</f>
        <v>110.55624251912836</v>
      </c>
    </row>
    <row r="322" spans="1:5" x14ac:dyDescent="0.35">
      <c r="A322" s="8">
        <v>3830</v>
      </c>
      <c r="B322" s="7">
        <v>18.2</v>
      </c>
      <c r="C322">
        <f>$H$2*POWER(Table9[[#This Row],[weight]],$H$3)</f>
        <v>16.834659566167449</v>
      </c>
      <c r="D322">
        <f>(Table9[[#This Row],[mpg]]-Table9[[#This Row],[prediction]])^2</f>
        <v>1.8641545002580562</v>
      </c>
      <c r="E322">
        <f>(Table9[[#This Row],[mpg]]-$K$2)^2</f>
        <v>28.244684730183621</v>
      </c>
    </row>
    <row r="323" spans="1:5" x14ac:dyDescent="0.35">
      <c r="A323" s="9">
        <v>3840</v>
      </c>
      <c r="B323" s="12">
        <v>17</v>
      </c>
      <c r="C323">
        <f>$H$2*POWER(Table9[[#This Row],[weight]],$H$3)</f>
        <v>16.79049315448168</v>
      </c>
      <c r="D323">
        <f>(Table9[[#This Row],[mpg]]-Table9[[#This Row],[prediction]])^2</f>
        <v>4.3893118319037014E-2</v>
      </c>
      <c r="E323">
        <f>(Table9[[#This Row],[mpg]]-$K$2)^2</f>
        <v>42.43965960455548</v>
      </c>
    </row>
    <row r="324" spans="1:5" x14ac:dyDescent="0.35">
      <c r="A324" s="11">
        <v>3850</v>
      </c>
      <c r="B324" s="10">
        <v>15</v>
      </c>
      <c r="C324">
        <f>$H$2*POWER(Table9[[#This Row],[weight]],$H$3)</f>
        <v>16.746557031043412</v>
      </c>
      <c r="D324">
        <f>(Table9[[#This Row],[mpg]]-Table9[[#This Row],[prediction]])^2</f>
        <v>3.0504614626871795</v>
      </c>
      <c r="E324">
        <f>(Table9[[#This Row],[mpg]]-$K$2)^2</f>
        <v>72.497951061841917</v>
      </c>
    </row>
    <row r="325" spans="1:5" x14ac:dyDescent="0.35">
      <c r="A325" s="8">
        <v>3870</v>
      </c>
      <c r="B325" s="7">
        <v>13</v>
      </c>
      <c r="C325">
        <f>$H$2*POWER(Table9[[#This Row],[weight]],$H$3)</f>
        <v>16.659368490561022</v>
      </c>
      <c r="D325">
        <f>(Table9[[#This Row],[mpg]]-Table9[[#This Row],[prediction]])^2</f>
        <v>13.390977749710851</v>
      </c>
      <c r="E325">
        <f>(Table9[[#This Row],[mpg]]-$K$2)^2</f>
        <v>110.55624251912836</v>
      </c>
    </row>
    <row r="326" spans="1:5" x14ac:dyDescent="0.35">
      <c r="A326" s="11">
        <v>3880</v>
      </c>
      <c r="B326" s="10">
        <v>17.5</v>
      </c>
      <c r="C326">
        <f>$H$2*POWER(Table9[[#This Row],[weight]],$H$3)</f>
        <v>16.616112540551253</v>
      </c>
      <c r="D326">
        <f>(Table9[[#This Row],[mpg]]-Table9[[#This Row],[prediction]])^2</f>
        <v>0.78125704097076065</v>
      </c>
      <c r="E326">
        <f>(Table9[[#This Row],[mpg]]-$K$2)^2</f>
        <v>36.175086740233866</v>
      </c>
    </row>
    <row r="327" spans="1:5" x14ac:dyDescent="0.35">
      <c r="A327" s="8">
        <v>3892</v>
      </c>
      <c r="B327" s="7">
        <v>15</v>
      </c>
      <c r="C327">
        <f>$H$2*POWER(Table9[[#This Row],[weight]],$H$3)</f>
        <v>16.564499901579332</v>
      </c>
      <c r="D327">
        <f>(Table9[[#This Row],[mpg]]-Table9[[#This Row],[prediction]])^2</f>
        <v>2.4476599420417386</v>
      </c>
      <c r="E327">
        <f>(Table9[[#This Row],[mpg]]-$K$2)^2</f>
        <v>72.497951061841917</v>
      </c>
    </row>
    <row r="328" spans="1:5" x14ac:dyDescent="0.35">
      <c r="A328" s="11">
        <v>3897</v>
      </c>
      <c r="B328" s="10">
        <v>16</v>
      </c>
      <c r="C328">
        <f>$H$2*POWER(Table9[[#This Row],[weight]],$H$3)</f>
        <v>16.543088797171066</v>
      </c>
      <c r="D328">
        <f>(Table9[[#This Row],[mpg]]-Table9[[#This Row],[prediction]])^2</f>
        <v>0.29494544161271535</v>
      </c>
      <c r="E328">
        <f>(Table9[[#This Row],[mpg]]-$K$2)^2</f>
        <v>56.468805333198702</v>
      </c>
    </row>
    <row r="329" spans="1:5" x14ac:dyDescent="0.35">
      <c r="A329" s="8">
        <v>3900</v>
      </c>
      <c r="B329" s="7">
        <v>23</v>
      </c>
      <c r="C329">
        <f>$H$2*POWER(Table9[[#This Row],[weight]],$H$3)</f>
        <v>16.530268584715007</v>
      </c>
      <c r="D329">
        <f>(Table9[[#This Row],[mpg]]-Table9[[#This Row],[prediction]])^2</f>
        <v>41.857424585925564</v>
      </c>
      <c r="E329">
        <f>(Table9[[#This Row],[mpg]]-$K$2)^2</f>
        <v>0.26478523269614707</v>
      </c>
    </row>
    <row r="330" spans="1:5" x14ac:dyDescent="0.35">
      <c r="A330" s="8">
        <v>3907</v>
      </c>
      <c r="B330" s="7">
        <v>17</v>
      </c>
      <c r="C330">
        <f>$H$2*POWER(Table9[[#This Row],[weight]],$H$3)</f>
        <v>16.500431605115772</v>
      </c>
      <c r="D330">
        <f>(Table9[[#This Row],[mpg]]-Table9[[#This Row],[prediction]])^2</f>
        <v>0.2495685811672044</v>
      </c>
      <c r="E330">
        <f>(Table9[[#This Row],[mpg]]-$K$2)^2</f>
        <v>42.43965960455548</v>
      </c>
    </row>
    <row r="331" spans="1:5" x14ac:dyDescent="0.35">
      <c r="A331" s="8">
        <v>3940</v>
      </c>
      <c r="B331" s="7">
        <v>13</v>
      </c>
      <c r="C331">
        <f>$H$2*POWER(Table9[[#This Row],[weight]],$H$3)</f>
        <v>16.361204865071173</v>
      </c>
      <c r="D331">
        <f>(Table9[[#This Row],[mpg]]-Table9[[#This Row],[prediction]])^2</f>
        <v>11.297698144978121</v>
      </c>
      <c r="E331">
        <f>(Table9[[#This Row],[mpg]]-$K$2)^2</f>
        <v>110.55624251912836</v>
      </c>
    </row>
    <row r="332" spans="1:5" x14ac:dyDescent="0.35">
      <c r="A332" s="8">
        <v>3940</v>
      </c>
      <c r="B332" s="7">
        <v>18.5</v>
      </c>
      <c r="C332">
        <f>$H$2*POWER(Table9[[#This Row],[weight]],$H$3)</f>
        <v>16.361204865071173</v>
      </c>
      <c r="D332">
        <f>(Table9[[#This Row],[mpg]]-Table9[[#This Row],[prediction]])^2</f>
        <v>4.5744446291952201</v>
      </c>
      <c r="E332">
        <f>(Table9[[#This Row],[mpg]]-$K$2)^2</f>
        <v>25.145941011590647</v>
      </c>
    </row>
    <row r="333" spans="1:5" x14ac:dyDescent="0.35">
      <c r="A333" s="9">
        <v>3955</v>
      </c>
      <c r="B333" s="12">
        <v>16.5</v>
      </c>
      <c r="C333">
        <f>$H$2*POWER(Table9[[#This Row],[weight]],$H$3)</f>
        <v>16.298690887948045</v>
      </c>
      <c r="D333">
        <f>(Table9[[#This Row],[mpg]]-Table9[[#This Row],[prediction]])^2</f>
        <v>4.0525358595146756E-2</v>
      </c>
      <c r="E333">
        <f>(Table9[[#This Row],[mpg]]-$K$2)^2</f>
        <v>49.204232468877088</v>
      </c>
    </row>
    <row r="334" spans="1:5" x14ac:dyDescent="0.35">
      <c r="A334" s="11">
        <v>3962</v>
      </c>
      <c r="B334" s="10">
        <v>15.5</v>
      </c>
      <c r="C334">
        <f>$H$2*POWER(Table9[[#This Row],[weight]],$H$3)</f>
        <v>16.269680291969063</v>
      </c>
      <c r="D334">
        <f>(Table9[[#This Row],[mpg]]-Table9[[#This Row],[prediction]])^2</f>
        <v>0.59240775184558248</v>
      </c>
      <c r="E334">
        <f>(Table9[[#This Row],[mpg]]-$K$2)^2</f>
        <v>64.23337819752031</v>
      </c>
    </row>
    <row r="335" spans="1:5" x14ac:dyDescent="0.35">
      <c r="A335" s="11">
        <v>3988</v>
      </c>
      <c r="B335" s="10">
        <v>13</v>
      </c>
      <c r="C335">
        <f>$H$2*POWER(Table9[[#This Row],[weight]],$H$3)</f>
        <v>16.162821596842587</v>
      </c>
      <c r="D335">
        <f>(Table9[[#This Row],[mpg]]-Table9[[#This Row],[prediction]])^2</f>
        <v>10.003440453453893</v>
      </c>
      <c r="E335">
        <f>(Table9[[#This Row],[mpg]]-$K$2)^2</f>
        <v>110.55624251912836</v>
      </c>
    </row>
    <row r="336" spans="1:5" x14ac:dyDescent="0.35">
      <c r="A336" s="8">
        <v>4042</v>
      </c>
      <c r="B336" s="7">
        <v>14</v>
      </c>
      <c r="C336">
        <f>$H$2*POWER(Table9[[#This Row],[weight]],$H$3)</f>
        <v>15.945293108986297</v>
      </c>
      <c r="D336">
        <f>(Table9[[#This Row],[mpg]]-Table9[[#This Row],[prediction]])^2</f>
        <v>3.7841652798695726</v>
      </c>
      <c r="E336">
        <f>(Table9[[#This Row],[mpg]]-$K$2)^2</f>
        <v>90.527096790485146</v>
      </c>
    </row>
    <row r="337" spans="1:5" x14ac:dyDescent="0.35">
      <c r="A337" s="8">
        <v>4054</v>
      </c>
      <c r="B337" s="7">
        <v>15.5</v>
      </c>
      <c r="C337">
        <f>$H$2*POWER(Table9[[#This Row],[weight]],$H$3)</f>
        <v>15.897743337502998</v>
      </c>
      <c r="D337">
        <f>(Table9[[#This Row],[mpg]]-Table9[[#This Row],[prediction]])^2</f>
        <v>0.15819976252802392</v>
      </c>
      <c r="E337">
        <f>(Table9[[#This Row],[mpg]]-$K$2)^2</f>
        <v>64.23337819752031</v>
      </c>
    </row>
    <row r="338" spans="1:5" x14ac:dyDescent="0.35">
      <c r="A338" s="9">
        <v>4055</v>
      </c>
      <c r="B338" s="12">
        <v>13</v>
      </c>
      <c r="C338">
        <f>$H$2*POWER(Table9[[#This Row],[weight]],$H$3)</f>
        <v>15.893793607198806</v>
      </c>
      <c r="D338">
        <f>(Table9[[#This Row],[mpg]]-Table9[[#This Row],[prediction]])^2</f>
        <v>8.3740414410646746</v>
      </c>
      <c r="E338">
        <f>(Table9[[#This Row],[mpg]]-$K$2)^2</f>
        <v>110.55624251912836</v>
      </c>
    </row>
    <row r="339" spans="1:5" x14ac:dyDescent="0.35">
      <c r="A339" s="8">
        <v>4060</v>
      </c>
      <c r="B339" s="7">
        <v>17</v>
      </c>
      <c r="C339">
        <f>$H$2*POWER(Table9[[#This Row],[weight]],$H$3)</f>
        <v>15.874074249483657</v>
      </c>
      <c r="D339">
        <f>(Table9[[#This Row],[mpg]]-Table9[[#This Row],[prediction]])^2</f>
        <v>1.26770879567579</v>
      </c>
      <c r="E339">
        <f>(Table9[[#This Row],[mpg]]-$K$2)^2</f>
        <v>42.43965960455548</v>
      </c>
    </row>
    <row r="340" spans="1:5" x14ac:dyDescent="0.35">
      <c r="A340" s="9">
        <v>4077</v>
      </c>
      <c r="B340" s="12">
        <v>14</v>
      </c>
      <c r="C340">
        <f>$H$2*POWER(Table9[[#This Row],[weight]],$H$3)</f>
        <v>15.807391564052542</v>
      </c>
      <c r="D340">
        <f>(Table9[[#This Row],[mpg]]-Table9[[#This Row],[prediction]])^2</f>
        <v>3.2666642658082954</v>
      </c>
      <c r="E340">
        <f>(Table9[[#This Row],[mpg]]-$K$2)^2</f>
        <v>90.527096790485146</v>
      </c>
    </row>
    <row r="341" spans="1:5" x14ac:dyDescent="0.35">
      <c r="A341" s="11">
        <v>4080</v>
      </c>
      <c r="B341" s="10">
        <v>17.5</v>
      </c>
      <c r="C341">
        <f>$H$2*POWER(Table9[[#This Row],[weight]],$H$3)</f>
        <v>15.795681929761241</v>
      </c>
      <c r="D341">
        <f>(Table9[[#This Row],[mpg]]-Table9[[#This Row],[prediction]])^2</f>
        <v>2.9047000845423692</v>
      </c>
      <c r="E341">
        <f>(Table9[[#This Row],[mpg]]-$K$2)^2</f>
        <v>36.175086740233866</v>
      </c>
    </row>
    <row r="342" spans="1:5" x14ac:dyDescent="0.35">
      <c r="A342" s="11">
        <v>4082</v>
      </c>
      <c r="B342" s="10">
        <v>15</v>
      </c>
      <c r="C342">
        <f>$H$2*POWER(Table9[[#This Row],[weight]],$H$3)</f>
        <v>15.787885104502724</v>
      </c>
      <c r="D342">
        <f>(Table9[[#This Row],[mpg]]-Table9[[#This Row],[prediction]])^2</f>
        <v>0.62076293789726833</v>
      </c>
      <c r="E342">
        <f>(Table9[[#This Row],[mpg]]-$K$2)^2</f>
        <v>72.497951061841917</v>
      </c>
    </row>
    <row r="343" spans="1:5" x14ac:dyDescent="0.35">
      <c r="A343" s="11">
        <v>4096</v>
      </c>
      <c r="B343" s="10">
        <v>14</v>
      </c>
      <c r="C343">
        <f>$H$2*POWER(Table9[[#This Row],[weight]],$H$3)</f>
        <v>15.73352131426539</v>
      </c>
      <c r="D343">
        <f>(Table9[[#This Row],[mpg]]-Table9[[#This Row],[prediction]])^2</f>
        <v>3.0050961470124058</v>
      </c>
      <c r="E343">
        <f>(Table9[[#This Row],[mpg]]-$K$2)^2</f>
        <v>90.527096790485146</v>
      </c>
    </row>
    <row r="344" spans="1:5" x14ac:dyDescent="0.35">
      <c r="A344" s="9">
        <v>4098</v>
      </c>
      <c r="B344" s="12">
        <v>13</v>
      </c>
      <c r="C344">
        <f>$H$2*POWER(Table9[[#This Row],[weight]],$H$3)</f>
        <v>15.725785493421728</v>
      </c>
      <c r="D344">
        <f>(Table9[[#This Row],[mpg]]-Table9[[#This Row],[prediction]])^2</f>
        <v>7.4299065561483362</v>
      </c>
      <c r="E344">
        <f>(Table9[[#This Row],[mpg]]-$K$2)^2</f>
        <v>110.55624251912836</v>
      </c>
    </row>
    <row r="345" spans="1:5" x14ac:dyDescent="0.35">
      <c r="A345" s="9">
        <v>4100</v>
      </c>
      <c r="B345" s="12">
        <v>13</v>
      </c>
      <c r="C345">
        <f>$H$2*POWER(Table9[[#This Row],[weight]],$H$3)</f>
        <v>15.718057247817232</v>
      </c>
      <c r="D345">
        <f>(Table9[[#This Row],[mpg]]-Table9[[#This Row],[prediction]])^2</f>
        <v>7.3878352024117833</v>
      </c>
      <c r="E345">
        <f>(Table9[[#This Row],[mpg]]-$K$2)^2</f>
        <v>110.55624251912836</v>
      </c>
    </row>
    <row r="346" spans="1:5" x14ac:dyDescent="0.35">
      <c r="A346" s="11">
        <v>4129</v>
      </c>
      <c r="B346" s="10">
        <v>14</v>
      </c>
      <c r="C346">
        <f>$H$2*POWER(Table9[[#This Row],[weight]],$H$3)</f>
        <v>15.606842133710382</v>
      </c>
      <c r="D346">
        <f>(Table9[[#This Row],[mpg]]-Table9[[#This Row],[prediction]])^2</f>
        <v>2.5819416426669322</v>
      </c>
      <c r="E346">
        <f>(Table9[[#This Row],[mpg]]-$K$2)^2</f>
        <v>90.527096790485146</v>
      </c>
    </row>
    <row r="347" spans="1:5" x14ac:dyDescent="0.35">
      <c r="A347" s="8">
        <v>4135</v>
      </c>
      <c r="B347" s="7">
        <v>15</v>
      </c>
      <c r="C347">
        <f>$H$2*POWER(Table9[[#This Row],[weight]],$H$3)</f>
        <v>15.584027597529323</v>
      </c>
      <c r="D347">
        <f>(Table9[[#This Row],[mpg]]-Table9[[#This Row],[prediction]])^2</f>
        <v>0.34108823467587263</v>
      </c>
      <c r="E347">
        <f>(Table9[[#This Row],[mpg]]-$K$2)^2</f>
        <v>72.497951061841917</v>
      </c>
    </row>
    <row r="348" spans="1:5" x14ac:dyDescent="0.35">
      <c r="A348" s="9">
        <v>4140</v>
      </c>
      <c r="B348" s="12">
        <v>15.5</v>
      </c>
      <c r="C348">
        <f>$H$2*POWER(Table9[[#This Row],[weight]],$H$3)</f>
        <v>15.56506618723188</v>
      </c>
      <c r="D348">
        <f>(Table9[[#This Row],[mpg]]-Table9[[#This Row],[prediction]])^2</f>
        <v>4.2336087208940153E-3</v>
      </c>
      <c r="E348">
        <f>(Table9[[#This Row],[mpg]]-$K$2)^2</f>
        <v>64.23337819752031</v>
      </c>
    </row>
    <row r="349" spans="1:5" x14ac:dyDescent="0.35">
      <c r="A349" s="8">
        <v>4141</v>
      </c>
      <c r="B349" s="7">
        <v>16</v>
      </c>
      <c r="C349">
        <f>$H$2*POWER(Table9[[#This Row],[weight]],$H$3)</f>
        <v>15.561279420360629</v>
      </c>
      <c r="D349">
        <f>(Table9[[#This Row],[mpg]]-Table9[[#This Row],[prediction]])^2</f>
        <v>0.19247574699910583</v>
      </c>
      <c r="E349">
        <f>(Table9[[#This Row],[mpg]]-$K$2)^2</f>
        <v>56.468805333198702</v>
      </c>
    </row>
    <row r="350" spans="1:5" x14ac:dyDescent="0.35">
      <c r="A350" s="8">
        <v>4154</v>
      </c>
      <c r="B350" s="7">
        <v>14</v>
      </c>
      <c r="C350">
        <f>$H$2*POWER(Table9[[#This Row],[weight]],$H$3)</f>
        <v>15.512217977995254</v>
      </c>
      <c r="D350">
        <f>(Table9[[#This Row],[mpg]]-Table9[[#This Row],[prediction]])^2</f>
        <v>2.2868032129720555</v>
      </c>
      <c r="E350">
        <f>(Table9[[#This Row],[mpg]]-$K$2)^2</f>
        <v>90.527096790485146</v>
      </c>
    </row>
    <row r="351" spans="1:5" x14ac:dyDescent="0.35">
      <c r="A351" s="8">
        <v>4165</v>
      </c>
      <c r="B351" s="7">
        <v>15.5</v>
      </c>
      <c r="C351">
        <f>$H$2*POWER(Table9[[#This Row],[weight]],$H$3)</f>
        <v>15.470944551931007</v>
      </c>
      <c r="D351">
        <f>(Table9[[#This Row],[mpg]]-Table9[[#This Row],[prediction]])^2</f>
        <v>8.4421906248995332E-4</v>
      </c>
      <c r="E351">
        <f>(Table9[[#This Row],[mpg]]-$K$2)^2</f>
        <v>64.23337819752031</v>
      </c>
    </row>
    <row r="352" spans="1:5" x14ac:dyDescent="0.35">
      <c r="A352" s="8">
        <v>4190</v>
      </c>
      <c r="B352" s="7">
        <v>16</v>
      </c>
      <c r="C352">
        <f>$H$2*POWER(Table9[[#This Row],[weight]],$H$3)</f>
        <v>15.377950244813169</v>
      </c>
      <c r="D352">
        <f>(Table9[[#This Row],[mpg]]-Table9[[#This Row],[prediction]])^2</f>
        <v>0.38694589792799627</v>
      </c>
      <c r="E352">
        <f>(Table9[[#This Row],[mpg]]-$K$2)^2</f>
        <v>56.468805333198702</v>
      </c>
    </row>
    <row r="353" spans="1:5" x14ac:dyDescent="0.35">
      <c r="A353" s="8">
        <v>4209</v>
      </c>
      <c r="B353" s="7">
        <v>14</v>
      </c>
      <c r="C353">
        <f>$H$2*POWER(Table9[[#This Row],[weight]],$H$3)</f>
        <v>15.308016138091167</v>
      </c>
      <c r="D353">
        <f>(Table9[[#This Row],[mpg]]-Table9[[#This Row],[prediction]])^2</f>
        <v>1.7109062175069314</v>
      </c>
      <c r="E353">
        <f>(Table9[[#This Row],[mpg]]-$K$2)^2</f>
        <v>90.527096790485146</v>
      </c>
    </row>
    <row r="354" spans="1:5" x14ac:dyDescent="0.35">
      <c r="A354" s="8">
        <v>4215</v>
      </c>
      <c r="B354" s="7">
        <v>14.5</v>
      </c>
      <c r="C354">
        <f>$H$2*POWER(Table9[[#This Row],[weight]],$H$3)</f>
        <v>15.286063157294711</v>
      </c>
      <c r="D354">
        <f>(Table9[[#This Row],[mpg]]-Table9[[#This Row],[prediction]])^2</f>
        <v>0.61789528725612952</v>
      </c>
      <c r="E354">
        <f>(Table9[[#This Row],[mpg]]-$K$2)^2</f>
        <v>81.262523926163539</v>
      </c>
    </row>
    <row r="355" spans="1:5" x14ac:dyDescent="0.35">
      <c r="A355" s="11">
        <v>4215</v>
      </c>
      <c r="B355" s="10">
        <v>17.5</v>
      </c>
      <c r="C355">
        <f>$H$2*POWER(Table9[[#This Row],[weight]],$H$3)</f>
        <v>15.286063157294711</v>
      </c>
      <c r="D355">
        <f>(Table9[[#This Row],[mpg]]-Table9[[#This Row],[prediction]])^2</f>
        <v>4.9015163434878639</v>
      </c>
      <c r="E355">
        <f>(Table9[[#This Row],[mpg]]-$K$2)^2</f>
        <v>36.175086740233866</v>
      </c>
    </row>
    <row r="356" spans="1:5" x14ac:dyDescent="0.35">
      <c r="A356" s="11">
        <v>4220</v>
      </c>
      <c r="B356" s="10">
        <v>16</v>
      </c>
      <c r="C356">
        <f>$H$2*POWER(Table9[[#This Row],[weight]],$H$3)</f>
        <v>15.267816870195638</v>
      </c>
      <c r="D356">
        <f>(Table9[[#This Row],[mpg]]-Table9[[#This Row],[prediction]])^2</f>
        <v>0.53609213557011115</v>
      </c>
      <c r="E356">
        <f>(Table9[[#This Row],[mpg]]-$K$2)^2</f>
        <v>56.468805333198702</v>
      </c>
    </row>
    <row r="357" spans="1:5" x14ac:dyDescent="0.35">
      <c r="A357" s="11">
        <v>4237</v>
      </c>
      <c r="B357" s="10">
        <v>14</v>
      </c>
      <c r="C357">
        <f>$H$2*POWER(Table9[[#This Row],[weight]],$H$3)</f>
        <v>15.20610281011162</v>
      </c>
      <c r="D357">
        <f>(Table9[[#This Row],[mpg]]-Table9[[#This Row],[prediction]])^2</f>
        <v>1.4546839885591465</v>
      </c>
      <c r="E357">
        <f>(Table9[[#This Row],[mpg]]-$K$2)^2</f>
        <v>90.527096790485146</v>
      </c>
    </row>
    <row r="358" spans="1:5" x14ac:dyDescent="0.35">
      <c r="A358" s="8">
        <v>4257</v>
      </c>
      <c r="B358" s="7">
        <v>14</v>
      </c>
      <c r="C358">
        <f>$H$2*POWER(Table9[[#This Row],[weight]],$H$3)</f>
        <v>15.13413142270957</v>
      </c>
      <c r="D358">
        <f>(Table9[[#This Row],[mpg]]-Table9[[#This Row],[prediction]])^2</f>
        <v>1.2862540839772343</v>
      </c>
      <c r="E358">
        <f>(Table9[[#This Row],[mpg]]-$K$2)^2</f>
        <v>90.527096790485146</v>
      </c>
    </row>
    <row r="359" spans="1:5" x14ac:dyDescent="0.35">
      <c r="A359" s="8">
        <v>4274</v>
      </c>
      <c r="B359" s="7">
        <v>13</v>
      </c>
      <c r="C359">
        <f>$H$2*POWER(Table9[[#This Row],[weight]],$H$3)</f>
        <v>15.073487305236075</v>
      </c>
      <c r="D359">
        <f>(Table9[[#This Row],[mpg]]-Table9[[#This Row],[prediction]])^2</f>
        <v>4.2993496049751592</v>
      </c>
      <c r="E359">
        <f>(Table9[[#This Row],[mpg]]-$K$2)^2</f>
        <v>110.55624251912836</v>
      </c>
    </row>
    <row r="360" spans="1:5" x14ac:dyDescent="0.35">
      <c r="A360" s="8">
        <v>4278</v>
      </c>
      <c r="B360" s="7">
        <v>16</v>
      </c>
      <c r="C360">
        <f>$H$2*POWER(Table9[[#This Row],[weight]],$H$3)</f>
        <v>15.059288406690451</v>
      </c>
      <c r="D360">
        <f>(Table9[[#This Row],[mpg]]-Table9[[#This Row],[prediction]])^2</f>
        <v>0.88493830178699096</v>
      </c>
      <c r="E360">
        <f>(Table9[[#This Row],[mpg]]-$K$2)^2</f>
        <v>56.468805333198702</v>
      </c>
    </row>
    <row r="361" spans="1:5" x14ac:dyDescent="0.35">
      <c r="A361" s="8">
        <v>4294</v>
      </c>
      <c r="B361" s="7">
        <v>13</v>
      </c>
      <c r="C361">
        <f>$H$2*POWER(Table9[[#This Row],[weight]],$H$3)</f>
        <v>15.002758329718645</v>
      </c>
      <c r="D361">
        <f>(Table9[[#This Row],[mpg]]-Table9[[#This Row],[prediction]])^2</f>
        <v>4.0110409272574179</v>
      </c>
      <c r="E361">
        <f>(Table9[[#This Row],[mpg]]-$K$2)^2</f>
        <v>110.55624251912836</v>
      </c>
    </row>
    <row r="362" spans="1:5" x14ac:dyDescent="0.35">
      <c r="A362" s="8">
        <v>4295</v>
      </c>
      <c r="B362" s="7">
        <v>15</v>
      </c>
      <c r="C362">
        <f>$H$2*POWER(Table9[[#This Row],[weight]],$H$3)</f>
        <v>14.999239236370835</v>
      </c>
      <c r="D362">
        <f>(Table9[[#This Row],[mpg]]-Table9[[#This Row],[prediction]])^2</f>
        <v>5.7876129946012585E-7</v>
      </c>
      <c r="E362">
        <f>(Table9[[#This Row],[mpg]]-$K$2)^2</f>
        <v>72.497951061841917</v>
      </c>
    </row>
    <row r="363" spans="1:5" x14ac:dyDescent="0.35">
      <c r="A363" s="9">
        <v>4312</v>
      </c>
      <c r="B363" s="12">
        <v>14</v>
      </c>
      <c r="C363">
        <f>$H$2*POWER(Table9[[#This Row],[weight]],$H$3)</f>
        <v>14.939665308675687</v>
      </c>
      <c r="D363">
        <f>(Table9[[#This Row],[mpg]]-Table9[[#This Row],[prediction]])^2</f>
        <v>0.88297089232857495</v>
      </c>
      <c r="E363">
        <f>(Table9[[#This Row],[mpg]]-$K$2)^2</f>
        <v>90.527096790485146</v>
      </c>
    </row>
    <row r="364" spans="1:5" x14ac:dyDescent="0.35">
      <c r="A364" s="9">
        <v>4325</v>
      </c>
      <c r="B364" s="12">
        <v>15.5</v>
      </c>
      <c r="C364">
        <f>$H$2*POWER(Table9[[#This Row],[weight]],$H$3)</f>
        <v>14.894425947875391</v>
      </c>
      <c r="D364">
        <f>(Table9[[#This Row],[mpg]]-Table9[[#This Row],[prediction]])^2</f>
        <v>0.36671993260661906</v>
      </c>
      <c r="E364">
        <f>(Table9[[#This Row],[mpg]]-$K$2)^2</f>
        <v>64.23337819752031</v>
      </c>
    </row>
    <row r="365" spans="1:5" x14ac:dyDescent="0.35">
      <c r="A365" s="8">
        <v>4335</v>
      </c>
      <c r="B365" s="7">
        <v>16</v>
      </c>
      <c r="C365">
        <f>$H$2*POWER(Table9[[#This Row],[weight]],$H$3)</f>
        <v>14.859811759584254</v>
      </c>
      <c r="D365">
        <f>(Table9[[#This Row],[mpg]]-Table9[[#This Row],[prediction]])^2</f>
        <v>1.3000292235823554</v>
      </c>
      <c r="E365">
        <f>(Table9[[#This Row],[mpg]]-$K$2)^2</f>
        <v>56.468805333198702</v>
      </c>
    </row>
    <row r="366" spans="1:5" x14ac:dyDescent="0.35">
      <c r="A366" s="9">
        <v>4341</v>
      </c>
      <c r="B366" s="12">
        <v>15</v>
      </c>
      <c r="C366">
        <f>$H$2*POWER(Table9[[#This Row],[weight]],$H$3)</f>
        <v>14.83912007955159</v>
      </c>
      <c r="D366">
        <f>(Table9[[#This Row],[mpg]]-Table9[[#This Row],[prediction]])^2</f>
        <v>2.5882348803486849E-2</v>
      </c>
      <c r="E366">
        <f>(Table9[[#This Row],[mpg]]-$K$2)^2</f>
        <v>72.497951061841917</v>
      </c>
    </row>
    <row r="367" spans="1:5" x14ac:dyDescent="0.35">
      <c r="A367" s="8">
        <v>4354</v>
      </c>
      <c r="B367" s="7">
        <v>14</v>
      </c>
      <c r="C367">
        <f>$H$2*POWER(Table9[[#This Row],[weight]],$H$3)</f>
        <v>14.794484470958873</v>
      </c>
      <c r="D367">
        <f>(Table9[[#This Row],[mpg]]-Table9[[#This Row],[prediction]])^2</f>
        <v>0.63120557459479953</v>
      </c>
      <c r="E367">
        <f>(Table9[[#This Row],[mpg]]-$K$2)^2</f>
        <v>90.527096790485146</v>
      </c>
    </row>
    <row r="368" spans="1:5" x14ac:dyDescent="0.35">
      <c r="A368" s="11">
        <v>4360</v>
      </c>
      <c r="B368" s="10">
        <v>16.899999999999999</v>
      </c>
      <c r="C368">
        <f>$H$2*POWER(Table9[[#This Row],[weight]],$H$3)</f>
        <v>14.773973529798466</v>
      </c>
      <c r="D368">
        <f>(Table9[[#This Row],[mpg]]-Table9[[#This Row],[prediction]])^2</f>
        <v>4.5199885519975869</v>
      </c>
      <c r="E368">
        <f>(Table9[[#This Row],[mpg]]-$K$2)^2</f>
        <v>43.752574177419817</v>
      </c>
    </row>
    <row r="369" spans="1:5" x14ac:dyDescent="0.35">
      <c r="A369" s="8">
        <v>4363</v>
      </c>
      <c r="B369" s="7">
        <v>13</v>
      </c>
      <c r="C369">
        <f>$H$2*POWER(Table9[[#This Row],[weight]],$H$3)</f>
        <v>14.76373929293427</v>
      </c>
      <c r="D369">
        <f>(Table9[[#This Row],[mpg]]-Table9[[#This Row],[prediction]])^2</f>
        <v>3.1107762934402783</v>
      </c>
      <c r="E369">
        <f>(Table9[[#This Row],[mpg]]-$K$2)^2</f>
        <v>110.55624251912836</v>
      </c>
    </row>
    <row r="370" spans="1:5" x14ac:dyDescent="0.35">
      <c r="A370" s="8">
        <v>4376</v>
      </c>
      <c r="B370" s="7">
        <v>10</v>
      </c>
      <c r="C370">
        <f>$H$2*POWER(Table9[[#This Row],[weight]],$H$3)</f>
        <v>14.719553687033349</v>
      </c>
      <c r="D370">
        <f>(Table9[[#This Row],[mpg]]-Table9[[#This Row],[prediction]])^2</f>
        <v>22.274187004790075</v>
      </c>
      <c r="E370">
        <f>(Table9[[#This Row],[mpg]]-$K$2)^2</f>
        <v>182.64367970505802</v>
      </c>
    </row>
    <row r="371" spans="1:5" x14ac:dyDescent="0.35">
      <c r="A371" s="8">
        <v>4380</v>
      </c>
      <c r="B371" s="7">
        <v>16.5</v>
      </c>
      <c r="C371">
        <f>$H$2*POWER(Table9[[#This Row],[weight]],$H$3)</f>
        <v>14.706011080413555</v>
      </c>
      <c r="D371">
        <f>(Table9[[#This Row],[mpg]]-Table9[[#This Row],[prediction]])^2</f>
        <v>3.2183962435989399</v>
      </c>
      <c r="E371">
        <f>(Table9[[#This Row],[mpg]]-$K$2)^2</f>
        <v>49.204232468877088</v>
      </c>
    </row>
    <row r="372" spans="1:5" x14ac:dyDescent="0.35">
      <c r="A372" s="11">
        <v>4382</v>
      </c>
      <c r="B372" s="10">
        <v>11</v>
      </c>
      <c r="C372">
        <f>$H$2*POWER(Table9[[#This Row],[weight]],$H$3)</f>
        <v>14.699249083140334</v>
      </c>
      <c r="D372">
        <f>(Table9[[#This Row],[mpg]]-Table9[[#This Row],[prediction]])^2</f>
        <v>13.6844437791146</v>
      </c>
      <c r="E372">
        <f>(Table9[[#This Row],[mpg]]-$K$2)^2</f>
        <v>156.6145339764148</v>
      </c>
    </row>
    <row r="373" spans="1:5" x14ac:dyDescent="0.35">
      <c r="A373" s="9">
        <v>4385</v>
      </c>
      <c r="B373" s="12">
        <v>14</v>
      </c>
      <c r="C373">
        <f>$H$2*POWER(Table9[[#This Row],[weight]],$H$3)</f>
        <v>14.689117695841876</v>
      </c>
      <c r="D373">
        <f>(Table9[[#This Row],[mpg]]-Table9[[#This Row],[prediction]])^2</f>
        <v>0.47488319872241647</v>
      </c>
      <c r="E373">
        <f>(Table9[[#This Row],[mpg]]-$K$2)^2</f>
        <v>90.527096790485146</v>
      </c>
    </row>
    <row r="374" spans="1:5" x14ac:dyDescent="0.35">
      <c r="A374" s="8">
        <v>4422</v>
      </c>
      <c r="B374" s="7">
        <v>13</v>
      </c>
      <c r="C374">
        <f>$H$2*POWER(Table9[[#This Row],[weight]],$H$3)</f>
        <v>14.565298396511963</v>
      </c>
      <c r="D374">
        <f>(Table9[[#This Row],[mpg]]-Table9[[#This Row],[prediction]])^2</f>
        <v>2.4501590701229228</v>
      </c>
      <c r="E374">
        <f>(Table9[[#This Row],[mpg]]-$K$2)^2</f>
        <v>110.55624251912836</v>
      </c>
    </row>
    <row r="375" spans="1:5" x14ac:dyDescent="0.35">
      <c r="A375" s="8">
        <v>4425</v>
      </c>
      <c r="B375" s="7">
        <v>14</v>
      </c>
      <c r="C375">
        <f>$H$2*POWER(Table9[[#This Row],[weight]],$H$3)</f>
        <v>14.555350082442827</v>
      </c>
      <c r="D375">
        <f>(Table9[[#This Row],[mpg]]-Table9[[#This Row],[prediction]])^2</f>
        <v>0.30841371406925427</v>
      </c>
      <c r="E375">
        <f>(Table9[[#This Row],[mpg]]-$K$2)^2</f>
        <v>90.527096790485146</v>
      </c>
    </row>
    <row r="376" spans="1:5" x14ac:dyDescent="0.35">
      <c r="A376" s="9">
        <v>4440</v>
      </c>
      <c r="B376" s="12">
        <v>15</v>
      </c>
      <c r="C376">
        <f>$H$2*POWER(Table9[[#This Row],[weight]],$H$3)</f>
        <v>14.505810916341279</v>
      </c>
      <c r="D376">
        <f>(Table9[[#This Row],[mpg]]-Table9[[#This Row],[prediction]])^2</f>
        <v>0.24422285040744662</v>
      </c>
      <c r="E376">
        <f>(Table9[[#This Row],[mpg]]-$K$2)^2</f>
        <v>72.497951061841917</v>
      </c>
    </row>
    <row r="377" spans="1:5" x14ac:dyDescent="0.35">
      <c r="A377" s="9">
        <v>4456</v>
      </c>
      <c r="B377" s="12">
        <v>12</v>
      </c>
      <c r="C377">
        <f>$H$2*POWER(Table9[[#This Row],[weight]],$H$3)</f>
        <v>14.453338119168752</v>
      </c>
      <c r="D377">
        <f>(Table9[[#This Row],[mpg]]-Table9[[#This Row],[prediction]])^2</f>
        <v>6.0188679269664682</v>
      </c>
      <c r="E377">
        <f>(Table9[[#This Row],[mpg]]-$K$2)^2</f>
        <v>132.58538824777159</v>
      </c>
    </row>
    <row r="378" spans="1:5" x14ac:dyDescent="0.35">
      <c r="A378" s="8">
        <v>4457</v>
      </c>
      <c r="B378" s="7">
        <v>14</v>
      </c>
      <c r="C378">
        <f>$H$2*POWER(Table9[[#This Row],[weight]],$H$3)</f>
        <v>14.450071124814443</v>
      </c>
      <c r="D378">
        <f>(Table9[[#This Row],[mpg]]-Table9[[#This Row],[prediction]])^2</f>
        <v>0.20256401739173763</v>
      </c>
      <c r="E378">
        <f>(Table9[[#This Row],[mpg]]-$K$2)^2</f>
        <v>90.527096790485146</v>
      </c>
    </row>
    <row r="379" spans="1:5" x14ac:dyDescent="0.35">
      <c r="A379" s="9">
        <v>4464</v>
      </c>
      <c r="B379" s="12">
        <v>13</v>
      </c>
      <c r="C379">
        <f>$H$2*POWER(Table9[[#This Row],[weight]],$H$3)</f>
        <v>14.427243300613796</v>
      </c>
      <c r="D379">
        <f>(Table9[[#This Row],[mpg]]-Table9[[#This Row],[prediction]])^2</f>
        <v>2.0370234391469624</v>
      </c>
      <c r="E379">
        <f>(Table9[[#This Row],[mpg]]-$K$2)^2</f>
        <v>110.55624251912836</v>
      </c>
    </row>
    <row r="380" spans="1:5" x14ac:dyDescent="0.35">
      <c r="A380" s="11">
        <v>4464</v>
      </c>
      <c r="B380" s="10">
        <v>14</v>
      </c>
      <c r="C380">
        <f>$H$2*POWER(Table9[[#This Row],[weight]],$H$3)</f>
        <v>14.427243300613796</v>
      </c>
      <c r="D380">
        <f>(Table9[[#This Row],[mpg]]-Table9[[#This Row],[prediction]])^2</f>
        <v>0.18253683791937036</v>
      </c>
      <c r="E380">
        <f>(Table9[[#This Row],[mpg]]-$K$2)^2</f>
        <v>90.527096790485146</v>
      </c>
    </row>
    <row r="381" spans="1:5" x14ac:dyDescent="0.35">
      <c r="A381" s="8">
        <v>4498</v>
      </c>
      <c r="B381" s="7">
        <v>16</v>
      </c>
      <c r="C381">
        <f>$H$2*POWER(Table9[[#This Row],[weight]],$H$3)</f>
        <v>14.317379711720701</v>
      </c>
      <c r="D381">
        <f>(Table9[[#This Row],[mpg]]-Table9[[#This Row],[prediction]])^2</f>
        <v>2.8312110345291117</v>
      </c>
      <c r="E381">
        <f>(Table9[[#This Row],[mpg]]-$K$2)^2</f>
        <v>56.468805333198702</v>
      </c>
    </row>
    <row r="382" spans="1:5" x14ac:dyDescent="0.35">
      <c r="A382" s="8">
        <v>4499</v>
      </c>
      <c r="B382" s="7">
        <v>12</v>
      </c>
      <c r="C382">
        <f>$H$2*POWER(Table9[[#This Row],[weight]],$H$3)</f>
        <v>14.314173660852562</v>
      </c>
      <c r="D382">
        <f>(Table9[[#This Row],[mpg]]-Table9[[#This Row],[prediction]])^2</f>
        <v>5.3553997325837495</v>
      </c>
      <c r="E382">
        <f>(Table9[[#This Row],[mpg]]-$K$2)^2</f>
        <v>132.58538824777159</v>
      </c>
    </row>
    <row r="383" spans="1:5" x14ac:dyDescent="0.35">
      <c r="A383" s="8">
        <v>4502</v>
      </c>
      <c r="B383" s="7">
        <v>13</v>
      </c>
      <c r="C383">
        <f>$H$2*POWER(Table9[[#This Row],[weight]],$H$3)</f>
        <v>14.304564085732238</v>
      </c>
      <c r="D383">
        <f>(Table9[[#This Row],[mpg]]-Table9[[#This Row],[prediction]])^2</f>
        <v>1.7018874537823907</v>
      </c>
      <c r="E383">
        <f>(Table9[[#This Row],[mpg]]-$K$2)^2</f>
        <v>110.55624251912836</v>
      </c>
    </row>
    <row r="384" spans="1:5" x14ac:dyDescent="0.35">
      <c r="A384" s="11">
        <v>4615</v>
      </c>
      <c r="B384" s="10">
        <v>10</v>
      </c>
      <c r="C384">
        <f>$H$2*POWER(Table9[[#This Row],[weight]],$H$3)</f>
        <v>13.951734780139054</v>
      </c>
      <c r="D384">
        <f>(Table9[[#This Row],[mpg]]-Table9[[#This Row],[prediction]])^2</f>
        <v>15.616207772560657</v>
      </c>
      <c r="E384">
        <f>(Table9[[#This Row],[mpg]]-$K$2)^2</f>
        <v>182.64367970505802</v>
      </c>
    </row>
    <row r="385" spans="1:5" x14ac:dyDescent="0.35">
      <c r="A385" s="9">
        <v>4633</v>
      </c>
      <c r="B385" s="12">
        <v>11</v>
      </c>
      <c r="C385">
        <f>$H$2*POWER(Table9[[#This Row],[weight]],$H$3)</f>
        <v>13.897126896904071</v>
      </c>
      <c r="D385">
        <f>(Table9[[#This Row],[mpg]]-Table9[[#This Row],[prediction]])^2</f>
        <v>8.3933442567650118</v>
      </c>
      <c r="E385">
        <f>(Table9[[#This Row],[mpg]]-$K$2)^2</f>
        <v>156.6145339764148</v>
      </c>
    </row>
    <row r="386" spans="1:5" x14ac:dyDescent="0.35">
      <c r="A386" s="11">
        <v>4638</v>
      </c>
      <c r="B386" s="10">
        <v>14</v>
      </c>
      <c r="C386">
        <f>$H$2*POWER(Table9[[#This Row],[weight]],$H$3)</f>
        <v>13.882033542939448</v>
      </c>
      <c r="D386">
        <f>(Table9[[#This Row],[mpg]]-Table9[[#This Row],[prediction]])^2</f>
        <v>1.3916084991419079E-2</v>
      </c>
      <c r="E386">
        <f>(Table9[[#This Row],[mpg]]-$K$2)^2</f>
        <v>90.527096790485146</v>
      </c>
    </row>
    <row r="387" spans="1:5" x14ac:dyDescent="0.35">
      <c r="A387" s="9">
        <v>4654</v>
      </c>
      <c r="B387" s="12">
        <v>13</v>
      </c>
      <c r="C387">
        <f>$H$2*POWER(Table9[[#This Row],[weight]],$H$3)</f>
        <v>13.833953555668035</v>
      </c>
      <c r="D387">
        <f>(Table9[[#This Row],[mpg]]-Table9[[#This Row],[prediction]])^2</f>
        <v>0.69547853301135887</v>
      </c>
      <c r="E387">
        <f>(Table9[[#This Row],[mpg]]-$K$2)^2</f>
        <v>110.55624251912836</v>
      </c>
    </row>
    <row r="388" spans="1:5" x14ac:dyDescent="0.35">
      <c r="A388" s="11">
        <v>4657</v>
      </c>
      <c r="B388" s="10">
        <v>14</v>
      </c>
      <c r="C388">
        <f>$H$2*POWER(Table9[[#This Row],[weight]],$H$3)</f>
        <v>13.824975474937842</v>
      </c>
      <c r="D388">
        <f>(Table9[[#This Row],[mpg]]-Table9[[#This Row],[prediction]])^2</f>
        <v>3.0633584373233911E-2</v>
      </c>
      <c r="E388">
        <f>(Table9[[#This Row],[mpg]]-$K$2)^2</f>
        <v>90.527096790485146</v>
      </c>
    </row>
    <row r="389" spans="1:5" x14ac:dyDescent="0.35">
      <c r="A389" s="8">
        <v>4668</v>
      </c>
      <c r="B389" s="7">
        <v>16</v>
      </c>
      <c r="C389">
        <f>$H$2*POWER(Table9[[#This Row],[weight]],$H$3)</f>
        <v>13.792154943353053</v>
      </c>
      <c r="D389">
        <f>(Table9[[#This Row],[mpg]]-Table9[[#This Row],[prediction]])^2</f>
        <v>4.8745797941603621</v>
      </c>
      <c r="E389">
        <f>(Table9[[#This Row],[mpg]]-$K$2)^2</f>
        <v>56.468805333198702</v>
      </c>
    </row>
    <row r="390" spans="1:5" x14ac:dyDescent="0.35">
      <c r="A390" s="11">
        <v>4699</v>
      </c>
      <c r="B390" s="10">
        <v>13</v>
      </c>
      <c r="C390">
        <f>$H$2*POWER(Table9[[#This Row],[weight]],$H$3)</f>
        <v>13.700490501240104</v>
      </c>
      <c r="D390">
        <f>(Table9[[#This Row],[mpg]]-Table9[[#This Row],[prediction]])^2</f>
        <v>0.49068694232761206</v>
      </c>
      <c r="E390">
        <f>(Table9[[#This Row],[mpg]]-$K$2)^2</f>
        <v>110.55624251912836</v>
      </c>
    </row>
    <row r="391" spans="1:5" x14ac:dyDescent="0.35">
      <c r="A391" s="8">
        <v>4732</v>
      </c>
      <c r="B391" s="7">
        <v>9</v>
      </c>
      <c r="C391">
        <f>$H$2*POWER(Table9[[#This Row],[weight]],$H$3)</f>
        <v>13.604236845936134</v>
      </c>
      <c r="D391">
        <f>(Table9[[#This Row],[mpg]]-Table9[[#This Row],[prediction]])^2</f>
        <v>21.198996933475918</v>
      </c>
      <c r="E391">
        <f>(Table9[[#This Row],[mpg]]-$K$2)^2</f>
        <v>210.67282543370126</v>
      </c>
    </row>
    <row r="392" spans="1:5" x14ac:dyDescent="0.35">
      <c r="A392" s="8">
        <v>4735</v>
      </c>
      <c r="B392" s="7">
        <v>13</v>
      </c>
      <c r="C392">
        <f>$H$2*POWER(Table9[[#This Row],[weight]],$H$3)</f>
        <v>13.595553289144766</v>
      </c>
      <c r="D392">
        <f>(Table9[[#This Row],[mpg]]-Table9[[#This Row],[prediction]])^2</f>
        <v>0.35468372021114886</v>
      </c>
      <c r="E392">
        <f>(Table9[[#This Row],[mpg]]-$K$2)^2</f>
        <v>110.55624251912836</v>
      </c>
    </row>
    <row r="393" spans="1:5" x14ac:dyDescent="0.35">
      <c r="A393" s="11">
        <v>4746</v>
      </c>
      <c r="B393" s="10">
        <v>13</v>
      </c>
      <c r="C393">
        <f>$H$2*POWER(Table9[[#This Row],[weight]],$H$3)</f>
        <v>13.563807852566331</v>
      </c>
      <c r="D393">
        <f>(Table9[[#This Row],[mpg]]-Table9[[#This Row],[prediction]])^2</f>
        <v>0.31787929461545766</v>
      </c>
      <c r="E393">
        <f>(Table9[[#This Row],[mpg]]-$K$2)^2</f>
        <v>110.55624251912836</v>
      </c>
    </row>
    <row r="394" spans="1:5" x14ac:dyDescent="0.35">
      <c r="A394" s="8">
        <v>4906</v>
      </c>
      <c r="B394" s="7">
        <v>12</v>
      </c>
      <c r="C394">
        <f>$H$2*POWER(Table9[[#This Row],[weight]],$H$3)</f>
        <v>13.118209117865126</v>
      </c>
      <c r="D394">
        <f>(Table9[[#This Row],[mpg]]-Table9[[#This Row],[prediction]])^2</f>
        <v>1.2503916312767029</v>
      </c>
      <c r="E394">
        <f>(Table9[[#This Row],[mpg]]-$K$2)^2</f>
        <v>132.58538824777159</v>
      </c>
    </row>
    <row r="395" spans="1:5" x14ac:dyDescent="0.35">
      <c r="A395" s="9">
        <v>4951</v>
      </c>
      <c r="B395" s="12">
        <v>12</v>
      </c>
      <c r="C395">
        <f>$H$2*POWER(Table9[[#This Row],[weight]],$H$3)</f>
        <v>12.998092634649554</v>
      </c>
      <c r="D395">
        <f>(Table9[[#This Row],[mpg]]-Table9[[#This Row],[prediction]])^2</f>
        <v>0.99618890734168808</v>
      </c>
      <c r="E395">
        <f>(Table9[[#This Row],[mpg]]-$K$2)^2</f>
        <v>132.58538824777159</v>
      </c>
    </row>
    <row r="396" spans="1:5" x14ac:dyDescent="0.35">
      <c r="A396" s="8">
        <v>4952</v>
      </c>
      <c r="B396" s="7">
        <v>12</v>
      </c>
      <c r="C396">
        <f>$H$2*POWER(Table9[[#This Row],[weight]],$H$3)</f>
        <v>12.995448266707738</v>
      </c>
      <c r="D396">
        <f>(Table9[[#This Row],[mpg]]-Table9[[#This Row],[prediction]])^2</f>
        <v>0.99091725169144029</v>
      </c>
      <c r="E396">
        <f>(Table9[[#This Row],[mpg]]-$K$2)^2</f>
        <v>132.58538824777159</v>
      </c>
    </row>
    <row r="397" spans="1:5" x14ac:dyDescent="0.35">
      <c r="A397" s="8">
        <v>4955</v>
      </c>
      <c r="B397" s="7">
        <v>12</v>
      </c>
      <c r="C397">
        <f>$H$2*POWER(Table9[[#This Row],[weight]],$H$3)</f>
        <v>12.987521590844423</v>
      </c>
      <c r="D397">
        <f>(Table9[[#This Row],[mpg]]-Table9[[#This Row],[prediction]])^2</f>
        <v>0.97519889238390045</v>
      </c>
      <c r="E397">
        <f>(Table9[[#This Row],[mpg]]-$K$2)^2</f>
        <v>132.58538824777159</v>
      </c>
    </row>
    <row r="398" spans="1:5" x14ac:dyDescent="0.35">
      <c r="A398" s="11">
        <v>4997</v>
      </c>
      <c r="B398" s="10">
        <v>11</v>
      </c>
      <c r="C398">
        <f>$H$2*POWER(Table9[[#This Row],[weight]],$H$3)</f>
        <v>12.877551190094403</v>
      </c>
      <c r="D398">
        <f>(Table9[[#This Row],[mpg]]-Table9[[#This Row],[prediction]])^2</f>
        <v>3.5251984714249085</v>
      </c>
      <c r="E398">
        <f>(Table9[[#This Row],[mpg]]-$K$2)^2</f>
        <v>156.6145339764148</v>
      </c>
    </row>
    <row r="399" spans="1:5" x14ac:dyDescent="0.35">
      <c r="A399" s="6">
        <v>5140</v>
      </c>
      <c r="B399" s="5">
        <v>13</v>
      </c>
      <c r="C399">
        <f>$H$2*POWER(Table9[[#This Row],[weight]],$H$3)</f>
        <v>12.516653588434528</v>
      </c>
      <c r="D399">
        <f>(Table9[[#This Row],[mpg]]-Table9[[#This Row],[prediction]])^2</f>
        <v>0.23362375357321905</v>
      </c>
      <c r="E399">
        <f>(Table9[[#This Row],[mpg]]-$K$2)^2</f>
        <v>110.55624251912836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g E A A B Q S w M E F A A C A A g A K V l M T k c 5 R 7 2 n A A A A + A A A A B I A H A B D b 2 5 m a W c v U G F j a 2 F n Z S 5 4 b W w g o h g A K K A U A A A A A A A A A A A A A A A A A A A A A A A A A A A A h Y 9 N D o I w G E S v Q r q n P 8 A C y U e J c S u J 0 c S 4 b W q F R i i G F s v d X H g k r y C J o u 5 c z u R N 8 u Z x u 0 M x t k 1 w V b 3 V n c k R w x Q F y s j u q E 2 V o 8 G d w h Q V H D Z C n k W l g g k 2 N h u t z l H t 3 C U j x H u P f Y y 7 v i I R p Y w c y v V O 1 q o V o T b W C S M V + q y O / 1 e I w / 4 l w y O c L H C S x g z H K Q M y 1 1 B q 8 0 W i y R h T I D 8 l r I b G D b 3 i y o b L L Z A 5 A n m / 4 E 9 Q S w M E F A A C A A g A K V l M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l Z T E 5 N R Z K e T w E A A P A C A A A T A B w A R m 9 y b X V s Y X M v U 2 V j d G l v b j E u b S C i G A A o o B Q A A A A A A A A A A A A A A A A A A A A A A A A A A A B 1 k l F r w j A Q x 9 8 L / Q 7 h f O k g K 9 i p 0 8 m e K m N 7 n W 5 P h R H b W x t I k 5 K k U x G / + x I 6 c S 0 0 L y H 3 z / / u 8 r s Y z C 1 X k m y 7 f b o O g z A w F d N Y k A m w 1 q r 7 u i m B P B O B N g y I W 1 v V 6 h x d J D U / 8 U b l b Y 3 S R i 9 c Y J w q a d 3 B R J A + Z R 8 G t c l e P 2 f L Z L v J N u o g h W K F y a 5 J Y 3 u 0 c E d X F I D K V g g 6 T e b J H e 2 K T C C t m C x d F 7 t T g 7 7 + j u 1 d h Z 1 m 0 n w r X a d K t L X 0 o o m 6 j u j 5 D F 1 0 C p R Y p x D Z 1 n v U F 0 q u S u K U N 2 k X s 9 g 7 / w k P o 5 b Z q D I f S 7 Y Y t T y O W Z Z j w u q a y + L R X i 4 3 P u 8 o W e 3 4 d N f M D V E n / I W j A c g + J P C z H e C B / C S 4 L N z s Y M A H C m 4 a w X L 0 A 4 c B I q i U N t i o A 2 o Y M I I D 8 r L q O T w h Y H m O A j X z H w 8 G k K B W B Y q v E 7 J e O o 8 J l O Y l 7 z k 8 J P C v B k c o D L g c g 7 T + B V B L A Q I t A B Q A A g A I A C l Z T E 5 H O U e 9 p w A A A P g A A A A S A A A A A A A A A A A A A A A A A A A A A A B D b 2 5 m a W c v U G F j a 2 F n Z S 5 4 b W x Q S w E C L Q A U A A I A C A A p W U x O D 8 r p q 6 Q A A A D p A A A A E w A A A A A A A A A A A A A A A A D z A A A A W 0 N v b n R l b n R f V H l w Z X N d L n h t b F B L A Q I t A B Q A A g A I A C l Z T E 5 N R Z K e T w E A A P A C A A A T A A A A A A A A A A A A A A A A A O Q B A A B G b 3 J t d W x h c y 9 T Z W N 0 a W 9 u M S 5 t U E s F B g A A A A A D A A M A w g A A A I A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4 M A A A A A A A A P A w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X R v L W 1 w Z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T G F z d F V w Z G F 0 Z W Q i I F Z h b H V l P S J k M j A x O S 0 w M i 0 x M l Q x M z o 1 M j o 0 M i 4 y M D Y 0 M z Y 3 W i I g L z 4 8 R W 5 0 c n k g V H l w Z T 0 i R m l s b E N v b H V t b k 5 h b W V z I i B W Y W x 1 Z T 0 i c 1 s m c X V v d D t t c G c m c X V v d D s s J n F 1 b 3 Q 7 Y 3 l s a W 5 k Z X J z J n F 1 b 3 Q 7 L C Z x d W 9 0 O 2 R p c 3 B s Y W N l b W V u d C Z x d W 9 0 O y w m c X V v d D t o b 3 J z Z X B v d 2 V y J n F 1 b 3 Q 7 L C Z x d W 9 0 O 3 d l a W d o d C Z x d W 9 0 O y w m c X V v d D t h Y 2 N l b G V y Y X R p b 2 4 m c X V v d D s s J n F 1 b 3 Q 7 b W 9 k Z W x f e W V h c i Z x d W 9 0 O y w m c X V v d D t v c m l n a W 4 m c X V v d D s s J n F 1 b 3 Q 7 b m F t Z S Z x d W 9 0 O 1 0 i I C 8 + P E V u d H J 5 I F R 5 c G U 9 I k Z p b G x F c n J v c k N v Z G U i I F Z h b H V l P S J z V W 5 r b m 9 3 b i I g L z 4 8 R W 5 0 c n k g V H l w Z T 0 i R m l s b E N v b H V t b l R 5 c G V z I i B W Y W x 1 Z T 0 i c 0 J R T U Z C U U 1 G Q X d N R y I g L z 4 8 R W 5 0 c n k g V H l w Z T 0 i R m l s b E V y c m 9 y Q 2 9 1 b n Q i I F Z h b H V l P S J s N i I g L z 4 8 R W 5 0 c n k g V H l w Z T 0 i R m l s b E N v d W 5 0 I i B W Y W x 1 Z T 0 i b D M 5 O C I g L z 4 8 R W 5 0 c n k g V H l w Z T 0 i R m l s b F N 0 Y X R 1 c y I g V m F s d W U 9 I n N D b 2 1 w b G V 0 Z S I g L z 4 8 R W 5 0 c n k g V H l w Z T 0 i R m l s b F R h c m d l d C I g V m F s d W U 9 I n N h d X R v X 2 1 w Z y I g L z 4 8 R W 5 0 c n k g V H l w Z T 0 i T m F t Z V V w Z G F 0 Z W R B Z n R l c k Z p b G w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1 d G 8 t b X B n L 0 N o Y W 5 n Z W Q g V H l w Z S 5 7 Q 2 9 s d W 1 u M S w w f S Z x d W 9 0 O y w m c X V v d D t T Z W N 0 a W 9 u M S 9 h d X R v L W 1 w Z y 9 D a G F u Z 2 V k I F R 5 c G U u e 0 N v b H V t b j I s M X 0 m c X V v d D s s J n F 1 b 3 Q 7 U 2 V j d G l v b j E v Y X V 0 b y 1 t c G c v Q 2 h h b m d l Z C B U e X B l L n t D b 2 x 1 b W 4 z L D J 9 J n F 1 b 3 Q 7 L C Z x d W 9 0 O 1 N l Y 3 R p b 2 4 x L 2 F 1 d G 8 t b X B n L 0 N o Y W 5 n Z W Q g V H l w Z S 5 7 Q 2 9 s d W 1 u N C w z f S Z x d W 9 0 O y w m c X V v d D t T Z W N 0 a W 9 u M S 9 h d X R v L W 1 w Z y 9 D a G F u Z 2 V k I F R 5 c G U u e 0 N v b H V t b j U s N H 0 m c X V v d D s s J n F 1 b 3 Q 7 U 2 V j d G l v b j E v Y X V 0 b y 1 t c G c v Q 2 h h b m d l Z C B U e X B l L n t D b 2 x 1 b W 4 2 L D V 9 J n F 1 b 3 Q 7 L C Z x d W 9 0 O 1 N l Y 3 R p b 2 4 x L 2 F 1 d G 8 t b X B n L 0 N o Y W 5 n Z W Q g V H l w Z S 5 7 Q 2 9 s d W 1 u N y w 2 f S Z x d W 9 0 O y w m c X V v d D t T Z W N 0 a W 9 u M S 9 h d X R v L W 1 w Z y 9 D a G F u Z 2 V k I F R 5 c G U u e 0 N v b H V t b j g s N 3 0 m c X V v d D s s J n F 1 b 3 Q 7 U 2 V j d G l v b j E v Y X V 0 b y 1 t c G c v Q 2 h h b m d l Z C B U e X B l L n t D b 2 x 1 b W 4 5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2 F 1 d G 8 t b X B n L 0 N o Y W 5 n Z W Q g V H l w Z S 5 7 Q 2 9 s d W 1 u M S w w f S Z x d W 9 0 O y w m c X V v d D t T Z W N 0 a W 9 u M S 9 h d X R v L W 1 w Z y 9 D a G F u Z 2 V k I F R 5 c G U u e 0 N v b H V t b j I s M X 0 m c X V v d D s s J n F 1 b 3 Q 7 U 2 V j d G l v b j E v Y X V 0 b y 1 t c G c v Q 2 h h b m d l Z C B U e X B l L n t D b 2 x 1 b W 4 z L D J 9 J n F 1 b 3 Q 7 L C Z x d W 9 0 O 1 N l Y 3 R p b 2 4 x L 2 F 1 d G 8 t b X B n L 0 N o Y W 5 n Z W Q g V H l w Z S 5 7 Q 2 9 s d W 1 u N C w z f S Z x d W 9 0 O y w m c X V v d D t T Z W N 0 a W 9 u M S 9 h d X R v L W 1 w Z y 9 D a G F u Z 2 V k I F R 5 c G U u e 0 N v b H V t b j U s N H 0 m c X V v d D s s J n F 1 b 3 Q 7 U 2 V j d G l v b j E v Y X V 0 b y 1 t c G c v Q 2 h h b m d l Z C B U e X B l L n t D b 2 x 1 b W 4 2 L D V 9 J n F 1 b 3 Q 7 L C Z x d W 9 0 O 1 N l Y 3 R p b 2 4 x L 2 F 1 d G 8 t b X B n L 0 N o Y W 5 n Z W Q g V H l w Z S 5 7 Q 2 9 s d W 1 u N y w 2 f S Z x d W 9 0 O y w m c X V v d D t T Z W N 0 a W 9 u M S 9 h d X R v L W 1 w Z y 9 D a G F u Z 2 V k I F R 5 c G U u e 0 N v b H V t b j g s N 3 0 m c X V v d D s s J n F 1 b 3 Q 7 U 2 V j d G l v b j E v Y X V 0 b y 1 t c G c v Q 2 h h b m d l Z C B U e X B l L n t D b 2 x 1 b W 4 5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d X R v L W 1 w Z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X R v L W 1 w Z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1 d G 8 t b X B n L 1 J l b m F t Z W Q l M j B D b 2 x 1 b W 5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E o i w G f Z j s p M j D w L z K t A h J g A A A A A A g A A A A A A A 2 Y A A M A A A A A Q A A A A o E V 2 n 1 I D 0 s S A w / q F 1 p 9 D s A A A A A A E g A A A o A A A A B A A A A A s f a I I v X J z 1 v y Y 2 W N G y a 2 / U A A A A C P O 7 2 P T b l k T S w H 7 u 9 f c c C H k k d a H 9 C O w 2 n q 2 6 D b 2 c V p K c Z 8 y t w N 6 V y a v Z 5 O V 6 Q B Z n j 3 L b D P z H k Y R l X V T X D s V 9 y k T S K g F w n T 9 M g c t e i N F U 1 e e F A A A A F P L f z X H Y v A l 3 4 j D x j Z i 2 E 7 B 7 V X e < / D a t a M a s h u p > 
</file>

<file path=customXml/itemProps1.xml><?xml version="1.0" encoding="utf-8"?>
<ds:datastoreItem xmlns:ds="http://schemas.openxmlformats.org/officeDocument/2006/customXml" ds:itemID="{B45A6CF1-ABBB-4D88-B60F-2221C12B719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 description</vt:lpstr>
      <vt:lpstr>Data</vt:lpstr>
      <vt:lpstr>Covariance</vt:lpstr>
      <vt:lpstr>Pearson</vt:lpstr>
      <vt:lpstr>Ranks</vt:lpstr>
      <vt:lpstr>Spearman</vt:lpstr>
      <vt:lpstr>Least squares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C Rodriguez Martino</dc:creator>
  <cp:lastModifiedBy>Julio C Rodriguez Martino</cp:lastModifiedBy>
  <dcterms:created xsi:type="dcterms:W3CDTF">2019-02-12T11:44:38Z</dcterms:created>
  <dcterms:modified xsi:type="dcterms:W3CDTF">2019-02-16T17:35:45Z</dcterms:modified>
</cp:coreProperties>
</file>