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4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1">Sheet2!$B$4:$I$32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2" l="1"/>
  <c r="I25" i="2"/>
  <c r="I24" i="2"/>
  <c r="I23" i="2"/>
  <c r="I30" i="2" l="1"/>
  <c r="I32" i="2" s="1"/>
  <c r="I29" i="2"/>
  <c r="I28" i="2"/>
  <c r="I27" i="2"/>
  <c r="I22" i="2"/>
  <c r="I21" i="2"/>
  <c r="I20" i="2"/>
  <c r="I19" i="2"/>
  <c r="I18" i="2"/>
  <c r="I17" i="2"/>
  <c r="I16" i="2"/>
  <c r="K22" i="3" l="1"/>
  <c r="K21" i="3"/>
  <c r="K20" i="3"/>
  <c r="K19" i="3"/>
  <c r="K23" i="3" s="1"/>
  <c r="E15" i="3"/>
  <c r="D15" i="3"/>
  <c r="F15" i="3" s="1"/>
  <c r="F14" i="3"/>
  <c r="F13" i="3"/>
</calcChain>
</file>

<file path=xl/sharedStrings.xml><?xml version="1.0" encoding="utf-8"?>
<sst xmlns="http://schemas.openxmlformats.org/spreadsheetml/2006/main" count="138" uniqueCount="70">
  <si>
    <t>Bongkar Shoulderpad</t>
  </si>
  <si>
    <t>Cabut busa shoulderpad</t>
  </si>
  <si>
    <t>Pasang shoulderpad</t>
  </si>
  <si>
    <t>Qty</t>
  </si>
  <si>
    <t>Proses</t>
  </si>
  <si>
    <t>Gambar</t>
  </si>
  <si>
    <t>No</t>
  </si>
  <si>
    <t>Time (Detik)</t>
  </si>
  <si>
    <t>作業名</t>
  </si>
  <si>
    <t>氏名</t>
  </si>
  <si>
    <t>社員番号</t>
  </si>
  <si>
    <t>作業時間</t>
  </si>
  <si>
    <t>金額</t>
  </si>
  <si>
    <t>時間数</t>
  </si>
  <si>
    <t xml:space="preserve">合計費用 </t>
  </si>
  <si>
    <t>選別
（検品）</t>
  </si>
  <si>
    <t>ROYANA</t>
  </si>
  <si>
    <t>16.30 ～19.30</t>
  </si>
  <si>
    <t>FARDIZA</t>
  </si>
  <si>
    <t>PURWASIH</t>
  </si>
  <si>
    <t>修理</t>
  </si>
  <si>
    <t>DEWI MAYA</t>
  </si>
  <si>
    <t>16.30～18.30</t>
  </si>
  <si>
    <t>16.30～19.30</t>
  </si>
  <si>
    <t>KASIYATI</t>
  </si>
  <si>
    <t>SALBIYAH</t>
  </si>
  <si>
    <t>0746</t>
  </si>
  <si>
    <t>16.30 ～18.30</t>
  </si>
  <si>
    <t>肩パート付け</t>
  </si>
  <si>
    <t>肩パート修理</t>
  </si>
  <si>
    <t>契約No.</t>
  </si>
  <si>
    <t>91KI69S039</t>
  </si>
  <si>
    <t>品番：</t>
  </si>
  <si>
    <t>NJ162510-C</t>
  </si>
  <si>
    <t>着量：</t>
  </si>
  <si>
    <t>6.300着</t>
  </si>
  <si>
    <t>品名：</t>
  </si>
  <si>
    <t>タレ綿</t>
  </si>
  <si>
    <t>対象品番</t>
  </si>
  <si>
    <t>S-UY104B</t>
  </si>
  <si>
    <t>対象着数</t>
  </si>
  <si>
    <t>4.300着</t>
  </si>
  <si>
    <t>選別結果</t>
  </si>
  <si>
    <t>選別日</t>
  </si>
  <si>
    <t>良品（着）</t>
  </si>
  <si>
    <t>不具合品（着）</t>
  </si>
  <si>
    <t>着数</t>
  </si>
  <si>
    <t>2/11</t>
  </si>
  <si>
    <t>2/12</t>
  </si>
  <si>
    <t>1926着</t>
  </si>
  <si>
    <t>91KI69F060</t>
  </si>
  <si>
    <t>肩パート</t>
  </si>
  <si>
    <t>YTF1-A</t>
  </si>
  <si>
    <t>210500-A</t>
  </si>
  <si>
    <t>0332</t>
  </si>
  <si>
    <t>肩パートの解く</t>
  </si>
  <si>
    <t>(Rp        146.37)</t>
  </si>
  <si>
    <r>
      <t>※</t>
    </r>
    <r>
      <rPr>
        <sz val="11"/>
        <color theme="1"/>
        <rFont val="Calibri"/>
        <family val="2"/>
        <charset val="128"/>
      </rPr>
      <t xml:space="preserve">  1 円               =</t>
    </r>
  </si>
  <si>
    <t>TRIYANI</t>
  </si>
  <si>
    <t>YULIO ARMANSYAH</t>
  </si>
  <si>
    <t>DEWI NUROHMAH</t>
  </si>
  <si>
    <t>FEBRI ATIKA DEWI</t>
  </si>
  <si>
    <t>DYAS PUJI</t>
  </si>
  <si>
    <t>INDUN MARLINA</t>
  </si>
  <si>
    <t>SUCI MAHARANI</t>
  </si>
  <si>
    <t>TRI WAHYUNINGSIH</t>
  </si>
  <si>
    <t>HERI SUSANTO</t>
  </si>
  <si>
    <t>WENDI SETYA</t>
  </si>
  <si>
    <t>EKA GUPITA AYU</t>
  </si>
  <si>
    <t>TIKA INDAH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</si>
</sst>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Rp&quot;* #,##0_-;\-&quot;Rp&quot;* #,##0_-;_-&quot;Rp&quot;* &quot;-&quot;_-;_-@_-"/>
    <numFmt numFmtId="165" formatCode="_(* #,##0.00_);_(* \(#,##0.00\);_(* &quot;-&quot;??_);_(@_)"/>
    <numFmt numFmtId="166" formatCode="&quot;¥&quot;#,##0"/>
  </numFmts>
  <fonts count="5">
    <font>
      <sz val="11"/>
      <color theme="1"/>
      <name val="Calibri"/>
      <family val="2"/>
      <charset val="128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4" borderId="8" xfId="0" applyNumberFormat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166" fontId="0" fillId="8" borderId="9" xfId="0" applyNumberFormat="1" applyFill="1" applyBorder="1"/>
    <xf numFmtId="0" fontId="3" fillId="8" borderId="0" xfId="0" applyFont="1" applyFill="1"/>
    <xf numFmtId="2" fontId="0" fillId="8" borderId="0" xfId="0" applyNumberForma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jpeg"/><Relationship Id="rId2" Type="http://schemas.openxmlformats.org/officeDocument/2006/relationships/image" Target="../media/image11.jpeg"/><Relationship Id="rId1" Type="http://schemas.openxmlformats.org/officeDocument/2006/relationships/image" Target="../media/image10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jpeg"/><Relationship Id="rId1" Type="http://schemas.openxmlformats.org/officeDocument/2006/relationships/image" Target="../media/image1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46265</xdr:colOff>
      <xdr:row>5</xdr:row>
      <xdr:rowOff>21954</xdr:rowOff>
    </xdr:from>
    <xdr:to>
      <xdr:col>8</xdr:col>
      <xdr:colOff>512990</xdr:colOff>
      <xdr:row>6</xdr:row>
      <xdr:rowOff>3788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6515" y="974454"/>
          <a:ext cx="1691367" cy="1573870"/>
        </a:xfrm>
        <a:prstGeom prst="rect">
          <a:avLst/>
        </a:prstGeom>
      </xdr:spPr>
    </xdr:pic>
    <xdr:clientData/>
  </xdr:twoCellAnchor>
  <xdr:twoCellAnchor editAs="oneCell">
    <xdr:from>
      <xdr:col>11</xdr:col>
      <xdr:colOff>483377</xdr:colOff>
      <xdr:row>5</xdr:row>
      <xdr:rowOff>20915</xdr:rowOff>
    </xdr:from>
    <xdr:to>
      <xdr:col>14</xdr:col>
      <xdr:colOff>343391</xdr:colOff>
      <xdr:row>6</xdr:row>
      <xdr:rowOff>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1627" y="973415"/>
          <a:ext cx="1696978" cy="1571122"/>
        </a:xfrm>
        <a:prstGeom prst="rect">
          <a:avLst/>
        </a:prstGeom>
      </xdr:spPr>
    </xdr:pic>
    <xdr:clientData/>
  </xdr:twoCellAnchor>
  <xdr:twoCellAnchor editAs="oneCell">
    <xdr:from>
      <xdr:col>8</xdr:col>
      <xdr:colOff>566701</xdr:colOff>
      <xdr:row>5</xdr:row>
      <xdr:rowOff>26679</xdr:rowOff>
    </xdr:from>
    <xdr:to>
      <xdr:col>11</xdr:col>
      <xdr:colOff>424909</xdr:colOff>
      <xdr:row>6</xdr:row>
      <xdr:rowOff>9525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7576" y="979179"/>
          <a:ext cx="1687009" cy="1573521"/>
        </a:xfrm>
        <a:prstGeom prst="rect">
          <a:avLst/>
        </a:prstGeom>
      </xdr:spPr>
    </xdr:pic>
    <xdr:clientData/>
  </xdr:twoCellAnchor>
  <xdr:twoCellAnchor editAs="oneCell">
    <xdr:from>
      <xdr:col>6</xdr:col>
      <xdr:colOff>46979</xdr:colOff>
      <xdr:row>6</xdr:row>
      <xdr:rowOff>16115</xdr:rowOff>
    </xdr:from>
    <xdr:to>
      <xdr:col>8</xdr:col>
      <xdr:colOff>504581</xdr:colOff>
      <xdr:row>6</xdr:row>
      <xdr:rowOff>1578428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3622" y="2560651"/>
          <a:ext cx="1682244" cy="1562313"/>
        </a:xfrm>
        <a:prstGeom prst="rect">
          <a:avLst/>
        </a:prstGeom>
      </xdr:spPr>
    </xdr:pic>
    <xdr:clientData/>
  </xdr:twoCellAnchor>
  <xdr:twoCellAnchor editAs="oneCell">
    <xdr:from>
      <xdr:col>8</xdr:col>
      <xdr:colOff>563261</xdr:colOff>
      <xdr:row>6</xdr:row>
      <xdr:rowOff>12354</xdr:rowOff>
    </xdr:from>
    <xdr:to>
      <xdr:col>11</xdr:col>
      <xdr:colOff>417738</xdr:colOff>
      <xdr:row>6</xdr:row>
      <xdr:rowOff>1584933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84547" y="2556890"/>
          <a:ext cx="1691442" cy="1572579"/>
        </a:xfrm>
        <a:prstGeom prst="rect">
          <a:avLst/>
        </a:prstGeom>
      </xdr:spPr>
    </xdr:pic>
    <xdr:clientData/>
  </xdr:twoCellAnchor>
  <xdr:twoCellAnchor editAs="oneCell">
    <xdr:from>
      <xdr:col>11</xdr:col>
      <xdr:colOff>491465</xdr:colOff>
      <xdr:row>6</xdr:row>
      <xdr:rowOff>38530</xdr:rowOff>
    </xdr:from>
    <xdr:to>
      <xdr:col>14</xdr:col>
      <xdr:colOff>351064</xdr:colOff>
      <xdr:row>7</xdr:row>
      <xdr:rowOff>22673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9715" y="2583066"/>
          <a:ext cx="1696563" cy="1576178"/>
        </a:xfrm>
        <a:prstGeom prst="rect">
          <a:avLst/>
        </a:prstGeom>
      </xdr:spPr>
    </xdr:pic>
    <xdr:clientData/>
  </xdr:twoCellAnchor>
  <xdr:twoCellAnchor editAs="oneCell">
    <xdr:from>
      <xdr:col>6</xdr:col>
      <xdr:colOff>41390</xdr:colOff>
      <xdr:row>7</xdr:row>
      <xdr:rowOff>55180</xdr:rowOff>
    </xdr:from>
    <xdr:to>
      <xdr:col>8</xdr:col>
      <xdr:colOff>535506</xdr:colOff>
      <xdr:row>7</xdr:row>
      <xdr:rowOff>1646466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38033" y="4191751"/>
          <a:ext cx="1718758" cy="1591286"/>
        </a:xfrm>
        <a:prstGeom prst="rect">
          <a:avLst/>
        </a:prstGeom>
      </xdr:spPr>
    </xdr:pic>
    <xdr:clientData/>
  </xdr:twoCellAnchor>
  <xdr:twoCellAnchor editAs="oneCell">
    <xdr:from>
      <xdr:col>8</xdr:col>
      <xdr:colOff>557420</xdr:colOff>
      <xdr:row>7</xdr:row>
      <xdr:rowOff>43255</xdr:rowOff>
    </xdr:from>
    <xdr:to>
      <xdr:col>11</xdr:col>
      <xdr:colOff>437396</xdr:colOff>
      <xdr:row>7</xdr:row>
      <xdr:rowOff>1632859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8706" y="4179826"/>
          <a:ext cx="1716941" cy="1589604"/>
        </a:xfrm>
        <a:prstGeom prst="rect">
          <a:avLst/>
        </a:prstGeom>
      </xdr:spPr>
    </xdr:pic>
    <xdr:clientData/>
  </xdr:twoCellAnchor>
  <xdr:twoCellAnchor editAs="oneCell">
    <xdr:from>
      <xdr:col>11</xdr:col>
      <xdr:colOff>484264</xdr:colOff>
      <xdr:row>7</xdr:row>
      <xdr:rowOff>70790</xdr:rowOff>
    </xdr:from>
    <xdr:to>
      <xdr:col>14</xdr:col>
      <xdr:colOff>381077</xdr:colOff>
      <xdr:row>7</xdr:row>
      <xdr:rowOff>1673679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2514" y="4207361"/>
          <a:ext cx="1733777" cy="16028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119869</xdr:colOff>
      <xdr:row>3</xdr:row>
      <xdr:rowOff>85725</xdr:rowOff>
    </xdr:from>
    <xdr:to>
      <xdr:col>4</xdr:col>
      <xdr:colOff>697521</xdr:colOff>
      <xdr:row>12</xdr:row>
      <xdr:rowOff>19050</xdr:rowOff>
    </xdr:to>
    <xdr:grpSp>
      <xdr:nvGrpSpPr>
        <xdr:cNvPr id="16" name="Group 15"/>
        <xdr:cNvGrpSpPr/>
      </xdr:nvGrpSpPr>
      <xdr:grpSpPr>
        <a:xfrm>
          <a:off x="3110719" y="657225"/>
          <a:ext cx="1453952" cy="1647825"/>
          <a:chOff x="2844019" y="657225"/>
          <a:chExt cx="1453952" cy="1647825"/>
        </a:xfrm>
      </xdr:grpSpPr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844019" y="942976"/>
            <a:ext cx="1453952" cy="1362074"/>
          </a:xfrm>
          <a:prstGeom prst="rect">
            <a:avLst/>
          </a:prstGeom>
        </xdr:spPr>
      </xdr:pic>
      <xdr:sp macro="" textlink="">
        <xdr:nvSpPr>
          <xdr:cNvPr id="11" name="TextBox 10"/>
          <xdr:cNvSpPr txBox="1"/>
        </xdr:nvSpPr>
        <xdr:spPr>
          <a:xfrm>
            <a:off x="3076575" y="657225"/>
            <a:ext cx="918136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ja-JP" altLang="en-US" sz="1100"/>
              <a:t>肩パート解く</a:t>
            </a:r>
            <a:endParaRPr lang="id-ID" sz="1100"/>
          </a:p>
        </xdr:txBody>
      </xdr:sp>
    </xdr:grpSp>
    <xdr:clientData/>
  </xdr:twoCellAnchor>
  <xdr:twoCellAnchor>
    <xdr:from>
      <xdr:col>4</xdr:col>
      <xdr:colOff>832806</xdr:colOff>
      <xdr:row>3</xdr:row>
      <xdr:rowOff>104775</xdr:rowOff>
    </xdr:from>
    <xdr:to>
      <xdr:col>6</xdr:col>
      <xdr:colOff>516557</xdr:colOff>
      <xdr:row>12</xdr:row>
      <xdr:rowOff>9525</xdr:rowOff>
    </xdr:to>
    <xdr:grpSp>
      <xdr:nvGrpSpPr>
        <xdr:cNvPr id="14" name="Group 13"/>
        <xdr:cNvGrpSpPr/>
      </xdr:nvGrpSpPr>
      <xdr:grpSpPr>
        <a:xfrm>
          <a:off x="4699956" y="676275"/>
          <a:ext cx="1417301" cy="1619250"/>
          <a:chOff x="4433256" y="676275"/>
          <a:chExt cx="1417301" cy="1619250"/>
        </a:xfrm>
      </xdr:grpSpPr>
      <xdr:pic>
        <xdr:nvPicPr>
          <xdr:cNvPr id="7" name="Picture 6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433256" y="963188"/>
            <a:ext cx="1417301" cy="1332337"/>
          </a:xfrm>
          <a:prstGeom prst="rect">
            <a:avLst/>
          </a:prstGeom>
        </xdr:spPr>
      </xdr:pic>
      <xdr:sp macro="" textlink="">
        <xdr:nvSpPr>
          <xdr:cNvPr id="12" name="TextBox 11"/>
          <xdr:cNvSpPr txBox="1"/>
        </xdr:nvSpPr>
        <xdr:spPr>
          <a:xfrm>
            <a:off x="4705350" y="676275"/>
            <a:ext cx="88998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ja-JP" altLang="en-US" sz="1100">
                <a:solidFill>
                  <a:srgbClr val="FF0000"/>
                </a:solidFill>
              </a:rPr>
              <a:t>修理済み品</a:t>
            </a:r>
            <a:endParaRPr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6</xdr:col>
      <xdr:colOff>635106</xdr:colOff>
      <xdr:row>3</xdr:row>
      <xdr:rowOff>104775</xdr:rowOff>
    </xdr:from>
    <xdr:to>
      <xdr:col>8</xdr:col>
      <xdr:colOff>464086</xdr:colOff>
      <xdr:row>12</xdr:row>
      <xdr:rowOff>9525</xdr:rowOff>
    </xdr:to>
    <xdr:grpSp>
      <xdr:nvGrpSpPr>
        <xdr:cNvPr id="15" name="Group 14"/>
        <xdr:cNvGrpSpPr/>
      </xdr:nvGrpSpPr>
      <xdr:grpSpPr>
        <a:xfrm>
          <a:off x="6235806" y="676275"/>
          <a:ext cx="1429180" cy="1619250"/>
          <a:chOff x="5969106" y="676275"/>
          <a:chExt cx="1429180" cy="1619250"/>
        </a:xfrm>
      </xdr:grpSpPr>
      <xdr:pic>
        <xdr:nvPicPr>
          <xdr:cNvPr id="10" name="Picture 9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969106" y="959945"/>
            <a:ext cx="1429180" cy="1335580"/>
          </a:xfrm>
          <a:prstGeom prst="rect">
            <a:avLst/>
          </a:prstGeom>
        </xdr:spPr>
      </xdr:pic>
      <xdr:sp macro="" textlink="">
        <xdr:nvSpPr>
          <xdr:cNvPr id="13" name="TextBox 12"/>
          <xdr:cNvSpPr txBox="1"/>
        </xdr:nvSpPr>
        <xdr:spPr>
          <a:xfrm>
            <a:off x="6191250" y="676275"/>
            <a:ext cx="968278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ja-JP" altLang="en-US" sz="1100"/>
              <a:t>肩パート付け</a:t>
            </a:r>
            <a:endParaRPr lang="en-US" altLang="ja-JP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638176</xdr:colOff>
      <xdr:row>2</xdr:row>
      <xdr:rowOff>19941</xdr:rowOff>
    </xdr:from>
    <xdr:to>
      <xdr:col>8</xdr:col>
      <xdr:colOff>482049</xdr:colOff>
      <xdr:row>7</xdr:row>
      <xdr:rowOff>19262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9398F7CE-1D14-4F0A-AE06-27B14147CFB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41" t="2941"/>
        <a:stretch/>
      </xdr:blipFill>
      <xdr:spPr>
        <a:xfrm>
          <a:off x="4419601" y="400941"/>
          <a:ext cx="1691723" cy="951821"/>
        </a:xfrm>
        <a:prstGeom prst="rect">
          <a:avLst/>
        </a:prstGeom>
      </xdr:spPr>
    </xdr:pic>
    <xdr:clientData/>
  </xdr:twoCellAnchor>
  <xdr:twoCellAnchor editAs="oneCell">
    <xdr:from>
      <xdr:col>4</xdr:col>
      <xdr:colOff>368161</xdr:colOff>
      <xdr:row>1</xdr:row>
      <xdr:rowOff>184519</xdr:rowOff>
    </xdr:from>
    <xdr:to>
      <xdr:col>6</xdr:col>
      <xdr:colOff>251658</xdr:colOff>
      <xdr:row>7</xdr:row>
      <xdr:rowOff>15782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2491F3EB-175A-43E7-AC4E-329AC4AE92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912" r="9912"/>
        <a:stretch/>
      </xdr:blipFill>
      <xdr:spPr>
        <a:xfrm rot="16200000">
          <a:off x="2518353" y="-3523"/>
          <a:ext cx="974263" cy="1731347"/>
        </a:xfrm>
        <a:prstGeom prst="rect">
          <a:avLst/>
        </a:prstGeom>
      </xdr:spPr>
    </xdr:pic>
    <xdr:clientData/>
  </xdr:twoCellAnchor>
  <xdr:oneCellAnchor>
    <xdr:from>
      <xdr:col>4</xdr:col>
      <xdr:colOff>753717</xdr:colOff>
      <xdr:row>7</xdr:row>
      <xdr:rowOff>33131</xdr:rowOff>
    </xdr:from>
    <xdr:ext cx="748923" cy="32842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39BCDD10-FF35-4365-918F-65FC9C7E97AC}"/>
            </a:ext>
          </a:extLst>
        </xdr:cNvPr>
        <xdr:cNvSpPr txBox="1"/>
      </xdr:nvSpPr>
      <xdr:spPr>
        <a:xfrm>
          <a:off x="2525367" y="1366631"/>
          <a:ext cx="748923" cy="328423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ja-JP" altLang="en-US" sz="1100">
              <a:solidFill>
                <a:srgbClr val="FF0000"/>
              </a:solidFill>
            </a:rPr>
            <a:t>不具合品</a:t>
          </a:r>
          <a:endParaRPr lang="en-ID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209549</xdr:colOff>
      <xdr:row>7</xdr:row>
      <xdr:rowOff>50525</xdr:rowOff>
    </xdr:from>
    <xdr:ext cx="889987" cy="328423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1D8FA906-3FAB-4CFD-8AB6-DD31E545A763}"/>
            </a:ext>
          </a:extLst>
        </xdr:cNvPr>
        <xdr:cNvSpPr txBox="1"/>
      </xdr:nvSpPr>
      <xdr:spPr>
        <a:xfrm>
          <a:off x="4819649" y="1384025"/>
          <a:ext cx="889987" cy="328423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ja-JP" altLang="en-US" sz="1100">
              <a:solidFill>
                <a:srgbClr val="0070C0"/>
              </a:solidFill>
            </a:rPr>
            <a:t>修理済み品</a:t>
          </a:r>
          <a:endParaRPr lang="en-ID" sz="1100">
            <a:solidFill>
              <a:srgbClr val="0070C0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O8"/>
  <sheetViews>
    <sheetView topLeftCell="E1" zoomScale="145" zoomScaleNormal="145" workbookViewId="0">
      <selection activeCell="W7" sqref="W7"/>
    </sheetView>
  </sheetViews>
  <sheetFormatPr defaultRowHeight="15"/>
  <cols>
    <col min="3" max="3" width="9.140625" style="1"/>
    <col min="4" max="4" width="40.85546875" style="2" customWidth="1"/>
    <col min="5" max="5" width="23.5703125" style="1" customWidth="1"/>
    <col min="6" max="6" width="18.7109375" customWidth="1"/>
    <col min="15" max="15" width="6.28515625" customWidth="1"/>
  </cols>
  <sheetData>
    <row r="5" spans="3:15" ht="28.5">
      <c r="C5" s="4" t="s">
        <v>6</v>
      </c>
      <c r="D5" s="4" t="s">
        <v>4</v>
      </c>
      <c r="E5" s="4" t="s">
        <v>7</v>
      </c>
      <c r="F5" s="4" t="s">
        <v>3</v>
      </c>
      <c r="G5" s="28" t="s">
        <v>5</v>
      </c>
      <c r="H5" s="29"/>
      <c r="I5" s="29"/>
      <c r="J5" s="29"/>
      <c r="K5" s="29"/>
      <c r="L5" s="29"/>
      <c r="M5" s="29"/>
      <c r="N5" s="29"/>
      <c r="O5" s="30"/>
    </row>
    <row r="6" spans="3:15" ht="125.25" customHeight="1">
      <c r="C6" s="4">
        <v>1</v>
      </c>
      <c r="D6" s="5" t="s">
        <v>0</v>
      </c>
      <c r="E6" s="4">
        <v>37.43</v>
      </c>
      <c r="F6" s="4">
        <v>258</v>
      </c>
      <c r="G6" s="3"/>
      <c r="H6" s="3"/>
      <c r="I6" s="3"/>
      <c r="J6" s="3"/>
      <c r="K6" s="3"/>
      <c r="L6" s="3"/>
      <c r="M6" s="3"/>
      <c r="N6" s="3"/>
      <c r="O6" s="3"/>
    </row>
    <row r="7" spans="3:15" ht="125.25" customHeight="1">
      <c r="C7" s="4">
        <v>2</v>
      </c>
      <c r="D7" s="5" t="s">
        <v>1</v>
      </c>
      <c r="E7" s="4">
        <v>92.93</v>
      </c>
      <c r="F7" s="4">
        <v>1926</v>
      </c>
      <c r="G7" s="3"/>
      <c r="H7" s="3"/>
      <c r="I7" s="3"/>
      <c r="J7" s="3"/>
      <c r="K7" s="3"/>
      <c r="L7" s="3"/>
      <c r="M7" s="3"/>
      <c r="N7" s="3"/>
      <c r="O7" s="3"/>
    </row>
    <row r="8" spans="3:15" ht="134.25" customHeight="1">
      <c r="C8" s="4">
        <v>3</v>
      </c>
      <c r="D8" s="5" t="s">
        <v>2</v>
      </c>
      <c r="E8" s="4">
        <v>62.03</v>
      </c>
      <c r="F8" s="4">
        <v>258</v>
      </c>
      <c r="G8" s="3"/>
      <c r="H8" s="3"/>
      <c r="I8" s="3"/>
      <c r="J8" s="3"/>
      <c r="K8" s="3"/>
      <c r="L8" s="3"/>
      <c r="M8" s="3"/>
      <c r="N8" s="3"/>
      <c r="O8" s="3"/>
    </row>
  </sheetData>
  <mergeCells count="1">
    <mergeCell ref="G5:O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I33"/>
  <sheetViews>
    <sheetView tabSelected="1" workbookViewId="0">
      <selection activeCell="C25" sqref="C25"/>
    </sheetView>
  </sheetViews>
  <sheetFormatPr defaultRowHeight="15"/>
  <cols>
    <col min="2" max="2" width="15.28515625" customWidth="1"/>
    <col min="3" max="3" width="20.42578125" customWidth="1"/>
    <col min="4" max="4" width="13.140625" customWidth="1"/>
    <col min="5" max="7" width="13" customWidth="1"/>
    <col min="8" max="8" width="11" customWidth="1"/>
    <col min="9" max="9" width="14.7109375" customWidth="1"/>
  </cols>
  <sheetData>
    <row r="6" spans="2:9">
      <c r="B6" t="s">
        <v>30</v>
      </c>
      <c r="C6" t="s">
        <v>50</v>
      </c>
    </row>
    <row r="7" spans="2:9">
      <c r="B7" t="s">
        <v>32</v>
      </c>
      <c r="C7" t="s">
        <v>53</v>
      </c>
    </row>
    <row r="8" spans="2:9">
      <c r="B8" t="s">
        <v>34</v>
      </c>
      <c r="C8" t="s">
        <v>49</v>
      </c>
    </row>
    <row r="10" spans="2:9">
      <c r="B10" t="s">
        <v>36</v>
      </c>
      <c r="C10" t="s">
        <v>51</v>
      </c>
    </row>
    <row r="11" spans="2:9">
      <c r="B11" t="s">
        <v>38</v>
      </c>
      <c r="C11" t="s">
        <v>52</v>
      </c>
    </row>
    <row r="12" spans="2:9">
      <c r="B12" t="s">
        <v>40</v>
      </c>
      <c r="C12" t="s">
        <v>49</v>
      </c>
    </row>
    <row r="14" spans="2:9">
      <c r="B14" s="31" t="s">
        <v>8</v>
      </c>
      <c r="C14" s="31" t="s">
        <v>9</v>
      </c>
      <c r="D14" s="31" t="s">
        <v>10</v>
      </c>
      <c r="E14" s="33" t="s">
        <v>11</v>
      </c>
      <c r="F14" s="33"/>
      <c r="G14" s="33"/>
      <c r="H14" s="33"/>
      <c r="I14" s="8" t="s">
        <v>12</v>
      </c>
    </row>
    <row r="15" spans="2:9">
      <c r="B15" s="32"/>
      <c r="C15" s="32"/>
      <c r="D15" s="32"/>
      <c r="E15" s="9">
        <v>43937</v>
      </c>
      <c r="F15" s="9">
        <v>43938</v>
      </c>
      <c r="G15" s="9">
        <v>43939</v>
      </c>
      <c r="H15" s="22" t="s">
        <v>13</v>
      </c>
      <c r="I15" s="11" t="s">
        <v>14</v>
      </c>
    </row>
    <row r="16" spans="2:9" ht="15" customHeight="1">
      <c r="B16" s="36" t="s">
        <v>55</v>
      </c>
      <c r="C16" s="7" t="s">
        <v>58</v>
      </c>
      <c r="D16" s="7">
        <v>2071</v>
      </c>
      <c r="E16" s="7" t="s">
        <v>27</v>
      </c>
      <c r="F16" s="7" t="s">
        <v>27</v>
      </c>
      <c r="G16" s="7" t="s">
        <v>27</v>
      </c>
      <c r="H16" s="7">
        <v>6</v>
      </c>
      <c r="I16" s="12">
        <f>50183*H16</f>
        <v>301098</v>
      </c>
    </row>
    <row r="17" spans="2:9">
      <c r="B17" s="37"/>
      <c r="C17" s="17" t="s">
        <v>59</v>
      </c>
      <c r="D17" s="17">
        <v>2350</v>
      </c>
      <c r="E17" s="7" t="s">
        <v>27</v>
      </c>
      <c r="F17" s="7" t="s">
        <v>27</v>
      </c>
      <c r="G17" s="7" t="s">
        <v>27</v>
      </c>
      <c r="H17" s="7">
        <v>6</v>
      </c>
      <c r="I17" s="12">
        <f>50183*H17</f>
        <v>301098</v>
      </c>
    </row>
    <row r="18" spans="2:9">
      <c r="B18" s="35" t="s">
        <v>29</v>
      </c>
      <c r="C18" s="7" t="s">
        <v>60</v>
      </c>
      <c r="D18" s="16" t="s">
        <v>26</v>
      </c>
      <c r="E18" s="7" t="s">
        <v>27</v>
      </c>
      <c r="F18" s="7" t="s">
        <v>27</v>
      </c>
      <c r="G18" s="7" t="s">
        <v>27</v>
      </c>
      <c r="H18" s="7">
        <v>6</v>
      </c>
      <c r="I18" s="12">
        <f>49316*H18</f>
        <v>295896</v>
      </c>
    </row>
    <row r="19" spans="2:9">
      <c r="B19" s="35"/>
      <c r="C19" s="7" t="s">
        <v>61</v>
      </c>
      <c r="D19" s="7">
        <v>1812</v>
      </c>
      <c r="E19" s="7" t="s">
        <v>27</v>
      </c>
      <c r="F19" s="7" t="s">
        <v>27</v>
      </c>
      <c r="G19" s="7" t="s">
        <v>27</v>
      </c>
      <c r="H19" s="7">
        <v>6</v>
      </c>
      <c r="I19" s="12">
        <f>50183*H19</f>
        <v>301098</v>
      </c>
    </row>
    <row r="20" spans="2:9">
      <c r="B20" s="35"/>
      <c r="C20" s="7" t="s">
        <v>24</v>
      </c>
      <c r="D20" s="7">
        <v>1830</v>
      </c>
      <c r="E20" s="7" t="s">
        <v>27</v>
      </c>
      <c r="F20" s="7" t="s">
        <v>27</v>
      </c>
      <c r="G20" s="7" t="s">
        <v>27</v>
      </c>
      <c r="H20" s="7">
        <v>6</v>
      </c>
      <c r="I20" s="12">
        <f>50183*H20</f>
        <v>301098</v>
      </c>
    </row>
    <row r="21" spans="2:9">
      <c r="B21" s="35"/>
      <c r="C21" s="18" t="s">
        <v>62</v>
      </c>
      <c r="D21" s="18">
        <v>2324</v>
      </c>
      <c r="E21" s="7" t="s">
        <v>27</v>
      </c>
      <c r="F21" s="7" t="s">
        <v>27</v>
      </c>
      <c r="G21" s="7" t="s">
        <v>27</v>
      </c>
      <c r="H21" s="7">
        <v>6</v>
      </c>
      <c r="I21" s="12">
        <f>49316*H21</f>
        <v>295896</v>
      </c>
    </row>
    <row r="22" spans="2:9">
      <c r="B22" s="35"/>
      <c r="C22" s="18" t="s">
        <v>25</v>
      </c>
      <c r="D22" s="18">
        <v>2655</v>
      </c>
      <c r="E22" s="7" t="s">
        <v>27</v>
      </c>
      <c r="F22" s="7" t="s">
        <v>27</v>
      </c>
      <c r="G22" s="7" t="s">
        <v>27</v>
      </c>
      <c r="H22" s="7">
        <v>6</v>
      </c>
      <c r="I22" s="12">
        <f>47081*H22</f>
        <v>282486</v>
      </c>
    </row>
    <row r="23" spans="2:9">
      <c r="B23" s="35"/>
      <c r="C23" s="18" t="s">
        <v>66</v>
      </c>
      <c r="D23" s="18">
        <v>1767</v>
      </c>
      <c r="E23" s="23" t="s">
        <v>27</v>
      </c>
      <c r="F23" s="23" t="s">
        <v>27</v>
      </c>
      <c r="G23" s="23" t="s">
        <v>27</v>
      </c>
      <c r="H23" s="23">
        <v>6</v>
      </c>
      <c r="I23" s="12">
        <f>50703*H23</f>
        <v>304218</v>
      </c>
    </row>
    <row r="24" spans="2:9">
      <c r="B24" s="35"/>
      <c r="C24" s="18" t="s">
        <v>67</v>
      </c>
      <c r="D24" s="18">
        <v>1677</v>
      </c>
      <c r="E24" s="23" t="s">
        <v>27</v>
      </c>
      <c r="F24" s="23" t="s">
        <v>27</v>
      </c>
      <c r="G24" s="23" t="s">
        <v>27</v>
      </c>
      <c r="H24" s="23">
        <v>6</v>
      </c>
      <c r="I24" s="12">
        <f>50703*H24</f>
        <v>304218</v>
      </c>
    </row>
    <row r="25" spans="2:9">
      <c r="B25" s="35"/>
      <c r="C25" s="18" t="s">
        <v>68</v>
      </c>
      <c r="D25" s="18">
        <v>1739</v>
      </c>
      <c r="E25" s="23" t="s">
        <v>27</v>
      </c>
      <c r="F25" s="23" t="s">
        <v>27</v>
      </c>
      <c r="G25" s="23" t="s">
        <v>27</v>
      </c>
      <c r="H25" s="23">
        <v>6</v>
      </c>
      <c r="I25" s="12">
        <f>49316*H25</f>
        <v>295896</v>
      </c>
    </row>
    <row r="26" spans="2:9">
      <c r="B26" s="35"/>
      <c r="C26" s="18" t="s">
        <v>69</v>
      </c>
      <c r="D26" s="18">
        <v>1840</v>
      </c>
      <c r="E26" s="23" t="s">
        <v>27</v>
      </c>
      <c r="F26" s="23" t="s">
        <v>27</v>
      </c>
      <c r="G26" s="23" t="s">
        <v>27</v>
      </c>
      <c r="H26" s="23">
        <v>6</v>
      </c>
      <c r="I26" s="12">
        <f>49316*H26</f>
        <v>295896</v>
      </c>
    </row>
    <row r="27" spans="2:9">
      <c r="B27" s="35"/>
      <c r="C27" s="18" t="s">
        <v>63</v>
      </c>
      <c r="D27" s="18">
        <v>2580</v>
      </c>
      <c r="E27" s="7" t="s">
        <v>27</v>
      </c>
      <c r="F27" s="7" t="s">
        <v>27</v>
      </c>
      <c r="G27" s="7" t="s">
        <v>27</v>
      </c>
      <c r="H27" s="7">
        <v>6</v>
      </c>
      <c r="I27" s="12">
        <f>47081*H27</f>
        <v>282486</v>
      </c>
    </row>
    <row r="28" spans="2:9">
      <c r="B28" s="34" t="s">
        <v>28</v>
      </c>
      <c r="C28" s="18" t="s">
        <v>64</v>
      </c>
      <c r="D28" s="18">
        <v>2315</v>
      </c>
      <c r="E28" s="7" t="s">
        <v>27</v>
      </c>
      <c r="F28" s="7" t="s">
        <v>27</v>
      </c>
      <c r="G28" s="7" t="s">
        <v>27</v>
      </c>
      <c r="H28" s="7">
        <v>6</v>
      </c>
      <c r="I28" s="12">
        <f>50183*H28</f>
        <v>301098</v>
      </c>
    </row>
    <row r="29" spans="2:9">
      <c r="B29" s="34"/>
      <c r="C29" s="18" t="s">
        <v>65</v>
      </c>
      <c r="D29" s="24" t="s">
        <v>54</v>
      </c>
      <c r="E29" s="7" t="s">
        <v>27</v>
      </c>
      <c r="F29" s="7" t="s">
        <v>27</v>
      </c>
      <c r="G29" s="7" t="s">
        <v>27</v>
      </c>
      <c r="H29" s="7">
        <v>6</v>
      </c>
      <c r="I29" s="12">
        <f>50183*H29</f>
        <v>301098</v>
      </c>
    </row>
    <row r="30" spans="2:9" ht="15.75" thickBot="1">
      <c r="I30" s="15">
        <f>SUM(I16:I29)</f>
        <v>4163580</v>
      </c>
    </row>
    <row r="31" spans="2:9" ht="15.75" thickTop="1"/>
    <row r="32" spans="2:9" ht="15.75" thickBot="1">
      <c r="B32" s="26" t="s">
        <v>57</v>
      </c>
      <c r="C32" s="27" t="s">
        <v>56</v>
      </c>
      <c r="I32" s="25">
        <f>I30/146.37</f>
        <v>28445.583111293297</v>
      </c>
    </row>
    <row r="33" ht="15.75" thickTop="1"/>
  </sheetData>
  <mergeCells count="7">
    <mergeCell ref="B14:B15"/>
    <mergeCell ref="C14:C15"/>
    <mergeCell ref="D14:D15"/>
    <mergeCell ref="E14:H14"/>
    <mergeCell ref="B28:B29"/>
    <mergeCell ref="B18:B27"/>
    <mergeCell ref="B16:B17"/>
  </mergeCells>
  <pageMargins left="0.70866141732283472" right="0.70866141732283472" top="0.74803149606299213" bottom="0.74803149606299213" header="0.31496062992125984" footer="0.31496062992125984"/>
  <pageSetup paperSize="9" scale="11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24"/>
  <sheetViews>
    <sheetView workbookViewId="0">
      <selection activeCell="J10" sqref="J10"/>
    </sheetView>
  </sheetViews>
  <sheetFormatPr defaultRowHeight="15"/>
  <cols>
    <col min="3" max="11" width="13.85546875" customWidth="1"/>
  </cols>
  <sheetData>
    <row r="3" spans="3:6">
      <c r="C3" t="s">
        <v>30</v>
      </c>
      <c r="D3" t="s">
        <v>31</v>
      </c>
    </row>
    <row r="4" spans="3:6">
      <c r="C4" t="s">
        <v>32</v>
      </c>
      <c r="D4" t="s">
        <v>33</v>
      </c>
    </row>
    <row r="5" spans="3:6">
      <c r="C5" t="s">
        <v>34</v>
      </c>
      <c r="D5" t="s">
        <v>35</v>
      </c>
    </row>
    <row r="7" spans="3:6">
      <c r="C7" t="s">
        <v>36</v>
      </c>
      <c r="D7" t="s">
        <v>37</v>
      </c>
    </row>
    <row r="8" spans="3:6">
      <c r="C8" t="s">
        <v>38</v>
      </c>
      <c r="D8" t="s">
        <v>39</v>
      </c>
    </row>
    <row r="9" spans="3:6">
      <c r="C9" t="s">
        <v>40</v>
      </c>
      <c r="D9" t="s">
        <v>41</v>
      </c>
    </row>
    <row r="11" spans="3:6">
      <c r="C11" s="40" t="s">
        <v>42</v>
      </c>
      <c r="D11" s="41"/>
      <c r="E11" s="41"/>
      <c r="F11" s="42"/>
    </row>
    <row r="12" spans="3:6">
      <c r="C12" s="19" t="s">
        <v>43</v>
      </c>
      <c r="D12" s="19" t="s">
        <v>44</v>
      </c>
      <c r="E12" s="19" t="s">
        <v>45</v>
      </c>
      <c r="F12" s="19" t="s">
        <v>46</v>
      </c>
    </row>
    <row r="13" spans="3:6">
      <c r="C13" s="16" t="s">
        <v>47</v>
      </c>
      <c r="D13" s="7">
        <v>2051</v>
      </c>
      <c r="E13" s="7">
        <v>369</v>
      </c>
      <c r="F13" s="6">
        <f>SUM(D13:E13)</f>
        <v>2420</v>
      </c>
    </row>
    <row r="14" spans="3:6">
      <c r="C14" s="16" t="s">
        <v>48</v>
      </c>
      <c r="D14" s="7">
        <v>1620</v>
      </c>
      <c r="E14" s="7">
        <v>260</v>
      </c>
      <c r="F14" s="6">
        <f t="shared" ref="F14:F15" si="0">SUM(D14:E14)</f>
        <v>1880</v>
      </c>
    </row>
    <row r="15" spans="3:6">
      <c r="C15" s="7"/>
      <c r="D15" s="20">
        <f>SUM(D13:D14)</f>
        <v>3671</v>
      </c>
      <c r="E15" s="20">
        <f>SUM(E13:E14)</f>
        <v>629</v>
      </c>
      <c r="F15" s="21">
        <f t="shared" si="0"/>
        <v>4300</v>
      </c>
    </row>
    <row r="17" spans="3:11">
      <c r="C17" s="31" t="s">
        <v>8</v>
      </c>
      <c r="D17" s="31" t="s">
        <v>9</v>
      </c>
      <c r="E17" s="31" t="s">
        <v>10</v>
      </c>
      <c r="F17" s="33" t="s">
        <v>11</v>
      </c>
      <c r="G17" s="33"/>
      <c r="H17" s="33"/>
      <c r="I17" s="33"/>
      <c r="J17" s="33"/>
      <c r="K17" s="8" t="s">
        <v>12</v>
      </c>
    </row>
    <row r="18" spans="3:11">
      <c r="C18" s="32"/>
      <c r="D18" s="32"/>
      <c r="E18" s="32"/>
      <c r="F18" s="9">
        <v>43872</v>
      </c>
      <c r="G18" s="9">
        <v>43873</v>
      </c>
      <c r="H18" s="9">
        <v>43874</v>
      </c>
      <c r="I18" s="9">
        <v>43875</v>
      </c>
      <c r="J18" s="10" t="s">
        <v>13</v>
      </c>
      <c r="K18" s="11" t="s">
        <v>14</v>
      </c>
    </row>
    <row r="19" spans="3:11">
      <c r="C19" s="36" t="s">
        <v>15</v>
      </c>
      <c r="D19" s="7" t="s">
        <v>16</v>
      </c>
      <c r="E19" s="7">
        <v>2229</v>
      </c>
      <c r="F19" s="7" t="s">
        <v>17</v>
      </c>
      <c r="G19" s="7" t="s">
        <v>17</v>
      </c>
      <c r="H19" s="7" t="s">
        <v>17</v>
      </c>
      <c r="I19" s="7" t="s">
        <v>17</v>
      </c>
      <c r="J19" s="7">
        <v>12</v>
      </c>
      <c r="K19" s="12">
        <f>92002*4</f>
        <v>368008</v>
      </c>
    </row>
    <row r="20" spans="3:11">
      <c r="C20" s="38"/>
      <c r="D20" s="7" t="s">
        <v>18</v>
      </c>
      <c r="E20" s="7">
        <v>2437</v>
      </c>
      <c r="F20" s="7" t="s">
        <v>17</v>
      </c>
      <c r="G20" s="7" t="s">
        <v>17</v>
      </c>
      <c r="H20" s="7" t="s">
        <v>17</v>
      </c>
      <c r="I20" s="7" t="s">
        <v>17</v>
      </c>
      <c r="J20" s="7">
        <v>12</v>
      </c>
      <c r="K20" s="12">
        <f>92956*4</f>
        <v>371824</v>
      </c>
    </row>
    <row r="21" spans="3:11">
      <c r="C21" s="39"/>
      <c r="D21" s="7" t="s">
        <v>19</v>
      </c>
      <c r="E21" s="7">
        <v>2273</v>
      </c>
      <c r="F21" s="7" t="s">
        <v>17</v>
      </c>
      <c r="G21" s="7" t="s">
        <v>17</v>
      </c>
      <c r="H21" s="7" t="s">
        <v>17</v>
      </c>
      <c r="I21" s="7" t="s">
        <v>17</v>
      </c>
      <c r="J21" s="7">
        <v>12</v>
      </c>
      <c r="K21" s="12">
        <f>92002*4</f>
        <v>368008</v>
      </c>
    </row>
    <row r="22" spans="3:11">
      <c r="C22" s="13" t="s">
        <v>20</v>
      </c>
      <c r="D22" s="7" t="s">
        <v>21</v>
      </c>
      <c r="E22" s="7">
        <v>2165</v>
      </c>
      <c r="F22" s="7" t="s">
        <v>22</v>
      </c>
      <c r="G22" s="7" t="s">
        <v>22</v>
      </c>
      <c r="H22" s="7" t="s">
        <v>22</v>
      </c>
      <c r="I22" s="7" t="s">
        <v>23</v>
      </c>
      <c r="J22" s="7">
        <v>9</v>
      </c>
      <c r="K22" s="12">
        <f>59154*3+92956</f>
        <v>270418</v>
      </c>
    </row>
    <row r="23" spans="3:11" ht="15.75" thickBot="1">
      <c r="C23" s="14"/>
      <c r="D23" s="1"/>
      <c r="E23" s="1"/>
      <c r="F23" s="1"/>
      <c r="G23" s="1"/>
      <c r="H23" s="1"/>
      <c r="I23" s="1"/>
      <c r="J23" s="1"/>
      <c r="K23" s="15">
        <f>SUM(K19:K22)</f>
        <v>1378258</v>
      </c>
    </row>
    <row r="24" spans="3:11" ht="15.75" thickTop="1"/>
  </sheetData>
  <mergeCells count="6">
    <mergeCell ref="C19:C21"/>
    <mergeCell ref="C11:F11"/>
    <mergeCell ref="C17:C18"/>
    <mergeCell ref="D17:D18"/>
    <mergeCell ref="E17:E18"/>
    <mergeCell ref="F17:J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Qiang</dc:creator>
  <cp:lastModifiedBy>Wang Qiang</cp:lastModifiedBy>
  <cp:lastPrinted>2020-04-17T03:38:43Z</cp:lastPrinted>
  <dcterms:created xsi:type="dcterms:W3CDTF">2020-04-16T07:00:31Z</dcterms:created>
  <dcterms:modified xsi:type="dcterms:W3CDTF">2020-04-17T04:49:10Z</dcterms:modified>
</cp:coreProperties>
</file>