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okyoMarathon2018\"/>
    </mc:Choice>
  </mc:AlternateContent>
  <bookViews>
    <workbookView xWindow="0" yWindow="0" windowWidth="24300" windowHeight="11460"/>
  </bookViews>
  <sheets>
    <sheet name="result" sheetId="1" r:id="rId1"/>
  </sheets>
  <calcPr calcId="0"/>
</workbook>
</file>

<file path=xl/calcChain.xml><?xml version="1.0" encoding="utf-8"?>
<calcChain xmlns="http://schemas.openxmlformats.org/spreadsheetml/2006/main">
  <c r="V5" i="1" l="1"/>
  <c r="W5" i="1"/>
  <c r="X5" i="1" s="1"/>
  <c r="Z5" i="1"/>
  <c r="AB5" i="1"/>
  <c r="V6" i="1"/>
  <c r="W6" i="1"/>
  <c r="X6" i="1" s="1"/>
  <c r="Z6" i="1"/>
  <c r="AB6" i="1"/>
  <c r="V7" i="1"/>
  <c r="W7" i="1"/>
  <c r="X7" i="1" s="1"/>
  <c r="Z7" i="1"/>
  <c r="AB7" i="1"/>
  <c r="V8" i="1"/>
  <c r="W8" i="1"/>
  <c r="X8" i="1" s="1"/>
  <c r="Z8" i="1"/>
  <c r="AB8" i="1"/>
  <c r="V9" i="1"/>
  <c r="W9" i="1"/>
  <c r="X9" i="1" s="1"/>
  <c r="Z9" i="1"/>
  <c r="AB9" i="1"/>
  <c r="V10" i="1"/>
  <c r="W10" i="1"/>
  <c r="X10" i="1" s="1"/>
  <c r="Z10" i="1"/>
  <c r="AB10" i="1"/>
  <c r="V11" i="1"/>
  <c r="W11" i="1"/>
  <c r="X11" i="1" s="1"/>
  <c r="Z11" i="1"/>
  <c r="AB11" i="1"/>
  <c r="AB4" i="1"/>
  <c r="Z4" i="1"/>
  <c r="V4" i="1"/>
  <c r="W4" i="1" s="1"/>
  <c r="AB3" i="1"/>
  <c r="V3" i="1"/>
  <c r="W3" i="1" s="1"/>
  <c r="Z3" i="1"/>
  <c r="AA3" i="1" s="1"/>
  <c r="AC3" i="1" s="1"/>
  <c r="Y11" i="1" l="1"/>
  <c r="AA11" i="1" s="1"/>
  <c r="AC11" i="1" s="1"/>
  <c r="Y10" i="1"/>
  <c r="AA10" i="1" s="1"/>
  <c r="AC10" i="1" s="1"/>
  <c r="Y9" i="1"/>
  <c r="AA9" i="1" s="1"/>
  <c r="AC9" i="1" s="1"/>
  <c r="Y8" i="1"/>
  <c r="AA8" i="1" s="1"/>
  <c r="AC8" i="1" s="1"/>
  <c r="Y7" i="1"/>
  <c r="AA7" i="1" s="1"/>
  <c r="AC7" i="1" s="1"/>
  <c r="Y6" i="1"/>
  <c r="AA6" i="1" s="1"/>
  <c r="AC6" i="1" s="1"/>
  <c r="Y5" i="1"/>
  <c r="AA5" i="1" s="1"/>
  <c r="AC5" i="1" s="1"/>
  <c r="X4" i="1"/>
  <c r="Y4" i="1" s="1"/>
  <c r="AA4" i="1" s="1"/>
  <c r="AC4" i="1" s="1"/>
  <c r="X3" i="1"/>
  <c r="Y3" i="1" s="1"/>
</calcChain>
</file>

<file path=xl/sharedStrings.xml><?xml version="1.0" encoding="utf-8"?>
<sst xmlns="http://schemas.openxmlformats.org/spreadsheetml/2006/main" count="85" uniqueCount="59">
  <si>
    <t>id</t>
  </si>
  <si>
    <t>forsale</t>
  </si>
  <si>
    <t>ss</t>
  </si>
  <si>
    <t>time</t>
  </si>
  <si>
    <t>params__event_id</t>
  </si>
  <si>
    <t>params__photographer_id</t>
  </si>
  <si>
    <t>params__photo_num</t>
  </si>
  <si>
    <t>params__photo_id</t>
  </si>
  <si>
    <t>params__page_id</t>
  </si>
  <si>
    <t>params__photo_hash</t>
  </si>
  <si>
    <t>params__album_id</t>
  </si>
  <si>
    <t>params__image_cache_flag</t>
  </si>
  <si>
    <t>params__logo_select</t>
  </si>
  <si>
    <t>params__logo_always</t>
  </si>
  <si>
    <t>params__recommend</t>
  </si>
  <si>
    <t>params__is_ikkatsu</t>
  </si>
  <si>
    <t>params__enable_adding_cart</t>
  </si>
  <si>
    <t>image</t>
  </si>
  <si>
    <t>detail</t>
  </si>
  <si>
    <t>iscampaign</t>
  </si>
  <si>
    <t>arEvent</t>
  </si>
  <si>
    <t>8311b66446f7ed29b01315821f3c1420</t>
  </si>
  <si>
    <t>null</t>
  </si>
  <si>
    <t>//image.photocreate.jp/pp/2/w1_624719_1763_2599542_915717475_8311b66446f7ed29b01315821f3c1420_1521001476/</t>
  </si>
  <si>
    <t>//image.photocreate.jp/r/tn_624719_1763_2599542_915717475_8311b66446f7ed29b01315821f3c1420_1521001476/pc_watermark_3_h/0/1186x853/47x0_1186x853/logoh_00505586/</t>
  </si>
  <si>
    <t>56dcddc41593e8fe9cbb9ba9c2b68230</t>
  </si>
  <si>
    <t>//image.photocreate.jp/pp/2/w1_624719_4471_612440_915629139_56dcddc41593e8fe9cbb9ba9c2b68230_1521001476/</t>
  </si>
  <si>
    <t>//image.photocreate.jp/r/tn_624719_4471_612440_915629139_56dcddc41593e8fe9cbb9ba9c2b68230_1521001476/pc_watermark_3_h/0/1186x853/47x0_1186x853/logoh_00505586/</t>
  </si>
  <si>
    <t>c33bc4bff398291bd016fed9a1611ae1</t>
  </si>
  <si>
    <t>//image.photocreate.jp/pp/2/w1_624719_1635_911967_916456763_c33bc4bff398291bd016fed9a1611ae1_1521001476/</t>
  </si>
  <si>
    <t>//image.photocreate.jp/r/tn_624719_1635_911967_916456763_c33bc4bff398291bd016fed9a1611ae1_1521001476/pc_watermark_3_v/3/1182x851/49x0_1182x851/logov_00505586/</t>
  </si>
  <si>
    <t>077285e44cff96b58353a3cf88c2a9bf</t>
  </si>
  <si>
    <t>//image.photocreate.jp/pp/2/w1_624719_4138_598283_915594390_077285e44cff96b58353a3cf88c2a9bf_1521001476/</t>
  </si>
  <si>
    <t>//image.photocreate.jp/r/tn_624719_4138_598283_915594390_077285e44cff96b58353a3cf88c2a9bf_1521001476/pc_watermark_3_v/3/1183x851/48x0_1183x851/logov_00505586/</t>
  </si>
  <si>
    <t>3fea40752421267b881ab504622ca33c</t>
  </si>
  <si>
    <t>//image.photocreate.jp/pp/2/w1_624719_1984_2340665_916600009_3fea40752421267b881ab504622ca33c_1521001476/</t>
  </si>
  <si>
    <t>//image.photocreate.jp/r/tn_624719_1984_2340665_916600009_3fea40752421267b881ab504622ca33c_1521001476/pc_watermark_3_v/3/1186x853/47x0_1186x853/logov_00505586/</t>
  </si>
  <si>
    <t>28f6793572fffc61be5c55b5daf72576</t>
  </si>
  <si>
    <t>//image.photocreate.jp/pp/2/w1_624719_4132_450484_916353719_28f6793572fffc61be5c55b5daf72576_1521001476/</t>
  </si>
  <si>
    <t>//image.photocreate.jp/r/tn_624719_4132_450484_916353719_28f6793572fffc61be5c55b5daf72576_1521001476/pc_watermark_3_v/3/1182x851/49x0_1182x851/logov_00505586/</t>
  </si>
  <si>
    <t>9780a8fa752ea2e35f64ee7f0b1a79b9</t>
  </si>
  <si>
    <t>//image.photocreate.jp/pp/2/w1_624719_1133_2609309_915881255_9780a8fa752ea2e35f64ee7f0b1a79b9_1521001476/</t>
  </si>
  <si>
    <t>//image.photocreate.jp/r/tn_624719_1133_2609309_915881255_9780a8fa752ea2e35f64ee7f0b1a79b9_1521001476/pc_watermark_3_h/0/1186x853/47x0_1186x853/logoh_00505586/</t>
  </si>
  <si>
    <t>2ca6235f2e306ae263abf2af755ae13d</t>
  </si>
  <si>
    <t>//image.photocreate.jp/pp/2/w1_624719_510_375352_916519800_2ca6235f2e306ae263abf2af755ae13d_1521001476/</t>
  </si>
  <si>
    <t>//image.photocreate.jp/r/tn_624719_510_375352_916519800_2ca6235f2e306ae263abf2af755ae13d_1521001476/pc_watermark_3_h/0/1186x853/47x0_1186x853/logoh_00505586/</t>
  </si>
  <si>
    <t>3945adf10b1f6c7c16cf7bdb49e01b56</t>
  </si>
  <si>
    <t>//image.photocreate.jp/pp/2/w1_624719_5371_20207_917764343_3945adf10b1f6c7c16cf7bdb49e01b56_1521001476/</t>
  </si>
  <si>
    <t>//image.photocreate.jp/r/tn_624719_5371_20207_917764343_3945adf10b1f6c7c16cf7bdb49e01b56_1521001476/pc_watermark_3_v/1/1186x853/47x0_1186x853/logov_00505586/</t>
  </si>
  <si>
    <r>
      <rPr>
        <sz val="11"/>
        <color theme="1"/>
        <rFont val="ＭＳ Ｐゴシック"/>
        <family val="3"/>
        <charset val="128"/>
      </rPr>
      <t>替</t>
    </r>
    <r>
      <rPr>
        <sz val="11"/>
        <color theme="1"/>
        <rFont val="FangSong"/>
        <family val="3"/>
        <charset val="134"/>
      </rPr>
      <t>换水印</t>
    </r>
    <phoneticPr fontId="18"/>
  </si>
  <si>
    <r>
      <rPr>
        <sz val="11"/>
        <color theme="1"/>
        <rFont val="ＭＳ Ｐゴシック"/>
        <family val="3"/>
        <charset val="128"/>
      </rPr>
      <t>去除東馬</t>
    </r>
    <r>
      <rPr>
        <sz val="11"/>
        <color theme="1"/>
        <rFont val="Consolas"/>
        <family val="3"/>
      </rPr>
      <t>logo</t>
    </r>
    <phoneticPr fontId="18"/>
  </si>
  <si>
    <t>搜timestamp位置</t>
    <phoneticPr fontId="18"/>
  </si>
  <si>
    <t>now</t>
    <phoneticPr fontId="18"/>
  </si>
  <si>
    <t>wartermark</t>
    <phoneticPr fontId="18"/>
  </si>
  <si>
    <t>thumbnail</t>
    <phoneticPr fontId="18"/>
  </si>
  <si>
    <t>原始数据</t>
    <phoneticPr fontId="18"/>
  </si>
  <si>
    <t>结果</t>
    <phoneticPr fontId="18"/>
  </si>
  <si>
    <r>
      <rPr>
        <b/>
        <sz val="11"/>
        <color rgb="FFFF0000"/>
        <rFont val="FangSong"/>
        <family val="3"/>
        <charset val="134"/>
      </rPr>
      <t>先拷贝到</t>
    </r>
    <r>
      <rPr>
        <b/>
        <sz val="11"/>
        <color rgb="FFFF0000"/>
        <rFont val="Consolas"/>
        <family val="3"/>
      </rPr>
      <t>word</t>
    </r>
    <r>
      <rPr>
        <b/>
        <sz val="11"/>
        <color rgb="FFFF0000"/>
        <rFont val="FangSong"/>
        <family val="3"/>
        <charset val="134"/>
      </rPr>
      <t>或便签里，再拷贝到普通文本文件以保持换行和避免引号</t>
    </r>
    <phoneticPr fontId="18"/>
  </si>
  <si>
    <r>
      <rPr>
        <b/>
        <sz val="11"/>
        <color theme="1"/>
        <rFont val="ＭＳ Ｐゴシック"/>
        <family val="3"/>
        <charset val="128"/>
      </rPr>
      <t>中</t>
    </r>
    <r>
      <rPr>
        <b/>
        <sz val="11"/>
        <color theme="1"/>
        <rFont val="FangSong"/>
        <family val="3"/>
        <charset val="134"/>
      </rPr>
      <t>间计算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</si>
</sst>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sz val="11"/>
      <color theme="1"/>
      <name val="ＭＳ Ｐゴシック"/>
      <family val="3"/>
      <charset val="128"/>
    </font>
    <font>
      <sz val="11"/>
      <color theme="1"/>
      <name val="FangSong"/>
      <family val="3"/>
      <charset val="134"/>
    </font>
    <font>
      <b/>
      <sz val="11"/>
      <color theme="1"/>
      <name val="Consolas"/>
      <family val="3"/>
    </font>
    <font>
      <b/>
      <sz val="11"/>
      <color theme="1"/>
      <name val="FangSong"/>
      <family val="3"/>
      <charset val="134"/>
    </font>
    <font>
      <b/>
      <sz val="11"/>
      <color rgb="FFFF0000"/>
      <name val="Consolas"/>
      <family val="3"/>
    </font>
    <font>
      <b/>
      <sz val="11"/>
      <color rgb="FFFF0000"/>
      <name val="FangSong"/>
      <family val="3"/>
      <charset val="134"/>
    </font>
    <font>
      <b/>
      <sz val="11"/>
      <color theme="1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>
      <alignment vertical="center"/>
    </xf>
    <xf numFmtId="20" fontId="19" fillId="0" borderId="0" xfId="0" applyNumberFormat="1" applyFont="1">
      <alignment vertical="center"/>
    </xf>
    <xf numFmtId="0" fontId="19" fillId="0" borderId="0" xfId="0" applyNumberFormat="1" applyFont="1" applyAlignment="1">
      <alignment vertical="center"/>
    </xf>
    <xf numFmtId="0" fontId="24" fillId="0" borderId="0" xfId="0" applyNumberFormat="1" applyFont="1" applyAlignment="1">
      <alignment vertical="center" wrapText="1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19" fillId="33" borderId="0" xfId="0" applyNumberFormat="1" applyFont="1" applyFill="1">
      <alignment vertical="center"/>
    </xf>
    <xf numFmtId="0" fontId="26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33" borderId="0" xfId="0" applyFont="1" applyFill="1" applyAlignment="1">
      <alignment horizontal="left" vertical="center"/>
    </xf>
    <xf numFmtId="0" fontId="25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G12" sqref="G12"/>
    </sheetView>
  </sheetViews>
  <sheetFormatPr defaultRowHeight="30.75" customHeight="1" x14ac:dyDescent="0.15"/>
  <cols>
    <col min="1" max="1" width="10.5" style="1" bestFit="1" customWidth="1"/>
    <col min="2" max="4" width="9.125" style="1" bestFit="1" customWidth="1"/>
    <col min="5" max="11" width="19.125" style="1" customWidth="1"/>
    <col min="12" max="13" width="1.5" style="1" customWidth="1"/>
    <col min="14" max="14" width="2.25" style="1" customWidth="1"/>
    <col min="15" max="17" width="1.875" style="1" customWidth="1"/>
    <col min="18" max="19" width="9" style="1"/>
    <col min="20" max="21" width="3" style="1" customWidth="1"/>
    <col min="22" max="22" width="10.5" style="5" customWidth="1"/>
    <col min="23" max="23" width="12.375" style="5" customWidth="1"/>
    <col min="24" max="25" width="9.125" style="5" customWidth="1"/>
    <col min="26" max="26" width="15.125" style="7" customWidth="1"/>
    <col min="27" max="27" width="12.125" style="5" customWidth="1"/>
    <col min="28" max="28" width="12.625" style="7" customWidth="1"/>
    <col min="29" max="29" width="48.125" style="3" customWidth="1"/>
    <col min="30" max="16384" width="9" style="1"/>
  </cols>
  <sheetData>
    <row r="1" spans="1:29" s="12" customFormat="1" ht="30.75" customHeight="1" x14ac:dyDescent="0.15">
      <c r="A1" s="8" t="s">
        <v>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10" t="s">
        <v>58</v>
      </c>
      <c r="W1" s="10"/>
      <c r="X1" s="10"/>
      <c r="Y1" s="10"/>
      <c r="Z1" s="10"/>
      <c r="AA1" s="10"/>
      <c r="AB1" s="10"/>
      <c r="AC1" s="11" t="s">
        <v>56</v>
      </c>
    </row>
    <row r="2" spans="1:29" ht="30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5" t="s">
        <v>49</v>
      </c>
      <c r="W2" s="5" t="s">
        <v>50</v>
      </c>
      <c r="X2" s="6" t="s">
        <v>51</v>
      </c>
      <c r="Z2" s="7" t="s">
        <v>52</v>
      </c>
      <c r="AA2" s="5" t="s">
        <v>53</v>
      </c>
      <c r="AB2" s="7" t="s">
        <v>54</v>
      </c>
      <c r="AC2" s="4" t="s">
        <v>57</v>
      </c>
    </row>
    <row r="3" spans="1:29" ht="30.75" customHeight="1" x14ac:dyDescent="0.15">
      <c r="A3" s="1">
        <v>915717475</v>
      </c>
      <c r="B3" s="1" t="b">
        <v>1</v>
      </c>
      <c r="C3" s="1" t="b">
        <v>1</v>
      </c>
      <c r="D3" s="2">
        <v>0.30763888888888891</v>
      </c>
      <c r="E3" s="1">
        <v>624719</v>
      </c>
      <c r="F3" s="1">
        <v>1763</v>
      </c>
      <c r="G3" s="1">
        <v>2599542</v>
      </c>
      <c r="H3" s="1">
        <v>915717475</v>
      </c>
      <c r="I3" s="1">
        <v>505586</v>
      </c>
      <c r="J3" s="1" t="s">
        <v>21</v>
      </c>
      <c r="K3" s="1">
        <v>10263088</v>
      </c>
      <c r="L3" s="1" t="b">
        <v>1</v>
      </c>
      <c r="M3" s="1" t="b">
        <v>1</v>
      </c>
      <c r="N3" s="1" t="b">
        <v>0</v>
      </c>
      <c r="O3" s="1" t="s">
        <v>22</v>
      </c>
      <c r="P3" s="1" t="s">
        <v>22</v>
      </c>
      <c r="Q3" s="1" t="s">
        <v>22</v>
      </c>
      <c r="R3" s="1" t="s">
        <v>23</v>
      </c>
      <c r="S3" s="1" t="s">
        <v>24</v>
      </c>
      <c r="T3" s="1" t="b">
        <v>1</v>
      </c>
      <c r="U3" s="1" t="b">
        <v>0</v>
      </c>
      <c r="V3" s="5" t="str">
        <f>SUBSTITUTE(S3,"pc_watermark_3_","pc_watermark_99_")</f>
        <v>//image.photocreate.jp/r/tn_624719_1763_2599542_915717475_8311b66446f7ed29b01315821f3c1420_1521001476/pc_watermark_99_h/0/1186x853/47x0_1186x853/logoh_00505586/</v>
      </c>
      <c r="W3" s="5" t="str">
        <f>REPLACE(V3, FIND("/logo", V3), 100, "/")</f>
        <v>//image.photocreate.jp/r/tn_624719_1763_2599542_915717475_8311b66446f7ed29b01315821f3c1420_1521001476/pc_watermark_99_h/0/1186x853/47x0_1186x853/</v>
      </c>
      <c r="X3" s="5">
        <f>SEARCH("/pc_watermark_", W3, 2)</f>
        <v>102</v>
      </c>
      <c r="Y3" s="5">
        <f>FIND("_",W3,X3 - 32)</f>
        <v>91</v>
      </c>
      <c r="Z3" s="7">
        <f ca="1">ROUNDDOWN(_xlfn.NUMBERVALUE(TEXT(NOW() - DATE(1970,1,1), "0.0000000000000000")) * 86400, 0)</f>
        <v>1521045405</v>
      </c>
      <c r="AA3" s="5" t="str">
        <f ca="1">"http:" &amp; REPLACE(W3,Y3+1,X3-Y3-1,  Z3)</f>
        <v>http://image.photocreate.jp/r/tn_624719_1763_2599542_915717475_8311b66446f7ed29b01315821f3c1420_1521045405/pc_watermark_99_h/0/1186x853/47x0_1186x853/</v>
      </c>
      <c r="AB3" s="7" t="str">
        <f>"http://allsports.jp/photo/photo_" &amp; E3 &amp; "_" &amp; F3 &amp; "_" &amp; G3 &amp; "_" &amp; I3 &amp; "_" &amp; H3 &amp; "_" &amp; J3 &amp; "_t"</f>
        <v>http://allsports.jp/photo/photo_624719_1763_2599542_505586_915717475_8311b66446f7ed29b01315821f3c1420_t</v>
      </c>
      <c r="AC3" s="3" t="str">
        <f ca="1" xml:space="preserve"> AA3 &amp; " " &amp; TEXT(ROW(A3), "000") &amp; "-W.jpg" &amp; CHAR(10) &amp; AB3 &amp; " " &amp; TEXT(ROW(A3), "000") &amp; "-T.jpg"</f>
        <v>http://image.photocreate.jp/r/tn_624719_1763_2599542_915717475_8311b66446f7ed29b01315821f3c1420_1521045405/pc_watermark_99_h/0/1186x853/47x0_1186x853/ 003-W.jpg
http://allsports.jp/photo/photo_624719_1763_2599542_505586_915717475_8311b66446f7ed29b01315821f3c1420_t 003-T.jpg</v>
      </c>
    </row>
    <row r="4" spans="1:29" ht="30.75" customHeight="1" x14ac:dyDescent="0.15">
      <c r="A4" s="1">
        <v>915629139</v>
      </c>
      <c r="B4" s="1" t="b">
        <v>1</v>
      </c>
      <c r="C4" s="1" t="b">
        <v>1</v>
      </c>
      <c r="D4" s="2">
        <v>0.32916666666666666</v>
      </c>
      <c r="E4" s="1">
        <v>624719</v>
      </c>
      <c r="F4" s="1">
        <v>4471</v>
      </c>
      <c r="G4" s="1">
        <v>612440</v>
      </c>
      <c r="H4" s="1">
        <v>915629139</v>
      </c>
      <c r="I4" s="1">
        <v>505586</v>
      </c>
      <c r="J4" s="1" t="s">
        <v>25</v>
      </c>
      <c r="K4" s="1">
        <v>10263088</v>
      </c>
      <c r="L4" s="1" t="b">
        <v>1</v>
      </c>
      <c r="M4" s="1" t="b">
        <v>1</v>
      </c>
      <c r="N4" s="1" t="b">
        <v>0</v>
      </c>
      <c r="O4" s="1" t="s">
        <v>22</v>
      </c>
      <c r="P4" s="1" t="s">
        <v>22</v>
      </c>
      <c r="Q4" s="1" t="s">
        <v>22</v>
      </c>
      <c r="R4" s="1" t="s">
        <v>26</v>
      </c>
      <c r="S4" s="1" t="s">
        <v>27</v>
      </c>
      <c r="T4" s="1" t="b">
        <v>1</v>
      </c>
      <c r="U4" s="1" t="b">
        <v>0</v>
      </c>
      <c r="V4" s="5" t="str">
        <f>SUBSTITUTE(S4,"pc_watermark_3_","pc_watermark_99_")</f>
        <v>//image.photocreate.jp/r/tn_624719_4471_612440_915629139_56dcddc41593e8fe9cbb9ba9c2b68230_1521001476/pc_watermark_99_h/0/1186x853/47x0_1186x853/logoh_00505586/</v>
      </c>
      <c r="W4" s="5" t="str">
        <f>REPLACE(V4, FIND("/logo", V4), 100, "/")</f>
        <v>//image.photocreate.jp/r/tn_624719_4471_612440_915629139_56dcddc41593e8fe9cbb9ba9c2b68230_1521001476/pc_watermark_99_h/0/1186x853/47x0_1186x853/</v>
      </c>
      <c r="X4" s="5">
        <f>SEARCH("/pc_watermark_", W4, 2)</f>
        <v>101</v>
      </c>
      <c r="Y4" s="5">
        <f>FIND("_",W4,X4 - 32)</f>
        <v>90</v>
      </c>
      <c r="Z4" s="7">
        <f ca="1">ROUNDDOWN(_xlfn.NUMBERVALUE(TEXT(NOW() - DATE(1970,1,1), "0.0000000000000000")) * 86400, 0)</f>
        <v>1521045405</v>
      </c>
      <c r="AA4" s="5" t="str">
        <f ca="1">"http:" &amp; REPLACE(W4,Y4+1,X4-Y4-1,  Z4)</f>
        <v>http://image.photocreate.jp/r/tn_624719_4471_612440_915629139_56dcddc41593e8fe9cbb9ba9c2b68230_1521045405/pc_watermark_99_h/0/1186x853/47x0_1186x853/</v>
      </c>
      <c r="AB4" s="7" t="str">
        <f>"http://allsports.jp/photo/photo_" &amp; E4 &amp; "_" &amp; F4 &amp; "_" &amp; G4 &amp; "_" &amp; I4 &amp; "_" &amp; H4 &amp; "_" &amp; J4 &amp; "_t"</f>
        <v>http://allsports.jp/photo/photo_624719_4471_612440_505586_915629139_56dcddc41593e8fe9cbb9ba9c2b68230_t</v>
      </c>
      <c r="AC4" s="3" t="str">
        <f ca="1" xml:space="preserve"> AA4 &amp; " " &amp; TEXT(ROW(A4), "000") &amp; "-W.jpg" &amp; CHAR(10) &amp; AB4 &amp; " " &amp; TEXT(ROW(A4), "000") &amp; "-T.jpg"</f>
        <v>http://image.photocreate.jp/r/tn_624719_4471_612440_915629139_56dcddc41593e8fe9cbb9ba9c2b68230_1521045405/pc_watermark_99_h/0/1186x853/47x0_1186x853/ 004-W.jpg
http://allsports.jp/photo/photo_624719_4471_612440_505586_915629139_56dcddc41593e8fe9cbb9ba9c2b68230_t 004-T.jpg</v>
      </c>
    </row>
    <row r="5" spans="1:29" ht="30.75" customHeight="1" x14ac:dyDescent="0.15">
      <c r="A5" s="1">
        <v>916456763</v>
      </c>
      <c r="B5" s="1" t="b">
        <v>1</v>
      </c>
      <c r="C5" s="1" t="b">
        <v>1</v>
      </c>
      <c r="D5" s="2">
        <v>0.34166666666666662</v>
      </c>
      <c r="E5" s="1">
        <v>624719</v>
      </c>
      <c r="F5" s="1">
        <v>1635</v>
      </c>
      <c r="G5" s="1">
        <v>911967</v>
      </c>
      <c r="H5" s="1">
        <v>916456763</v>
      </c>
      <c r="I5" s="1">
        <v>505586</v>
      </c>
      <c r="J5" s="1" t="s">
        <v>28</v>
      </c>
      <c r="K5" s="1">
        <v>10263088</v>
      </c>
      <c r="L5" s="1" t="b">
        <v>1</v>
      </c>
      <c r="M5" s="1" t="b">
        <v>1</v>
      </c>
      <c r="N5" s="1" t="b">
        <v>0</v>
      </c>
      <c r="O5" s="1" t="s">
        <v>22</v>
      </c>
      <c r="P5" s="1" t="s">
        <v>22</v>
      </c>
      <c r="Q5" s="1" t="s">
        <v>22</v>
      </c>
      <c r="R5" s="1" t="s">
        <v>29</v>
      </c>
      <c r="S5" s="1" t="s">
        <v>30</v>
      </c>
      <c r="T5" s="1" t="b">
        <v>1</v>
      </c>
      <c r="U5" s="1" t="b">
        <v>0</v>
      </c>
      <c r="V5" s="5" t="str">
        <f t="shared" ref="V5:V11" si="0">SUBSTITUTE(S5,"pc_watermark_3_","pc_watermark_99_")</f>
        <v>//image.photocreate.jp/r/tn_624719_1635_911967_916456763_c33bc4bff398291bd016fed9a1611ae1_1521001476/pc_watermark_99_v/3/1182x851/49x0_1182x851/logov_00505586/</v>
      </c>
      <c r="W5" s="5" t="str">
        <f t="shared" ref="W5:W11" si="1">REPLACE(V5, FIND("/logo", V5), 100, "/")</f>
        <v>//image.photocreate.jp/r/tn_624719_1635_911967_916456763_c33bc4bff398291bd016fed9a1611ae1_1521001476/pc_watermark_99_v/3/1182x851/49x0_1182x851/</v>
      </c>
      <c r="X5" s="5">
        <f t="shared" ref="X5:X11" si="2">SEARCH("/pc_watermark_", W5, 2)</f>
        <v>101</v>
      </c>
      <c r="Y5" s="5">
        <f t="shared" ref="Y5:Y11" si="3">FIND("_",W5,X5 - 32)</f>
        <v>90</v>
      </c>
      <c r="Z5" s="7">
        <f t="shared" ref="Z5:Z11" ca="1" si="4">ROUNDDOWN(_xlfn.NUMBERVALUE(TEXT(NOW() - DATE(1970,1,1), "0.0000000000000000")) * 86400, 0)</f>
        <v>1521045405</v>
      </c>
      <c r="AA5" s="5" t="str">
        <f t="shared" ref="AA5:AA11" ca="1" si="5">"http:" &amp; REPLACE(W5,Y5+1,X5-Y5-1,  Z5)</f>
        <v>http://image.photocreate.jp/r/tn_624719_1635_911967_916456763_c33bc4bff398291bd016fed9a1611ae1_1521045405/pc_watermark_99_v/3/1182x851/49x0_1182x851/</v>
      </c>
      <c r="AB5" s="7" t="str">
        <f t="shared" ref="AB5:AB11" si="6">"http://allsports.jp/photo/photo_" &amp; E5 &amp; "_" &amp; F5 &amp; "_" &amp; G5 &amp; "_" &amp; I5 &amp; "_" &amp; H5 &amp; "_" &amp; J5 &amp; "_t"</f>
        <v>http://allsports.jp/photo/photo_624719_1635_911967_505586_916456763_c33bc4bff398291bd016fed9a1611ae1_t</v>
      </c>
      <c r="AC5" s="3" t="str">
        <f t="shared" ref="AC5:AC11" ca="1" si="7" xml:space="preserve"> AA5 &amp; " " &amp; TEXT(ROW(A5), "000") &amp; "-W.jpg" &amp; CHAR(10) &amp; AB5 &amp; " " &amp; TEXT(ROW(A5), "000") &amp; "-T.jpg"</f>
        <v>http://image.photocreate.jp/r/tn_624719_1635_911967_916456763_c33bc4bff398291bd016fed9a1611ae1_1521045405/pc_watermark_99_v/3/1182x851/49x0_1182x851/ 005-W.jpg
http://allsports.jp/photo/photo_624719_1635_911967_505586_916456763_c33bc4bff398291bd016fed9a1611ae1_t 005-T.jpg</v>
      </c>
    </row>
    <row r="6" spans="1:29" ht="30.75" customHeight="1" x14ac:dyDescent="0.15">
      <c r="A6" s="1">
        <v>915594390</v>
      </c>
      <c r="B6" s="1" t="b">
        <v>1</v>
      </c>
      <c r="C6" s="1" t="b">
        <v>1</v>
      </c>
      <c r="D6" s="2">
        <v>0.36180555555555555</v>
      </c>
      <c r="E6" s="1">
        <v>624719</v>
      </c>
      <c r="F6" s="1">
        <v>4138</v>
      </c>
      <c r="G6" s="1">
        <v>598283</v>
      </c>
      <c r="H6" s="1">
        <v>915594390</v>
      </c>
      <c r="I6" s="1">
        <v>505586</v>
      </c>
      <c r="J6" s="1" t="s">
        <v>31</v>
      </c>
      <c r="K6" s="1">
        <v>10263088</v>
      </c>
      <c r="L6" s="1" t="b">
        <v>1</v>
      </c>
      <c r="M6" s="1" t="b">
        <v>1</v>
      </c>
      <c r="N6" s="1" t="b">
        <v>0</v>
      </c>
      <c r="O6" s="1" t="s">
        <v>22</v>
      </c>
      <c r="P6" s="1" t="s">
        <v>22</v>
      </c>
      <c r="Q6" s="1" t="s">
        <v>22</v>
      </c>
      <c r="R6" s="1" t="s">
        <v>32</v>
      </c>
      <c r="S6" s="1" t="s">
        <v>33</v>
      </c>
      <c r="T6" s="1" t="b">
        <v>1</v>
      </c>
      <c r="U6" s="1" t="b">
        <v>0</v>
      </c>
      <c r="V6" s="5" t="str">
        <f t="shared" si="0"/>
        <v>//image.photocreate.jp/r/tn_624719_4138_598283_915594390_077285e44cff96b58353a3cf88c2a9bf_1521001476/pc_watermark_99_v/3/1183x851/48x0_1183x851/logov_00505586/</v>
      </c>
      <c r="W6" s="5" t="str">
        <f t="shared" si="1"/>
        <v>//image.photocreate.jp/r/tn_624719_4138_598283_915594390_077285e44cff96b58353a3cf88c2a9bf_1521001476/pc_watermark_99_v/3/1183x851/48x0_1183x851/</v>
      </c>
      <c r="X6" s="5">
        <f t="shared" si="2"/>
        <v>101</v>
      </c>
      <c r="Y6" s="5">
        <f t="shared" si="3"/>
        <v>90</v>
      </c>
      <c r="Z6" s="7">
        <f t="shared" ca="1" si="4"/>
        <v>1521045405</v>
      </c>
      <c r="AA6" s="5" t="str">
        <f t="shared" ca="1" si="5"/>
        <v>http://image.photocreate.jp/r/tn_624719_4138_598283_915594390_077285e44cff96b58353a3cf88c2a9bf_1521045405/pc_watermark_99_v/3/1183x851/48x0_1183x851/</v>
      </c>
      <c r="AB6" s="7" t="str">
        <f t="shared" si="6"/>
        <v>http://allsports.jp/photo/photo_624719_4138_598283_505586_915594390_077285e44cff96b58353a3cf88c2a9bf_t</v>
      </c>
      <c r="AC6" s="3" t="str">
        <f t="shared" ca="1" si="7"/>
        <v>http://image.photocreate.jp/r/tn_624719_4138_598283_915594390_077285e44cff96b58353a3cf88c2a9bf_1521045405/pc_watermark_99_v/3/1183x851/48x0_1183x851/ 006-W.jpg
http://allsports.jp/photo/photo_624719_4138_598283_505586_915594390_077285e44cff96b58353a3cf88c2a9bf_t 006-T.jpg</v>
      </c>
    </row>
    <row r="7" spans="1:29" ht="30.75" customHeight="1" x14ac:dyDescent="0.15">
      <c r="A7" s="1">
        <v>916600009</v>
      </c>
      <c r="B7" s="1" t="b">
        <v>1</v>
      </c>
      <c r="C7" s="1" t="b">
        <v>1</v>
      </c>
      <c r="D7" s="2">
        <v>0.37847222222222227</v>
      </c>
      <c r="E7" s="1">
        <v>624719</v>
      </c>
      <c r="F7" s="1">
        <v>1984</v>
      </c>
      <c r="G7" s="1">
        <v>2340665</v>
      </c>
      <c r="H7" s="1">
        <v>916600009</v>
      </c>
      <c r="I7" s="1">
        <v>505586</v>
      </c>
      <c r="J7" s="1" t="s">
        <v>34</v>
      </c>
      <c r="K7" s="1">
        <v>10263088</v>
      </c>
      <c r="L7" s="1" t="b">
        <v>1</v>
      </c>
      <c r="M7" s="1" t="b">
        <v>1</v>
      </c>
      <c r="N7" s="1" t="b">
        <v>0</v>
      </c>
      <c r="O7" s="1" t="s">
        <v>22</v>
      </c>
      <c r="P7" s="1" t="s">
        <v>22</v>
      </c>
      <c r="Q7" s="1" t="s">
        <v>22</v>
      </c>
      <c r="R7" s="1" t="s">
        <v>35</v>
      </c>
      <c r="S7" s="1" t="s">
        <v>36</v>
      </c>
      <c r="T7" s="1" t="b">
        <v>1</v>
      </c>
      <c r="U7" s="1" t="b">
        <v>0</v>
      </c>
      <c r="V7" s="5" t="str">
        <f t="shared" si="0"/>
        <v>//image.photocreate.jp/r/tn_624719_1984_2340665_916600009_3fea40752421267b881ab504622ca33c_1521001476/pc_watermark_99_v/3/1186x853/47x0_1186x853/logov_00505586/</v>
      </c>
      <c r="W7" s="5" t="str">
        <f t="shared" si="1"/>
        <v>//image.photocreate.jp/r/tn_624719_1984_2340665_916600009_3fea40752421267b881ab504622ca33c_1521001476/pc_watermark_99_v/3/1186x853/47x0_1186x853/</v>
      </c>
      <c r="X7" s="5">
        <f t="shared" si="2"/>
        <v>102</v>
      </c>
      <c r="Y7" s="5">
        <f t="shared" si="3"/>
        <v>91</v>
      </c>
      <c r="Z7" s="7">
        <f t="shared" ca="1" si="4"/>
        <v>1521045405</v>
      </c>
      <c r="AA7" s="5" t="str">
        <f t="shared" ca="1" si="5"/>
        <v>http://image.photocreate.jp/r/tn_624719_1984_2340665_916600009_3fea40752421267b881ab504622ca33c_1521045405/pc_watermark_99_v/3/1186x853/47x0_1186x853/</v>
      </c>
      <c r="AB7" s="7" t="str">
        <f t="shared" si="6"/>
        <v>http://allsports.jp/photo/photo_624719_1984_2340665_505586_916600009_3fea40752421267b881ab504622ca33c_t</v>
      </c>
      <c r="AC7" s="3" t="str">
        <f t="shared" ca="1" si="7"/>
        <v>http://image.photocreate.jp/r/tn_624719_1984_2340665_916600009_3fea40752421267b881ab504622ca33c_1521045405/pc_watermark_99_v/3/1186x853/47x0_1186x853/ 007-W.jpg
http://allsports.jp/photo/photo_624719_1984_2340665_505586_916600009_3fea40752421267b881ab504622ca33c_t 007-T.jpg</v>
      </c>
    </row>
    <row r="8" spans="1:29" ht="30.75" customHeight="1" x14ac:dyDescent="0.15">
      <c r="A8" s="1">
        <v>916353719</v>
      </c>
      <c r="B8" s="1" t="b">
        <v>1</v>
      </c>
      <c r="C8" s="1" t="b">
        <v>1</v>
      </c>
      <c r="D8" s="2">
        <v>0.38541666666666669</v>
      </c>
      <c r="E8" s="1">
        <v>624719</v>
      </c>
      <c r="F8" s="1">
        <v>4132</v>
      </c>
      <c r="G8" s="1">
        <v>450484</v>
      </c>
      <c r="H8" s="1">
        <v>916353719</v>
      </c>
      <c r="I8" s="1">
        <v>505586</v>
      </c>
      <c r="J8" s="1" t="s">
        <v>37</v>
      </c>
      <c r="K8" s="1">
        <v>10263088</v>
      </c>
      <c r="L8" s="1" t="b">
        <v>1</v>
      </c>
      <c r="M8" s="1" t="b">
        <v>1</v>
      </c>
      <c r="N8" s="1" t="b">
        <v>0</v>
      </c>
      <c r="O8" s="1" t="s">
        <v>22</v>
      </c>
      <c r="P8" s="1" t="s">
        <v>22</v>
      </c>
      <c r="Q8" s="1" t="s">
        <v>22</v>
      </c>
      <c r="R8" s="1" t="s">
        <v>38</v>
      </c>
      <c r="S8" s="1" t="s">
        <v>39</v>
      </c>
      <c r="T8" s="1" t="b">
        <v>1</v>
      </c>
      <c r="U8" s="1" t="b">
        <v>0</v>
      </c>
      <c r="V8" s="5" t="str">
        <f t="shared" si="0"/>
        <v>//image.photocreate.jp/r/tn_624719_4132_450484_916353719_28f6793572fffc61be5c55b5daf72576_1521001476/pc_watermark_99_v/3/1182x851/49x0_1182x851/logov_00505586/</v>
      </c>
      <c r="W8" s="5" t="str">
        <f t="shared" si="1"/>
        <v>//image.photocreate.jp/r/tn_624719_4132_450484_916353719_28f6793572fffc61be5c55b5daf72576_1521001476/pc_watermark_99_v/3/1182x851/49x0_1182x851/</v>
      </c>
      <c r="X8" s="5">
        <f t="shared" si="2"/>
        <v>101</v>
      </c>
      <c r="Y8" s="5">
        <f t="shared" si="3"/>
        <v>90</v>
      </c>
      <c r="Z8" s="7">
        <f t="shared" ca="1" si="4"/>
        <v>1521045405</v>
      </c>
      <c r="AA8" s="5" t="str">
        <f t="shared" ca="1" si="5"/>
        <v>http://image.photocreate.jp/r/tn_624719_4132_450484_916353719_28f6793572fffc61be5c55b5daf72576_1521045405/pc_watermark_99_v/3/1182x851/49x0_1182x851/</v>
      </c>
      <c r="AB8" s="7" t="str">
        <f t="shared" si="6"/>
        <v>http://allsports.jp/photo/photo_624719_4132_450484_505586_916353719_28f6793572fffc61be5c55b5daf72576_t</v>
      </c>
      <c r="AC8" s="3" t="str">
        <f t="shared" ca="1" si="7"/>
        <v>http://image.photocreate.jp/r/tn_624719_4132_450484_916353719_28f6793572fffc61be5c55b5daf72576_1521045405/pc_watermark_99_v/3/1182x851/49x0_1182x851/ 008-W.jpg
http://allsports.jp/photo/photo_624719_4132_450484_505586_916353719_28f6793572fffc61be5c55b5daf72576_t 008-T.jpg</v>
      </c>
    </row>
    <row r="9" spans="1:29" ht="30.75" customHeight="1" x14ac:dyDescent="0.15">
      <c r="A9" s="1">
        <v>915881255</v>
      </c>
      <c r="B9" s="1" t="b">
        <v>1</v>
      </c>
      <c r="C9" s="1" t="b">
        <v>1</v>
      </c>
      <c r="D9" s="2">
        <v>0.4201388888888889</v>
      </c>
      <c r="E9" s="1">
        <v>624719</v>
      </c>
      <c r="F9" s="1">
        <v>1133</v>
      </c>
      <c r="G9" s="1">
        <v>2609309</v>
      </c>
      <c r="H9" s="1">
        <v>915881255</v>
      </c>
      <c r="I9" s="1">
        <v>505586</v>
      </c>
      <c r="J9" s="1" t="s">
        <v>40</v>
      </c>
      <c r="K9" s="1">
        <v>10263088</v>
      </c>
      <c r="L9" s="1" t="b">
        <v>1</v>
      </c>
      <c r="M9" s="1" t="b">
        <v>1</v>
      </c>
      <c r="N9" s="1" t="b">
        <v>0</v>
      </c>
      <c r="O9" s="1" t="s">
        <v>22</v>
      </c>
      <c r="P9" s="1" t="s">
        <v>22</v>
      </c>
      <c r="Q9" s="1" t="s">
        <v>22</v>
      </c>
      <c r="R9" s="1" t="s">
        <v>41</v>
      </c>
      <c r="S9" s="1" t="s">
        <v>42</v>
      </c>
      <c r="T9" s="1" t="b">
        <v>1</v>
      </c>
      <c r="U9" s="1" t="b">
        <v>0</v>
      </c>
      <c r="V9" s="5" t="str">
        <f t="shared" si="0"/>
        <v>//image.photocreate.jp/r/tn_624719_1133_2609309_915881255_9780a8fa752ea2e35f64ee7f0b1a79b9_1521001476/pc_watermark_99_h/0/1186x853/47x0_1186x853/logoh_00505586/</v>
      </c>
      <c r="W9" s="5" t="str">
        <f t="shared" si="1"/>
        <v>//image.photocreate.jp/r/tn_624719_1133_2609309_915881255_9780a8fa752ea2e35f64ee7f0b1a79b9_1521001476/pc_watermark_99_h/0/1186x853/47x0_1186x853/</v>
      </c>
      <c r="X9" s="5">
        <f t="shared" si="2"/>
        <v>102</v>
      </c>
      <c r="Y9" s="5">
        <f t="shared" si="3"/>
        <v>91</v>
      </c>
      <c r="Z9" s="7">
        <f t="shared" ca="1" si="4"/>
        <v>1521045405</v>
      </c>
      <c r="AA9" s="5" t="str">
        <f t="shared" ca="1" si="5"/>
        <v>http://image.photocreate.jp/r/tn_624719_1133_2609309_915881255_9780a8fa752ea2e35f64ee7f0b1a79b9_1521045405/pc_watermark_99_h/0/1186x853/47x0_1186x853/</v>
      </c>
      <c r="AB9" s="7" t="str">
        <f t="shared" si="6"/>
        <v>http://allsports.jp/photo/photo_624719_1133_2609309_505586_915881255_9780a8fa752ea2e35f64ee7f0b1a79b9_t</v>
      </c>
      <c r="AC9" s="3" t="str">
        <f t="shared" ca="1" si="7"/>
        <v>http://image.photocreate.jp/r/tn_624719_1133_2609309_915881255_9780a8fa752ea2e35f64ee7f0b1a79b9_1521045405/pc_watermark_99_h/0/1186x853/47x0_1186x853/ 009-W.jpg
http://allsports.jp/photo/photo_624719_1133_2609309_505586_915881255_9780a8fa752ea2e35f64ee7f0b1a79b9_t 009-T.jpg</v>
      </c>
    </row>
    <row r="10" spans="1:29" ht="30.75" customHeight="1" x14ac:dyDescent="0.15">
      <c r="A10" s="1">
        <v>916519800</v>
      </c>
      <c r="B10" s="1" t="b">
        <v>1</v>
      </c>
      <c r="C10" s="1" t="b">
        <v>1</v>
      </c>
      <c r="D10" s="2">
        <v>0.44861111111111113</v>
      </c>
      <c r="E10" s="1">
        <v>624719</v>
      </c>
      <c r="F10" s="1">
        <v>510</v>
      </c>
      <c r="G10" s="1">
        <v>375352</v>
      </c>
      <c r="H10" s="1">
        <v>916519800</v>
      </c>
      <c r="I10" s="1">
        <v>505586</v>
      </c>
      <c r="J10" s="1" t="s">
        <v>43</v>
      </c>
      <c r="K10" s="1">
        <v>10263088</v>
      </c>
      <c r="L10" s="1" t="b">
        <v>1</v>
      </c>
      <c r="M10" s="1" t="b">
        <v>1</v>
      </c>
      <c r="N10" s="1" t="b">
        <v>0</v>
      </c>
      <c r="O10" s="1" t="s">
        <v>22</v>
      </c>
      <c r="P10" s="1" t="s">
        <v>22</v>
      </c>
      <c r="Q10" s="1" t="s">
        <v>22</v>
      </c>
      <c r="R10" s="1" t="s">
        <v>44</v>
      </c>
      <c r="S10" s="1" t="s">
        <v>45</v>
      </c>
      <c r="T10" s="1" t="b">
        <v>1</v>
      </c>
      <c r="U10" s="1" t="b">
        <v>0</v>
      </c>
      <c r="V10" s="5" t="str">
        <f t="shared" si="0"/>
        <v>//image.photocreate.jp/r/tn_624719_510_375352_916519800_2ca6235f2e306ae263abf2af755ae13d_1521001476/pc_watermark_99_h/0/1186x853/47x0_1186x853/logoh_00505586/</v>
      </c>
      <c r="W10" s="5" t="str">
        <f t="shared" si="1"/>
        <v>//image.photocreate.jp/r/tn_624719_510_375352_916519800_2ca6235f2e306ae263abf2af755ae13d_1521001476/pc_watermark_99_h/0/1186x853/47x0_1186x853/</v>
      </c>
      <c r="X10" s="5">
        <f t="shared" si="2"/>
        <v>100</v>
      </c>
      <c r="Y10" s="5">
        <f t="shared" si="3"/>
        <v>89</v>
      </c>
      <c r="Z10" s="7">
        <f t="shared" ca="1" si="4"/>
        <v>1521045405</v>
      </c>
      <c r="AA10" s="5" t="str">
        <f t="shared" ca="1" si="5"/>
        <v>http://image.photocreate.jp/r/tn_624719_510_375352_916519800_2ca6235f2e306ae263abf2af755ae13d_1521045405/pc_watermark_99_h/0/1186x853/47x0_1186x853/</v>
      </c>
      <c r="AB10" s="7" t="str">
        <f t="shared" si="6"/>
        <v>http://allsports.jp/photo/photo_624719_510_375352_505586_916519800_2ca6235f2e306ae263abf2af755ae13d_t</v>
      </c>
      <c r="AC10" s="3" t="str">
        <f t="shared" ca="1" si="7"/>
        <v>http://image.photocreate.jp/r/tn_624719_510_375352_916519800_2ca6235f2e306ae263abf2af755ae13d_1521045405/pc_watermark_99_h/0/1186x853/47x0_1186x853/ 010-W.jpg
http://allsports.jp/photo/photo_624719_510_375352_505586_916519800_2ca6235f2e306ae263abf2af755ae13d_t 010-T.jpg</v>
      </c>
    </row>
    <row r="11" spans="1:29" ht="30.75" customHeight="1" x14ac:dyDescent="0.15">
      <c r="A11" s="1">
        <v>917764343</v>
      </c>
      <c r="B11" s="1" t="b">
        <v>1</v>
      </c>
      <c r="C11" s="1" t="b">
        <v>1</v>
      </c>
      <c r="D11" s="2">
        <v>0.46388888888888885</v>
      </c>
      <c r="E11" s="1">
        <v>624719</v>
      </c>
      <c r="F11" s="1">
        <v>5371</v>
      </c>
      <c r="G11" s="1">
        <v>20207</v>
      </c>
      <c r="H11" s="1">
        <v>917764343</v>
      </c>
      <c r="I11" s="1">
        <v>505586</v>
      </c>
      <c r="J11" s="1" t="s">
        <v>46</v>
      </c>
      <c r="K11" s="1">
        <v>10263088</v>
      </c>
      <c r="L11" s="1" t="b">
        <v>1</v>
      </c>
      <c r="M11" s="1" t="b">
        <v>1</v>
      </c>
      <c r="N11" s="1" t="b">
        <v>0</v>
      </c>
      <c r="O11" s="1" t="s">
        <v>22</v>
      </c>
      <c r="P11" s="1" t="s">
        <v>22</v>
      </c>
      <c r="Q11" s="1" t="s">
        <v>22</v>
      </c>
      <c r="R11" s="1" t="s">
        <v>47</v>
      </c>
      <c r="S11" s="1" t="s">
        <v>48</v>
      </c>
      <c r="T11" s="1" t="b">
        <v>1</v>
      </c>
      <c r="U11" s="1" t="b">
        <v>0</v>
      </c>
      <c r="V11" s="5" t="str">
        <f t="shared" si="0"/>
        <v>//image.photocreate.jp/r/tn_624719_5371_20207_917764343_3945adf10b1f6c7c16cf7bdb49e01b56_1521001476/pc_watermark_99_v/1/1186x853/47x0_1186x853/logov_00505586/</v>
      </c>
      <c r="W11" s="5" t="str">
        <f t="shared" si="1"/>
        <v>//image.photocreate.jp/r/tn_624719_5371_20207_917764343_3945adf10b1f6c7c16cf7bdb49e01b56_1521001476/pc_watermark_99_v/1/1186x853/47x0_1186x853/</v>
      </c>
      <c r="X11" s="5">
        <f t="shared" si="2"/>
        <v>100</v>
      </c>
      <c r="Y11" s="5">
        <f t="shared" si="3"/>
        <v>89</v>
      </c>
      <c r="Z11" s="7">
        <f t="shared" ca="1" si="4"/>
        <v>1521045405</v>
      </c>
      <c r="AA11" s="5" t="str">
        <f t="shared" ca="1" si="5"/>
        <v>http://image.photocreate.jp/r/tn_624719_5371_20207_917764343_3945adf10b1f6c7c16cf7bdb49e01b56_1521045405/pc_watermark_99_v/1/1186x853/47x0_1186x853/</v>
      </c>
      <c r="AB11" s="7" t="str">
        <f t="shared" si="6"/>
        <v>http://allsports.jp/photo/photo_624719_5371_20207_505586_917764343_3945adf10b1f6c7c16cf7bdb49e01b56_t</v>
      </c>
      <c r="AC11" s="3" t="str">
        <f t="shared" ca="1" si="7"/>
        <v>http://image.photocreate.jp/r/tn_624719_5371_20207_917764343_3945adf10b1f6c7c16cf7bdb49e01b56_1521045405/pc_watermark_99_v/1/1186x853/47x0_1186x853/ 011-W.jpg
http://allsports.jp/photo/photo_624719_5371_20207_505586_917764343_3945adf10b1f6c7c16cf7bdb49e01b56_t 011-T.jpg</v>
      </c>
    </row>
  </sheetData>
  <mergeCells count="2">
    <mergeCell ref="A1:U1"/>
    <mergeCell ref="V1:AB1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馮　滌海</dc:creator>
  <cp:lastModifiedBy>馮　滌海</cp:lastModifiedBy>
  <dcterms:created xsi:type="dcterms:W3CDTF">2018-03-14T07:09:52Z</dcterms:created>
  <dcterms:modified xsi:type="dcterms:W3CDTF">2018-03-14T07:37:00Z</dcterms:modified>
</cp:coreProperties>
</file>