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bookViews>
  <sheets>
    <sheet name="Sheet1" sheetId="1" r:id="rId1"/>
  </sheets>
  <calcPr calcId="144525"/>
</workbook>
</file>

<file path=xl/sharedStrings.xml><?xml version="1.0" encoding="utf-8"?>
<sst xmlns="http://schemas.openxmlformats.org/spreadsheetml/2006/main" count="55">
  <si>
    <t>软件工程系列课程教学辅助网站学生优先级打分表（作者：G18）</t>
  </si>
  <si>
    <t>打分说明：学生请填写数字1-9，1代表无关紧要，9代表影响很大</t>
  </si>
  <si>
    <t>相对权重</t>
  </si>
  <si>
    <t>功能名称</t>
  </si>
  <si>
    <t>功能描述</t>
  </si>
  <si>
    <t>相对收益（管理员打分）</t>
  </si>
  <si>
    <t>相对损失（管理员打分）</t>
  </si>
  <si>
    <t>总价值</t>
  </si>
  <si>
    <t>价值%</t>
  </si>
  <si>
    <t>相对成本</t>
  </si>
  <si>
    <t>成本%</t>
  </si>
  <si>
    <t>相对风险</t>
  </si>
  <si>
    <t>风险%</t>
  </si>
  <si>
    <t>优先级</t>
  </si>
  <si>
    <t>学生注册</t>
  </si>
  <si>
    <t>通过学号，学校的邮箱，姓名，电话号码，身份证以及上传身份证正反面照片和密码进行注册，发送注册信息至管理员由管理员审核</t>
  </si>
  <si>
    <t>学生的登录</t>
  </si>
  <si>
    <t>实现登录</t>
  </si>
  <si>
    <t>全网搜索，帖子搜索</t>
  </si>
  <si>
    <t>学生可以在网站首页的搜索框内输入关键字来进行全网搜索相应内容；以及在总论坛和课程论坛内可进行帖子的搜索</t>
  </si>
  <si>
    <t>修改个人信息，头像和密码</t>
  </si>
  <si>
    <t>学生可以修改个人信息（微信，个人简介等信息），学生也可以修改头像和修改自己的密码</t>
  </si>
  <si>
    <t>课程搜索以及课程资料搜索</t>
  </si>
  <si>
    <t>学生可以输入关键字在自己开设的课程内总搜索，像百度形式返回结果列表</t>
  </si>
  <si>
    <t>删除消息</t>
  </si>
  <si>
    <t>学生可以对“我的消息”中的消息进行删除</t>
  </si>
  <si>
    <t>搜索消息，查询课程公告</t>
  </si>
  <si>
    <t>学生有“我的消息”来接受系统通知，回复我的信息或者是关注课程信息列表，学生可以根据消息分类筛选和关键字搜索相关信息；在课程栏或者首页查询公告</t>
  </si>
  <si>
    <t>下载附件</t>
  </si>
  <si>
    <t>学生可以在帖子中的附件或答疑信息中的附件进行下载</t>
  </si>
  <si>
    <t>删除自己发的帖子</t>
  </si>
  <si>
    <t>可以在总论坛和课程论坛删除帖子，也可以在“我的帖子”列表中进行删除</t>
  </si>
  <si>
    <t>举报帖子、用户</t>
  </si>
  <si>
    <t>学生可以在帖子对不良帖子和用户进行举报</t>
  </si>
  <si>
    <t>删除回复</t>
  </si>
  <si>
    <t>可以删除自己发表的回复</t>
  </si>
  <si>
    <t>发表帖子</t>
  </si>
  <si>
    <t>可以在总论坛和课程论坛发表帖子（包括可以上传附件和图片）</t>
  </si>
  <si>
    <t>下载、在线预览课程资料</t>
  </si>
  <si>
    <t>学生可以下载、在线预览课程资料</t>
  </si>
  <si>
    <t>回复帖子</t>
  </si>
  <si>
    <t>可以在总论坛和课程论坛回复帖子（包括可以上传附件和图片）</t>
  </si>
  <si>
    <t>找回密码</t>
  </si>
  <si>
    <t>学生在忘记密码的情况下可以通过管理员重置方式或者发送邮箱验证码的方式进行面找回</t>
  </si>
  <si>
    <t>在线答疑</t>
  </si>
  <si>
    <t>学生可以进行在线答疑，在发送内容的时候可以上传附件和图片</t>
  </si>
  <si>
    <t>收藏、取消收藏帖子，对帖子进行排序</t>
  </si>
  <si>
    <t>学生可以在论坛中对好的帖子进行收藏，如果要取消收藏可以去“我的收藏中”点击取消收藏按钮。根据时间、收藏量等进行帖子的排序</t>
  </si>
  <si>
    <t>意见反馈</t>
  </si>
  <si>
    <t>学生可以在网站底部的意见反馈中填写意见反馈内容（如向管理员申诉信息等）</t>
  </si>
  <si>
    <t>在线预览、下载答疑记录，中途保存答疑记录</t>
  </si>
  <si>
    <t>学生可以在线预览往期的答疑记录并且刻意下载。在中途在线答疑时，可随时进行记录的保存</t>
  </si>
  <si>
    <t>关注、取关课程和学生</t>
  </si>
  <si>
    <t>学生可以关注全网自己感兴趣的课程、学生，可以在“我的关注”中取关</t>
  </si>
  <si>
    <t>合计</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</si>
</sst>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4">
    <font>
      <sz val="11"/>
      <color theme="1"/>
      <name val="宋体"/>
      <charset val="134"/>
      <scheme val="minor"/>
    </font>
    <font>
      <sz val="16"/>
      <color theme="1"/>
      <name val="宋体"/>
      <charset val="134"/>
      <scheme val="minor"/>
    </font>
    <font>
      <sz val="11"/>
      <color rgb="FFFF0000"/>
      <name val="宋体"/>
      <charset val="134"/>
      <scheme val="minor"/>
    </font>
    <font>
      <b/>
      <sz val="11"/>
      <color theme="1"/>
      <name val="宋体"/>
      <charset val="134"/>
      <scheme val="minor"/>
    </font>
    <font>
      <sz val="12"/>
      <name val="宋体"/>
      <charset val="134"/>
    </font>
    <font>
      <b/>
      <sz val="11"/>
      <color theme="3"/>
      <name val="宋体"/>
      <charset val="134"/>
      <scheme val="minor"/>
    </font>
    <font>
      <b/>
      <sz val="18"/>
      <color theme="3"/>
      <name val="宋体"/>
      <charset val="134"/>
      <scheme val="minor"/>
    </font>
    <font>
      <b/>
      <sz val="11"/>
      <color rgb="FFFFFFFF"/>
      <name val="宋体"/>
      <charset val="0"/>
      <scheme val="minor"/>
    </font>
    <font>
      <sz val="11"/>
      <color rgb="FF006100"/>
      <name val="宋体"/>
      <charset val="0"/>
      <scheme val="minor"/>
    </font>
    <font>
      <b/>
      <sz val="15"/>
      <color theme="3"/>
      <name val="宋体"/>
      <charset val="134"/>
      <scheme val="minor"/>
    </font>
    <font>
      <sz val="11"/>
      <color rgb="FF3F3F76"/>
      <name val="宋体"/>
      <charset val="0"/>
      <scheme val="minor"/>
    </font>
    <font>
      <b/>
      <sz val="11"/>
      <color theme="1"/>
      <name val="宋体"/>
      <charset val="0"/>
      <scheme val="minor"/>
    </font>
    <font>
      <sz val="11"/>
      <color theme="1"/>
      <name val="宋体"/>
      <charset val="0"/>
      <scheme val="minor"/>
    </font>
    <font>
      <sz val="11"/>
      <color rgb="FF9C650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u/>
      <sz val="11"/>
      <color rgb="FF800080"/>
      <name val="宋体"/>
      <charset val="0"/>
      <scheme val="minor"/>
    </font>
    <font>
      <u/>
      <sz val="11"/>
      <color rgb="FF0000FF"/>
      <name val="宋体"/>
      <charset val="0"/>
      <scheme val="minor"/>
    </font>
    <font>
      <b/>
      <sz val="11"/>
      <color rgb="FFFA7D00"/>
      <name val="宋体"/>
      <charset val="0"/>
      <scheme val="minor"/>
    </font>
    <font>
      <b/>
      <sz val="13"/>
      <color theme="3"/>
      <name val="宋体"/>
      <charset val="134"/>
      <scheme val="minor"/>
    </font>
    <font>
      <sz val="11"/>
      <color rgb="FFFA7D00"/>
      <name val="宋体"/>
      <charset val="0"/>
      <scheme val="minor"/>
    </font>
    <font>
      <i/>
      <sz val="11"/>
      <color rgb="FF7F7F7F"/>
      <name val="宋体"/>
      <charset val="0"/>
      <scheme val="minor"/>
    </font>
    <font>
      <sz val="11"/>
      <color rgb="FFFF0000"/>
      <name val="宋体"/>
      <charset val="0"/>
      <scheme val="minor"/>
    </font>
  </fonts>
  <fills count="33">
    <fill>
      <patternFill patternType="none"/>
    </fill>
    <fill>
      <patternFill patternType="gray125"/>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theme="4"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5"/>
        <bgColor indexed="64"/>
      </patternFill>
    </fill>
    <fill>
      <patternFill patternType="solid">
        <fgColor theme="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9" borderId="0" applyNumberFormat="0" applyBorder="0" applyAlignment="0" applyProtection="0">
      <alignment vertical="center"/>
    </xf>
    <xf numFmtId="0" fontId="10" fillId="4"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0" borderId="0" applyNumberFormat="0" applyBorder="0" applyAlignment="0" applyProtection="0">
      <alignment vertical="center"/>
    </xf>
    <xf numFmtId="0" fontId="14" fillId="7" borderId="0" applyNumberFormat="0" applyBorder="0" applyAlignment="0" applyProtection="0">
      <alignment vertical="center"/>
    </xf>
    <xf numFmtId="43" fontId="0" fillId="0" borderId="0" applyFont="0" applyFill="0" applyBorder="0" applyAlignment="0" applyProtection="0">
      <alignment vertical="center"/>
    </xf>
    <xf numFmtId="0" fontId="15" fillId="13"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5" borderId="7" applyNumberFormat="0" applyFont="0" applyAlignment="0" applyProtection="0">
      <alignment vertical="center"/>
    </xf>
    <xf numFmtId="0" fontId="15" fillId="18" borderId="0" applyNumberFormat="0" applyBorder="0" applyAlignment="0" applyProtection="0">
      <alignment vertical="center"/>
    </xf>
    <xf numFmtId="0" fontId="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9" fillId="0" borderId="3" applyNumberFormat="0" applyFill="0" applyAlignment="0" applyProtection="0">
      <alignment vertical="center"/>
    </xf>
    <xf numFmtId="0" fontId="20" fillId="0" borderId="3" applyNumberFormat="0" applyFill="0" applyAlignment="0" applyProtection="0">
      <alignment vertical="center"/>
    </xf>
    <xf numFmtId="0" fontId="15" fillId="12" borderId="0" applyNumberFormat="0" applyBorder="0" applyAlignment="0" applyProtection="0">
      <alignment vertical="center"/>
    </xf>
    <xf numFmtId="0" fontId="5" fillId="0" borderId="1" applyNumberFormat="0" applyFill="0" applyAlignment="0" applyProtection="0">
      <alignment vertical="center"/>
    </xf>
    <xf numFmtId="0" fontId="15" fillId="21" borderId="0" applyNumberFormat="0" applyBorder="0" applyAlignment="0" applyProtection="0">
      <alignment vertical="center"/>
    </xf>
    <xf numFmtId="0" fontId="16" fillId="14" borderId="6" applyNumberFormat="0" applyAlignment="0" applyProtection="0">
      <alignment vertical="center"/>
    </xf>
    <xf numFmtId="0" fontId="19" fillId="14" borderId="4" applyNumberFormat="0" applyAlignment="0" applyProtection="0">
      <alignment vertical="center"/>
    </xf>
    <xf numFmtId="0" fontId="7" fillId="2" borderId="2" applyNumberFormat="0" applyAlignment="0" applyProtection="0">
      <alignment vertical="center"/>
    </xf>
    <xf numFmtId="0" fontId="12" fillId="8" borderId="0" applyNumberFormat="0" applyBorder="0" applyAlignment="0" applyProtection="0">
      <alignment vertical="center"/>
    </xf>
    <xf numFmtId="0" fontId="15" fillId="24" borderId="0" applyNumberFormat="0" applyBorder="0" applyAlignment="0" applyProtection="0">
      <alignment vertical="center"/>
    </xf>
    <xf numFmtId="0" fontId="21" fillId="0" borderId="8" applyNumberFormat="0" applyFill="0" applyAlignment="0" applyProtection="0">
      <alignment vertical="center"/>
    </xf>
    <xf numFmtId="0" fontId="11" fillId="0" borderId="5" applyNumberFormat="0" applyFill="0" applyAlignment="0" applyProtection="0">
      <alignment vertical="center"/>
    </xf>
    <xf numFmtId="0" fontId="8" fillId="3" borderId="0" applyNumberFormat="0" applyBorder="0" applyAlignment="0" applyProtection="0">
      <alignment vertical="center"/>
    </xf>
    <xf numFmtId="0" fontId="13" fillId="6" borderId="0" applyNumberFormat="0" applyBorder="0" applyAlignment="0" applyProtection="0">
      <alignment vertical="center"/>
    </xf>
    <xf numFmtId="0" fontId="12" fillId="27" borderId="0" applyNumberFormat="0" applyBorder="0" applyAlignment="0" applyProtection="0">
      <alignment vertical="center"/>
    </xf>
    <xf numFmtId="0" fontId="15" fillId="20" borderId="0" applyNumberFormat="0" applyBorder="0" applyAlignment="0" applyProtection="0">
      <alignment vertical="center"/>
    </xf>
    <xf numFmtId="0" fontId="12" fillId="26" borderId="0" applyNumberFormat="0" applyBorder="0" applyAlignment="0" applyProtection="0">
      <alignment vertical="center"/>
    </xf>
    <xf numFmtId="0" fontId="12" fillId="5" borderId="0" applyNumberFormat="0" applyBorder="0" applyAlignment="0" applyProtection="0">
      <alignment vertical="center"/>
    </xf>
    <xf numFmtId="0" fontId="12" fillId="17" borderId="0" applyNumberFormat="0" applyBorder="0" applyAlignment="0" applyProtection="0">
      <alignment vertical="center"/>
    </xf>
    <xf numFmtId="0" fontId="12" fillId="23" borderId="0" applyNumberFormat="0" applyBorder="0" applyAlignment="0" applyProtection="0">
      <alignment vertical="center"/>
    </xf>
    <xf numFmtId="0" fontId="15" fillId="16" borderId="0" applyNumberFormat="0" applyBorder="0" applyAlignment="0" applyProtection="0">
      <alignment vertical="center"/>
    </xf>
    <xf numFmtId="0" fontId="15" fillId="22" borderId="0" applyNumberFormat="0" applyBorder="0" applyAlignment="0" applyProtection="0">
      <alignment vertical="center"/>
    </xf>
    <xf numFmtId="0" fontId="12" fillId="11" borderId="0" applyNumberFormat="0" applyBorder="0" applyAlignment="0" applyProtection="0">
      <alignment vertical="center"/>
    </xf>
    <xf numFmtId="0" fontId="12" fillId="30" borderId="0" applyNumberFormat="0" applyBorder="0" applyAlignment="0" applyProtection="0">
      <alignment vertical="center"/>
    </xf>
    <xf numFmtId="0" fontId="15" fillId="29" borderId="0" applyNumberFormat="0" applyBorder="0" applyAlignment="0" applyProtection="0">
      <alignment vertical="center"/>
    </xf>
    <xf numFmtId="0" fontId="12" fillId="28" borderId="0" applyNumberFormat="0" applyBorder="0" applyAlignment="0" applyProtection="0">
      <alignment vertical="center"/>
    </xf>
    <xf numFmtId="0" fontId="15" fillId="19" borderId="0" applyNumberFormat="0" applyBorder="0" applyAlignment="0" applyProtection="0">
      <alignment vertical="center"/>
    </xf>
    <xf numFmtId="0" fontId="15" fillId="25" borderId="0" applyNumberFormat="0" applyBorder="0" applyAlignment="0" applyProtection="0">
      <alignment vertical="center"/>
    </xf>
    <xf numFmtId="0" fontId="12" fillId="31" borderId="0" applyNumberFormat="0" applyBorder="0" applyAlignment="0" applyProtection="0">
      <alignment vertical="center"/>
    </xf>
    <xf numFmtId="0" fontId="15" fillId="32" borderId="0" applyNumberFormat="0" applyBorder="0" applyAlignment="0" applyProtection="0">
      <alignment vertical="center"/>
    </xf>
  </cellStyleXfs>
  <cellXfs count="13">
    <xf numFmtId="0" fontId="0" fillId="0" borderId="0" xfId="0">
      <alignment vertical="center"/>
    </xf>
    <xf numFmtId="0" fontId="0" fillId="0" borderId="0" xfId="0" applyFill="1" applyAlignment="1">
      <alignment vertical="center"/>
    </xf>
    <xf numFmtId="0" fontId="1" fillId="0" borderId="0" xfId="0" applyFont="1" applyFill="1" applyAlignment="1">
      <alignment horizontal="center" vertical="center"/>
    </xf>
    <xf numFmtId="0" fontId="2" fillId="0" borderId="0" xfId="0" applyFont="1" applyFill="1" applyAlignment="1">
      <alignment horizontal="center" vertical="center"/>
    </xf>
    <xf numFmtId="0" fontId="0" fillId="0" borderId="0" xfId="0" applyFill="1" applyAlignment="1">
      <alignment horizontal="center" vertical="center"/>
    </xf>
    <xf numFmtId="0" fontId="3" fillId="0" borderId="0" xfId="0" applyFont="1" applyFill="1" applyAlignment="1">
      <alignment horizontal="center" vertical="center"/>
    </xf>
    <xf numFmtId="0" fontId="3" fillId="0" borderId="0" xfId="0" applyFont="1" applyFill="1" applyAlignment="1">
      <alignment vertical="center"/>
    </xf>
    <xf numFmtId="0" fontId="4" fillId="0" borderId="0" xfId="0" applyFont="1" applyFill="1" applyAlignment="1">
      <alignment horizontal="center" vertical="center" wrapText="1"/>
    </xf>
    <xf numFmtId="0" fontId="4" fillId="0" borderId="0" xfId="0" applyFont="1" applyFill="1" applyAlignment="1">
      <alignment horizontal="center" vertical="center"/>
    </xf>
    <xf numFmtId="0" fontId="4" fillId="0" borderId="0" xfId="0" applyFont="1" applyFill="1" applyBorder="1" applyAlignment="1">
      <alignment vertical="center"/>
    </xf>
    <xf numFmtId="0" fontId="0" fillId="0" borderId="0" xfId="0" applyAlignment="1">
      <alignment horizontal="center" vertical="center"/>
    </xf>
    <xf numFmtId="0" fontId="0" fillId="0" borderId="0" xfId="0" applyAlignment="1">
      <alignment horizontal="left" vertical="center"/>
    </xf>
    <xf numFmtId="10" fontId="4" fillId="0" borderId="0"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5"/>
  <sheetViews>
    <sheetView tabSelected="1" topLeftCell="C1" workbookViewId="0">
      <selection activeCell="O19" sqref="O19"/>
    </sheetView>
  </sheetViews>
  <sheetFormatPr defaultColWidth="9" defaultRowHeight="13.5"/>
  <cols>
    <col min="1" max="1" width="38.625" customWidth="1"/>
    <col min="2" max="2" width="117.75" customWidth="1"/>
    <col min="6" max="6" width="8.125" customWidth="1"/>
    <col min="15" max="15" width="12.625"/>
  </cols>
  <sheetData>
    <row r="1" s="1" customFormat="1" ht="20.25" spans="1:15">
      <c r="A1" s="2" t="s">
        <v>0</v>
      </c>
      <c r="B1" s="2"/>
      <c r="C1" s="2"/>
      <c r="D1" s="2"/>
      <c r="E1" s="2"/>
      <c r="F1" s="2"/>
      <c r="G1" s="2"/>
      <c r="H1" s="2"/>
      <c r="I1" s="2"/>
      <c r="J1" s="2"/>
      <c r="K1" s="2"/>
      <c r="L1" s="2"/>
      <c r="M1" s="2"/>
      <c r="N1" s="2"/>
      <c r="O1" s="2"/>
    </row>
    <row r="2" s="1" customFormat="1" spans="1:15">
      <c r="A2" s="3" t="s">
        <v>1</v>
      </c>
      <c r="B2" s="4"/>
      <c r="C2" s="4"/>
      <c r="D2" s="4"/>
      <c r="E2" s="4"/>
      <c r="F2" s="4"/>
      <c r="G2" s="4"/>
      <c r="H2" s="4"/>
      <c r="I2" s="4"/>
      <c r="J2" s="4"/>
      <c r="K2" s="4"/>
      <c r="L2" s="4"/>
      <c r="M2" s="4"/>
      <c r="N2" s="4"/>
      <c r="O2" s="4"/>
    </row>
    <row r="3" s="1" customFormat="1" spans="1:13">
      <c r="A3" s="4" t="s">
        <v>2</v>
      </c>
      <c r="B3" s="4"/>
      <c r="C3" s="4"/>
      <c r="D3" s="4"/>
      <c r="E3" s="4"/>
      <c r="F3" s="4"/>
      <c r="G3" s="1">
        <v>2</v>
      </c>
      <c r="H3" s="1">
        <v>1</v>
      </c>
      <c r="K3" s="1">
        <v>1</v>
      </c>
      <c r="M3" s="1">
        <v>0.5</v>
      </c>
    </row>
    <row r="4" s="1" customFormat="1" spans="1:15">
      <c r="A4" s="5" t="s">
        <v>3</v>
      </c>
      <c r="B4" s="5" t="s">
        <v>4</v>
      </c>
      <c r="D4" s="5"/>
      <c r="E4" s="5"/>
      <c r="F4" s="5"/>
      <c r="G4" s="6" t="s">
        <v>5</v>
      </c>
      <c r="H4" s="6" t="s">
        <v>6</v>
      </c>
      <c r="I4" s="6" t="s">
        <v>7</v>
      </c>
      <c r="J4" s="6" t="s">
        <v>8</v>
      </c>
      <c r="K4" s="6" t="s">
        <v>9</v>
      </c>
      <c r="L4" s="6" t="s">
        <v>10</v>
      </c>
      <c r="M4" s="6" t="s">
        <v>11</v>
      </c>
      <c r="N4" s="6" t="s">
        <v>12</v>
      </c>
      <c r="O4" s="6" t="s">
        <v>13</v>
      </c>
    </row>
    <row r="5" ht="14.25" spans="1:15">
      <c r="A5" s="7" t="s">
        <v>14</v>
      </c>
      <c r="B5" s="7" t="s">
        <v>15</v>
      </c>
      <c r="D5" s="8"/>
      <c r="E5" s="8"/>
      <c r="F5" s="8"/>
      <c r="G5" s="9">
        <v>8</v>
      </c>
      <c r="H5" s="9">
        <v>8</v>
      </c>
      <c r="I5" s="9">
        <f t="shared" ref="I5:I25" si="0">2*G5+H5</f>
        <v>24</v>
      </c>
      <c r="J5" s="12">
        <f t="shared" ref="J5:J25" si="1">I5/I$25</f>
        <v>0.0697674418604651</v>
      </c>
      <c r="K5" s="9">
        <v>1</v>
      </c>
      <c r="L5" s="12">
        <f t="shared" ref="L5:L25" si="2">K5/K$25</f>
        <v>0.0185185185185185</v>
      </c>
      <c r="M5" s="9">
        <v>4</v>
      </c>
      <c r="N5" s="12">
        <f t="shared" ref="N5:N25" si="3">M5/M$25</f>
        <v>0.0579710144927536</v>
      </c>
      <c r="O5">
        <f>J5/(L5*K3)+(N5*M3)</f>
        <v>3.7964273677115</v>
      </c>
    </row>
    <row r="6" ht="14.25" spans="1:15">
      <c r="A6" s="7" t="s">
        <v>16</v>
      </c>
      <c r="B6" s="7" t="s">
        <v>17</v>
      </c>
      <c r="D6" s="8"/>
      <c r="E6" s="8"/>
      <c r="F6" s="8"/>
      <c r="G6" s="9">
        <v>6</v>
      </c>
      <c r="H6" s="9">
        <v>8</v>
      </c>
      <c r="I6" s="9">
        <f t="shared" si="0"/>
        <v>20</v>
      </c>
      <c r="J6" s="12">
        <f t="shared" si="1"/>
        <v>0.0581395348837209</v>
      </c>
      <c r="K6" s="9">
        <v>1</v>
      </c>
      <c r="L6" s="12">
        <f t="shared" si="2"/>
        <v>0.0185185185185185</v>
      </c>
      <c r="M6" s="9">
        <v>4</v>
      </c>
      <c r="N6" s="12">
        <f t="shared" si="3"/>
        <v>0.0579710144927536</v>
      </c>
      <c r="O6">
        <f>J6/(L6*K3)+(N6*M3)</f>
        <v>3.16852039096731</v>
      </c>
    </row>
    <row r="7" ht="14.25" spans="1:15">
      <c r="A7" s="7" t="s">
        <v>18</v>
      </c>
      <c r="B7" s="7" t="s">
        <v>19</v>
      </c>
      <c r="D7" s="8"/>
      <c r="E7" s="8"/>
      <c r="F7" s="8"/>
      <c r="G7" s="9">
        <v>7</v>
      </c>
      <c r="H7" s="9">
        <v>7</v>
      </c>
      <c r="I7" s="9">
        <f t="shared" si="0"/>
        <v>21</v>
      </c>
      <c r="J7" s="12">
        <f t="shared" si="1"/>
        <v>0.061046511627907</v>
      </c>
      <c r="K7" s="9">
        <v>2</v>
      </c>
      <c r="L7" s="12">
        <f t="shared" si="2"/>
        <v>0.037037037037037</v>
      </c>
      <c r="M7" s="9">
        <v>3</v>
      </c>
      <c r="N7" s="12">
        <f t="shared" si="3"/>
        <v>0.0434782608695652</v>
      </c>
      <c r="O7">
        <f>J7/(L7*K3)+(N7*M3)</f>
        <v>1.66999494438827</v>
      </c>
    </row>
    <row r="8" ht="14.25" spans="1:15">
      <c r="A8" s="7" t="s">
        <v>20</v>
      </c>
      <c r="B8" s="7" t="s">
        <v>21</v>
      </c>
      <c r="D8" s="8"/>
      <c r="E8" s="8"/>
      <c r="F8" s="8"/>
      <c r="G8" s="9">
        <v>6</v>
      </c>
      <c r="H8" s="9">
        <v>5</v>
      </c>
      <c r="I8" s="9">
        <f t="shared" si="0"/>
        <v>17</v>
      </c>
      <c r="J8" s="12">
        <f t="shared" si="1"/>
        <v>0.0494186046511628</v>
      </c>
      <c r="K8" s="9">
        <v>2</v>
      </c>
      <c r="L8" s="12">
        <f t="shared" si="2"/>
        <v>0.037037037037037</v>
      </c>
      <c r="M8" s="9">
        <v>2</v>
      </c>
      <c r="N8" s="12">
        <f t="shared" si="3"/>
        <v>0.0289855072463768</v>
      </c>
      <c r="O8">
        <f>J8/(L8*K3)+(N8*M3)</f>
        <v>1.34879507920459</v>
      </c>
    </row>
    <row r="9" ht="14.25" spans="1:15">
      <c r="A9" s="7" t="s">
        <v>22</v>
      </c>
      <c r="B9" s="7" t="s">
        <v>23</v>
      </c>
      <c r="D9" s="8"/>
      <c r="E9" s="8"/>
      <c r="F9" s="8"/>
      <c r="G9" s="9">
        <v>7</v>
      </c>
      <c r="H9" s="9">
        <v>7</v>
      </c>
      <c r="I9" s="9">
        <f t="shared" si="0"/>
        <v>21</v>
      </c>
      <c r="J9" s="12">
        <f t="shared" si="1"/>
        <v>0.061046511627907</v>
      </c>
      <c r="K9" s="9">
        <v>3</v>
      </c>
      <c r="L9" s="12">
        <f t="shared" si="2"/>
        <v>0.0555555555555556</v>
      </c>
      <c r="M9" s="9">
        <v>2</v>
      </c>
      <c r="N9" s="12">
        <f t="shared" si="3"/>
        <v>0.0289855072463768</v>
      </c>
      <c r="O9">
        <f>J9/(L9*K3)+(N9*M3)</f>
        <v>1.11332996292551</v>
      </c>
    </row>
    <row r="10" ht="14.25" spans="1:15">
      <c r="A10" s="7" t="s">
        <v>24</v>
      </c>
      <c r="B10" s="7" t="s">
        <v>25</v>
      </c>
      <c r="D10" s="8"/>
      <c r="E10" s="8"/>
      <c r="F10" s="8"/>
      <c r="G10" s="9">
        <v>5</v>
      </c>
      <c r="H10" s="9">
        <v>4</v>
      </c>
      <c r="I10" s="9">
        <f t="shared" si="0"/>
        <v>14</v>
      </c>
      <c r="J10" s="12">
        <f t="shared" si="1"/>
        <v>0.0406976744186047</v>
      </c>
      <c r="K10" s="9">
        <v>2</v>
      </c>
      <c r="L10" s="12">
        <f t="shared" si="2"/>
        <v>0.037037037037037</v>
      </c>
      <c r="M10" s="9">
        <v>2</v>
      </c>
      <c r="N10" s="12">
        <f t="shared" si="3"/>
        <v>0.0289855072463768</v>
      </c>
      <c r="O10">
        <f>J10/(L10*K3)+(N10*M3)</f>
        <v>1.11332996292552</v>
      </c>
    </row>
    <row r="11" ht="28.5" spans="1:15">
      <c r="A11" s="7" t="s">
        <v>26</v>
      </c>
      <c r="B11" s="7" t="s">
        <v>27</v>
      </c>
      <c r="D11" s="8"/>
      <c r="E11" s="8"/>
      <c r="F11" s="8"/>
      <c r="G11" s="9">
        <v>6</v>
      </c>
      <c r="H11" s="9">
        <v>7</v>
      </c>
      <c r="I11" s="9">
        <f t="shared" si="0"/>
        <v>19</v>
      </c>
      <c r="J11" s="12">
        <f t="shared" si="1"/>
        <v>0.0552325581395349</v>
      </c>
      <c r="K11" s="9">
        <v>3</v>
      </c>
      <c r="L11" s="12">
        <f t="shared" si="2"/>
        <v>0.0555555555555556</v>
      </c>
      <c r="M11" s="9">
        <v>3</v>
      </c>
      <c r="N11" s="12">
        <f t="shared" si="3"/>
        <v>0.0434782608695652</v>
      </c>
      <c r="O11">
        <f>J11/(L11*K3)+(N11*M3)</f>
        <v>1.01592517694641</v>
      </c>
    </row>
    <row r="12" ht="14.25" spans="1:15">
      <c r="A12" s="7" t="s">
        <v>28</v>
      </c>
      <c r="B12" s="7" t="s">
        <v>29</v>
      </c>
      <c r="D12" s="8"/>
      <c r="E12" s="8"/>
      <c r="F12" s="8"/>
      <c r="G12" s="9">
        <v>6</v>
      </c>
      <c r="H12" s="9">
        <v>7</v>
      </c>
      <c r="I12" s="9">
        <f t="shared" si="0"/>
        <v>19</v>
      </c>
      <c r="J12" s="12">
        <f t="shared" si="1"/>
        <v>0.0552325581395349</v>
      </c>
      <c r="K12" s="9">
        <v>3</v>
      </c>
      <c r="L12" s="12">
        <f t="shared" si="2"/>
        <v>0.0555555555555556</v>
      </c>
      <c r="M12" s="9">
        <v>3</v>
      </c>
      <c r="N12" s="12">
        <f t="shared" si="3"/>
        <v>0.0434782608695652</v>
      </c>
      <c r="O12">
        <f>J12/(L12*K3)+(N12*M3)</f>
        <v>1.01592517694641</v>
      </c>
    </row>
    <row r="13" ht="14.25" spans="1:15">
      <c r="A13" s="7" t="s">
        <v>30</v>
      </c>
      <c r="B13" s="7" t="s">
        <v>31</v>
      </c>
      <c r="D13" s="8"/>
      <c r="E13" s="8"/>
      <c r="F13" s="8"/>
      <c r="G13" s="9">
        <v>5</v>
      </c>
      <c r="H13" s="9">
        <v>6</v>
      </c>
      <c r="I13" s="9">
        <f t="shared" si="0"/>
        <v>16</v>
      </c>
      <c r="J13" s="12">
        <f t="shared" si="1"/>
        <v>0.0465116279069767</v>
      </c>
      <c r="K13" s="9">
        <v>3</v>
      </c>
      <c r="L13" s="12">
        <f t="shared" si="2"/>
        <v>0.0555555555555556</v>
      </c>
      <c r="M13" s="9">
        <v>2</v>
      </c>
      <c r="N13" s="12">
        <f t="shared" si="3"/>
        <v>0.0289855072463768</v>
      </c>
      <c r="O13">
        <f>J13/(L13*K3)+(N13*M3)</f>
        <v>0.851702055948768</v>
      </c>
    </row>
    <row r="14" ht="14.25" spans="1:15">
      <c r="A14" s="7" t="s">
        <v>32</v>
      </c>
      <c r="B14" s="7" t="s">
        <v>33</v>
      </c>
      <c r="D14" s="8"/>
      <c r="E14" s="8"/>
      <c r="F14" s="8"/>
      <c r="G14" s="9">
        <v>5</v>
      </c>
      <c r="H14" s="9">
        <v>5</v>
      </c>
      <c r="I14" s="9">
        <f t="shared" si="0"/>
        <v>15</v>
      </c>
      <c r="J14" s="12">
        <f t="shared" si="1"/>
        <v>0.0436046511627907</v>
      </c>
      <c r="K14" s="9">
        <v>3</v>
      </c>
      <c r="L14" s="12">
        <f t="shared" si="2"/>
        <v>0.0555555555555556</v>
      </c>
      <c r="M14" s="9">
        <v>2</v>
      </c>
      <c r="N14" s="12">
        <f t="shared" si="3"/>
        <v>0.0289855072463768</v>
      </c>
      <c r="O14">
        <f>J14/(L14*K3)+(N14*M3)</f>
        <v>0.79937647455342</v>
      </c>
    </row>
    <row r="15" ht="14.25" spans="1:15">
      <c r="A15" s="7" t="s">
        <v>34</v>
      </c>
      <c r="B15" s="7" t="s">
        <v>35</v>
      </c>
      <c r="D15" s="8"/>
      <c r="E15" s="8"/>
      <c r="F15" s="8"/>
      <c r="G15" s="9">
        <v>5</v>
      </c>
      <c r="H15" s="9">
        <v>5</v>
      </c>
      <c r="I15" s="9">
        <f t="shared" si="0"/>
        <v>15</v>
      </c>
      <c r="J15" s="12">
        <f t="shared" si="1"/>
        <v>0.0436046511627907</v>
      </c>
      <c r="K15" s="9">
        <v>3</v>
      </c>
      <c r="L15" s="12">
        <f t="shared" si="2"/>
        <v>0.0555555555555556</v>
      </c>
      <c r="M15" s="9">
        <v>2</v>
      </c>
      <c r="N15" s="12">
        <f t="shared" si="3"/>
        <v>0.0289855072463768</v>
      </c>
      <c r="O15">
        <f>J15/(L15*K3)+(N15*M3)</f>
        <v>0.79937647455342</v>
      </c>
    </row>
    <row r="16" ht="14.25" spans="1:15">
      <c r="A16" s="7" t="s">
        <v>36</v>
      </c>
      <c r="B16" s="7" t="s">
        <v>37</v>
      </c>
      <c r="D16" s="8"/>
      <c r="E16" s="8"/>
      <c r="F16" s="8"/>
      <c r="G16" s="9">
        <v>7</v>
      </c>
      <c r="H16" s="9">
        <v>7</v>
      </c>
      <c r="I16" s="9">
        <f t="shared" si="0"/>
        <v>21</v>
      </c>
      <c r="J16" s="12">
        <f t="shared" si="1"/>
        <v>0.061046511627907</v>
      </c>
      <c r="K16" s="9">
        <v>3</v>
      </c>
      <c r="L16" s="12">
        <f t="shared" si="2"/>
        <v>0.0555555555555556</v>
      </c>
      <c r="M16" s="9">
        <v>6</v>
      </c>
      <c r="N16" s="12">
        <f t="shared" si="3"/>
        <v>0.0869565217391304</v>
      </c>
      <c r="O16">
        <f>J16/(L16*K3)+(N16*M3)</f>
        <v>1.14231547017189</v>
      </c>
    </row>
    <row r="17" ht="14.25" spans="1:15">
      <c r="A17" s="7" t="s">
        <v>38</v>
      </c>
      <c r="B17" s="7" t="s">
        <v>39</v>
      </c>
      <c r="D17" s="8"/>
      <c r="E17" s="8"/>
      <c r="F17" s="8"/>
      <c r="G17" s="9">
        <v>6</v>
      </c>
      <c r="H17" s="9">
        <v>6</v>
      </c>
      <c r="I17" s="9">
        <f t="shared" si="0"/>
        <v>18</v>
      </c>
      <c r="J17" s="12">
        <f t="shared" si="1"/>
        <v>0.0523255813953488</v>
      </c>
      <c r="K17" s="9">
        <v>3</v>
      </c>
      <c r="L17" s="12">
        <f t="shared" si="2"/>
        <v>0.0555555555555556</v>
      </c>
      <c r="M17" s="9">
        <v>5</v>
      </c>
      <c r="N17" s="12">
        <f t="shared" si="3"/>
        <v>0.072463768115942</v>
      </c>
      <c r="O17">
        <f>J17/(L17*K3)+(N17*M3)</f>
        <v>0.978092349174249</v>
      </c>
    </row>
    <row r="18" ht="14.25" spans="1:15">
      <c r="A18" s="7" t="s">
        <v>40</v>
      </c>
      <c r="B18" s="7" t="s">
        <v>41</v>
      </c>
      <c r="D18" s="8"/>
      <c r="E18" s="8"/>
      <c r="F18" s="8"/>
      <c r="G18" s="9">
        <v>6</v>
      </c>
      <c r="H18" s="9">
        <v>7</v>
      </c>
      <c r="I18" s="9">
        <f t="shared" si="0"/>
        <v>19</v>
      </c>
      <c r="J18" s="12">
        <f t="shared" si="1"/>
        <v>0.0552325581395349</v>
      </c>
      <c r="K18" s="9">
        <v>3</v>
      </c>
      <c r="L18" s="12">
        <f t="shared" si="2"/>
        <v>0.0555555555555556</v>
      </c>
      <c r="M18" s="9">
        <v>6</v>
      </c>
      <c r="N18" s="12">
        <f t="shared" si="3"/>
        <v>0.0869565217391304</v>
      </c>
      <c r="O18">
        <f>J18/(L18*K3)+(N18*M3)</f>
        <v>1.03766430738119</v>
      </c>
    </row>
    <row r="19" ht="14.25" spans="1:15">
      <c r="A19" s="7" t="s">
        <v>42</v>
      </c>
      <c r="B19" s="7" t="s">
        <v>43</v>
      </c>
      <c r="D19" s="8"/>
      <c r="E19" s="8"/>
      <c r="F19" s="8"/>
      <c r="G19" s="9">
        <v>5</v>
      </c>
      <c r="H19" s="9">
        <v>4</v>
      </c>
      <c r="I19" s="9">
        <f t="shared" si="0"/>
        <v>14</v>
      </c>
      <c r="J19" s="12">
        <f t="shared" si="1"/>
        <v>0.0406976744186047</v>
      </c>
      <c r="K19" s="9">
        <v>2</v>
      </c>
      <c r="L19" s="12">
        <f t="shared" si="2"/>
        <v>0.037037037037037</v>
      </c>
      <c r="M19" s="9">
        <v>5</v>
      </c>
      <c r="N19" s="12">
        <f t="shared" si="3"/>
        <v>0.072463768115942</v>
      </c>
      <c r="O19">
        <f>J19/(L19*K3)+(N19*M3)</f>
        <v>1.1350690933603</v>
      </c>
    </row>
    <row r="20" ht="14.25" spans="1:15">
      <c r="A20" s="7" t="s">
        <v>44</v>
      </c>
      <c r="B20" s="7" t="s">
        <v>45</v>
      </c>
      <c r="D20" s="8"/>
      <c r="E20" s="8"/>
      <c r="F20" s="8"/>
      <c r="G20" s="9">
        <v>6</v>
      </c>
      <c r="H20" s="9">
        <v>5</v>
      </c>
      <c r="I20" s="9">
        <f t="shared" si="0"/>
        <v>17</v>
      </c>
      <c r="J20" s="12">
        <f t="shared" si="1"/>
        <v>0.0494186046511628</v>
      </c>
      <c r="K20" s="9">
        <v>3</v>
      </c>
      <c r="L20" s="12">
        <f t="shared" si="2"/>
        <v>0.0555555555555556</v>
      </c>
      <c r="M20" s="9">
        <v>6</v>
      </c>
      <c r="N20" s="12">
        <f t="shared" si="3"/>
        <v>0.0869565217391304</v>
      </c>
      <c r="O20">
        <f>J20/(L20*K3)+(N20*M3)</f>
        <v>0.933013144590495</v>
      </c>
    </row>
    <row r="21" ht="28.5" spans="1:15">
      <c r="A21" s="7" t="s">
        <v>46</v>
      </c>
      <c r="B21" s="7" t="s">
        <v>47</v>
      </c>
      <c r="D21" s="8"/>
      <c r="E21" s="8"/>
      <c r="F21" s="8"/>
      <c r="G21" s="9">
        <v>6</v>
      </c>
      <c r="H21" s="9">
        <v>3</v>
      </c>
      <c r="I21" s="9">
        <f t="shared" si="0"/>
        <v>15</v>
      </c>
      <c r="J21" s="12">
        <f t="shared" si="1"/>
        <v>0.0436046511627907</v>
      </c>
      <c r="K21" s="9">
        <v>4</v>
      </c>
      <c r="L21" s="12">
        <f t="shared" si="2"/>
        <v>0.0740740740740741</v>
      </c>
      <c r="M21" s="9">
        <v>2</v>
      </c>
      <c r="N21" s="12">
        <f t="shared" si="3"/>
        <v>0.0289855072463768</v>
      </c>
      <c r="O21">
        <f>J21/(L21*K3)+(N21*M3)</f>
        <v>0.603155544320863</v>
      </c>
    </row>
    <row r="22" ht="14.25" spans="1:15">
      <c r="A22" s="7" t="s">
        <v>48</v>
      </c>
      <c r="B22" s="7" t="s">
        <v>49</v>
      </c>
      <c r="D22" s="8"/>
      <c r="E22" s="8"/>
      <c r="F22" s="8"/>
      <c r="G22" s="9">
        <v>4</v>
      </c>
      <c r="H22" s="9">
        <v>4</v>
      </c>
      <c r="I22" s="9">
        <f t="shared" si="0"/>
        <v>12</v>
      </c>
      <c r="J22" s="12">
        <f t="shared" si="1"/>
        <v>0.0348837209302326</v>
      </c>
      <c r="K22" s="9">
        <v>3</v>
      </c>
      <c r="L22" s="12">
        <f t="shared" si="2"/>
        <v>0.0555555555555556</v>
      </c>
      <c r="M22" s="9">
        <v>3</v>
      </c>
      <c r="N22" s="12">
        <f t="shared" si="3"/>
        <v>0.0434782608695652</v>
      </c>
      <c r="O22">
        <f>J22/(L22*K3)+(N22*M3)</f>
        <v>0.649646107178969</v>
      </c>
    </row>
    <row r="23" ht="28.5" spans="1:15">
      <c r="A23" s="7" t="s">
        <v>50</v>
      </c>
      <c r="B23" s="7" t="s">
        <v>51</v>
      </c>
      <c r="D23" s="8"/>
      <c r="E23" s="8"/>
      <c r="F23" s="8"/>
      <c r="G23" s="9">
        <v>4</v>
      </c>
      <c r="H23" s="9">
        <v>6</v>
      </c>
      <c r="I23" s="9">
        <f t="shared" si="0"/>
        <v>14</v>
      </c>
      <c r="J23" s="12">
        <f t="shared" si="1"/>
        <v>0.0406976744186047</v>
      </c>
      <c r="K23" s="9">
        <v>3</v>
      </c>
      <c r="L23" s="12">
        <f t="shared" si="2"/>
        <v>0.0555555555555556</v>
      </c>
      <c r="M23" s="9">
        <v>5</v>
      </c>
      <c r="N23" s="12">
        <f t="shared" si="3"/>
        <v>0.072463768115942</v>
      </c>
      <c r="O23">
        <f>J23/(L23*K3)+(N23*M3)</f>
        <v>0.768790023592855</v>
      </c>
    </row>
    <row r="24" ht="14.25" spans="1:15">
      <c r="A24" s="7" t="s">
        <v>52</v>
      </c>
      <c r="B24" s="7" t="s">
        <v>53</v>
      </c>
      <c r="D24" s="8"/>
      <c r="E24" s="8"/>
      <c r="F24" s="8"/>
      <c r="G24" s="9">
        <v>4</v>
      </c>
      <c r="H24" s="9">
        <v>5</v>
      </c>
      <c r="I24" s="9">
        <f t="shared" si="0"/>
        <v>13</v>
      </c>
      <c r="J24" s="12">
        <f t="shared" si="1"/>
        <v>0.0377906976744186</v>
      </c>
      <c r="K24" s="9">
        <v>4</v>
      </c>
      <c r="L24" s="12">
        <f t="shared" si="2"/>
        <v>0.0740740740740741</v>
      </c>
      <c r="M24" s="9">
        <v>2</v>
      </c>
      <c r="N24" s="12">
        <f t="shared" si="3"/>
        <v>0.0289855072463768</v>
      </c>
      <c r="O24">
        <f>J24/(L24*K3)+(N24*M3)</f>
        <v>0.524667172227839</v>
      </c>
    </row>
    <row r="25" ht="14.25" spans="1:14">
      <c r="A25" s="10" t="s">
        <v>54</v>
      </c>
      <c r="B25" s="11"/>
      <c r="G25" s="9">
        <f t="shared" ref="G25:K25" si="4">SUM(G5:G24)</f>
        <v>114</v>
      </c>
      <c r="H25" s="9">
        <f t="shared" si="4"/>
        <v>116</v>
      </c>
      <c r="I25" s="9">
        <f t="shared" si="0"/>
        <v>344</v>
      </c>
      <c r="J25" s="12">
        <f t="shared" si="1"/>
        <v>1</v>
      </c>
      <c r="K25" s="9">
        <f t="shared" si="4"/>
        <v>54</v>
      </c>
      <c r="L25" s="12">
        <f t="shared" si="2"/>
        <v>1</v>
      </c>
      <c r="M25" s="9">
        <f>SUM(M5:M24)</f>
        <v>69</v>
      </c>
      <c r="N25" s="12">
        <f t="shared" si="3"/>
        <v>1</v>
      </c>
    </row>
  </sheetData>
  <mergeCells count="3">
    <mergeCell ref="A1:O1"/>
    <mergeCell ref="A2:O2"/>
    <mergeCell ref="A3:F3"/>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2018-12-10T12:16:00Z</dcterms:created>
  <dcterms:modified xsi:type="dcterms:W3CDTF">2018-12-29T17:16:19Z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