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8_{A2236282-4899-4FD2-A467-527CC6FD070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Toc534269487" localSheetId="0">Sheet1!$A$4</definedName>
    <definedName name="_Toc534269488" localSheetId="0">Sheet1!$A$5</definedName>
    <definedName name="_Toc534269491" localSheetId="0">Sheet1!$A$6</definedName>
    <definedName name="_Toc534269492" localSheetId="0">Sheet1!$A$7</definedName>
    <definedName name="_Toc534269493" localSheetId="0">Sheet1!$A$8</definedName>
    <definedName name="_Toc534269494" localSheetId="0">Sheet1!$A$9</definedName>
    <definedName name="_Toc534269495" localSheetId="0">Sheet1!$A$10</definedName>
    <definedName name="_Toc534269496" localSheetId="0">Sheet1!$A$11</definedName>
    <definedName name="_Toc534269497" localSheetId="0">Sheet1!$A$12</definedName>
    <definedName name="_Toc534269498" localSheetId="0">Sheet1!$A$13</definedName>
    <definedName name="_Toc534269518" localSheetId="0">Sheet1!$A$5</definedName>
    <definedName name="_Toc534269519" localSheetId="0">Sheet1!$A$6</definedName>
    <definedName name="_Toc534269520" localSheetId="0">Sheet1!$A$7</definedName>
    <definedName name="_Toc534269521" localSheetId="0">Sheet1!$A$8</definedName>
    <definedName name="_Toc534269522" localSheetId="0">Sheet1!$A$9</definedName>
    <definedName name="_Toc534269523" localSheetId="0">Sheet1!$A$10</definedName>
    <definedName name="_Toc534269524" localSheetId="0">Sheet1!$A$11</definedName>
    <definedName name="_Toc534269525" localSheetId="0">Sheet1!$A$12</definedName>
    <definedName name="_Toc534269526" localSheetId="0">Sheet1!$A$13</definedName>
    <definedName name="_Toc534269527" localSheetId="0">Sheet1!$A$14</definedName>
    <definedName name="_Toc534269528" localSheetId="0">Sheet1!$A$18</definedName>
    <definedName name="_Toc534269529" localSheetId="0">Sheet1!$A$19</definedName>
    <definedName name="_Toc534269530" localSheetId="0">Sheet1!$A$20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F14" i="1"/>
  <c r="G14" i="1" s="1"/>
  <c r="H14" i="1"/>
  <c r="I14" i="1"/>
  <c r="I30" i="1"/>
  <c r="G30" i="1"/>
  <c r="D30" i="1"/>
  <c r="E30" i="1" s="1"/>
  <c r="I29" i="1"/>
  <c r="G29" i="1"/>
  <c r="D29" i="1"/>
  <c r="E29" i="1" s="1"/>
  <c r="I28" i="1"/>
  <c r="G28" i="1"/>
  <c r="D28" i="1"/>
  <c r="E28" i="1" s="1"/>
  <c r="J28" i="1" s="1"/>
  <c r="I27" i="1"/>
  <c r="G27" i="1"/>
  <c r="D27" i="1"/>
  <c r="E27" i="1" s="1"/>
  <c r="I26" i="1"/>
  <c r="G26" i="1"/>
  <c r="D26" i="1"/>
  <c r="E26" i="1" s="1"/>
  <c r="I25" i="1"/>
  <c r="G25" i="1"/>
  <c r="D25" i="1"/>
  <c r="E25" i="1" s="1"/>
  <c r="I24" i="1"/>
  <c r="G24" i="1"/>
  <c r="E24" i="1"/>
  <c r="J24" i="1" s="1"/>
  <c r="D24" i="1"/>
  <c r="I23" i="1"/>
  <c r="G23" i="1"/>
  <c r="D23" i="1"/>
  <c r="E23" i="1" s="1"/>
  <c r="J23" i="1" s="1"/>
  <c r="I22" i="1"/>
  <c r="G22" i="1"/>
  <c r="D22" i="1"/>
  <c r="E22" i="1" s="1"/>
  <c r="I21" i="1"/>
  <c r="G21" i="1"/>
  <c r="D21" i="1"/>
  <c r="E21" i="1" s="1"/>
  <c r="I20" i="1"/>
  <c r="G20" i="1"/>
  <c r="D20" i="1"/>
  <c r="E20" i="1" s="1"/>
  <c r="I19" i="1"/>
  <c r="G19" i="1"/>
  <c r="D19" i="1"/>
  <c r="E19" i="1" s="1"/>
  <c r="J22" i="1" l="1"/>
  <c r="J21" i="1"/>
  <c r="J26" i="1"/>
  <c r="J30" i="1"/>
  <c r="J20" i="1"/>
  <c r="J29" i="1"/>
  <c r="J19" i="1"/>
  <c r="J27" i="1"/>
  <c r="J25" i="1"/>
  <c r="I5" i="1" l="1"/>
  <c r="I6" i="1"/>
  <c r="I7" i="1"/>
  <c r="I8" i="1"/>
  <c r="I9" i="1"/>
  <c r="I10" i="1"/>
  <c r="I11" i="1"/>
  <c r="I12" i="1"/>
  <c r="I13" i="1"/>
  <c r="I4" i="1"/>
  <c r="G5" i="1"/>
  <c r="G6" i="1"/>
  <c r="G7" i="1"/>
  <c r="G8" i="1"/>
  <c r="G9" i="1"/>
  <c r="G10" i="1"/>
  <c r="G11" i="1"/>
  <c r="G12" i="1"/>
  <c r="G13" i="1"/>
  <c r="G4" i="1"/>
  <c r="D5" i="1" l="1"/>
  <c r="E5" i="1" s="1"/>
  <c r="J5" i="1" s="1"/>
  <c r="L5" i="1" s="1"/>
  <c r="D6" i="1"/>
  <c r="E6" i="1" s="1"/>
  <c r="J6" i="1" s="1"/>
  <c r="L6" i="1" s="1"/>
  <c r="D7" i="1"/>
  <c r="E7" i="1" s="1"/>
  <c r="J7" i="1" s="1"/>
  <c r="L7" i="1" s="1"/>
  <c r="D8" i="1"/>
  <c r="E8" i="1" s="1"/>
  <c r="J8" i="1" s="1"/>
  <c r="L8" i="1" s="1"/>
  <c r="D9" i="1"/>
  <c r="E9" i="1" s="1"/>
  <c r="J9" i="1" s="1"/>
  <c r="L9" i="1" s="1"/>
  <c r="D10" i="1"/>
  <c r="E10" i="1" s="1"/>
  <c r="J10" i="1" s="1"/>
  <c r="L10" i="1" s="1"/>
  <c r="D11" i="1"/>
  <c r="E11" i="1" s="1"/>
  <c r="J11" i="1" s="1"/>
  <c r="L11" i="1" s="1"/>
  <c r="D12" i="1"/>
  <c r="E12" i="1" s="1"/>
  <c r="J12" i="1" s="1"/>
  <c r="L12" i="1" s="1"/>
  <c r="D13" i="1"/>
  <c r="E13" i="1" s="1"/>
  <c r="J13" i="1" s="1"/>
  <c r="L13" i="1" s="1"/>
  <c r="D4" i="1"/>
  <c r="D14" i="1" s="1"/>
  <c r="E14" i="1" s="1"/>
  <c r="E4" i="1" l="1"/>
  <c r="J4" i="1" s="1"/>
  <c r="L4" i="1" s="1"/>
</calcChain>
</file>

<file path=xl/sharedStrings.xml><?xml version="1.0" encoding="utf-8"?>
<sst xmlns="http://schemas.openxmlformats.org/spreadsheetml/2006/main" count="48" uniqueCount="27">
  <si>
    <t>相对权重</t>
    <phoneticPr fontId="1" type="noConversion"/>
  </si>
  <si>
    <t>特性</t>
    <phoneticPr fontId="1" type="noConversion"/>
  </si>
  <si>
    <t>相对利益</t>
  </si>
  <si>
    <t>相对损失</t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</si>
  <si>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</si>
  <si>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</si>
  <si>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</si>
  <si>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</si>
  <si>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</si>
  <si>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</si>
  <si>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</si>
  <si>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申请扮演角色</t>
  </si>
  <si>
    <t>新建项目</t>
  </si>
  <si>
    <t>批量新建项目</t>
  </si>
  <si>
    <t>邀请人加入项目</t>
  </si>
  <si>
    <t>角色审核-同意</t>
  </si>
  <si>
    <t>角色审核-拒绝</t>
  </si>
  <si>
    <t>项目开始-自动开始</t>
  </si>
  <si>
    <t>项目发起人确认项目开始-手动开始</t>
  </si>
  <si>
    <t>项目开始---延时开始</t>
  </si>
  <si>
    <t>项目发起人修改项目开始条件</t>
  </si>
  <si>
    <t>总计</t>
    <phoneticPr fontId="1" type="noConversion"/>
  </si>
  <si>
    <t>入队审核-同意</t>
  </si>
  <si>
    <t>入队审核-拒绝</t>
  </si>
  <si>
    <t>综合</t>
    <phoneticPr fontId="1" type="noConversion"/>
  </si>
  <si>
    <t>教师用户打分</t>
    <phoneticPr fontId="1" type="noConversion"/>
  </si>
  <si>
    <t>学生用户打分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</si>
</sst>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="130" zoomScaleNormal="130" workbookViewId="0">
      <selection activeCell="M6" sqref="M6"/>
    </sheetView>
  </sheetViews>
  <sheetFormatPr defaultRowHeight="14.25" x14ac:dyDescent="0.2"/>
  <cols>
    <col min="1" max="1" width="30.625" bestFit="1" customWidth="1"/>
    <col min="8" max="8" width="11.875" customWidth="1"/>
    <col min="10" max="11" width="11.375" customWidth="1"/>
    <col min="12" max="12" width="22.25" customWidth="1"/>
  </cols>
  <sheetData>
    <row r="1" spans="1:12" x14ac:dyDescent="0.2">
      <c r="A1" s="8" t="s">
        <v>25</v>
      </c>
      <c r="B1" s="8"/>
      <c r="C1" s="8"/>
      <c r="D1" s="8"/>
      <c r="E1" s="8"/>
      <c r="F1" s="8"/>
      <c r="G1" s="8"/>
      <c r="H1" s="8"/>
      <c r="I1" s="8"/>
      <c r="J1" s="8"/>
    </row>
    <row r="2" spans="1:12" x14ac:dyDescent="0.2">
      <c r="A2" s="1" t="s">
        <v>0</v>
      </c>
      <c r="B2" s="1">
        <v>2</v>
      </c>
      <c r="C2" s="1">
        <v>1</v>
      </c>
      <c r="D2" s="1"/>
      <c r="E2" s="1"/>
      <c r="F2" s="1">
        <v>1</v>
      </c>
      <c r="G2" s="1"/>
      <c r="H2" s="1">
        <v>0.5</v>
      </c>
      <c r="I2" s="1"/>
      <c r="J2" s="1">
        <v>1.5</v>
      </c>
    </row>
    <row r="3" spans="1:12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L3" s="2" t="s">
        <v>24</v>
      </c>
    </row>
    <row r="4" spans="1:12" x14ac:dyDescent="0.2">
      <c r="A4" s="3" t="s">
        <v>12</v>
      </c>
      <c r="B4" s="4">
        <v>8</v>
      </c>
      <c r="C4" s="4">
        <v>9</v>
      </c>
      <c r="D4" s="1">
        <f>B4*2+C4</f>
        <v>25</v>
      </c>
      <c r="E4" s="5">
        <f>D4/234</f>
        <v>0.10683760683760683</v>
      </c>
      <c r="F4" s="1">
        <v>4</v>
      </c>
      <c r="G4" s="6">
        <f t="shared" ref="G4:G14" si="0">F4/42</f>
        <v>9.5238095238095233E-2</v>
      </c>
      <c r="H4" s="1">
        <v>6</v>
      </c>
      <c r="I4" s="6">
        <f>H4/49</f>
        <v>0.12244897959183673</v>
      </c>
      <c r="J4" s="7">
        <f>E4/(G4+I4)*1.5</f>
        <v>0.73617788461538458</v>
      </c>
      <c r="L4" s="7">
        <f>(J4+J19)/2</f>
        <v>0.63898604614569554</v>
      </c>
    </row>
    <row r="5" spans="1:12" x14ac:dyDescent="0.2">
      <c r="A5" s="3" t="s">
        <v>13</v>
      </c>
      <c r="B5" s="4">
        <v>7</v>
      </c>
      <c r="C5" s="4">
        <v>9</v>
      </c>
      <c r="D5" s="1">
        <f t="shared" ref="D5:D13" si="1">B5*2+C5</f>
        <v>23</v>
      </c>
      <c r="E5" s="5">
        <f t="shared" ref="E5:E14" si="2">D5/234</f>
        <v>9.8290598290598288E-2</v>
      </c>
      <c r="F5" s="1">
        <v>4</v>
      </c>
      <c r="G5" s="6">
        <f t="shared" si="0"/>
        <v>9.5238095238095233E-2</v>
      </c>
      <c r="H5" s="1">
        <v>6</v>
      </c>
      <c r="I5" s="6">
        <f t="shared" ref="I5:I13" si="3">H5/49</f>
        <v>0.12244897959183673</v>
      </c>
      <c r="J5" s="7">
        <f t="shared" ref="J5:J13" si="4">E5/(G5+I5)*1.5</f>
        <v>0.67728365384615385</v>
      </c>
      <c r="L5" s="7">
        <f>(J5+J20)/2</f>
        <v>0.56940602648878347</v>
      </c>
    </row>
    <row r="6" spans="1:12" x14ac:dyDescent="0.2">
      <c r="A6" s="3" t="s">
        <v>14</v>
      </c>
      <c r="B6" s="4">
        <v>8</v>
      </c>
      <c r="C6" s="4">
        <v>9</v>
      </c>
      <c r="D6" s="1">
        <f t="shared" si="1"/>
        <v>25</v>
      </c>
      <c r="E6" s="5">
        <f t="shared" si="2"/>
        <v>0.10683760683760683</v>
      </c>
      <c r="F6" s="1">
        <v>4</v>
      </c>
      <c r="G6" s="6">
        <f t="shared" si="0"/>
        <v>9.5238095238095233E-2</v>
      </c>
      <c r="H6" s="1">
        <v>6</v>
      </c>
      <c r="I6" s="6">
        <f t="shared" si="3"/>
        <v>0.12244897959183673</v>
      </c>
      <c r="J6" s="7">
        <f t="shared" si="4"/>
        <v>0.73617788461538458</v>
      </c>
      <c r="L6" s="7">
        <f>(J6+J21)/2</f>
        <v>0.57612924067057136</v>
      </c>
    </row>
    <row r="7" spans="1:12" x14ac:dyDescent="0.2">
      <c r="A7" s="3" t="s">
        <v>15</v>
      </c>
      <c r="B7" s="4">
        <v>8</v>
      </c>
      <c r="C7" s="4">
        <v>9</v>
      </c>
      <c r="D7" s="1">
        <f t="shared" si="1"/>
        <v>25</v>
      </c>
      <c r="E7" s="5">
        <f t="shared" si="2"/>
        <v>0.10683760683760683</v>
      </c>
      <c r="F7" s="1">
        <v>5</v>
      </c>
      <c r="G7" s="6">
        <f t="shared" si="0"/>
        <v>0.11904761904761904</v>
      </c>
      <c r="H7" s="1">
        <v>5</v>
      </c>
      <c r="I7" s="6">
        <f t="shared" si="3"/>
        <v>0.10204081632653061</v>
      </c>
      <c r="J7" s="7">
        <f t="shared" si="4"/>
        <v>0.72485207100591709</v>
      </c>
      <c r="L7" s="7">
        <f>(J7+J22)/2</f>
        <v>0.57046633386583756</v>
      </c>
    </row>
    <row r="8" spans="1:12" x14ac:dyDescent="0.2">
      <c r="A8" s="3" t="s">
        <v>16</v>
      </c>
      <c r="B8" s="4">
        <v>8</v>
      </c>
      <c r="C8" s="4">
        <v>9</v>
      </c>
      <c r="D8" s="1">
        <f t="shared" si="1"/>
        <v>25</v>
      </c>
      <c r="E8" s="5">
        <f t="shared" si="2"/>
        <v>0.10683760683760683</v>
      </c>
      <c r="F8" s="1">
        <v>5</v>
      </c>
      <c r="G8" s="6">
        <f t="shared" si="0"/>
        <v>0.11904761904761904</v>
      </c>
      <c r="H8" s="1">
        <v>5</v>
      </c>
      <c r="I8" s="6">
        <f t="shared" si="3"/>
        <v>0.10204081632653061</v>
      </c>
      <c r="J8" s="7">
        <f t="shared" si="4"/>
        <v>0.72485207100591709</v>
      </c>
      <c r="L8" s="7">
        <f>(J8+J23)/2</f>
        <v>0.55305733079636821</v>
      </c>
    </row>
    <row r="9" spans="1:12" x14ac:dyDescent="0.2">
      <c r="A9" s="3" t="s">
        <v>11</v>
      </c>
      <c r="B9" s="4">
        <v>8</v>
      </c>
      <c r="C9" s="4">
        <v>9</v>
      </c>
      <c r="D9" s="1">
        <f t="shared" si="1"/>
        <v>25</v>
      </c>
      <c r="E9" s="5">
        <f t="shared" si="2"/>
        <v>0.10683760683760683</v>
      </c>
      <c r="F9" s="1">
        <v>7</v>
      </c>
      <c r="G9" s="6">
        <f t="shared" si="0"/>
        <v>0.16666666666666666</v>
      </c>
      <c r="H9" s="1">
        <v>8</v>
      </c>
      <c r="I9" s="6">
        <f t="shared" si="3"/>
        <v>0.16326530612244897</v>
      </c>
      <c r="J9" s="7">
        <f t="shared" si="4"/>
        <v>0.48572561459159402</v>
      </c>
      <c r="L9" s="7">
        <f>(J9+J24)/2</f>
        <v>0.51034319090521296</v>
      </c>
    </row>
    <row r="10" spans="1:12" x14ac:dyDescent="0.2">
      <c r="A10" s="3" t="s">
        <v>17</v>
      </c>
      <c r="B10" s="4">
        <v>7</v>
      </c>
      <c r="C10" s="4">
        <v>8</v>
      </c>
      <c r="D10" s="1">
        <f t="shared" si="1"/>
        <v>22</v>
      </c>
      <c r="E10" s="5">
        <f t="shared" si="2"/>
        <v>9.4017094017094016E-2</v>
      </c>
      <c r="F10" s="1">
        <v>3</v>
      </c>
      <c r="G10" s="6">
        <f t="shared" si="0"/>
        <v>7.1428571428571425E-2</v>
      </c>
      <c r="H10" s="1">
        <v>3</v>
      </c>
      <c r="I10" s="6">
        <f t="shared" si="3"/>
        <v>6.1224489795918366E-2</v>
      </c>
      <c r="J10" s="7">
        <f t="shared" si="4"/>
        <v>1.0631163708086786</v>
      </c>
      <c r="L10" s="7">
        <f>(J10+J25)/2</f>
        <v>0.79903856901375514</v>
      </c>
    </row>
    <row r="11" spans="1:12" x14ac:dyDescent="0.2">
      <c r="A11" s="3" t="s">
        <v>18</v>
      </c>
      <c r="B11" s="4">
        <v>7</v>
      </c>
      <c r="C11" s="4">
        <v>8</v>
      </c>
      <c r="D11" s="1">
        <f t="shared" si="1"/>
        <v>22</v>
      </c>
      <c r="E11" s="5">
        <f t="shared" si="2"/>
        <v>9.4017094017094016E-2</v>
      </c>
      <c r="F11" s="1">
        <v>3</v>
      </c>
      <c r="G11" s="6">
        <f t="shared" si="0"/>
        <v>7.1428571428571425E-2</v>
      </c>
      <c r="H11" s="1">
        <v>3</v>
      </c>
      <c r="I11" s="6">
        <f t="shared" si="3"/>
        <v>6.1224489795918366E-2</v>
      </c>
      <c r="J11" s="7">
        <f t="shared" si="4"/>
        <v>1.0631163708086786</v>
      </c>
      <c r="L11" s="7">
        <f>(J11+J26)/2</f>
        <v>0.71063130108977457</v>
      </c>
    </row>
    <row r="12" spans="1:12" x14ac:dyDescent="0.2">
      <c r="A12" s="3" t="s">
        <v>19</v>
      </c>
      <c r="B12" s="4">
        <v>7</v>
      </c>
      <c r="C12" s="4">
        <v>8</v>
      </c>
      <c r="D12" s="1">
        <f t="shared" si="1"/>
        <v>22</v>
      </c>
      <c r="E12" s="5">
        <f t="shared" si="2"/>
        <v>9.4017094017094016E-2</v>
      </c>
      <c r="F12" s="1">
        <v>3</v>
      </c>
      <c r="G12" s="6">
        <f t="shared" si="0"/>
        <v>7.1428571428571425E-2</v>
      </c>
      <c r="H12" s="1">
        <v>3</v>
      </c>
      <c r="I12" s="6">
        <f t="shared" si="3"/>
        <v>6.1224489795918366E-2</v>
      </c>
      <c r="J12" s="7">
        <f t="shared" si="4"/>
        <v>1.0631163708086786</v>
      </c>
      <c r="L12" s="7">
        <f>(J12+J27)/2</f>
        <v>0.86178088121843288</v>
      </c>
    </row>
    <row r="13" spans="1:12" x14ac:dyDescent="0.2">
      <c r="A13" s="3" t="s">
        <v>20</v>
      </c>
      <c r="B13" s="4">
        <v>6</v>
      </c>
      <c r="C13" s="4">
        <v>8</v>
      </c>
      <c r="D13" s="1">
        <f t="shared" si="1"/>
        <v>20</v>
      </c>
      <c r="E13" s="5">
        <f t="shared" si="2"/>
        <v>8.5470085470085472E-2</v>
      </c>
      <c r="F13" s="1">
        <v>4</v>
      </c>
      <c r="G13" s="6">
        <f t="shared" si="0"/>
        <v>9.5238095238095233E-2</v>
      </c>
      <c r="H13" s="1">
        <v>4</v>
      </c>
      <c r="I13" s="6">
        <f t="shared" si="3"/>
        <v>8.1632653061224483E-2</v>
      </c>
      <c r="J13" s="7">
        <f t="shared" si="4"/>
        <v>0.72485207100591731</v>
      </c>
      <c r="L13" s="7">
        <f>(J13+J28)/2</f>
        <v>0.80822667485198507</v>
      </c>
    </row>
    <row r="14" spans="1:12" x14ac:dyDescent="0.2">
      <c r="A14" s="3" t="s">
        <v>21</v>
      </c>
      <c r="B14" s="4">
        <f>SUM(B4:B13)</f>
        <v>74</v>
      </c>
      <c r="C14" s="4">
        <f>SUM(C4:C13)</f>
        <v>86</v>
      </c>
      <c r="D14" s="1">
        <f>SUM(D4:D13)</f>
        <v>234</v>
      </c>
      <c r="E14" s="5">
        <f t="shared" si="2"/>
        <v>1</v>
      </c>
      <c r="F14" s="1">
        <f>SUM(F4:F13)</f>
        <v>42</v>
      </c>
      <c r="G14" s="6">
        <f t="shared" si="0"/>
        <v>1</v>
      </c>
      <c r="H14" s="1">
        <f>SUM(H4:H13)</f>
        <v>49</v>
      </c>
      <c r="I14" s="6">
        <f>H14/49</f>
        <v>1</v>
      </c>
      <c r="J14" s="1"/>
    </row>
    <row r="16" spans="1:12" x14ac:dyDescent="0.2">
      <c r="A16" s="9" t="s">
        <v>26</v>
      </c>
      <c r="B16" s="10"/>
      <c r="C16" s="10"/>
      <c r="D16" s="10"/>
      <c r="E16" s="10"/>
      <c r="F16" s="10"/>
      <c r="G16" s="10"/>
      <c r="H16" s="10"/>
      <c r="I16" s="10"/>
      <c r="J16" s="11"/>
    </row>
    <row r="17" spans="1:10" x14ac:dyDescent="0.2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</row>
    <row r="18" spans="1:10" x14ac:dyDescent="0.2">
      <c r="A18" s="1" t="s">
        <v>0</v>
      </c>
      <c r="B18" s="1">
        <v>2</v>
      </c>
      <c r="C18" s="1">
        <v>1</v>
      </c>
      <c r="D18" s="1"/>
      <c r="E18" s="1"/>
      <c r="F18" s="1">
        <v>1</v>
      </c>
      <c r="G18" s="1"/>
      <c r="H18" s="1">
        <v>0.5</v>
      </c>
      <c r="I18" s="1"/>
      <c r="J18" s="1">
        <v>1</v>
      </c>
    </row>
    <row r="19" spans="1:10" x14ac:dyDescent="0.2">
      <c r="A19" s="3" t="s">
        <v>12</v>
      </c>
      <c r="B19" s="4">
        <v>9</v>
      </c>
      <c r="C19" s="4">
        <v>9</v>
      </c>
      <c r="D19" s="1">
        <f>B19*2+C19</f>
        <v>27</v>
      </c>
      <c r="E19" s="5">
        <f>D19/279</f>
        <v>9.6774193548387094E-2</v>
      </c>
      <c r="F19" s="1">
        <v>4</v>
      </c>
      <c r="G19" s="6">
        <f>F19/52</f>
        <v>7.6923076923076927E-2</v>
      </c>
      <c r="H19" s="1">
        <v>6</v>
      </c>
      <c r="I19" s="6">
        <f>H19/59</f>
        <v>0.10169491525423729</v>
      </c>
      <c r="J19" s="7">
        <f>E19/(G19+I19)*1</f>
        <v>0.5417942076760065</v>
      </c>
    </row>
    <row r="20" spans="1:10" x14ac:dyDescent="0.2">
      <c r="A20" s="3" t="s">
        <v>13</v>
      </c>
      <c r="B20" s="4">
        <v>8</v>
      </c>
      <c r="C20" s="4">
        <v>7</v>
      </c>
      <c r="D20" s="1">
        <f t="shared" ref="D20:D30" si="5">B20*2+C20</f>
        <v>23</v>
      </c>
      <c r="E20" s="5">
        <f t="shared" ref="E20:E30" si="6">D20/279</f>
        <v>8.2437275985663083E-2</v>
      </c>
      <c r="F20" s="1">
        <v>4</v>
      </c>
      <c r="G20" s="6">
        <f t="shared" ref="G20:G30" si="7">F20/52</f>
        <v>7.6923076923076927E-2</v>
      </c>
      <c r="H20" s="1">
        <v>6</v>
      </c>
      <c r="I20" s="6">
        <f t="shared" ref="I20:I30" si="8">H20/59</f>
        <v>0.10169491525423729</v>
      </c>
      <c r="J20" s="7">
        <f t="shared" ref="J20:J30" si="9">E20/(G20+I20)*1</f>
        <v>0.46152839913141303</v>
      </c>
    </row>
    <row r="21" spans="1:10" x14ac:dyDescent="0.2">
      <c r="A21" s="3" t="s">
        <v>22</v>
      </c>
      <c r="B21" s="4">
        <v>7</v>
      </c>
      <c r="C21" s="4">
        <v>7</v>
      </c>
      <c r="D21" s="1">
        <f t="shared" si="5"/>
        <v>21</v>
      </c>
      <c r="E21" s="5">
        <f t="shared" si="6"/>
        <v>7.5268817204301078E-2</v>
      </c>
      <c r="F21" s="1">
        <v>5</v>
      </c>
      <c r="G21" s="6">
        <f t="shared" si="7"/>
        <v>9.6153846153846159E-2</v>
      </c>
      <c r="H21" s="1">
        <v>5</v>
      </c>
      <c r="I21" s="6">
        <f t="shared" si="8"/>
        <v>8.4745762711864403E-2</v>
      </c>
      <c r="J21" s="7">
        <f t="shared" si="9"/>
        <v>0.41608059672575803</v>
      </c>
    </row>
    <row r="22" spans="1:10" x14ac:dyDescent="0.2">
      <c r="A22" s="3" t="s">
        <v>23</v>
      </c>
      <c r="B22" s="4">
        <v>7</v>
      </c>
      <c r="C22" s="4">
        <v>7</v>
      </c>
      <c r="D22" s="1">
        <f t="shared" si="5"/>
        <v>21</v>
      </c>
      <c r="E22" s="5">
        <f t="shared" si="6"/>
        <v>7.5268817204301078E-2</v>
      </c>
      <c r="F22" s="1">
        <v>5</v>
      </c>
      <c r="G22" s="6">
        <f t="shared" si="7"/>
        <v>9.6153846153846159E-2</v>
      </c>
      <c r="H22" s="1">
        <v>5</v>
      </c>
      <c r="I22" s="6">
        <f t="shared" si="8"/>
        <v>8.4745762711864403E-2</v>
      </c>
      <c r="J22" s="7">
        <f t="shared" si="9"/>
        <v>0.41608059672575803</v>
      </c>
    </row>
    <row r="23" spans="1:10" x14ac:dyDescent="0.2">
      <c r="A23" s="3" t="s">
        <v>14</v>
      </c>
      <c r="B23" s="4">
        <v>8</v>
      </c>
      <c r="C23" s="4">
        <v>3</v>
      </c>
      <c r="D23" s="1">
        <f t="shared" si="5"/>
        <v>19</v>
      </c>
      <c r="E23" s="5">
        <f t="shared" si="6"/>
        <v>6.8100358422939072E-2</v>
      </c>
      <c r="F23" s="1">
        <v>4</v>
      </c>
      <c r="G23" s="6">
        <f t="shared" si="7"/>
        <v>7.6923076923076927E-2</v>
      </c>
      <c r="H23" s="1">
        <v>6</v>
      </c>
      <c r="I23" s="6">
        <f t="shared" si="8"/>
        <v>0.10169491525423729</v>
      </c>
      <c r="J23" s="7">
        <f t="shared" si="9"/>
        <v>0.38126259058681944</v>
      </c>
    </row>
    <row r="24" spans="1:10" x14ac:dyDescent="0.2">
      <c r="A24" s="3" t="s">
        <v>15</v>
      </c>
      <c r="B24" s="4">
        <v>9</v>
      </c>
      <c r="C24" s="4">
        <v>9</v>
      </c>
      <c r="D24" s="1">
        <f t="shared" si="5"/>
        <v>27</v>
      </c>
      <c r="E24" s="5">
        <f t="shared" si="6"/>
        <v>9.6774193548387094E-2</v>
      </c>
      <c r="F24" s="1">
        <v>5</v>
      </c>
      <c r="G24" s="6">
        <f t="shared" si="7"/>
        <v>9.6153846153846159E-2</v>
      </c>
      <c r="H24" s="1">
        <v>5</v>
      </c>
      <c r="I24" s="6">
        <f t="shared" si="8"/>
        <v>8.4745762711864403E-2</v>
      </c>
      <c r="J24" s="7">
        <f t="shared" si="9"/>
        <v>0.53496076721883179</v>
      </c>
    </row>
    <row r="25" spans="1:10" x14ac:dyDescent="0.2">
      <c r="A25" s="3" t="s">
        <v>16</v>
      </c>
      <c r="B25" s="4">
        <v>9</v>
      </c>
      <c r="C25" s="4">
        <v>9</v>
      </c>
      <c r="D25" s="1">
        <f t="shared" si="5"/>
        <v>27</v>
      </c>
      <c r="E25" s="5">
        <f t="shared" si="6"/>
        <v>9.6774193548387094E-2</v>
      </c>
      <c r="F25" s="1">
        <v>5</v>
      </c>
      <c r="G25" s="6">
        <f t="shared" si="7"/>
        <v>9.6153846153846159E-2</v>
      </c>
      <c r="H25" s="1">
        <v>5</v>
      </c>
      <c r="I25" s="6">
        <f t="shared" si="8"/>
        <v>8.4745762711864403E-2</v>
      </c>
      <c r="J25" s="7">
        <f t="shared" si="9"/>
        <v>0.53496076721883179</v>
      </c>
    </row>
    <row r="26" spans="1:10" x14ac:dyDescent="0.2">
      <c r="A26" s="3" t="s">
        <v>11</v>
      </c>
      <c r="B26" s="4">
        <v>9</v>
      </c>
      <c r="C26" s="4">
        <v>9</v>
      </c>
      <c r="D26" s="1">
        <f t="shared" si="5"/>
        <v>27</v>
      </c>
      <c r="E26" s="5">
        <f t="shared" si="6"/>
        <v>9.6774193548387094E-2</v>
      </c>
      <c r="F26" s="1">
        <v>7</v>
      </c>
      <c r="G26" s="6">
        <f t="shared" si="7"/>
        <v>0.13461538461538461</v>
      </c>
      <c r="H26" s="1">
        <v>8</v>
      </c>
      <c r="I26" s="6">
        <f t="shared" si="8"/>
        <v>0.13559322033898305</v>
      </c>
      <c r="J26" s="7">
        <f t="shared" si="9"/>
        <v>0.35814623137087048</v>
      </c>
    </row>
    <row r="27" spans="1:10" x14ac:dyDescent="0.2">
      <c r="A27" s="3" t="s">
        <v>17</v>
      </c>
      <c r="B27" s="4">
        <v>8</v>
      </c>
      <c r="C27" s="4">
        <v>4</v>
      </c>
      <c r="D27" s="1">
        <f t="shared" si="5"/>
        <v>20</v>
      </c>
      <c r="E27" s="5">
        <f t="shared" si="6"/>
        <v>7.1684587813620068E-2</v>
      </c>
      <c r="F27" s="1">
        <v>3</v>
      </c>
      <c r="G27" s="6">
        <f t="shared" si="7"/>
        <v>5.7692307692307696E-2</v>
      </c>
      <c r="H27" s="1">
        <v>3</v>
      </c>
      <c r="I27" s="6">
        <f t="shared" si="8"/>
        <v>5.0847457627118647E-2</v>
      </c>
      <c r="J27" s="7">
        <f t="shared" si="9"/>
        <v>0.66044539162818727</v>
      </c>
    </row>
    <row r="28" spans="1:10" x14ac:dyDescent="0.2">
      <c r="A28" s="3" t="s">
        <v>18</v>
      </c>
      <c r="B28" s="4">
        <v>9</v>
      </c>
      <c r="C28" s="4">
        <v>9</v>
      </c>
      <c r="D28" s="1">
        <f t="shared" si="5"/>
        <v>27</v>
      </c>
      <c r="E28" s="5">
        <f t="shared" si="6"/>
        <v>9.6774193548387094E-2</v>
      </c>
      <c r="F28" s="1">
        <v>3</v>
      </c>
      <c r="G28" s="6">
        <f t="shared" si="7"/>
        <v>5.7692307692307696E-2</v>
      </c>
      <c r="H28" s="1">
        <v>3</v>
      </c>
      <c r="I28" s="6">
        <f t="shared" si="8"/>
        <v>5.0847457627118647E-2</v>
      </c>
      <c r="J28" s="7">
        <f t="shared" si="9"/>
        <v>0.89160127869805283</v>
      </c>
    </row>
    <row r="29" spans="1:10" x14ac:dyDescent="0.2">
      <c r="A29" s="3" t="s">
        <v>19</v>
      </c>
      <c r="B29" s="4">
        <v>8</v>
      </c>
      <c r="C29" s="4">
        <v>4</v>
      </c>
      <c r="D29" s="1">
        <f t="shared" si="5"/>
        <v>20</v>
      </c>
      <c r="E29" s="5">
        <f t="shared" si="6"/>
        <v>7.1684587813620068E-2</v>
      </c>
      <c r="F29" s="1">
        <v>3</v>
      </c>
      <c r="G29" s="6">
        <f t="shared" si="7"/>
        <v>5.7692307692307696E-2</v>
      </c>
      <c r="H29" s="1">
        <v>3</v>
      </c>
      <c r="I29" s="6">
        <f t="shared" si="8"/>
        <v>5.0847457627118647E-2</v>
      </c>
      <c r="J29" s="7">
        <f t="shared" si="9"/>
        <v>0.66044539162818727</v>
      </c>
    </row>
    <row r="30" spans="1:10" x14ac:dyDescent="0.2">
      <c r="A30" s="3" t="s">
        <v>20</v>
      </c>
      <c r="B30" s="4">
        <v>8</v>
      </c>
      <c r="C30" s="4">
        <v>4</v>
      </c>
      <c r="D30" s="1">
        <f t="shared" si="5"/>
        <v>20</v>
      </c>
      <c r="E30" s="5">
        <f t="shared" si="6"/>
        <v>7.1684587813620068E-2</v>
      </c>
      <c r="F30" s="1">
        <v>4</v>
      </c>
      <c r="G30" s="6">
        <f t="shared" si="7"/>
        <v>7.6923076923076927E-2</v>
      </c>
      <c r="H30" s="1">
        <v>4</v>
      </c>
      <c r="I30" s="6">
        <f t="shared" si="8"/>
        <v>6.7796610169491525E-2</v>
      </c>
      <c r="J30" s="7">
        <f t="shared" si="9"/>
        <v>0.49533404372114048</v>
      </c>
    </row>
  </sheetData>
  <mergeCells count="2">
    <mergeCell ref="A1:J1"/>
    <mergeCell ref="A16:J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23</vt:i4>
      </vt:variant>
    </vt:vector>
  </HeadingPairs>
  <TitlesOfParts>
    <vt:vector size="24" baseType="lpstr">
      <vt:lpstr>Sheet1</vt:lpstr>
      <vt:lpstr>Sheet1!_Toc534269487</vt:lpstr>
      <vt:lpstr>Sheet1!_Toc534269488</vt:lpstr>
      <vt:lpstr>Sheet1!_Toc534269491</vt:lpstr>
      <vt:lpstr>Sheet1!_Toc534269492</vt:lpstr>
      <vt:lpstr>Sheet1!_Toc534269493</vt:lpstr>
      <vt:lpstr>Sheet1!_Toc534269494</vt:lpstr>
      <vt:lpstr>Sheet1!_Toc534269495</vt:lpstr>
      <vt:lpstr>Sheet1!_Toc534269496</vt:lpstr>
      <vt:lpstr>Sheet1!_Toc534269497</vt:lpstr>
      <vt:lpstr>Sheet1!_Toc534269498</vt:lpstr>
      <vt:lpstr>Sheet1!_Toc534269518</vt:lpstr>
      <vt:lpstr>Sheet1!_Toc534269519</vt:lpstr>
      <vt:lpstr>Sheet1!_Toc534269520</vt:lpstr>
      <vt:lpstr>Sheet1!_Toc534269521</vt:lpstr>
      <vt:lpstr>Sheet1!_Toc534269522</vt:lpstr>
      <vt:lpstr>Sheet1!_Toc534269523</vt:lpstr>
      <vt:lpstr>Sheet1!_Toc534269524</vt:lpstr>
      <vt:lpstr>Sheet1!_Toc534269525</vt:lpstr>
      <vt:lpstr>Sheet1!_Toc534269526</vt:lpstr>
      <vt:lpstr>Sheet1!_Toc534269527</vt:lpstr>
      <vt:lpstr>Sheet1!_Toc534269528</vt:lpstr>
      <vt:lpstr>Sheet1!_Toc534269529</vt:lpstr>
      <vt:lpstr>Sheet1!_Toc534269530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2019-01-10T16:26:12Z</dcterms:modified>
</cp:coreProperties>
</file>