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computingservices-my.sharepoint.com/personal/ch704_bath_ac_uk/Documents/CV/BoE/Senior Analyst, Future of Cash - Notes Directorate/interview/files sent/"/>
    </mc:Choice>
  </mc:AlternateContent>
  <xr:revisionPtr revIDLastSave="71" documentId="8_{223A8F33-72C4-46BD-9E66-72CDABABF87E}" xr6:coauthVersionLast="47" xr6:coauthVersionMax="47" xr10:uidLastSave="{CFE74A02-78A9-45B8-9034-3B9DF30E2334}"/>
  <bookViews>
    <workbookView xWindow="-28920" yWindow="30" windowWidth="29040" windowHeight="15840" activeTab="3" xr2:uid="{788B732F-1436-4867-B2C1-3A732B776CA7}"/>
    <workbookView xWindow="-28920" yWindow="30" windowWidth="29040" windowHeight="15840" activeTab="2" xr2:uid="{40E723D5-1947-4C89-8A39-F2C304A3A6E1}"/>
    <workbookView xWindow="-28920" yWindow="30" windowWidth="29040" windowHeight="15840" firstSheet="1" activeTab="4" xr2:uid="{C2667252-711C-4967-9AF0-23DAC059CE38}"/>
  </bookViews>
  <sheets>
    <sheet name="Data Sources" sheetId="3" r:id="rId1"/>
    <sheet name="Note in circulation data" sheetId="1" r:id="rId2"/>
    <sheet name="Inflation data" sheetId="2" r:id="rId3"/>
    <sheet name="data" sheetId="7" r:id="rId4"/>
    <sheet name="data for R" sheetId="8" r:id="rId5"/>
  </sheets>
  <definedNames>
    <definedName name="DEPR">#REF!</definedName>
    <definedName name="Migr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9" i="7" l="1"/>
  <c r="C79" i="7"/>
  <c r="I78" i="7"/>
  <c r="J78" i="7" s="1"/>
  <c r="I77" i="7"/>
  <c r="I76" i="7"/>
  <c r="J77" i="7" s="1"/>
  <c r="I75" i="7"/>
  <c r="J75" i="7" s="1"/>
  <c r="J74" i="7"/>
  <c r="I74" i="7"/>
  <c r="I73" i="7"/>
  <c r="I72" i="7"/>
  <c r="J73" i="7" s="1"/>
  <c r="I71" i="7"/>
  <c r="J71" i="7" s="1"/>
  <c r="J70" i="7"/>
  <c r="I70" i="7"/>
  <c r="I69" i="7"/>
  <c r="I68" i="7"/>
  <c r="J69" i="7" s="1"/>
  <c r="I67" i="7"/>
  <c r="J67" i="7" s="1"/>
  <c r="J66" i="7"/>
  <c r="I66" i="7"/>
  <c r="I65" i="7"/>
  <c r="I64" i="7"/>
  <c r="J65" i="7" s="1"/>
  <c r="I63" i="7"/>
  <c r="J63" i="7" s="1"/>
  <c r="J62" i="7"/>
  <c r="I62" i="7"/>
  <c r="I61" i="7"/>
  <c r="I60" i="7"/>
  <c r="J61" i="7" s="1"/>
  <c r="I59" i="7"/>
  <c r="J59" i="7" s="1"/>
  <c r="J58" i="7"/>
  <c r="I58" i="7"/>
  <c r="I57" i="7"/>
  <c r="I56" i="7"/>
  <c r="J57" i="7" s="1"/>
  <c r="I55" i="7"/>
  <c r="J55" i="7" s="1"/>
  <c r="J54" i="7"/>
  <c r="I54" i="7"/>
  <c r="I53" i="7"/>
  <c r="I52" i="7"/>
  <c r="J53" i="7" s="1"/>
  <c r="J51" i="7"/>
  <c r="J76" i="7" l="1"/>
  <c r="J72" i="7"/>
  <c r="J52" i="7"/>
  <c r="J56" i="7"/>
  <c r="J60" i="7"/>
  <c r="J64" i="7"/>
  <c r="J68" i="7"/>
  <c r="U34" i="7"/>
  <c r="U35" i="7" s="1"/>
  <c r="U36" i="7" s="1"/>
  <c r="U37" i="7" s="1"/>
  <c r="U38" i="7" s="1"/>
  <c r="U39" i="7" s="1"/>
  <c r="O35" i="7"/>
  <c r="O36" i="7" s="1"/>
  <c r="O37" i="7" s="1"/>
  <c r="O38" i="7" s="1"/>
  <c r="O39" i="7" s="1"/>
  <c r="O34" i="7"/>
  <c r="V11" i="7"/>
  <c r="V10" i="7"/>
  <c r="V9" i="7"/>
  <c r="V8" i="7"/>
  <c r="V7" i="7"/>
  <c r="V6" i="7"/>
  <c r="U7" i="7"/>
  <c r="U8" i="7" s="1"/>
  <c r="U9" i="7" s="1"/>
  <c r="U10" i="7" s="1"/>
  <c r="U11" i="7" s="1"/>
  <c r="U6" i="7"/>
  <c r="V5" i="7"/>
  <c r="P11" i="7"/>
  <c r="P10" i="7"/>
  <c r="P9" i="7"/>
  <c r="P8" i="7"/>
  <c r="P7" i="7"/>
  <c r="P6" i="7"/>
  <c r="O6" i="7"/>
  <c r="O7" i="7" s="1"/>
  <c r="O8" i="7" s="1"/>
  <c r="O9" i="7" s="1"/>
  <c r="O10" i="7" s="1"/>
  <c r="O11" i="7" s="1"/>
  <c r="P5" i="7"/>
  <c r="I51" i="7"/>
  <c r="I50" i="7"/>
  <c r="I49" i="7"/>
  <c r="I48" i="7"/>
  <c r="I47" i="7"/>
  <c r="I46" i="7"/>
  <c r="I45" i="7"/>
  <c r="I44" i="7"/>
  <c r="I43" i="7"/>
  <c r="I42" i="7"/>
  <c r="I41" i="7"/>
  <c r="I40" i="7"/>
  <c r="I39" i="7"/>
  <c r="I38" i="7"/>
  <c r="I37" i="7"/>
  <c r="I36" i="7"/>
  <c r="I35" i="7"/>
  <c r="I34" i="7"/>
  <c r="I33" i="7"/>
  <c r="I32" i="7"/>
  <c r="I31" i="7"/>
  <c r="J31" i="7" s="1"/>
  <c r="I30" i="7"/>
  <c r="I29" i="7"/>
  <c r="I28" i="7"/>
  <c r="I27" i="7"/>
  <c r="I26" i="7"/>
  <c r="I25" i="7"/>
  <c r="I24" i="7"/>
  <c r="I23" i="7"/>
  <c r="I22" i="7"/>
  <c r="I21" i="7"/>
  <c r="I20" i="7"/>
  <c r="I19" i="7"/>
  <c r="I18" i="7"/>
  <c r="I17" i="7"/>
  <c r="I16" i="7"/>
  <c r="I15" i="7"/>
  <c r="I14" i="7"/>
  <c r="I13" i="7"/>
  <c r="I12" i="7"/>
  <c r="I11" i="7"/>
  <c r="I10" i="7"/>
  <c r="I9" i="7"/>
  <c r="I8" i="7"/>
  <c r="I7" i="7"/>
  <c r="I6" i="7"/>
  <c r="I5" i="7"/>
  <c r="I4" i="7"/>
  <c r="I3" i="7"/>
  <c r="I2" i="7"/>
  <c r="J49" i="7" l="1"/>
  <c r="J44" i="7"/>
  <c r="J6" i="7"/>
  <c r="J37" i="7"/>
  <c r="J38" i="7"/>
  <c r="J45" i="7"/>
  <c r="J8" i="7"/>
  <c r="J16" i="7"/>
  <c r="J24" i="7"/>
  <c r="J32" i="7"/>
  <c r="J39" i="7"/>
  <c r="J17" i="7"/>
  <c r="J25" i="7"/>
  <c r="J33" i="7"/>
  <c r="J47" i="7"/>
  <c r="J18" i="7"/>
  <c r="J26" i="7"/>
  <c r="J41" i="7"/>
  <c r="S6" i="7" a="1"/>
  <c r="S6" i="7" s="1"/>
  <c r="S5" i="7" s="1" a="1"/>
  <c r="S5" i="7" s="1"/>
  <c r="S7" i="7" s="1"/>
  <c r="S8" i="7" s="1"/>
  <c r="M6" i="7" a="1"/>
  <c r="M6" i="7" s="1"/>
  <c r="M5" i="7" s="1" a="1"/>
  <c r="M5" i="7" s="1"/>
  <c r="M7" i="7" s="1"/>
  <c r="M8" i="7" s="1"/>
  <c r="J4" i="7"/>
  <c r="J12" i="7"/>
  <c r="J20" i="7"/>
  <c r="J28" i="7"/>
  <c r="J50" i="7"/>
  <c r="J3" i="7"/>
  <c r="J11" i="7"/>
  <c r="J19" i="7"/>
  <c r="J40" i="7"/>
  <c r="J46" i="7"/>
  <c r="J27" i="7"/>
  <c r="J34" i="7"/>
  <c r="J13" i="7"/>
  <c r="J35" i="7"/>
  <c r="J14" i="7"/>
  <c r="J22" i="7"/>
  <c r="J29" i="7"/>
  <c r="J36" i="7"/>
  <c r="J42" i="7"/>
  <c r="J21" i="7"/>
  <c r="J7" i="7"/>
  <c r="J15" i="7"/>
  <c r="J23" i="7"/>
  <c r="J30" i="7"/>
  <c r="J43" i="7"/>
  <c r="J48" i="7"/>
  <c r="J10" i="7"/>
  <c r="J5" i="7"/>
  <c r="J9" i="7"/>
  <c r="P39" i="7" l="1"/>
  <c r="P34" i="7"/>
  <c r="P35" i="7"/>
  <c r="P36" i="7"/>
  <c r="P37" i="7"/>
  <c r="V35" i="7"/>
  <c r="V34" i="7"/>
  <c r="V38" i="7"/>
  <c r="P33" i="7"/>
  <c r="V39" i="7"/>
  <c r="V33" i="7"/>
  <c r="V36" i="7"/>
  <c r="V37" i="7"/>
  <c r="P38" i="7"/>
  <c r="M34" i="7" l="1" a="1"/>
  <c r="M34" i="7" s="1"/>
  <c r="M33" i="7" s="1" a="1"/>
  <c r="M33" i="7" s="1"/>
  <c r="M35" i="7" s="1"/>
  <c r="M36" i="7" s="1"/>
  <c r="S34" i="7" a="1"/>
  <c r="S34" i="7" s="1"/>
  <c r="S33" i="7" s="1" a="1"/>
  <c r="S33" i="7" s="1"/>
  <c r="S35" i="7" s="1"/>
  <c r="S36" i="7" s="1"/>
  <c r="N12" i="1" l="1"/>
  <c r="N13" i="1"/>
  <c r="N14" i="1"/>
  <c r="N15" i="1"/>
  <c r="A16" i="1"/>
  <c r="A17" i="1" s="1"/>
  <c r="A18" i="1" s="1"/>
  <c r="A19" i="1" s="1"/>
  <c r="A20" i="1" s="1"/>
  <c r="A21" i="1" s="1"/>
  <c r="A22" i="1" s="1"/>
  <c r="A23" i="1" s="1"/>
  <c r="A24" i="1" s="1"/>
  <c r="A25" i="1" s="1"/>
  <c r="A26" i="1" s="1"/>
  <c r="A27" i="1" s="1"/>
  <c r="A28" i="1" s="1"/>
  <c r="A29" i="1" s="1"/>
  <c r="A30" i="1" s="1"/>
  <c r="A31" i="1" s="1"/>
  <c r="A32" i="1" s="1"/>
  <c r="A33" i="1" s="1"/>
  <c r="A34" i="1" s="1"/>
  <c r="N16" i="1"/>
  <c r="N17" i="1"/>
  <c r="N18" i="1"/>
  <c r="N19" i="1"/>
  <c r="N20" i="1"/>
  <c r="N21" i="1"/>
  <c r="N22" i="1"/>
  <c r="N23" i="1"/>
  <c r="N24" i="1"/>
  <c r="N25" i="1"/>
  <c r="N26" i="1"/>
  <c r="N27" i="1"/>
  <c r="N28" i="1"/>
  <c r="N29" i="1"/>
  <c r="N30" i="1"/>
  <c r="N31" i="1"/>
  <c r="N32" i="1"/>
  <c r="N33" i="1"/>
  <c r="N34" i="1"/>
  <c r="N35" i="1"/>
  <c r="N36" i="1"/>
  <c r="N39"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Thomas, Ryland</author>
  </authors>
  <commentList>
    <comment ref="I8" authorId="0" shapeId="0" xr:uid="{00000000-0006-0000-0100-000001000000}">
      <text>
        <r>
          <rPr>
            <b/>
            <sz val="9"/>
            <color indexed="81"/>
            <rFont val="Tahoma"/>
            <family val="2"/>
          </rPr>
          <t>Thomas, Ryland:</t>
        </r>
        <r>
          <rPr>
            <sz val="9"/>
            <color indexed="81"/>
            <rFont val="Tahoma"/>
            <family val="2"/>
          </rPr>
          <t xml:space="preserve"> Notes over £100 mainly used as bankers' reserves and within the Bank of England  as cover for Scottish and Irish Note Issues.  The group includes some £200 and £300 notes which were discontinued in 1928 and 1887 respectively.
</t>
        </r>
      </text>
    </comment>
  </commentList>
</comments>
</file>

<file path=xl/sharedStrings.xml><?xml version="1.0" encoding="utf-8"?>
<sst xmlns="http://schemas.openxmlformats.org/spreadsheetml/2006/main" count="302" uniqueCount="277">
  <si>
    <t>From the Bank of England Annual Reports, end of February observation</t>
  </si>
  <si>
    <t>From the Bank of England Statistical Summary, Annual Average of Wednesday figures</t>
  </si>
  <si>
    <t>Check</t>
  </si>
  <si>
    <t>Total</t>
  </si>
  <si>
    <t>over £1000</t>
  </si>
  <si>
    <t>Over £100</t>
  </si>
  <si>
    <t>£1(a)</t>
  </si>
  <si>
    <t>10 shillings</t>
  </si>
  <si>
    <t>Prior to 1928, these include Third Series Currency Notes in Circulation issued by the Treasury, prior to the amalgamation of the note issue in 1928.  But they exclude First and Second Series Currency notes and Bank of England notes set aside as cover for the Currency Note Issue.</t>
  </si>
  <si>
    <t>Notes over £100 mainly used as bankers' reserves and within the Bank of England as cover for Scottish and Irish Note Issues.</t>
  </si>
  <si>
    <t>The issue of £20, £50, £100, £500 and £1,000 notes was discontinued in 1943. £20 and £50 notes were reintroduced in 1970 and 1982.  The issue of £10 notes was suspended between 1943 and 21st February 1964.</t>
  </si>
  <si>
    <t>£mn</t>
  </si>
  <si>
    <t>Source: Bank of England Statistical Summary and Bank of England Annual Reports</t>
  </si>
  <si>
    <t>A4. Bank of England and Treasury-Issued Currency notes by denomination, 1921-2018</t>
  </si>
  <si>
    <t>Back to front page</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</si>
  <si>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</si>
  <si>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</si>
  <si>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</si>
  <si>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</si>
  <si>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</si>
  <si>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</si>
  <si>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</si>
  <si>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</si>
  <si>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</si>
  <si>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</si>
  <si>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</si>
  <si>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</si>
  <si>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</si>
  <si>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</si>
  <si>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</si>
  <si>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</si>
  <si>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</si>
  <si>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</si>
  <si>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</si>
  <si>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</si>
  <si>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</si>
  <si>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</si>
  <si>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</si>
  <si>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</si>
  <si>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</si>
  <si>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</si>
  <si>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</si>
  <si>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</si>
  <si>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</si>
  <si>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</si>
  <si>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</si>
  <si>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</si>
  <si>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</si>
  <si>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</si>
  <si>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</si>
  <si>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</si>
  <si>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</si>
  <si>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</si>
  <si>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</si>
  <si>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</si>
  <si>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</si>
  <si>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</si>
  <si>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</si>
  <si>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</si>
  <si>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</si>
  <si>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</si>
  <si>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</si>
  <si>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</si>
  <si>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</si>
  <si>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</si>
  <si>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</si>
  <si>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</si>
  <si>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</si>
  <si>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</si>
  <si>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</si>
  <si>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</si>
  <si>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</si>
  <si>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</si>
  <si>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</si>
  <si>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</si>
  <si>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</si>
  <si>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</si>
  <si>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</si>
  <si>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</si>
  <si>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</si>
  <si>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</si>
  <si>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</si>
  <si>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</si>
  <si>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</si>
  <si>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</si>
  <si>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</si>
  <si>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</si>
  <si>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</si>
  <si>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</si>
  <si>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</si>
  <si>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</si>
  <si>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</si>
  <si>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</si>
  <si>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</si>
  <si>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1942</t>
  </si>
  <si>
    <t>1941</t>
  </si>
  <si>
    <t>1940</t>
  </si>
  <si>
    <t>1939</t>
  </si>
  <si>
    <t>1938</t>
  </si>
  <si>
    <t>1937</t>
  </si>
  <si>
    <t>1936</t>
  </si>
  <si>
    <t>1935</t>
  </si>
  <si>
    <t>1934</t>
  </si>
  <si>
    <t>1933</t>
  </si>
  <si>
    <t>1932</t>
  </si>
  <si>
    <t>1931</t>
  </si>
  <si>
    <t>1930</t>
  </si>
  <si>
    <t>1929</t>
  </si>
  <si>
    <t>1928</t>
  </si>
  <si>
    <t>1927</t>
  </si>
  <si>
    <t>1926</t>
  </si>
  <si>
    <t>1925</t>
  </si>
  <si>
    <t>1924</t>
  </si>
  <si>
    <t>1923</t>
  </si>
  <si>
    <t>1922</t>
  </si>
  <si>
    <t>1921</t>
  </si>
  <si>
    <t>1920</t>
  </si>
  <si>
    <t>1919</t>
  </si>
  <si>
    <t>1918</t>
  </si>
  <si>
    <t>1917</t>
  </si>
  <si>
    <t>1916</t>
  </si>
  <si>
    <t>1915</t>
  </si>
  <si>
    <t>1914</t>
  </si>
  <si>
    <t>1913</t>
  </si>
  <si>
    <t>1912</t>
  </si>
  <si>
    <t>1911</t>
  </si>
  <si>
    <t>1910</t>
  </si>
  <si>
    <t>1909</t>
  </si>
  <si>
    <t>1908</t>
  </si>
  <si>
    <t>1907</t>
  </si>
  <si>
    <t>1906</t>
  </si>
  <si>
    <t>1905</t>
  </si>
  <si>
    <t>1904</t>
  </si>
  <si>
    <t>1903</t>
  </si>
  <si>
    <t>1902</t>
  </si>
  <si>
    <t>1901</t>
  </si>
  <si>
    <t>1900</t>
  </si>
  <si>
    <t>1899</t>
  </si>
  <si>
    <t>1898</t>
  </si>
  <si>
    <t>1897</t>
  </si>
  <si>
    <t>1896</t>
  </si>
  <si>
    <t>1895</t>
  </si>
  <si>
    <t>1894</t>
  </si>
  <si>
    <t>1893</t>
  </si>
  <si>
    <t>1892</t>
  </si>
  <si>
    <t>1891</t>
  </si>
  <si>
    <t>1890</t>
  </si>
  <si>
    <t>1889</t>
  </si>
  <si>
    <t>1888</t>
  </si>
  <si>
    <t>1887</t>
  </si>
  <si>
    <t>1886</t>
  </si>
  <si>
    <t>1885</t>
  </si>
  <si>
    <t>1884</t>
  </si>
  <si>
    <t>1883</t>
  </si>
  <si>
    <t>1882</t>
  </si>
  <si>
    <t>1881</t>
  </si>
  <si>
    <t>1880</t>
  </si>
  <si>
    <t>1879</t>
  </si>
  <si>
    <t>1878</t>
  </si>
  <si>
    <t>1877</t>
  </si>
  <si>
    <t>1876</t>
  </si>
  <si>
    <t>1875</t>
  </si>
  <si>
    <t>1874</t>
  </si>
  <si>
    <t>1873</t>
  </si>
  <si>
    <t>1872</t>
  </si>
  <si>
    <t>1871</t>
  </si>
  <si>
    <t>1870</t>
  </si>
  <si>
    <t>1869</t>
  </si>
  <si>
    <t>1868</t>
  </si>
  <si>
    <t>1867</t>
  </si>
  <si>
    <t>1866</t>
  </si>
  <si>
    <t>1865</t>
  </si>
  <si>
    <t>1864</t>
  </si>
  <si>
    <t>1863</t>
  </si>
  <si>
    <t>1862</t>
  </si>
  <si>
    <t>1861</t>
  </si>
  <si>
    <t>1860</t>
  </si>
  <si>
    <t>1859</t>
  </si>
  <si>
    <t>1858</t>
  </si>
  <si>
    <t>1857</t>
  </si>
  <si>
    <t>1856</t>
  </si>
  <si>
    <t>1855</t>
  </si>
  <si>
    <t>1854</t>
  </si>
  <si>
    <t>1853</t>
  </si>
  <si>
    <t>1852</t>
  </si>
  <si>
    <t>1851</t>
  </si>
  <si>
    <t>1850</t>
  </si>
  <si>
    <t>1849</t>
  </si>
  <si>
    <t>1848</t>
  </si>
  <si>
    <t>1847</t>
  </si>
  <si>
    <t>1846</t>
  </si>
  <si>
    <t>1845</t>
  </si>
  <si>
    <t>1844</t>
  </si>
  <si>
    <t>1843</t>
  </si>
  <si>
    <t>1842</t>
  </si>
  <si>
    <t>1841</t>
  </si>
  <si>
    <t>1840</t>
  </si>
  <si>
    <t>1839</t>
  </si>
  <si>
    <t>1838</t>
  </si>
  <si>
    <t>1837</t>
  </si>
  <si>
    <t>1836</t>
  </si>
  <si>
    <t>1835</t>
  </si>
  <si>
    <t>1834</t>
  </si>
  <si>
    <t>1833</t>
  </si>
  <si>
    <t>1832</t>
  </si>
  <si>
    <t>1831</t>
  </si>
  <si>
    <t>1830</t>
  </si>
  <si>
    <t>1829</t>
  </si>
  <si>
    <t>1828</t>
  </si>
  <si>
    <t>1827</t>
  </si>
  <si>
    <t>1826</t>
  </si>
  <si>
    <t>1825</t>
  </si>
  <si>
    <t>1824</t>
  </si>
  <si>
    <t>1823</t>
  </si>
  <si>
    <t>1822</t>
  </si>
  <si>
    <t>1821</t>
  </si>
  <si>
    <t>1820</t>
  </si>
  <si>
    <t>1819</t>
  </si>
  <si>
    <t>1818</t>
  </si>
  <si>
    <t>1817</t>
  </si>
  <si>
    <t>1816</t>
  </si>
  <si>
    <t>1815</t>
  </si>
  <si>
    <t>1814</t>
  </si>
  <si>
    <t>1813</t>
  </si>
  <si>
    <t>1812</t>
  </si>
  <si>
    <t>1811</t>
  </si>
  <si>
    <t>1810</t>
  </si>
  <si>
    <t>1809</t>
  </si>
  <si>
    <t>1808</t>
  </si>
  <si>
    <t>1807</t>
  </si>
  <si>
    <t>1806</t>
  </si>
  <si>
    <t>1805</t>
  </si>
  <si>
    <t>1804</t>
  </si>
  <si>
    <t>1803</t>
  </si>
  <si>
    <t>1802</t>
  </si>
  <si>
    <t>1801</t>
  </si>
  <si>
    <t>1800</t>
  </si>
  <si>
    <t>Important notes</t>
  </si>
  <si>
    <t>13 April 2022</t>
  </si>
  <si>
    <t>Next release</t>
  </si>
  <si>
    <t>23-03-2022</t>
  </si>
  <si>
    <t>Release date</t>
  </si>
  <si>
    <t>%</t>
  </si>
  <si>
    <t>Unit</t>
  </si>
  <si>
    <t/>
  </si>
  <si>
    <t>PreUnit</t>
  </si>
  <si>
    <t>MM23</t>
  </si>
  <si>
    <t>Source dataset ID</t>
  </si>
  <si>
    <t>CDSI</t>
  </si>
  <si>
    <t>CDID</t>
  </si>
  <si>
    <t>Retail Prices Index: Long run series: annual percentage change</t>
  </si>
  <si>
    <t>Title</t>
  </si>
  <si>
    <t>Notes in Circulation Data</t>
  </si>
  <si>
    <t>Inflation Data</t>
  </si>
  <si>
    <t>Bank of England:  Annual data on the Bank of England's balance sheet 1696 to 2019</t>
  </si>
  <si>
    <t>https://www.bankofengland.co.uk/statistics/research-datasets</t>
  </si>
  <si>
    <t>ONS: Retail Price Index: Long Run Series: annual percentage change</t>
  </si>
  <si>
    <t>https://www.ons.gov.uk/economy/inflationandpriceindices/timeseries/cdsi/mm23</t>
  </si>
  <si>
    <t>Year</t>
  </si>
  <si>
    <t>NA</t>
  </si>
  <si>
    <t>Max # of lags</t>
  </si>
  <si>
    <t>Optimum # of lags</t>
  </si>
  <si>
    <t>Optimum correlation</t>
  </si>
  <si>
    <t>Chart # of lags</t>
  </si>
  <si>
    <t>Chart correlation</t>
  </si>
  <si>
    <t>Lag</t>
  </si>
  <si>
    <t>Correl</t>
  </si>
  <si>
    <t>Growth rate of smaller value notes</t>
  </si>
  <si>
    <t>Cross correlations x= Inflation (%), y=Growth rate of note circulation (%)</t>
  </si>
  <si>
    <t>Cross correlations x=Growth rate of note circulation (%), y= Inflation (%)</t>
  </si>
  <si>
    <t>Cross correlations x = Inflation (%), y = Growth rate of smaller value notes</t>
  </si>
  <si>
    <t xml:space="preserve">Cross correlations x = Growth rate of smaller value notes, y = Inflation (%), </t>
  </si>
  <si>
    <t>Sum of smaller value notes</t>
  </si>
  <si>
    <t>GRNC</t>
  </si>
  <si>
    <t>Inflation</t>
  </si>
  <si>
    <t>Growth rate of note in circulation</t>
  </si>
  <si>
    <t>S.D. pre1993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</si>
</sst>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3" formatCode="_-* #,##0.00_-;\-* #,##0.00_-;_-* &quot;-&quot;??_-;_-@_-"/>
    <numFmt numFmtId="164" formatCode="0.0"/>
    <numFmt numFmtId="165" formatCode="0.000"/>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1"/>
      <name val="Calibri"/>
      <family val="2"/>
      <scheme val="minor"/>
    </font>
    <font>
      <b/>
      <sz val="10"/>
      <name val="Arial"/>
      <family val="2"/>
    </font>
    <font>
      <b/>
      <sz val="14"/>
      <color theme="3"/>
      <name val="Calibri"/>
      <family val="2"/>
      <scheme val="minor"/>
    </font>
    <font>
      <u/>
      <sz val="11"/>
      <color theme="10"/>
      <name val="Calibri"/>
      <family val="2"/>
    </font>
    <font>
      <b/>
      <sz val="9"/>
      <color indexed="81"/>
      <name val="Tahoma"/>
      <family val="2"/>
    </font>
    <font>
      <sz val="9"/>
      <color indexed="81"/>
      <name val="Tahoma"/>
      <family val="2"/>
    </font>
  </fonts>
  <fills count="2">
    <fill>
      <patternFill patternType="none"/>
    </fill>
    <fill>
      <patternFill patternType="gray125"/>
    </fill>
  </fills>
  <borders count="8">
    <border>
      <left/>
      <right/>
      <top/>
      <bottom/>
      <diagonal/>
    </border>
    <border>
      <left/>
      <right/>
      <top style="thin">
        <color indexed="64"/>
      </top>
      <bottom/>
      <diagonal/>
    </border>
    <border>
      <left/>
      <right/>
      <top/>
      <bottom style="thin">
        <color indexed="64"/>
      </bottom>
      <diagonal/>
    </border>
    <border>
      <left/>
      <right/>
      <top/>
      <bottom style="double">
        <color indexed="64"/>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style="thin">
        <color indexed="64"/>
      </top>
      <bottom style="thin">
        <color indexed="64"/>
      </bottom>
      <diagonal/>
    </border>
  </borders>
  <cellStyleXfs count="4">
    <xf numFmtId="0" fontId="0" fillId="0" borderId="0"/>
    <xf numFmtId="0" fontId="3" fillId="0" borderId="0"/>
    <xf numFmtId="43" fontId="3" fillId="0" borderId="0" applyFont="0" applyFill="0" applyBorder="0" applyAlignment="0" applyProtection="0"/>
    <xf numFmtId="0" fontId="8" fillId="0" borderId="0" applyNumberFormat="0" applyFill="0" applyBorder="0" applyAlignment="0" applyProtection="0">
      <alignment vertical="top"/>
      <protection locked="0"/>
    </xf>
  </cellStyleXfs>
  <cellXfs count="44">
    <xf numFmtId="0" fontId="0" fillId="0" borderId="0" xfId="0"/>
    <xf numFmtId="3" fontId="4" fillId="0" borderId="0" xfId="1" applyNumberFormat="1" applyFont="1"/>
    <xf numFmtId="1" fontId="4" fillId="0" borderId="0" xfId="1" applyNumberFormat="1" applyFont="1" applyFill="1"/>
    <xf numFmtId="0" fontId="4" fillId="0" borderId="0" xfId="1" applyFont="1" applyFill="1"/>
    <xf numFmtId="1" fontId="4" fillId="0" borderId="0" xfId="1" applyNumberFormat="1" applyFont="1"/>
    <xf numFmtId="0" fontId="4" fillId="0" borderId="0" xfId="1" applyFont="1"/>
    <xf numFmtId="1" fontId="4" fillId="0" borderId="0" xfId="2" applyNumberFormat="1" applyFont="1"/>
    <xf numFmtId="164" fontId="4" fillId="0" borderId="2" xfId="1" applyNumberFormat="1" applyFont="1" applyFill="1" applyBorder="1"/>
    <xf numFmtId="164" fontId="4" fillId="0" borderId="0" xfId="1" applyNumberFormat="1" applyFont="1" applyFill="1"/>
    <xf numFmtId="2" fontId="4" fillId="0" borderId="0" xfId="1" applyNumberFormat="1" applyFont="1" applyFill="1"/>
    <xf numFmtId="0" fontId="4" fillId="0" borderId="0" xfId="1" applyFont="1" applyAlignment="1">
      <alignment horizontal="right"/>
    </xf>
    <xf numFmtId="6" fontId="4" fillId="0" borderId="0" xfId="1" applyNumberFormat="1" applyFont="1" applyAlignment="1">
      <alignment horizontal="right"/>
    </xf>
    <xf numFmtId="0" fontId="5" fillId="0" borderId="0" xfId="1" applyFont="1" applyAlignment="1">
      <alignment horizontal="left"/>
    </xf>
    <xf numFmtId="164" fontId="4" fillId="0" borderId="0" xfId="1" applyNumberFormat="1" applyFont="1" applyAlignment="1">
      <alignment horizontal="right"/>
    </xf>
    <xf numFmtId="164" fontId="4" fillId="0" borderId="0" xfId="1" applyNumberFormat="1" applyFont="1" applyAlignment="1"/>
    <xf numFmtId="0" fontId="3" fillId="0" borderId="0" xfId="1"/>
    <xf numFmtId="0" fontId="5" fillId="0" borderId="0" xfId="1" applyFont="1" applyAlignment="1">
      <alignment horizontal="right"/>
    </xf>
    <xf numFmtId="6" fontId="5" fillId="0" borderId="0" xfId="1" applyNumberFormat="1" applyFont="1" applyAlignment="1">
      <alignment horizontal="right"/>
    </xf>
    <xf numFmtId="0" fontId="1" fillId="0" borderId="0" xfId="0" applyFont="1"/>
    <xf numFmtId="0" fontId="2" fillId="0" borderId="0" xfId="0" applyFont="1" applyAlignment="1">
      <alignment horizontal="left"/>
    </xf>
    <xf numFmtId="0" fontId="5" fillId="0" borderId="0" xfId="1" applyFont="1"/>
    <xf numFmtId="0" fontId="7" fillId="0" borderId="0" xfId="0" applyFont="1"/>
    <xf numFmtId="0" fontId="8" fillId="0" borderId="0" xfId="3" applyAlignment="1" applyProtection="1"/>
    <xf numFmtId="164" fontId="3" fillId="0" borderId="0" xfId="1"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2" xfId="0" applyBorder="1"/>
    <xf numFmtId="1" fontId="0" fillId="0" borderId="0" xfId="0" applyNumberFormat="1"/>
    <xf numFmtId="165" fontId="3" fillId="0" borderId="0" xfId="1" applyNumberFormat="1"/>
    <xf numFmtId="2" fontId="0" fillId="0" borderId="0" xfId="0" applyNumberFormat="1"/>
    <xf numFmtId="0" fontId="6" fillId="0" borderId="3" xfId="1" applyFont="1" applyBorder="1" applyAlignment="1">
      <alignment horizontal="center"/>
    </xf>
    <xf numFmtId="164" fontId="4" fillId="0" borderId="1" xfId="1" applyNumberFormat="1" applyFont="1" applyBorder="1" applyAlignment="1">
      <alignment horizontal="center"/>
    </xf>
    <xf numFmtId="164" fontId="4" fillId="0" borderId="0" xfId="1" applyNumberFormat="1" applyFont="1" applyBorder="1" applyAlignment="1">
      <alignment horizontal="center"/>
    </xf>
    <xf numFmtId="164" fontId="4" fillId="0" borderId="0" xfId="1" applyNumberFormat="1" applyFont="1" applyAlignment="1">
      <alignment horizontal="center"/>
    </xf>
    <xf numFmtId="164" fontId="4" fillId="0" borderId="0" xfId="1" applyNumberFormat="1" applyFont="1" applyFill="1" applyAlignment="1">
      <alignment horizontal="center"/>
    </xf>
    <xf numFmtId="1" fontId="4" fillId="0" borderId="0" xfId="2" applyNumberFormat="1" applyFont="1" applyAlignment="1">
      <alignment horizontal="center"/>
    </xf>
    <xf numFmtId="164" fontId="4" fillId="0" borderId="2" xfId="1" applyNumberFormat="1" applyFont="1" applyFill="1" applyBorder="1" applyAlignment="1">
      <alignment horizontal="center"/>
    </xf>
    <xf numFmtId="1" fontId="4" fillId="0" borderId="1" xfId="2" applyNumberFormat="1" applyFont="1" applyBorder="1" applyAlignment="1">
      <alignment horizontal="center"/>
    </xf>
    <xf numFmtId="1" fontId="4" fillId="0" borderId="0" xfId="1" applyNumberFormat="1" applyFont="1" applyAlignment="1">
      <alignment horizontal="center"/>
    </xf>
    <xf numFmtId="164" fontId="4" fillId="0" borderId="0" xfId="1" applyNumberFormat="1" applyFont="1"/>
    <xf numFmtId="0" fontId="2" fillId="0" borderId="0" xfId="0" applyFont="1"/>
  </cellXfs>
  <cellStyles count="4">
    <cellStyle name="Comma 12" xfId="2" xr:uid="{00000000-0005-0000-0000-000000000000}"/>
    <cellStyle name="Hyperlink" xfId="3" builtinId="8"/>
    <cellStyle name="Normal" xfId="0" builtinId="0"/>
    <cellStyle name="Normal 19"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data!$B$1</c:f>
              <c:strCache>
                <c:ptCount val="1"/>
                <c:pt idx="0">
                  <c:v>Inflation</c:v>
                </c:pt>
              </c:strCache>
            </c:strRef>
          </c:tx>
          <c:spPr>
            <a:ln w="28575" cap="rnd">
              <a:solidFill>
                <a:schemeClr val="accent2"/>
              </a:solidFill>
              <a:round/>
            </a:ln>
            <a:effectLst/>
          </c:spPr>
          <c:marker>
            <c:symbol val="none"/>
          </c:marker>
          <c:cat>
            <c:numRef>
              <c:f>data!$A$2:$A$51</c:f>
              <c:numCache>
                <c:formatCode>General</c:formatCode>
                <c:ptCount val="50"/>
                <c:pt idx="0">
                  <c:v>1943</c:v>
                </c:pt>
                <c:pt idx="1">
                  <c:v>1944</c:v>
                </c:pt>
                <c:pt idx="2">
                  <c:v>1945</c:v>
                </c:pt>
                <c:pt idx="3">
                  <c:v>1946</c:v>
                </c:pt>
                <c:pt idx="4">
                  <c:v>1947</c:v>
                </c:pt>
                <c:pt idx="5">
                  <c:v>1948</c:v>
                </c:pt>
                <c:pt idx="6">
                  <c:v>1949</c:v>
                </c:pt>
                <c:pt idx="7">
                  <c:v>1950</c:v>
                </c:pt>
                <c:pt idx="8">
                  <c:v>1951</c:v>
                </c:pt>
                <c:pt idx="9">
                  <c:v>1952</c:v>
                </c:pt>
                <c:pt idx="10">
                  <c:v>1953</c:v>
                </c:pt>
                <c:pt idx="11">
                  <c:v>1954</c:v>
                </c:pt>
                <c:pt idx="12">
                  <c:v>1955</c:v>
                </c:pt>
                <c:pt idx="13">
                  <c:v>1956</c:v>
                </c:pt>
                <c:pt idx="14">
                  <c:v>1957</c:v>
                </c:pt>
                <c:pt idx="15">
                  <c:v>1958</c:v>
                </c:pt>
                <c:pt idx="16">
                  <c:v>1959</c:v>
                </c:pt>
                <c:pt idx="17">
                  <c:v>1960</c:v>
                </c:pt>
                <c:pt idx="18">
                  <c:v>1961</c:v>
                </c:pt>
                <c:pt idx="19">
                  <c:v>1962</c:v>
                </c:pt>
                <c:pt idx="20">
                  <c:v>1963</c:v>
                </c:pt>
                <c:pt idx="21">
                  <c:v>1964</c:v>
                </c:pt>
                <c:pt idx="22">
                  <c:v>1965</c:v>
                </c:pt>
                <c:pt idx="23">
                  <c:v>1966</c:v>
                </c:pt>
                <c:pt idx="24">
                  <c:v>1967</c:v>
                </c:pt>
                <c:pt idx="25">
                  <c:v>1968</c:v>
                </c:pt>
                <c:pt idx="26">
                  <c:v>1969</c:v>
                </c:pt>
                <c:pt idx="27">
                  <c:v>1970</c:v>
                </c:pt>
                <c:pt idx="28">
                  <c:v>1971</c:v>
                </c:pt>
                <c:pt idx="29">
                  <c:v>1972</c:v>
                </c:pt>
                <c:pt idx="30">
                  <c:v>1973</c:v>
                </c:pt>
                <c:pt idx="31">
                  <c:v>1974</c:v>
                </c:pt>
                <c:pt idx="32">
                  <c:v>1975</c:v>
                </c:pt>
                <c:pt idx="33">
                  <c:v>1976</c:v>
                </c:pt>
                <c:pt idx="34">
                  <c:v>1977</c:v>
                </c:pt>
                <c:pt idx="35">
                  <c:v>1978</c:v>
                </c:pt>
                <c:pt idx="36">
                  <c:v>1979</c:v>
                </c:pt>
                <c:pt idx="37">
                  <c:v>1980</c:v>
                </c:pt>
                <c:pt idx="38">
                  <c:v>1981</c:v>
                </c:pt>
                <c:pt idx="39">
                  <c:v>1982</c:v>
                </c:pt>
                <c:pt idx="40">
                  <c:v>1983</c:v>
                </c:pt>
                <c:pt idx="41">
                  <c:v>1984</c:v>
                </c:pt>
                <c:pt idx="42">
                  <c:v>1985</c:v>
                </c:pt>
                <c:pt idx="43">
                  <c:v>1986</c:v>
                </c:pt>
                <c:pt idx="44">
                  <c:v>1987</c:v>
                </c:pt>
                <c:pt idx="45">
                  <c:v>1988</c:v>
                </c:pt>
                <c:pt idx="46">
                  <c:v>1989</c:v>
                </c:pt>
                <c:pt idx="47">
                  <c:v>1990</c:v>
                </c:pt>
                <c:pt idx="48">
                  <c:v>1991</c:v>
                </c:pt>
                <c:pt idx="49">
                  <c:v>1992</c:v>
                </c:pt>
              </c:numCache>
            </c:numRef>
          </c:cat>
          <c:val>
            <c:numRef>
              <c:f>data!$B$3:$B$51</c:f>
              <c:numCache>
                <c:formatCode>0.0</c:formatCode>
                <c:ptCount val="49"/>
                <c:pt idx="0">
                  <c:v>2.7</c:v>
                </c:pt>
                <c:pt idx="1">
                  <c:v>2.8</c:v>
                </c:pt>
                <c:pt idx="2">
                  <c:v>3.1</c:v>
                </c:pt>
                <c:pt idx="3">
                  <c:v>7</c:v>
                </c:pt>
                <c:pt idx="4">
                  <c:v>7.7</c:v>
                </c:pt>
                <c:pt idx="5">
                  <c:v>2.8</c:v>
                </c:pt>
                <c:pt idx="6">
                  <c:v>3.1</c:v>
                </c:pt>
                <c:pt idx="7">
                  <c:v>9.1</c:v>
                </c:pt>
                <c:pt idx="8">
                  <c:v>9.1999999999999993</c:v>
                </c:pt>
                <c:pt idx="9">
                  <c:v>3.1</c:v>
                </c:pt>
                <c:pt idx="10">
                  <c:v>1.8</c:v>
                </c:pt>
                <c:pt idx="11">
                  <c:v>4.5</c:v>
                </c:pt>
                <c:pt idx="12">
                  <c:v>4.9000000000000004</c:v>
                </c:pt>
                <c:pt idx="13">
                  <c:v>3.7</c:v>
                </c:pt>
                <c:pt idx="14">
                  <c:v>3</c:v>
                </c:pt>
                <c:pt idx="15">
                  <c:v>0.6</c:v>
                </c:pt>
                <c:pt idx="16">
                  <c:v>1</c:v>
                </c:pt>
                <c:pt idx="17">
                  <c:v>3.4</c:v>
                </c:pt>
                <c:pt idx="18">
                  <c:v>4.3</c:v>
                </c:pt>
                <c:pt idx="19">
                  <c:v>2</c:v>
                </c:pt>
                <c:pt idx="20">
                  <c:v>3.3</c:v>
                </c:pt>
                <c:pt idx="21">
                  <c:v>4.8</c:v>
                </c:pt>
                <c:pt idx="22">
                  <c:v>3.9</c:v>
                </c:pt>
                <c:pt idx="23">
                  <c:v>2.5</c:v>
                </c:pt>
                <c:pt idx="24">
                  <c:v>4.7</c:v>
                </c:pt>
                <c:pt idx="25">
                  <c:v>5.4</c:v>
                </c:pt>
                <c:pt idx="26">
                  <c:v>6.4</c:v>
                </c:pt>
                <c:pt idx="27">
                  <c:v>9.4</c:v>
                </c:pt>
                <c:pt idx="28">
                  <c:v>7.1</c:v>
                </c:pt>
                <c:pt idx="29">
                  <c:v>9.1999999999999993</c:v>
                </c:pt>
                <c:pt idx="30">
                  <c:v>16</c:v>
                </c:pt>
                <c:pt idx="31">
                  <c:v>24.2</c:v>
                </c:pt>
                <c:pt idx="32">
                  <c:v>16.5</c:v>
                </c:pt>
                <c:pt idx="33">
                  <c:v>15.8</c:v>
                </c:pt>
                <c:pt idx="34">
                  <c:v>8.3000000000000007</c:v>
                </c:pt>
                <c:pt idx="35">
                  <c:v>13.4</c:v>
                </c:pt>
                <c:pt idx="36">
                  <c:v>18</c:v>
                </c:pt>
                <c:pt idx="37">
                  <c:v>11.9</c:v>
                </c:pt>
                <c:pt idx="38">
                  <c:v>8.6</c:v>
                </c:pt>
                <c:pt idx="39">
                  <c:v>4.5999999999999996</c:v>
                </c:pt>
                <c:pt idx="40">
                  <c:v>5</c:v>
                </c:pt>
                <c:pt idx="41">
                  <c:v>6.1</c:v>
                </c:pt>
                <c:pt idx="42">
                  <c:v>3.4</c:v>
                </c:pt>
                <c:pt idx="43">
                  <c:v>4.2</c:v>
                </c:pt>
                <c:pt idx="44">
                  <c:v>4.9000000000000004</c:v>
                </c:pt>
                <c:pt idx="45">
                  <c:v>7.8</c:v>
                </c:pt>
                <c:pt idx="46">
                  <c:v>9.5</c:v>
                </c:pt>
                <c:pt idx="47">
                  <c:v>5.9</c:v>
                </c:pt>
                <c:pt idx="48">
                  <c:v>3.7</c:v>
                </c:pt>
              </c:numCache>
            </c:numRef>
          </c:val>
          <c:smooth val="0"/>
          <c:extLst>
            <c:ext xmlns:c16="http://schemas.microsoft.com/office/drawing/2014/chart" uri="{C3380CC4-5D6E-409C-BE32-E72D297353CC}">
              <c16:uniqueId val="{00000000-F5FC-4068-91E0-4AC40399776D}"/>
            </c:ext>
          </c:extLst>
        </c:ser>
        <c:ser>
          <c:idx val="1"/>
          <c:order val="1"/>
          <c:tx>
            <c:strRef>
              <c:f>data!$J$1</c:f>
              <c:strCache>
                <c:ptCount val="1"/>
                <c:pt idx="0">
                  <c:v>Growth rate of smaller value notes</c:v>
                </c:pt>
              </c:strCache>
            </c:strRef>
          </c:tx>
          <c:spPr>
            <a:ln w="28575" cap="rnd">
              <a:solidFill>
                <a:schemeClr val="accent1"/>
              </a:solidFill>
              <a:round/>
            </a:ln>
            <a:effectLst/>
          </c:spPr>
          <c:marker>
            <c:symbol val="none"/>
          </c:marker>
          <c:cat>
            <c:numRef>
              <c:f>data!$A$2:$A$51</c:f>
              <c:numCache>
                <c:formatCode>General</c:formatCode>
                <c:ptCount val="50"/>
                <c:pt idx="0">
                  <c:v>1943</c:v>
                </c:pt>
                <c:pt idx="1">
                  <c:v>1944</c:v>
                </c:pt>
                <c:pt idx="2">
                  <c:v>1945</c:v>
                </c:pt>
                <c:pt idx="3">
                  <c:v>1946</c:v>
                </c:pt>
                <c:pt idx="4">
                  <c:v>1947</c:v>
                </c:pt>
                <c:pt idx="5">
                  <c:v>1948</c:v>
                </c:pt>
                <c:pt idx="6">
                  <c:v>1949</c:v>
                </c:pt>
                <c:pt idx="7">
                  <c:v>1950</c:v>
                </c:pt>
                <c:pt idx="8">
                  <c:v>1951</c:v>
                </c:pt>
                <c:pt idx="9">
                  <c:v>1952</c:v>
                </c:pt>
                <c:pt idx="10">
                  <c:v>1953</c:v>
                </c:pt>
                <c:pt idx="11">
                  <c:v>1954</c:v>
                </c:pt>
                <c:pt idx="12">
                  <c:v>1955</c:v>
                </c:pt>
                <c:pt idx="13">
                  <c:v>1956</c:v>
                </c:pt>
                <c:pt idx="14">
                  <c:v>1957</c:v>
                </c:pt>
                <c:pt idx="15">
                  <c:v>1958</c:v>
                </c:pt>
                <c:pt idx="16">
                  <c:v>1959</c:v>
                </c:pt>
                <c:pt idx="17">
                  <c:v>1960</c:v>
                </c:pt>
                <c:pt idx="18">
                  <c:v>1961</c:v>
                </c:pt>
                <c:pt idx="19">
                  <c:v>1962</c:v>
                </c:pt>
                <c:pt idx="20">
                  <c:v>1963</c:v>
                </c:pt>
                <c:pt idx="21">
                  <c:v>1964</c:v>
                </c:pt>
                <c:pt idx="22">
                  <c:v>1965</c:v>
                </c:pt>
                <c:pt idx="23">
                  <c:v>1966</c:v>
                </c:pt>
                <c:pt idx="24">
                  <c:v>1967</c:v>
                </c:pt>
                <c:pt idx="25">
                  <c:v>1968</c:v>
                </c:pt>
                <c:pt idx="26">
                  <c:v>1969</c:v>
                </c:pt>
                <c:pt idx="27">
                  <c:v>1970</c:v>
                </c:pt>
                <c:pt idx="28">
                  <c:v>1971</c:v>
                </c:pt>
                <c:pt idx="29">
                  <c:v>1972</c:v>
                </c:pt>
                <c:pt idx="30">
                  <c:v>1973</c:v>
                </c:pt>
                <c:pt idx="31">
                  <c:v>1974</c:v>
                </c:pt>
                <c:pt idx="32">
                  <c:v>1975</c:v>
                </c:pt>
                <c:pt idx="33">
                  <c:v>1976</c:v>
                </c:pt>
                <c:pt idx="34">
                  <c:v>1977</c:v>
                </c:pt>
                <c:pt idx="35">
                  <c:v>1978</c:v>
                </c:pt>
                <c:pt idx="36">
                  <c:v>1979</c:v>
                </c:pt>
                <c:pt idx="37">
                  <c:v>1980</c:v>
                </c:pt>
                <c:pt idx="38">
                  <c:v>1981</c:v>
                </c:pt>
                <c:pt idx="39">
                  <c:v>1982</c:v>
                </c:pt>
                <c:pt idx="40">
                  <c:v>1983</c:v>
                </c:pt>
                <c:pt idx="41">
                  <c:v>1984</c:v>
                </c:pt>
                <c:pt idx="42">
                  <c:v>1985</c:v>
                </c:pt>
                <c:pt idx="43">
                  <c:v>1986</c:v>
                </c:pt>
                <c:pt idx="44">
                  <c:v>1987</c:v>
                </c:pt>
                <c:pt idx="45">
                  <c:v>1988</c:v>
                </c:pt>
                <c:pt idx="46">
                  <c:v>1989</c:v>
                </c:pt>
                <c:pt idx="47">
                  <c:v>1990</c:v>
                </c:pt>
                <c:pt idx="48">
                  <c:v>1991</c:v>
                </c:pt>
                <c:pt idx="49">
                  <c:v>1992</c:v>
                </c:pt>
              </c:numCache>
            </c:numRef>
          </c:cat>
          <c:val>
            <c:numRef>
              <c:f>data!$J$3:$J$51</c:f>
              <c:numCache>
                <c:formatCode>General</c:formatCode>
                <c:ptCount val="49"/>
                <c:pt idx="0">
                  <c:v>23.195017771445812</c:v>
                </c:pt>
                <c:pt idx="1">
                  <c:v>13.954091130237689</c:v>
                </c:pt>
                <c:pt idx="2">
                  <c:v>10.282758015846172</c:v>
                </c:pt>
                <c:pt idx="3">
                  <c:v>4.8947168343827174</c:v>
                </c:pt>
                <c:pt idx="4">
                  <c:v>-10.327458437647085</c:v>
                </c:pt>
                <c:pt idx="5">
                  <c:v>0.13350750317744353</c:v>
                </c:pt>
                <c:pt idx="6">
                  <c:v>1.8786747957144856</c:v>
                </c:pt>
                <c:pt idx="7">
                  <c:v>3.4027334432879641</c:v>
                </c:pt>
                <c:pt idx="8">
                  <c:v>6.4324920379921435</c:v>
                </c:pt>
                <c:pt idx="9">
                  <c:v>7.3984670968681776</c:v>
                </c:pt>
                <c:pt idx="10">
                  <c:v>5.762768804258811</c:v>
                </c:pt>
                <c:pt idx="11">
                  <c:v>8.0690823839338233</c:v>
                </c:pt>
                <c:pt idx="12">
                  <c:v>7.881729563564277</c:v>
                </c:pt>
                <c:pt idx="13">
                  <c:v>4.772242135204996</c:v>
                </c:pt>
                <c:pt idx="14">
                  <c:v>4.9790477053867521</c:v>
                </c:pt>
                <c:pt idx="15">
                  <c:v>2.4808709267629681</c:v>
                </c:pt>
                <c:pt idx="16">
                  <c:v>5.6797953226910725</c:v>
                </c:pt>
                <c:pt idx="17">
                  <c:v>5.0562145511544143</c:v>
                </c:pt>
                <c:pt idx="18">
                  <c:v>4.3863315312238305</c:v>
                </c:pt>
                <c:pt idx="19">
                  <c:v>0.82200587803087366</c:v>
                </c:pt>
                <c:pt idx="20">
                  <c:v>5.328702649358541</c:v>
                </c:pt>
                <c:pt idx="21">
                  <c:v>7.7529108213002518</c:v>
                </c:pt>
                <c:pt idx="22">
                  <c:v>7.4130912258904891</c:v>
                </c:pt>
                <c:pt idx="23">
                  <c:v>3.3566134189033425</c:v>
                </c:pt>
                <c:pt idx="24">
                  <c:v>5.1481333789713535</c:v>
                </c:pt>
                <c:pt idx="25">
                  <c:v>4.3055451602725947</c:v>
                </c:pt>
                <c:pt idx="26">
                  <c:v>5.0845164863197345</c:v>
                </c:pt>
                <c:pt idx="27">
                  <c:v>13.951978619409822</c:v>
                </c:pt>
                <c:pt idx="28">
                  <c:v>1.6722810774049135</c:v>
                </c:pt>
                <c:pt idx="29">
                  <c:v>13.375601650951641</c:v>
                </c:pt>
                <c:pt idx="30">
                  <c:v>9.1440496370372326</c:v>
                </c:pt>
                <c:pt idx="31">
                  <c:v>16.434940568745169</c:v>
                </c:pt>
                <c:pt idx="32">
                  <c:v>12.522992935458511</c:v>
                </c:pt>
                <c:pt idx="33">
                  <c:v>12.784832144720815</c:v>
                </c:pt>
                <c:pt idx="34">
                  <c:v>14.882788402220859</c:v>
                </c:pt>
                <c:pt idx="35">
                  <c:v>14.767082829910061</c:v>
                </c:pt>
                <c:pt idx="36">
                  <c:v>8.4688267633641345</c:v>
                </c:pt>
                <c:pt idx="37">
                  <c:v>5.0900463711851529</c:v>
                </c:pt>
                <c:pt idx="38">
                  <c:v>1.4366341713699438</c:v>
                </c:pt>
                <c:pt idx="39">
                  <c:v>0.11127971674254056</c:v>
                </c:pt>
                <c:pt idx="40">
                  <c:v>0.66693613581245703</c:v>
                </c:pt>
                <c:pt idx="41">
                  <c:v>3.6237703272435251</c:v>
                </c:pt>
                <c:pt idx="42">
                  <c:v>-1.8114889082631036</c:v>
                </c:pt>
                <c:pt idx="43">
                  <c:v>2.4763220205209047</c:v>
                </c:pt>
                <c:pt idx="44">
                  <c:v>3.4562433811495152</c:v>
                </c:pt>
                <c:pt idx="45">
                  <c:v>4.2992741485203823</c:v>
                </c:pt>
                <c:pt idx="46">
                  <c:v>5.70128479657388</c:v>
                </c:pt>
                <c:pt idx="47">
                  <c:v>2.0595931459441275</c:v>
                </c:pt>
                <c:pt idx="48">
                  <c:v>1.3646513935985372</c:v>
                </c:pt>
              </c:numCache>
            </c:numRef>
          </c:val>
          <c:smooth val="0"/>
          <c:extLst>
            <c:ext xmlns:c16="http://schemas.microsoft.com/office/drawing/2014/chart" uri="{C3380CC4-5D6E-409C-BE32-E72D297353CC}">
              <c16:uniqueId val="{00000001-F5FC-4068-91E0-4AC40399776D}"/>
            </c:ext>
          </c:extLst>
        </c:ser>
        <c:ser>
          <c:idx val="2"/>
          <c:order val="2"/>
          <c:tx>
            <c:strRef>
              <c:f>data!$C$1</c:f>
              <c:strCache>
                <c:ptCount val="1"/>
                <c:pt idx="0">
                  <c:v>Growth rate of note in circulation</c:v>
                </c:pt>
              </c:strCache>
            </c:strRef>
          </c:tx>
          <c:spPr>
            <a:ln w="28575" cap="rnd">
              <a:solidFill>
                <a:schemeClr val="accent3"/>
              </a:solidFill>
              <a:round/>
            </a:ln>
            <a:effectLst/>
          </c:spPr>
          <c:marker>
            <c:symbol val="none"/>
          </c:marker>
          <c:cat>
            <c:numRef>
              <c:f>data!$A$2:$A$51</c:f>
              <c:numCache>
                <c:formatCode>General</c:formatCode>
                <c:ptCount val="50"/>
                <c:pt idx="0">
                  <c:v>1943</c:v>
                </c:pt>
                <c:pt idx="1">
                  <c:v>1944</c:v>
                </c:pt>
                <c:pt idx="2">
                  <c:v>1945</c:v>
                </c:pt>
                <c:pt idx="3">
                  <c:v>1946</c:v>
                </c:pt>
                <c:pt idx="4">
                  <c:v>1947</c:v>
                </c:pt>
                <c:pt idx="5">
                  <c:v>1948</c:v>
                </c:pt>
                <c:pt idx="6">
                  <c:v>1949</c:v>
                </c:pt>
                <c:pt idx="7">
                  <c:v>1950</c:v>
                </c:pt>
                <c:pt idx="8">
                  <c:v>1951</c:v>
                </c:pt>
                <c:pt idx="9">
                  <c:v>1952</c:v>
                </c:pt>
                <c:pt idx="10">
                  <c:v>1953</c:v>
                </c:pt>
                <c:pt idx="11">
                  <c:v>1954</c:v>
                </c:pt>
                <c:pt idx="12">
                  <c:v>1955</c:v>
                </c:pt>
                <c:pt idx="13">
                  <c:v>1956</c:v>
                </c:pt>
                <c:pt idx="14">
                  <c:v>1957</c:v>
                </c:pt>
                <c:pt idx="15">
                  <c:v>1958</c:v>
                </c:pt>
                <c:pt idx="16">
                  <c:v>1959</c:v>
                </c:pt>
                <c:pt idx="17">
                  <c:v>1960</c:v>
                </c:pt>
                <c:pt idx="18">
                  <c:v>1961</c:v>
                </c:pt>
                <c:pt idx="19">
                  <c:v>1962</c:v>
                </c:pt>
                <c:pt idx="20">
                  <c:v>1963</c:v>
                </c:pt>
                <c:pt idx="21">
                  <c:v>1964</c:v>
                </c:pt>
                <c:pt idx="22">
                  <c:v>1965</c:v>
                </c:pt>
                <c:pt idx="23">
                  <c:v>1966</c:v>
                </c:pt>
                <c:pt idx="24">
                  <c:v>1967</c:v>
                </c:pt>
                <c:pt idx="25">
                  <c:v>1968</c:v>
                </c:pt>
                <c:pt idx="26">
                  <c:v>1969</c:v>
                </c:pt>
                <c:pt idx="27">
                  <c:v>1970</c:v>
                </c:pt>
                <c:pt idx="28">
                  <c:v>1971</c:v>
                </c:pt>
                <c:pt idx="29">
                  <c:v>1972</c:v>
                </c:pt>
                <c:pt idx="30">
                  <c:v>1973</c:v>
                </c:pt>
                <c:pt idx="31">
                  <c:v>1974</c:v>
                </c:pt>
                <c:pt idx="32">
                  <c:v>1975</c:v>
                </c:pt>
                <c:pt idx="33">
                  <c:v>1976</c:v>
                </c:pt>
                <c:pt idx="34">
                  <c:v>1977</c:v>
                </c:pt>
                <c:pt idx="35">
                  <c:v>1978</c:v>
                </c:pt>
                <c:pt idx="36">
                  <c:v>1979</c:v>
                </c:pt>
                <c:pt idx="37">
                  <c:v>1980</c:v>
                </c:pt>
                <c:pt idx="38">
                  <c:v>1981</c:v>
                </c:pt>
                <c:pt idx="39">
                  <c:v>1982</c:v>
                </c:pt>
                <c:pt idx="40">
                  <c:v>1983</c:v>
                </c:pt>
                <c:pt idx="41">
                  <c:v>1984</c:v>
                </c:pt>
                <c:pt idx="42">
                  <c:v>1985</c:v>
                </c:pt>
                <c:pt idx="43">
                  <c:v>1986</c:v>
                </c:pt>
                <c:pt idx="44">
                  <c:v>1987</c:v>
                </c:pt>
                <c:pt idx="45">
                  <c:v>1988</c:v>
                </c:pt>
                <c:pt idx="46">
                  <c:v>1989</c:v>
                </c:pt>
                <c:pt idx="47">
                  <c:v>1990</c:v>
                </c:pt>
                <c:pt idx="48">
                  <c:v>1991</c:v>
                </c:pt>
                <c:pt idx="49">
                  <c:v>1992</c:v>
                </c:pt>
              </c:numCache>
            </c:numRef>
          </c:cat>
          <c:val>
            <c:numRef>
              <c:f>data!$C$1:$C$51</c:f>
              <c:numCache>
                <c:formatCode>0.0</c:formatCode>
                <c:ptCount val="51"/>
                <c:pt idx="0" formatCode="General">
                  <c:v>0</c:v>
                </c:pt>
                <c:pt idx="1">
                  <c:v>0</c:v>
                </c:pt>
                <c:pt idx="2" formatCode="0.000">
                  <c:v>18.192619026895308</c:v>
                </c:pt>
                <c:pt idx="3" formatCode="0.000">
                  <c:v>12.041346476031256</c:v>
                </c:pt>
                <c:pt idx="4" formatCode="0.000">
                  <c:v>8.6209403840639567</c:v>
                </c:pt>
                <c:pt idx="5" formatCode="0.000">
                  <c:v>4.156360858350916</c:v>
                </c:pt>
                <c:pt idx="6" formatCode="0.000">
                  <c:v>-10.431075801368161</c:v>
                </c:pt>
                <c:pt idx="7" formatCode="0.000">
                  <c:v>-0.12129251116037576</c:v>
                </c:pt>
                <c:pt idx="8" formatCode="0.000">
                  <c:v>1.4722953260285498</c:v>
                </c:pt>
                <c:pt idx="9" formatCode="0.000">
                  <c:v>3.116582654879152</c:v>
                </c:pt>
                <c:pt idx="10" formatCode="0.000">
                  <c:v>6.1761965459537382</c:v>
                </c:pt>
                <c:pt idx="11" formatCode="0.000">
                  <c:v>7.4181402625035586</c:v>
                </c:pt>
                <c:pt idx="12" formatCode="0.000">
                  <c:v>5.4381459953813049</c:v>
                </c:pt>
                <c:pt idx="13" formatCode="0.000">
                  <c:v>7.4471859835284038</c:v>
                </c:pt>
                <c:pt idx="14" formatCode="0.000">
                  <c:v>7.3481925526178937</c:v>
                </c:pt>
                <c:pt idx="15" formatCode="0.000">
                  <c:v>4.8207879490928196</c:v>
                </c:pt>
                <c:pt idx="16" formatCode="0.000">
                  <c:v>4.8848710188295952</c:v>
                </c:pt>
                <c:pt idx="17" formatCode="0.000">
                  <c:v>2.4527146169805114</c:v>
                </c:pt>
                <c:pt idx="18" formatCode="0.000">
                  <c:v>5.0681562337219432</c:v>
                </c:pt>
                <c:pt idx="19" formatCode="0.000">
                  <c:v>4.5658263437706958</c:v>
                </c:pt>
                <c:pt idx="20" formatCode="0.000">
                  <c:v>4.0515235925317139</c:v>
                </c:pt>
                <c:pt idx="21" formatCode="0.000">
                  <c:v>0.31192702792748328</c:v>
                </c:pt>
                <c:pt idx="22" formatCode="0.000">
                  <c:v>5.2246070491685392</c:v>
                </c:pt>
                <c:pt idx="23" formatCode="0.000">
                  <c:v>7.177193180999808</c:v>
                </c:pt>
                <c:pt idx="24" formatCode="0.000">
                  <c:v>6.9088254820055095</c:v>
                </c:pt>
                <c:pt idx="25" formatCode="0.000">
                  <c:v>3.063666379222707</c:v>
                </c:pt>
                <c:pt idx="26" formatCode="0.000">
                  <c:v>5.1074482865808069</c:v>
                </c:pt>
                <c:pt idx="27" formatCode="0.000">
                  <c:v>4.1169003012754057</c:v>
                </c:pt>
                <c:pt idx="28" formatCode="0.000">
                  <c:v>3.2905249414874271</c:v>
                </c:pt>
                <c:pt idx="29" formatCode="0.000">
                  <c:v>12.901071744349935</c:v>
                </c:pt>
                <c:pt idx="30" formatCode="0.000">
                  <c:v>0.99184796707074696</c:v>
                </c:pt>
                <c:pt idx="31" formatCode="0.000">
                  <c:v>13.197567539287135</c:v>
                </c:pt>
                <c:pt idx="32" formatCode="0.000">
                  <c:v>9.2404168933828181</c:v>
                </c:pt>
                <c:pt idx="33" formatCode="0.000">
                  <c:v>17.096503204149862</c:v>
                </c:pt>
                <c:pt idx="34" formatCode="0.000">
                  <c:v>12.821905151546776</c:v>
                </c:pt>
                <c:pt idx="35" formatCode="0.000">
                  <c:v>11.850380668652761</c:v>
                </c:pt>
                <c:pt idx="36" formatCode="0.000">
                  <c:v>15.063628292394204</c:v>
                </c:pt>
                <c:pt idx="37" formatCode="0.000">
                  <c:v>14.454732510288061</c:v>
                </c:pt>
                <c:pt idx="38" formatCode="0.000">
                  <c:v>9.6853932584269664</c:v>
                </c:pt>
                <c:pt idx="39" formatCode="0.000">
                  <c:v>5.5214095472239322</c:v>
                </c:pt>
                <c:pt idx="40" formatCode="0.000">
                  <c:v>4.4073390932919176</c:v>
                </c:pt>
                <c:pt idx="41" formatCode="0.000">
                  <c:v>2.35239423523943</c:v>
                </c:pt>
                <c:pt idx="42" formatCode="0.000">
                  <c:v>4.0788517441860517</c:v>
                </c:pt>
                <c:pt idx="43" formatCode="0.000">
                  <c:v>5.0013092432573902</c:v>
                </c:pt>
                <c:pt idx="44" formatCode="0.000">
                  <c:v>2.3275145469659142</c:v>
                </c:pt>
                <c:pt idx="45" formatCode="0.000">
                  <c:v>4.3541835905767767</c:v>
                </c:pt>
                <c:pt idx="46" formatCode="0.000">
                  <c:v>3.5419585863303737</c:v>
                </c:pt>
                <c:pt idx="47" formatCode="0.000">
                  <c:v>6.0972859183520134</c:v>
                </c:pt>
                <c:pt idx="48" formatCode="0.000">
                  <c:v>6.4413265306122458</c:v>
                </c:pt>
                <c:pt idx="49" formatCode="0.000">
                  <c:v>2.3567006191332229</c:v>
                </c:pt>
                <c:pt idx="50" formatCode="0.000">
                  <c:v>4.8520325203252002</c:v>
                </c:pt>
              </c:numCache>
            </c:numRef>
          </c:val>
          <c:smooth val="0"/>
          <c:extLst>
            <c:ext xmlns:c16="http://schemas.microsoft.com/office/drawing/2014/chart" uri="{C3380CC4-5D6E-409C-BE32-E72D297353CC}">
              <c16:uniqueId val="{00000002-F5FC-4068-91E0-4AC40399776D}"/>
            </c:ext>
          </c:extLst>
        </c:ser>
        <c:dLbls>
          <c:showLegendKey val="0"/>
          <c:showVal val="0"/>
          <c:showCatName val="0"/>
          <c:showSerName val="0"/>
          <c:showPercent val="0"/>
          <c:showBubbleSize val="0"/>
        </c:dLbls>
        <c:smooth val="0"/>
        <c:axId val="1328360287"/>
        <c:axId val="1328352383"/>
      </c:lineChart>
      <c:catAx>
        <c:axId val="132836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352383"/>
        <c:crosses val="autoZero"/>
        <c:auto val="1"/>
        <c:lblAlgn val="ctr"/>
        <c:lblOffset val="100"/>
        <c:noMultiLvlLbl val="0"/>
      </c:catAx>
      <c:valAx>
        <c:axId val="132835238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360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1" baseline="0">
                <a:effectLst/>
              </a:rPr>
              <a:t>Inflation and Growth Rate of Bank of England Banknotes in Circulation</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data!$B$1</c:f>
              <c:strCache>
                <c:ptCount val="1"/>
                <c:pt idx="0">
                  <c:v>Inflation</c:v>
                </c:pt>
              </c:strCache>
            </c:strRef>
          </c:tx>
          <c:spPr>
            <a:ln w="28575" cap="rnd">
              <a:solidFill>
                <a:schemeClr val="accent1"/>
              </a:solidFill>
              <a:round/>
            </a:ln>
            <a:effectLst/>
          </c:spPr>
          <c:marker>
            <c:symbol val="none"/>
          </c:marker>
          <c:cat>
            <c:numRef>
              <c:f>data!$A$3:$A$78</c:f>
              <c:numCache>
                <c:formatCode>General</c:formatCode>
                <c:ptCount val="76"/>
                <c:pt idx="0">
                  <c:v>1944</c:v>
                </c:pt>
                <c:pt idx="1">
                  <c:v>1945</c:v>
                </c:pt>
                <c:pt idx="2">
                  <c:v>1946</c:v>
                </c:pt>
                <c:pt idx="3">
                  <c:v>1947</c:v>
                </c:pt>
                <c:pt idx="4">
                  <c:v>1948</c:v>
                </c:pt>
                <c:pt idx="5">
                  <c:v>1949</c:v>
                </c:pt>
                <c:pt idx="6">
                  <c:v>1950</c:v>
                </c:pt>
                <c:pt idx="7">
                  <c:v>1951</c:v>
                </c:pt>
                <c:pt idx="8">
                  <c:v>1952</c:v>
                </c:pt>
                <c:pt idx="9">
                  <c:v>1953</c:v>
                </c:pt>
                <c:pt idx="10">
                  <c:v>1954</c:v>
                </c:pt>
                <c:pt idx="11">
                  <c:v>1955</c:v>
                </c:pt>
                <c:pt idx="12">
                  <c:v>1956</c:v>
                </c:pt>
                <c:pt idx="13">
                  <c:v>1957</c:v>
                </c:pt>
                <c:pt idx="14">
                  <c:v>1958</c:v>
                </c:pt>
                <c:pt idx="15">
                  <c:v>1959</c:v>
                </c:pt>
                <c:pt idx="16">
                  <c:v>1960</c:v>
                </c:pt>
                <c:pt idx="17">
                  <c:v>1961</c:v>
                </c:pt>
                <c:pt idx="18">
                  <c:v>1962</c:v>
                </c:pt>
                <c:pt idx="19">
                  <c:v>1963</c:v>
                </c:pt>
                <c:pt idx="20">
                  <c:v>1964</c:v>
                </c:pt>
                <c:pt idx="21">
                  <c:v>1965</c:v>
                </c:pt>
                <c:pt idx="22">
                  <c:v>1966</c:v>
                </c:pt>
                <c:pt idx="23">
                  <c:v>1967</c:v>
                </c:pt>
                <c:pt idx="24">
                  <c:v>1968</c:v>
                </c:pt>
                <c:pt idx="25">
                  <c:v>1969</c:v>
                </c:pt>
                <c:pt idx="26">
                  <c:v>1970</c:v>
                </c:pt>
                <c:pt idx="27">
                  <c:v>1971</c:v>
                </c:pt>
                <c:pt idx="28">
                  <c:v>1972</c:v>
                </c:pt>
                <c:pt idx="29">
                  <c:v>1973</c:v>
                </c:pt>
                <c:pt idx="30">
                  <c:v>1974</c:v>
                </c:pt>
                <c:pt idx="31">
                  <c:v>1975</c:v>
                </c:pt>
                <c:pt idx="32">
                  <c:v>1976</c:v>
                </c:pt>
                <c:pt idx="33">
                  <c:v>1977</c:v>
                </c:pt>
                <c:pt idx="34">
                  <c:v>1978</c:v>
                </c:pt>
                <c:pt idx="35">
                  <c:v>1979</c:v>
                </c:pt>
                <c:pt idx="36">
                  <c:v>1980</c:v>
                </c:pt>
                <c:pt idx="37">
                  <c:v>1981</c:v>
                </c:pt>
                <c:pt idx="38">
                  <c:v>1982</c:v>
                </c:pt>
                <c:pt idx="39">
                  <c:v>1983</c:v>
                </c:pt>
                <c:pt idx="40">
                  <c:v>1984</c:v>
                </c:pt>
                <c:pt idx="41">
                  <c:v>1985</c:v>
                </c:pt>
                <c:pt idx="42">
                  <c:v>1986</c:v>
                </c:pt>
                <c:pt idx="43">
                  <c:v>1987</c:v>
                </c:pt>
                <c:pt idx="44">
                  <c:v>1988</c:v>
                </c:pt>
                <c:pt idx="45">
                  <c:v>1989</c:v>
                </c:pt>
                <c:pt idx="46">
                  <c:v>1990</c:v>
                </c:pt>
                <c:pt idx="47">
                  <c:v>1991</c:v>
                </c:pt>
                <c:pt idx="48">
                  <c:v>1992</c:v>
                </c:pt>
                <c:pt idx="49">
                  <c:v>1993</c:v>
                </c:pt>
                <c:pt idx="50">
                  <c:v>1994</c:v>
                </c:pt>
                <c:pt idx="51">
                  <c:v>1995</c:v>
                </c:pt>
                <c:pt idx="52">
                  <c:v>1996</c:v>
                </c:pt>
                <c:pt idx="53">
                  <c:v>1997</c:v>
                </c:pt>
                <c:pt idx="54">
                  <c:v>1998</c:v>
                </c:pt>
                <c:pt idx="55">
                  <c:v>1999</c:v>
                </c:pt>
                <c:pt idx="56">
                  <c:v>2000</c:v>
                </c:pt>
                <c:pt idx="57">
                  <c:v>2001</c:v>
                </c:pt>
                <c:pt idx="58">
                  <c:v>2002</c:v>
                </c:pt>
                <c:pt idx="59">
                  <c:v>2003</c:v>
                </c:pt>
                <c:pt idx="60">
                  <c:v>2004</c:v>
                </c:pt>
                <c:pt idx="61">
                  <c:v>2005</c:v>
                </c:pt>
                <c:pt idx="62">
                  <c:v>2006</c:v>
                </c:pt>
                <c:pt idx="63">
                  <c:v>2007</c:v>
                </c:pt>
                <c:pt idx="64">
                  <c:v>2008</c:v>
                </c:pt>
                <c:pt idx="65">
                  <c:v>2009</c:v>
                </c:pt>
                <c:pt idx="66">
                  <c:v>2010</c:v>
                </c:pt>
                <c:pt idx="67">
                  <c:v>2011</c:v>
                </c:pt>
                <c:pt idx="68">
                  <c:v>2012</c:v>
                </c:pt>
                <c:pt idx="69">
                  <c:v>2013</c:v>
                </c:pt>
                <c:pt idx="70">
                  <c:v>2014</c:v>
                </c:pt>
                <c:pt idx="71">
                  <c:v>2015</c:v>
                </c:pt>
                <c:pt idx="72">
                  <c:v>2016</c:v>
                </c:pt>
                <c:pt idx="73">
                  <c:v>2017</c:v>
                </c:pt>
                <c:pt idx="74">
                  <c:v>2018</c:v>
                </c:pt>
                <c:pt idx="75">
                  <c:v>2019</c:v>
                </c:pt>
              </c:numCache>
            </c:numRef>
          </c:cat>
          <c:val>
            <c:numRef>
              <c:f>data!$B$3:$B$78</c:f>
              <c:numCache>
                <c:formatCode>0.0</c:formatCode>
                <c:ptCount val="76"/>
                <c:pt idx="0">
                  <c:v>2.7</c:v>
                </c:pt>
                <c:pt idx="1">
                  <c:v>2.8</c:v>
                </c:pt>
                <c:pt idx="2">
                  <c:v>3.1</c:v>
                </c:pt>
                <c:pt idx="3">
                  <c:v>7</c:v>
                </c:pt>
                <c:pt idx="4">
                  <c:v>7.7</c:v>
                </c:pt>
                <c:pt idx="5">
                  <c:v>2.8</c:v>
                </c:pt>
                <c:pt idx="6">
                  <c:v>3.1</c:v>
                </c:pt>
                <c:pt idx="7">
                  <c:v>9.1</c:v>
                </c:pt>
                <c:pt idx="8">
                  <c:v>9.1999999999999993</c:v>
                </c:pt>
                <c:pt idx="9">
                  <c:v>3.1</c:v>
                </c:pt>
                <c:pt idx="10">
                  <c:v>1.8</c:v>
                </c:pt>
                <c:pt idx="11">
                  <c:v>4.5</c:v>
                </c:pt>
                <c:pt idx="12">
                  <c:v>4.9000000000000004</c:v>
                </c:pt>
                <c:pt idx="13">
                  <c:v>3.7</c:v>
                </c:pt>
                <c:pt idx="14">
                  <c:v>3</c:v>
                </c:pt>
                <c:pt idx="15">
                  <c:v>0.6</c:v>
                </c:pt>
                <c:pt idx="16">
                  <c:v>1</c:v>
                </c:pt>
                <c:pt idx="17">
                  <c:v>3.4</c:v>
                </c:pt>
                <c:pt idx="18">
                  <c:v>4.3</c:v>
                </c:pt>
                <c:pt idx="19">
                  <c:v>2</c:v>
                </c:pt>
                <c:pt idx="20">
                  <c:v>3.3</c:v>
                </c:pt>
                <c:pt idx="21">
                  <c:v>4.8</c:v>
                </c:pt>
                <c:pt idx="22">
                  <c:v>3.9</c:v>
                </c:pt>
                <c:pt idx="23">
                  <c:v>2.5</c:v>
                </c:pt>
                <c:pt idx="24">
                  <c:v>4.7</c:v>
                </c:pt>
                <c:pt idx="25">
                  <c:v>5.4</c:v>
                </c:pt>
                <c:pt idx="26">
                  <c:v>6.4</c:v>
                </c:pt>
                <c:pt idx="27">
                  <c:v>9.4</c:v>
                </c:pt>
                <c:pt idx="28">
                  <c:v>7.1</c:v>
                </c:pt>
                <c:pt idx="29">
                  <c:v>9.1999999999999993</c:v>
                </c:pt>
                <c:pt idx="30">
                  <c:v>16</c:v>
                </c:pt>
                <c:pt idx="31">
                  <c:v>24.2</c:v>
                </c:pt>
                <c:pt idx="32">
                  <c:v>16.5</c:v>
                </c:pt>
                <c:pt idx="33">
                  <c:v>15.8</c:v>
                </c:pt>
                <c:pt idx="34">
                  <c:v>8.3000000000000007</c:v>
                </c:pt>
                <c:pt idx="35">
                  <c:v>13.4</c:v>
                </c:pt>
                <c:pt idx="36">
                  <c:v>18</c:v>
                </c:pt>
                <c:pt idx="37">
                  <c:v>11.9</c:v>
                </c:pt>
                <c:pt idx="38">
                  <c:v>8.6</c:v>
                </c:pt>
                <c:pt idx="39">
                  <c:v>4.5999999999999996</c:v>
                </c:pt>
                <c:pt idx="40">
                  <c:v>5</c:v>
                </c:pt>
                <c:pt idx="41">
                  <c:v>6.1</c:v>
                </c:pt>
                <c:pt idx="42">
                  <c:v>3.4</c:v>
                </c:pt>
                <c:pt idx="43">
                  <c:v>4.2</c:v>
                </c:pt>
                <c:pt idx="44">
                  <c:v>4.9000000000000004</c:v>
                </c:pt>
                <c:pt idx="45">
                  <c:v>7.8</c:v>
                </c:pt>
                <c:pt idx="46">
                  <c:v>9.5</c:v>
                </c:pt>
                <c:pt idx="47">
                  <c:v>5.9</c:v>
                </c:pt>
                <c:pt idx="48">
                  <c:v>3.7</c:v>
                </c:pt>
                <c:pt idx="49">
                  <c:v>1.6</c:v>
                </c:pt>
                <c:pt idx="50">
                  <c:v>2.4</c:v>
                </c:pt>
                <c:pt idx="51">
                  <c:v>3.5</c:v>
                </c:pt>
                <c:pt idx="52">
                  <c:v>2.4</c:v>
                </c:pt>
                <c:pt idx="53">
                  <c:v>3.1</c:v>
                </c:pt>
                <c:pt idx="54">
                  <c:v>3.4</c:v>
                </c:pt>
                <c:pt idx="55">
                  <c:v>1.5</c:v>
                </c:pt>
                <c:pt idx="56">
                  <c:v>3</c:v>
                </c:pt>
                <c:pt idx="57">
                  <c:v>1.8</c:v>
                </c:pt>
                <c:pt idx="58">
                  <c:v>1.7</c:v>
                </c:pt>
                <c:pt idx="59">
                  <c:v>2.9</c:v>
                </c:pt>
                <c:pt idx="60">
                  <c:v>3</c:v>
                </c:pt>
                <c:pt idx="61">
                  <c:v>2.8</c:v>
                </c:pt>
                <c:pt idx="62">
                  <c:v>3.2</c:v>
                </c:pt>
                <c:pt idx="63">
                  <c:v>4.3</c:v>
                </c:pt>
                <c:pt idx="64">
                  <c:v>4</c:v>
                </c:pt>
                <c:pt idx="65">
                  <c:v>-0.5</c:v>
                </c:pt>
                <c:pt idx="66">
                  <c:v>4.5999999999999996</c:v>
                </c:pt>
                <c:pt idx="67">
                  <c:v>5.2</c:v>
                </c:pt>
                <c:pt idx="68">
                  <c:v>3.2</c:v>
                </c:pt>
                <c:pt idx="69">
                  <c:v>3</c:v>
                </c:pt>
                <c:pt idx="70">
                  <c:v>2.4</c:v>
                </c:pt>
                <c:pt idx="71">
                  <c:v>1</c:v>
                </c:pt>
                <c:pt idx="72">
                  <c:v>1.7</c:v>
                </c:pt>
                <c:pt idx="73">
                  <c:v>3.6</c:v>
                </c:pt>
                <c:pt idx="74">
                  <c:v>3.3</c:v>
                </c:pt>
                <c:pt idx="75">
                  <c:v>2.6</c:v>
                </c:pt>
              </c:numCache>
            </c:numRef>
          </c:val>
          <c:smooth val="0"/>
          <c:extLst>
            <c:ext xmlns:c16="http://schemas.microsoft.com/office/drawing/2014/chart" uri="{C3380CC4-5D6E-409C-BE32-E72D297353CC}">
              <c16:uniqueId val="{00000000-5759-49EB-8A49-D1382B2C3C77}"/>
            </c:ext>
          </c:extLst>
        </c:ser>
        <c:ser>
          <c:idx val="1"/>
          <c:order val="1"/>
          <c:tx>
            <c:strRef>
              <c:f>data!$C$1</c:f>
              <c:strCache>
                <c:ptCount val="1"/>
                <c:pt idx="0">
                  <c:v>Growth rate of note in circulation</c:v>
                </c:pt>
              </c:strCache>
            </c:strRef>
          </c:tx>
          <c:spPr>
            <a:ln w="28575" cap="rnd">
              <a:solidFill>
                <a:schemeClr val="accent3"/>
              </a:solidFill>
              <a:round/>
            </a:ln>
            <a:effectLst/>
          </c:spPr>
          <c:marker>
            <c:symbol val="none"/>
          </c:marker>
          <c:cat>
            <c:numRef>
              <c:f>data!$A$3:$A$78</c:f>
              <c:numCache>
                <c:formatCode>General</c:formatCode>
                <c:ptCount val="76"/>
                <c:pt idx="0">
                  <c:v>1944</c:v>
                </c:pt>
                <c:pt idx="1">
                  <c:v>1945</c:v>
                </c:pt>
                <c:pt idx="2">
                  <c:v>1946</c:v>
                </c:pt>
                <c:pt idx="3">
                  <c:v>1947</c:v>
                </c:pt>
                <c:pt idx="4">
                  <c:v>1948</c:v>
                </c:pt>
                <c:pt idx="5">
                  <c:v>1949</c:v>
                </c:pt>
                <c:pt idx="6">
                  <c:v>1950</c:v>
                </c:pt>
                <c:pt idx="7">
                  <c:v>1951</c:v>
                </c:pt>
                <c:pt idx="8">
                  <c:v>1952</c:v>
                </c:pt>
                <c:pt idx="9">
                  <c:v>1953</c:v>
                </c:pt>
                <c:pt idx="10">
                  <c:v>1954</c:v>
                </c:pt>
                <c:pt idx="11">
                  <c:v>1955</c:v>
                </c:pt>
                <c:pt idx="12">
                  <c:v>1956</c:v>
                </c:pt>
                <c:pt idx="13">
                  <c:v>1957</c:v>
                </c:pt>
                <c:pt idx="14">
                  <c:v>1958</c:v>
                </c:pt>
                <c:pt idx="15">
                  <c:v>1959</c:v>
                </c:pt>
                <c:pt idx="16">
                  <c:v>1960</c:v>
                </c:pt>
                <c:pt idx="17">
                  <c:v>1961</c:v>
                </c:pt>
                <c:pt idx="18">
                  <c:v>1962</c:v>
                </c:pt>
                <c:pt idx="19">
                  <c:v>1963</c:v>
                </c:pt>
                <c:pt idx="20">
                  <c:v>1964</c:v>
                </c:pt>
                <c:pt idx="21">
                  <c:v>1965</c:v>
                </c:pt>
                <c:pt idx="22">
                  <c:v>1966</c:v>
                </c:pt>
                <c:pt idx="23">
                  <c:v>1967</c:v>
                </c:pt>
                <c:pt idx="24">
                  <c:v>1968</c:v>
                </c:pt>
                <c:pt idx="25">
                  <c:v>1969</c:v>
                </c:pt>
                <c:pt idx="26">
                  <c:v>1970</c:v>
                </c:pt>
                <c:pt idx="27">
                  <c:v>1971</c:v>
                </c:pt>
                <c:pt idx="28">
                  <c:v>1972</c:v>
                </c:pt>
                <c:pt idx="29">
                  <c:v>1973</c:v>
                </c:pt>
                <c:pt idx="30">
                  <c:v>1974</c:v>
                </c:pt>
                <c:pt idx="31">
                  <c:v>1975</c:v>
                </c:pt>
                <c:pt idx="32">
                  <c:v>1976</c:v>
                </c:pt>
                <c:pt idx="33">
                  <c:v>1977</c:v>
                </c:pt>
                <c:pt idx="34">
                  <c:v>1978</c:v>
                </c:pt>
                <c:pt idx="35">
                  <c:v>1979</c:v>
                </c:pt>
                <c:pt idx="36">
                  <c:v>1980</c:v>
                </c:pt>
                <c:pt idx="37">
                  <c:v>1981</c:v>
                </c:pt>
                <c:pt idx="38">
                  <c:v>1982</c:v>
                </c:pt>
                <c:pt idx="39">
                  <c:v>1983</c:v>
                </c:pt>
                <c:pt idx="40">
                  <c:v>1984</c:v>
                </c:pt>
                <c:pt idx="41">
                  <c:v>1985</c:v>
                </c:pt>
                <c:pt idx="42">
                  <c:v>1986</c:v>
                </c:pt>
                <c:pt idx="43">
                  <c:v>1987</c:v>
                </c:pt>
                <c:pt idx="44">
                  <c:v>1988</c:v>
                </c:pt>
                <c:pt idx="45">
                  <c:v>1989</c:v>
                </c:pt>
                <c:pt idx="46">
                  <c:v>1990</c:v>
                </c:pt>
                <c:pt idx="47">
                  <c:v>1991</c:v>
                </c:pt>
                <c:pt idx="48">
                  <c:v>1992</c:v>
                </c:pt>
                <c:pt idx="49">
                  <c:v>1993</c:v>
                </c:pt>
                <c:pt idx="50">
                  <c:v>1994</c:v>
                </c:pt>
                <c:pt idx="51">
                  <c:v>1995</c:v>
                </c:pt>
                <c:pt idx="52">
                  <c:v>1996</c:v>
                </c:pt>
                <c:pt idx="53">
                  <c:v>1997</c:v>
                </c:pt>
                <c:pt idx="54">
                  <c:v>1998</c:v>
                </c:pt>
                <c:pt idx="55">
                  <c:v>1999</c:v>
                </c:pt>
                <c:pt idx="56">
                  <c:v>2000</c:v>
                </c:pt>
                <c:pt idx="57">
                  <c:v>2001</c:v>
                </c:pt>
                <c:pt idx="58">
                  <c:v>2002</c:v>
                </c:pt>
                <c:pt idx="59">
                  <c:v>2003</c:v>
                </c:pt>
                <c:pt idx="60">
                  <c:v>2004</c:v>
                </c:pt>
                <c:pt idx="61">
                  <c:v>2005</c:v>
                </c:pt>
                <c:pt idx="62">
                  <c:v>2006</c:v>
                </c:pt>
                <c:pt idx="63">
                  <c:v>2007</c:v>
                </c:pt>
                <c:pt idx="64">
                  <c:v>2008</c:v>
                </c:pt>
                <c:pt idx="65">
                  <c:v>2009</c:v>
                </c:pt>
                <c:pt idx="66">
                  <c:v>2010</c:v>
                </c:pt>
                <c:pt idx="67">
                  <c:v>2011</c:v>
                </c:pt>
                <c:pt idx="68">
                  <c:v>2012</c:v>
                </c:pt>
                <c:pt idx="69">
                  <c:v>2013</c:v>
                </c:pt>
                <c:pt idx="70">
                  <c:v>2014</c:v>
                </c:pt>
                <c:pt idx="71">
                  <c:v>2015</c:v>
                </c:pt>
                <c:pt idx="72">
                  <c:v>2016</c:v>
                </c:pt>
                <c:pt idx="73">
                  <c:v>2017</c:v>
                </c:pt>
                <c:pt idx="74">
                  <c:v>2018</c:v>
                </c:pt>
                <c:pt idx="75">
                  <c:v>2019</c:v>
                </c:pt>
              </c:numCache>
            </c:numRef>
          </c:cat>
          <c:val>
            <c:numRef>
              <c:f>data!$C$3:$C$78</c:f>
              <c:numCache>
                <c:formatCode>0.000</c:formatCode>
                <c:ptCount val="76"/>
                <c:pt idx="0">
                  <c:v>18.192619026895308</c:v>
                </c:pt>
                <c:pt idx="1">
                  <c:v>12.041346476031256</c:v>
                </c:pt>
                <c:pt idx="2">
                  <c:v>8.6209403840639567</c:v>
                </c:pt>
                <c:pt idx="3">
                  <c:v>4.156360858350916</c:v>
                </c:pt>
                <c:pt idx="4">
                  <c:v>-10.431075801368161</c:v>
                </c:pt>
                <c:pt idx="5">
                  <c:v>-0.12129251116037576</c:v>
                </c:pt>
                <c:pt idx="6">
                  <c:v>1.4722953260285498</c:v>
                </c:pt>
                <c:pt idx="7">
                  <c:v>3.116582654879152</c:v>
                </c:pt>
                <c:pt idx="8">
                  <c:v>6.1761965459537382</c:v>
                </c:pt>
                <c:pt idx="9">
                  <c:v>7.4181402625035586</c:v>
                </c:pt>
                <c:pt idx="10">
                  <c:v>5.4381459953813049</c:v>
                </c:pt>
                <c:pt idx="11">
                  <c:v>7.4471859835284038</c:v>
                </c:pt>
                <c:pt idx="12">
                  <c:v>7.3481925526178937</c:v>
                </c:pt>
                <c:pt idx="13">
                  <c:v>4.8207879490928196</c:v>
                </c:pt>
                <c:pt idx="14">
                  <c:v>4.8848710188295952</c:v>
                </c:pt>
                <c:pt idx="15">
                  <c:v>2.4527146169805114</c:v>
                </c:pt>
                <c:pt idx="16">
                  <c:v>5.0681562337219432</c:v>
                </c:pt>
                <c:pt idx="17">
                  <c:v>4.5658263437706958</c:v>
                </c:pt>
                <c:pt idx="18">
                  <c:v>4.0515235925317139</c:v>
                </c:pt>
                <c:pt idx="19">
                  <c:v>0.31192702792748328</c:v>
                </c:pt>
                <c:pt idx="20">
                  <c:v>5.2246070491685392</c:v>
                </c:pt>
                <c:pt idx="21">
                  <c:v>7.177193180999808</c:v>
                </c:pt>
                <c:pt idx="22">
                  <c:v>6.9088254820055095</c:v>
                </c:pt>
                <c:pt idx="23">
                  <c:v>3.063666379222707</c:v>
                </c:pt>
                <c:pt idx="24">
                  <c:v>5.1074482865808069</c:v>
                </c:pt>
                <c:pt idx="25">
                  <c:v>4.1169003012754057</c:v>
                </c:pt>
                <c:pt idx="26">
                  <c:v>3.2905249414874271</c:v>
                </c:pt>
                <c:pt idx="27">
                  <c:v>12.901071744349935</c:v>
                </c:pt>
                <c:pt idx="28">
                  <c:v>0.99184796707074696</c:v>
                </c:pt>
                <c:pt idx="29">
                  <c:v>13.197567539287135</c:v>
                </c:pt>
                <c:pt idx="30">
                  <c:v>9.2404168933828181</c:v>
                </c:pt>
                <c:pt idx="31">
                  <c:v>17.096503204149862</c:v>
                </c:pt>
                <c:pt idx="32">
                  <c:v>12.821905151546776</c:v>
                </c:pt>
                <c:pt idx="33">
                  <c:v>11.850380668652761</c:v>
                </c:pt>
                <c:pt idx="34">
                  <c:v>15.063628292394204</c:v>
                </c:pt>
                <c:pt idx="35">
                  <c:v>14.454732510288061</c:v>
                </c:pt>
                <c:pt idx="36">
                  <c:v>9.6853932584269664</c:v>
                </c:pt>
                <c:pt idx="37">
                  <c:v>5.5214095472239322</c:v>
                </c:pt>
                <c:pt idx="38">
                  <c:v>4.4073390932919176</c:v>
                </c:pt>
                <c:pt idx="39">
                  <c:v>2.35239423523943</c:v>
                </c:pt>
                <c:pt idx="40">
                  <c:v>4.0788517441860517</c:v>
                </c:pt>
                <c:pt idx="41">
                  <c:v>5.0013092432573902</c:v>
                </c:pt>
                <c:pt idx="42">
                  <c:v>2.3275145469659142</c:v>
                </c:pt>
                <c:pt idx="43">
                  <c:v>4.3541835905767767</c:v>
                </c:pt>
                <c:pt idx="44">
                  <c:v>3.5419585863303737</c:v>
                </c:pt>
                <c:pt idx="45">
                  <c:v>6.0972859183520134</c:v>
                </c:pt>
                <c:pt idx="46">
                  <c:v>6.4413265306122458</c:v>
                </c:pt>
                <c:pt idx="47">
                  <c:v>2.3567006191332229</c:v>
                </c:pt>
                <c:pt idx="48">
                  <c:v>4.8520325203252002</c:v>
                </c:pt>
                <c:pt idx="49">
                  <c:v>5.2360275417157709</c:v>
                </c:pt>
                <c:pt idx="50">
                  <c:v>1.1694596554102432</c:v>
                </c:pt>
                <c:pt idx="51">
                  <c:v>5.2005709791126398</c:v>
                </c:pt>
                <c:pt idx="52">
                  <c:v>8.8164110743737645</c:v>
                </c:pt>
                <c:pt idx="53">
                  <c:v>12.025651465798038</c:v>
                </c:pt>
                <c:pt idx="54">
                  <c:v>6.9838442946190016</c:v>
                </c:pt>
                <c:pt idx="55">
                  <c:v>5.2828265670120667</c:v>
                </c:pt>
                <c:pt idx="56">
                  <c:v>1.3835108099386817</c:v>
                </c:pt>
                <c:pt idx="57">
                  <c:v>8.1957429878655184</c:v>
                </c:pt>
                <c:pt idx="58">
                  <c:v>8.0492737635594835</c:v>
                </c:pt>
                <c:pt idx="59">
                  <c:v>15.253199019874764</c:v>
                </c:pt>
                <c:pt idx="60">
                  <c:v>6.3455973542786204</c:v>
                </c:pt>
                <c:pt idx="61">
                  <c:v>-1.6631958906011435</c:v>
                </c:pt>
                <c:pt idx="62">
                  <c:v>4.2297266772080455</c:v>
                </c:pt>
                <c:pt idx="63">
                  <c:v>4.1583139188383855</c:v>
                </c:pt>
                <c:pt idx="64">
                  <c:v>16.980935785065942</c:v>
                </c:pt>
                <c:pt idx="65">
                  <c:v>8.070612299346358</c:v>
                </c:pt>
                <c:pt idx="66">
                  <c:v>3.3163265306122458</c:v>
                </c:pt>
                <c:pt idx="67">
                  <c:v>3.930704898446824</c:v>
                </c:pt>
                <c:pt idx="68">
                  <c:v>5.224738475686852</c:v>
                </c:pt>
                <c:pt idx="69">
                  <c:v>5.6462919466142347</c:v>
                </c:pt>
                <c:pt idx="70">
                  <c:v>3.7503016097342412</c:v>
                </c:pt>
                <c:pt idx="71">
                  <c:v>5.9653144622744847</c:v>
                </c:pt>
                <c:pt idx="72">
                  <c:v>6.3161360109109665</c:v>
                </c:pt>
                <c:pt idx="73">
                  <c:v>7.93299713940252</c:v>
                </c:pt>
                <c:pt idx="74">
                  <c:v>7.1040192354976384E-2</c:v>
                </c:pt>
                <c:pt idx="75">
                  <c:v>1.2573378839590532</c:v>
                </c:pt>
              </c:numCache>
            </c:numRef>
          </c:val>
          <c:smooth val="0"/>
          <c:extLst>
            <c:ext xmlns:c16="http://schemas.microsoft.com/office/drawing/2014/chart" uri="{C3380CC4-5D6E-409C-BE32-E72D297353CC}">
              <c16:uniqueId val="{00000001-5759-49EB-8A49-D1382B2C3C77}"/>
            </c:ext>
          </c:extLst>
        </c:ser>
        <c:ser>
          <c:idx val="2"/>
          <c:order val="2"/>
          <c:tx>
            <c:strRef>
              <c:f>data!$J$1</c:f>
              <c:strCache>
                <c:ptCount val="1"/>
                <c:pt idx="0">
                  <c:v>Growth rate of smaller value notes</c:v>
                </c:pt>
              </c:strCache>
            </c:strRef>
          </c:tx>
          <c:spPr>
            <a:ln w="28575" cap="rnd">
              <a:solidFill>
                <a:schemeClr val="accent2"/>
              </a:solidFill>
              <a:round/>
            </a:ln>
            <a:effectLst/>
          </c:spPr>
          <c:marker>
            <c:symbol val="none"/>
          </c:marker>
          <c:cat>
            <c:numRef>
              <c:f>data!$A$3:$A$78</c:f>
              <c:numCache>
                <c:formatCode>General</c:formatCode>
                <c:ptCount val="76"/>
                <c:pt idx="0">
                  <c:v>1944</c:v>
                </c:pt>
                <c:pt idx="1">
                  <c:v>1945</c:v>
                </c:pt>
                <c:pt idx="2">
                  <c:v>1946</c:v>
                </c:pt>
                <c:pt idx="3">
                  <c:v>1947</c:v>
                </c:pt>
                <c:pt idx="4">
                  <c:v>1948</c:v>
                </c:pt>
                <c:pt idx="5">
                  <c:v>1949</c:v>
                </c:pt>
                <c:pt idx="6">
                  <c:v>1950</c:v>
                </c:pt>
                <c:pt idx="7">
                  <c:v>1951</c:v>
                </c:pt>
                <c:pt idx="8">
                  <c:v>1952</c:v>
                </c:pt>
                <c:pt idx="9">
                  <c:v>1953</c:v>
                </c:pt>
                <c:pt idx="10">
                  <c:v>1954</c:v>
                </c:pt>
                <c:pt idx="11">
                  <c:v>1955</c:v>
                </c:pt>
                <c:pt idx="12">
                  <c:v>1956</c:v>
                </c:pt>
                <c:pt idx="13">
                  <c:v>1957</c:v>
                </c:pt>
                <c:pt idx="14">
                  <c:v>1958</c:v>
                </c:pt>
                <c:pt idx="15">
                  <c:v>1959</c:v>
                </c:pt>
                <c:pt idx="16">
                  <c:v>1960</c:v>
                </c:pt>
                <c:pt idx="17">
                  <c:v>1961</c:v>
                </c:pt>
                <c:pt idx="18">
                  <c:v>1962</c:v>
                </c:pt>
                <c:pt idx="19">
                  <c:v>1963</c:v>
                </c:pt>
                <c:pt idx="20">
                  <c:v>1964</c:v>
                </c:pt>
                <c:pt idx="21">
                  <c:v>1965</c:v>
                </c:pt>
                <c:pt idx="22">
                  <c:v>1966</c:v>
                </c:pt>
                <c:pt idx="23">
                  <c:v>1967</c:v>
                </c:pt>
                <c:pt idx="24">
                  <c:v>1968</c:v>
                </c:pt>
                <c:pt idx="25">
                  <c:v>1969</c:v>
                </c:pt>
                <c:pt idx="26">
                  <c:v>1970</c:v>
                </c:pt>
                <c:pt idx="27">
                  <c:v>1971</c:v>
                </c:pt>
                <c:pt idx="28">
                  <c:v>1972</c:v>
                </c:pt>
                <c:pt idx="29">
                  <c:v>1973</c:v>
                </c:pt>
                <c:pt idx="30">
                  <c:v>1974</c:v>
                </c:pt>
                <c:pt idx="31">
                  <c:v>1975</c:v>
                </c:pt>
                <c:pt idx="32">
                  <c:v>1976</c:v>
                </c:pt>
                <c:pt idx="33">
                  <c:v>1977</c:v>
                </c:pt>
                <c:pt idx="34">
                  <c:v>1978</c:v>
                </c:pt>
                <c:pt idx="35">
                  <c:v>1979</c:v>
                </c:pt>
                <c:pt idx="36">
                  <c:v>1980</c:v>
                </c:pt>
                <c:pt idx="37">
                  <c:v>1981</c:v>
                </c:pt>
                <c:pt idx="38">
                  <c:v>1982</c:v>
                </c:pt>
                <c:pt idx="39">
                  <c:v>1983</c:v>
                </c:pt>
                <c:pt idx="40">
                  <c:v>1984</c:v>
                </c:pt>
                <c:pt idx="41">
                  <c:v>1985</c:v>
                </c:pt>
                <c:pt idx="42">
                  <c:v>1986</c:v>
                </c:pt>
                <c:pt idx="43">
                  <c:v>1987</c:v>
                </c:pt>
                <c:pt idx="44">
                  <c:v>1988</c:v>
                </c:pt>
                <c:pt idx="45">
                  <c:v>1989</c:v>
                </c:pt>
                <c:pt idx="46">
                  <c:v>1990</c:v>
                </c:pt>
                <c:pt idx="47">
                  <c:v>1991</c:v>
                </c:pt>
                <c:pt idx="48">
                  <c:v>1992</c:v>
                </c:pt>
                <c:pt idx="49">
                  <c:v>1993</c:v>
                </c:pt>
                <c:pt idx="50">
                  <c:v>1994</c:v>
                </c:pt>
                <c:pt idx="51">
                  <c:v>1995</c:v>
                </c:pt>
                <c:pt idx="52">
                  <c:v>1996</c:v>
                </c:pt>
                <c:pt idx="53">
                  <c:v>1997</c:v>
                </c:pt>
                <c:pt idx="54">
                  <c:v>1998</c:v>
                </c:pt>
                <c:pt idx="55">
                  <c:v>1999</c:v>
                </c:pt>
                <c:pt idx="56">
                  <c:v>2000</c:v>
                </c:pt>
                <c:pt idx="57">
                  <c:v>2001</c:v>
                </c:pt>
                <c:pt idx="58">
                  <c:v>2002</c:v>
                </c:pt>
                <c:pt idx="59">
                  <c:v>2003</c:v>
                </c:pt>
                <c:pt idx="60">
                  <c:v>2004</c:v>
                </c:pt>
                <c:pt idx="61">
                  <c:v>2005</c:v>
                </c:pt>
                <c:pt idx="62">
                  <c:v>2006</c:v>
                </c:pt>
                <c:pt idx="63">
                  <c:v>2007</c:v>
                </c:pt>
                <c:pt idx="64">
                  <c:v>2008</c:v>
                </c:pt>
                <c:pt idx="65">
                  <c:v>2009</c:v>
                </c:pt>
                <c:pt idx="66">
                  <c:v>2010</c:v>
                </c:pt>
                <c:pt idx="67">
                  <c:v>2011</c:v>
                </c:pt>
                <c:pt idx="68">
                  <c:v>2012</c:v>
                </c:pt>
                <c:pt idx="69">
                  <c:v>2013</c:v>
                </c:pt>
                <c:pt idx="70">
                  <c:v>2014</c:v>
                </c:pt>
                <c:pt idx="71">
                  <c:v>2015</c:v>
                </c:pt>
                <c:pt idx="72">
                  <c:v>2016</c:v>
                </c:pt>
                <c:pt idx="73">
                  <c:v>2017</c:v>
                </c:pt>
                <c:pt idx="74">
                  <c:v>2018</c:v>
                </c:pt>
                <c:pt idx="75">
                  <c:v>2019</c:v>
                </c:pt>
              </c:numCache>
            </c:numRef>
          </c:cat>
          <c:val>
            <c:numRef>
              <c:f>data!$J$3:$J$78</c:f>
              <c:numCache>
                <c:formatCode>General</c:formatCode>
                <c:ptCount val="76"/>
                <c:pt idx="0">
                  <c:v>23.195017771445812</c:v>
                </c:pt>
                <c:pt idx="1">
                  <c:v>13.954091130237689</c:v>
                </c:pt>
                <c:pt idx="2">
                  <c:v>10.282758015846172</c:v>
                </c:pt>
                <c:pt idx="3">
                  <c:v>4.8947168343827174</c:v>
                </c:pt>
                <c:pt idx="4">
                  <c:v>-10.327458437647085</c:v>
                </c:pt>
                <c:pt idx="5">
                  <c:v>0.13350750317744353</c:v>
                </c:pt>
                <c:pt idx="6">
                  <c:v>1.8786747957144856</c:v>
                </c:pt>
                <c:pt idx="7">
                  <c:v>3.4027334432879641</c:v>
                </c:pt>
                <c:pt idx="8">
                  <c:v>6.4324920379921435</c:v>
                </c:pt>
                <c:pt idx="9">
                  <c:v>7.3984670968681776</c:v>
                </c:pt>
                <c:pt idx="10">
                  <c:v>5.762768804258811</c:v>
                </c:pt>
                <c:pt idx="11">
                  <c:v>8.0690823839338233</c:v>
                </c:pt>
                <c:pt idx="12">
                  <c:v>7.881729563564277</c:v>
                </c:pt>
                <c:pt idx="13">
                  <c:v>4.772242135204996</c:v>
                </c:pt>
                <c:pt idx="14">
                  <c:v>4.9790477053867521</c:v>
                </c:pt>
                <c:pt idx="15">
                  <c:v>2.4808709267629681</c:v>
                </c:pt>
                <c:pt idx="16">
                  <c:v>5.6797953226910725</c:v>
                </c:pt>
                <c:pt idx="17">
                  <c:v>5.0562145511544143</c:v>
                </c:pt>
                <c:pt idx="18">
                  <c:v>4.3863315312238305</c:v>
                </c:pt>
                <c:pt idx="19">
                  <c:v>0.82200587803087366</c:v>
                </c:pt>
                <c:pt idx="20">
                  <c:v>5.328702649358541</c:v>
                </c:pt>
                <c:pt idx="21">
                  <c:v>7.7529108213002518</c:v>
                </c:pt>
                <c:pt idx="22">
                  <c:v>7.4130912258904891</c:v>
                </c:pt>
                <c:pt idx="23">
                  <c:v>3.3566134189033425</c:v>
                </c:pt>
                <c:pt idx="24">
                  <c:v>5.1481333789713535</c:v>
                </c:pt>
                <c:pt idx="25">
                  <c:v>4.3055451602725947</c:v>
                </c:pt>
                <c:pt idx="26">
                  <c:v>5.0845164863197345</c:v>
                </c:pt>
                <c:pt idx="27">
                  <c:v>13.951978619409822</c:v>
                </c:pt>
                <c:pt idx="28">
                  <c:v>1.6722810774049135</c:v>
                </c:pt>
                <c:pt idx="29">
                  <c:v>13.375601650951641</c:v>
                </c:pt>
                <c:pt idx="30">
                  <c:v>9.1440496370372326</c:v>
                </c:pt>
                <c:pt idx="31">
                  <c:v>16.434940568745169</c:v>
                </c:pt>
                <c:pt idx="32">
                  <c:v>12.522992935458511</c:v>
                </c:pt>
                <c:pt idx="33">
                  <c:v>12.784832144720815</c:v>
                </c:pt>
                <c:pt idx="34">
                  <c:v>14.882788402220859</c:v>
                </c:pt>
                <c:pt idx="35">
                  <c:v>14.767082829910061</c:v>
                </c:pt>
                <c:pt idx="36">
                  <c:v>8.4688267633641345</c:v>
                </c:pt>
                <c:pt idx="37">
                  <c:v>5.0900463711851529</c:v>
                </c:pt>
                <c:pt idx="38">
                  <c:v>1.4366341713699438</c:v>
                </c:pt>
                <c:pt idx="39">
                  <c:v>0.11127971674254056</c:v>
                </c:pt>
                <c:pt idx="40">
                  <c:v>0.66693613581245703</c:v>
                </c:pt>
                <c:pt idx="41">
                  <c:v>3.6237703272435251</c:v>
                </c:pt>
                <c:pt idx="42">
                  <c:v>-1.8114889082631036</c:v>
                </c:pt>
                <c:pt idx="43">
                  <c:v>2.4763220205209047</c:v>
                </c:pt>
                <c:pt idx="44">
                  <c:v>3.4562433811495152</c:v>
                </c:pt>
                <c:pt idx="45">
                  <c:v>4.2992741485203823</c:v>
                </c:pt>
                <c:pt idx="46">
                  <c:v>5.70128479657388</c:v>
                </c:pt>
                <c:pt idx="47">
                  <c:v>2.0595931459441275</c:v>
                </c:pt>
                <c:pt idx="48">
                  <c:v>1.3646513935985372</c:v>
                </c:pt>
                <c:pt idx="49">
                  <c:v>3.3771214099216795</c:v>
                </c:pt>
                <c:pt idx="50">
                  <c:v>4.6219780740179406</c:v>
                </c:pt>
                <c:pt idx="51">
                  <c:v>7.1230809852514065</c:v>
                </c:pt>
                <c:pt idx="52">
                  <c:v>7.1382095607653628</c:v>
                </c:pt>
                <c:pt idx="53">
                  <c:v>8.9609729041361561</c:v>
                </c:pt>
                <c:pt idx="54">
                  <c:v>6.5974472278621743</c:v>
                </c:pt>
                <c:pt idx="55">
                  <c:v>4.6469555917785454</c:v>
                </c:pt>
                <c:pt idx="56">
                  <c:v>7.7558096343438354</c:v>
                </c:pt>
                <c:pt idx="57">
                  <c:v>8.0500937768740677</c:v>
                </c:pt>
                <c:pt idx="58">
                  <c:v>8.1662080394065306</c:v>
                </c:pt>
                <c:pt idx="59">
                  <c:v>7.8375504638899862</c:v>
                </c:pt>
                <c:pt idx="60">
                  <c:v>6.5628538122052715</c:v>
                </c:pt>
                <c:pt idx="61">
                  <c:v>4.8423188123650096</c:v>
                </c:pt>
                <c:pt idx="62">
                  <c:v>4.5215415138236903</c:v>
                </c:pt>
                <c:pt idx="63">
                  <c:v>4.7754827824217472</c:v>
                </c:pt>
                <c:pt idx="64">
                  <c:v>7.4180008402948694</c:v>
                </c:pt>
                <c:pt idx="65">
                  <c:v>8.1504498633790732</c:v>
                </c:pt>
                <c:pt idx="66">
                  <c:v>5.5936711679351214</c:v>
                </c:pt>
                <c:pt idx="67">
                  <c:v>2.9961629862881534</c:v>
                </c:pt>
                <c:pt idx="68">
                  <c:v>6.7655062087102813</c:v>
                </c:pt>
                <c:pt idx="69">
                  <c:v>5.9711378135151927</c:v>
                </c:pt>
                <c:pt idx="70">
                  <c:v>2.9207053412344974</c:v>
                </c:pt>
                <c:pt idx="71">
                  <c:v>5.9255190876606356</c:v>
                </c:pt>
                <c:pt idx="72">
                  <c:v>5.3577352665154176</c:v>
                </c:pt>
                <c:pt idx="73">
                  <c:v>5.601779895598491</c:v>
                </c:pt>
                <c:pt idx="74">
                  <c:v>-1.6592054818105662</c:v>
                </c:pt>
                <c:pt idx="75">
                  <c:v>0.45710773593732323</c:v>
                </c:pt>
              </c:numCache>
            </c:numRef>
          </c:val>
          <c:smooth val="0"/>
          <c:extLst>
            <c:ext xmlns:c16="http://schemas.microsoft.com/office/drawing/2014/chart" uri="{C3380CC4-5D6E-409C-BE32-E72D297353CC}">
              <c16:uniqueId val="{00000002-5759-49EB-8A49-D1382B2C3C77}"/>
            </c:ext>
          </c:extLst>
        </c:ser>
        <c:dLbls>
          <c:showLegendKey val="0"/>
          <c:showVal val="0"/>
          <c:showCatName val="0"/>
          <c:showSerName val="0"/>
          <c:showPercent val="0"/>
          <c:showBubbleSize val="0"/>
        </c:dLbls>
        <c:smooth val="0"/>
        <c:axId val="1195052143"/>
        <c:axId val="1195052559"/>
      </c:lineChart>
      <c:catAx>
        <c:axId val="1195052143"/>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200" b="1"/>
                  <a:t>Year</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052559"/>
        <c:crosses val="autoZero"/>
        <c:auto val="1"/>
        <c:lblAlgn val="ctr"/>
        <c:lblOffset val="100"/>
        <c:noMultiLvlLbl val="0"/>
      </c:catAx>
      <c:valAx>
        <c:axId val="1195052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200" b="1"/>
                  <a:t>Percentage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052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373936</xdr:colOff>
      <xdr:row>25</xdr:row>
      <xdr:rowOff>171450</xdr:rowOff>
    </xdr:from>
    <xdr:to>
      <xdr:col>40</xdr:col>
      <xdr:colOff>65706</xdr:colOff>
      <xdr:row>51</xdr:row>
      <xdr:rowOff>0</xdr:rowOff>
    </xdr:to>
    <xdr:graphicFrame macro="">
      <xdr:nvGraphicFramePr>
        <xdr:cNvPr id="2" name="Chart 1">
          <a:extLst>
            <a:ext uri="{FF2B5EF4-FFF2-40B4-BE49-F238E27FC236}">
              <a16:creationId xmlns:a16="http://schemas.microsoft.com/office/drawing/2014/main" id="{811922B1-2FD6-4B23-9AE6-FE3FF94AE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73025</xdr:colOff>
      <xdr:row>43</xdr:row>
      <xdr:rowOff>58736</xdr:rowOff>
    </xdr:from>
    <xdr:to>
      <xdr:col>24</xdr:col>
      <xdr:colOff>305236</xdr:colOff>
      <xdr:row>72</xdr:row>
      <xdr:rowOff>163775</xdr:rowOff>
    </xdr:to>
    <xdr:graphicFrame macro="">
      <xdr:nvGraphicFramePr>
        <xdr:cNvPr id="8" name="Chart 7">
          <a:extLst>
            <a:ext uri="{FF2B5EF4-FFF2-40B4-BE49-F238E27FC236}">
              <a16:creationId xmlns:a16="http://schemas.microsoft.com/office/drawing/2014/main" id="{244FA030-724C-446D-9F51-807966B8DA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ons.gov.uk/economy/inflationandpriceindices/timeseries/cdsi/mm23" TargetMode="External"/><Relationship Id="rId1" Type="http://schemas.openxmlformats.org/officeDocument/2006/relationships/hyperlink" Target="https://www.bankofengland.co.uk/statistics/research-dataset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4"/>
  <sheetViews>
    <sheetView workbookViewId="0"/>
    <sheetView workbookViewId="1"/>
    <sheetView workbookViewId="2"/>
  </sheetViews>
  <sheetFormatPr defaultRowHeight="14.5" x14ac:dyDescent="0.35"/>
  <cols>
    <col min="1" max="1" width="26.26953125" customWidth="1"/>
    <col min="2" max="2" width="77" customWidth="1"/>
  </cols>
  <sheetData>
    <row r="3" spans="1:3" x14ac:dyDescent="0.35">
      <c r="A3" t="s">
        <v>252</v>
      </c>
      <c r="B3" t="s">
        <v>254</v>
      </c>
      <c r="C3" s="22" t="s">
        <v>255</v>
      </c>
    </row>
    <row r="4" spans="1:3" x14ac:dyDescent="0.35">
      <c r="A4" t="s">
        <v>253</v>
      </c>
      <c r="B4" t="s">
        <v>256</v>
      </c>
      <c r="C4" s="22" t="s">
        <v>257</v>
      </c>
    </row>
  </sheetData>
  <hyperlinks>
    <hyperlink ref="C3" r:id="rId1" xr:uid="{00000000-0004-0000-0000-000000000000}"/>
    <hyperlink ref="C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sheetPr>
  <dimension ref="A1:N119"/>
  <sheetViews>
    <sheetView topLeftCell="A4" workbookViewId="0">
      <selection activeCell="F8" sqref="A8:F119"/>
    </sheetView>
    <sheetView workbookViewId="1"/>
    <sheetView workbookViewId="2"/>
  </sheetViews>
  <sheetFormatPr defaultRowHeight="14.5" x14ac:dyDescent="0.35"/>
  <cols>
    <col min="1" max="1" width="20.26953125" customWidth="1"/>
    <col min="2" max="2" width="11.81640625" customWidth="1"/>
    <col min="12" max="12" width="11.54296875" customWidth="1"/>
  </cols>
  <sheetData>
    <row r="1" spans="1:14" ht="18.5" x14ac:dyDescent="0.45">
      <c r="A1" s="22" t="s">
        <v>14</v>
      </c>
      <c r="B1" s="21" t="s">
        <v>13</v>
      </c>
    </row>
    <row r="2" spans="1:14" x14ac:dyDescent="0.35">
      <c r="B2" s="20" t="s">
        <v>12</v>
      </c>
    </row>
    <row r="3" spans="1:14" x14ac:dyDescent="0.35">
      <c r="B3" s="19" t="s">
        <v>11</v>
      </c>
    </row>
    <row r="4" spans="1:14" x14ac:dyDescent="0.35">
      <c r="A4" s="15"/>
      <c r="B4" s="5" t="s">
        <v>10</v>
      </c>
      <c r="C4" s="15"/>
      <c r="D4" s="15"/>
      <c r="E4" s="15"/>
      <c r="F4" s="15"/>
      <c r="G4" s="15"/>
      <c r="H4" s="15"/>
      <c r="I4" s="15"/>
      <c r="J4" s="15"/>
      <c r="K4" s="15"/>
      <c r="L4" s="15"/>
      <c r="M4" s="15"/>
      <c r="N4" s="15"/>
    </row>
    <row r="5" spans="1:14" x14ac:dyDescent="0.35">
      <c r="A5" s="15"/>
      <c r="B5" s="5" t="s">
        <v>9</v>
      </c>
      <c r="C5" s="15"/>
      <c r="D5" s="15"/>
      <c r="E5" s="15"/>
      <c r="F5" s="15"/>
      <c r="G5" s="15"/>
      <c r="H5" s="15"/>
      <c r="I5" s="15"/>
      <c r="J5" s="15"/>
      <c r="K5" s="15"/>
      <c r="L5" s="15"/>
      <c r="M5" s="15"/>
      <c r="N5" s="15"/>
    </row>
    <row r="6" spans="1:14" x14ac:dyDescent="0.35">
      <c r="A6" s="15"/>
      <c r="B6" s="18" t="s">
        <v>8</v>
      </c>
      <c r="C6" s="15"/>
      <c r="D6" s="15"/>
      <c r="E6" s="15"/>
      <c r="F6" s="15"/>
      <c r="G6" s="15"/>
      <c r="H6" s="15"/>
      <c r="I6" s="15"/>
      <c r="J6" s="15"/>
      <c r="K6" s="15"/>
      <c r="L6" s="15"/>
      <c r="M6" s="15"/>
      <c r="N6" s="15"/>
    </row>
    <row r="7" spans="1:14" x14ac:dyDescent="0.35">
      <c r="B7" s="18"/>
      <c r="C7" s="15"/>
      <c r="D7" s="15"/>
      <c r="E7" s="15"/>
      <c r="F7" s="15"/>
      <c r="G7" s="15"/>
      <c r="H7" s="15"/>
      <c r="I7" s="15"/>
      <c r="J7" s="15"/>
      <c r="K7" s="15"/>
      <c r="L7" s="15"/>
      <c r="M7" s="15"/>
      <c r="N7" s="15"/>
    </row>
    <row r="8" spans="1:14" ht="15" thickBot="1" x14ac:dyDescent="0.4">
      <c r="A8" s="15"/>
      <c r="B8" s="16" t="s">
        <v>7</v>
      </c>
      <c r="C8" s="16" t="s">
        <v>6</v>
      </c>
      <c r="D8" s="17">
        <v>5</v>
      </c>
      <c r="E8" s="17">
        <v>10</v>
      </c>
      <c r="F8" s="17">
        <v>20</v>
      </c>
      <c r="G8" s="17">
        <v>50</v>
      </c>
      <c r="H8" s="17">
        <v>100</v>
      </c>
      <c r="I8" s="33" t="s">
        <v>5</v>
      </c>
      <c r="J8" s="33"/>
      <c r="K8" s="33"/>
      <c r="L8" s="33"/>
      <c r="M8" s="15"/>
      <c r="N8" s="15"/>
    </row>
    <row r="9" spans="1:14" ht="15" thickTop="1" x14ac:dyDescent="0.35">
      <c r="I9" s="17">
        <v>200</v>
      </c>
      <c r="J9" s="17">
        <v>500</v>
      </c>
      <c r="K9" s="17">
        <v>1000</v>
      </c>
      <c r="L9" s="16" t="s">
        <v>4</v>
      </c>
      <c r="M9" s="10" t="s">
        <v>3</v>
      </c>
      <c r="N9" s="15" t="s">
        <v>2</v>
      </c>
    </row>
    <row r="10" spans="1:14" x14ac:dyDescent="0.35">
      <c r="B10" s="12" t="s">
        <v>1</v>
      </c>
      <c r="C10" s="10"/>
      <c r="D10" s="11"/>
      <c r="E10" s="11"/>
      <c r="F10" s="11"/>
      <c r="G10" s="11"/>
      <c r="H10" s="11"/>
      <c r="I10" s="11"/>
      <c r="J10" s="11"/>
      <c r="K10" s="11"/>
      <c r="L10" s="10"/>
      <c r="M10" s="10"/>
      <c r="N10" s="15"/>
    </row>
    <row r="11" spans="1:14" x14ac:dyDescent="0.35">
      <c r="A11" s="10"/>
      <c r="B11" s="12"/>
      <c r="C11" s="10"/>
      <c r="D11" s="11"/>
      <c r="E11" s="11"/>
      <c r="F11" s="11"/>
      <c r="G11" s="11"/>
      <c r="H11" s="11"/>
      <c r="I11" s="11"/>
      <c r="J11" s="11"/>
      <c r="K11" s="11"/>
      <c r="L11" s="10"/>
      <c r="M11" s="10"/>
      <c r="N11" s="15"/>
    </row>
    <row r="12" spans="1:14" x14ac:dyDescent="0.35">
      <c r="A12" s="10">
        <v>1921</v>
      </c>
      <c r="B12" s="14">
        <v>41.6</v>
      </c>
      <c r="C12" s="14">
        <v>258.8</v>
      </c>
      <c r="D12" s="14">
        <v>52.5</v>
      </c>
      <c r="E12" s="14">
        <v>18</v>
      </c>
      <c r="F12" s="14">
        <v>6</v>
      </c>
      <c r="G12" s="14">
        <v>9.9</v>
      </c>
      <c r="H12" s="14">
        <v>14.6</v>
      </c>
      <c r="I12" s="34">
        <v>33.200000000000003</v>
      </c>
      <c r="J12" s="34"/>
      <c r="K12" s="34"/>
      <c r="L12" s="34"/>
      <c r="M12" s="14">
        <v>434.5</v>
      </c>
      <c r="N12" s="1">
        <f t="shared" ref="N12:N36" si="0">M12-SUM(B12:L12)</f>
        <v>-0.10000000000002274</v>
      </c>
    </row>
    <row r="13" spans="1:14" x14ac:dyDescent="0.35">
      <c r="A13" s="10">
        <v>1922</v>
      </c>
      <c r="B13" s="14">
        <v>40.4</v>
      </c>
      <c r="C13" s="14">
        <v>233.4</v>
      </c>
      <c r="D13" s="14">
        <v>48.4</v>
      </c>
      <c r="E13" s="14">
        <v>17.600000000000001</v>
      </c>
      <c r="F13" s="14">
        <v>5.7</v>
      </c>
      <c r="G13" s="14">
        <v>9.5</v>
      </c>
      <c r="H13" s="14">
        <v>14.2</v>
      </c>
      <c r="I13" s="35">
        <v>29.7</v>
      </c>
      <c r="J13" s="35"/>
      <c r="K13" s="35"/>
      <c r="L13" s="35"/>
      <c r="M13" s="14">
        <v>398.8</v>
      </c>
      <c r="N13" s="1">
        <f t="shared" si="0"/>
        <v>-9.9999999999965894E-2</v>
      </c>
    </row>
    <row r="14" spans="1:14" x14ac:dyDescent="0.35">
      <c r="A14" s="10">
        <v>1923</v>
      </c>
      <c r="B14" s="14">
        <v>39.9</v>
      </c>
      <c r="C14" s="14">
        <v>222.9</v>
      </c>
      <c r="D14" s="14">
        <v>46.7</v>
      </c>
      <c r="E14" s="14">
        <v>17.7</v>
      </c>
      <c r="F14" s="14">
        <v>5.7</v>
      </c>
      <c r="G14" s="14">
        <v>9.8000000000000007</v>
      </c>
      <c r="H14" s="14">
        <v>14.4</v>
      </c>
      <c r="I14" s="35">
        <v>29</v>
      </c>
      <c r="J14" s="35"/>
      <c r="K14" s="35"/>
      <c r="L14" s="35"/>
      <c r="M14" s="14">
        <v>386.2</v>
      </c>
      <c r="N14" s="1">
        <f t="shared" si="0"/>
        <v>0.10000000000002274</v>
      </c>
    </row>
    <row r="15" spans="1:14" x14ac:dyDescent="0.35">
      <c r="A15" s="10">
        <v>1924</v>
      </c>
      <c r="B15" s="14">
        <v>40.799999999999997</v>
      </c>
      <c r="C15" s="14">
        <v>225.1</v>
      </c>
      <c r="D15" s="14">
        <v>46.7</v>
      </c>
      <c r="E15" s="14">
        <v>17.600000000000001</v>
      </c>
      <c r="F15" s="14">
        <v>4.9000000000000004</v>
      </c>
      <c r="G15" s="14">
        <v>9.9</v>
      </c>
      <c r="H15" s="14">
        <v>14.2</v>
      </c>
      <c r="I15" s="35">
        <v>30.1</v>
      </c>
      <c r="J15" s="35"/>
      <c r="K15" s="35"/>
      <c r="L15" s="35"/>
      <c r="M15" s="14">
        <v>389.4</v>
      </c>
      <c r="N15" s="1">
        <f t="shared" si="0"/>
        <v>0.10000000000002274</v>
      </c>
    </row>
    <row r="16" spans="1:14" x14ac:dyDescent="0.35">
      <c r="A16" s="10">
        <f t="shared" ref="A16:A34" si="1">A15+1</f>
        <v>1925</v>
      </c>
      <c r="B16" s="14">
        <v>41</v>
      </c>
      <c r="C16" s="14">
        <v>230.1</v>
      </c>
      <c r="D16" s="14">
        <v>44</v>
      </c>
      <c r="E16" s="14">
        <v>15.5</v>
      </c>
      <c r="F16" s="14">
        <v>4.3</v>
      </c>
      <c r="G16" s="14">
        <v>7.4</v>
      </c>
      <c r="H16" s="14">
        <v>12.3</v>
      </c>
      <c r="I16" s="35">
        <v>27.9</v>
      </c>
      <c r="J16" s="35"/>
      <c r="K16" s="35"/>
      <c r="L16" s="35"/>
      <c r="M16" s="14">
        <v>382.5</v>
      </c>
      <c r="N16" s="1">
        <f t="shared" si="0"/>
        <v>0</v>
      </c>
    </row>
    <row r="17" spans="1:14" x14ac:dyDescent="0.35">
      <c r="A17" s="10">
        <f t="shared" si="1"/>
        <v>1926</v>
      </c>
      <c r="B17" s="14">
        <v>41.4</v>
      </c>
      <c r="C17" s="14">
        <v>231.7</v>
      </c>
      <c r="D17" s="14">
        <v>42.1</v>
      </c>
      <c r="E17" s="14">
        <v>13.8</v>
      </c>
      <c r="F17" s="14">
        <v>3.8</v>
      </c>
      <c r="G17" s="14">
        <v>6.8</v>
      </c>
      <c r="H17" s="14">
        <v>11.8</v>
      </c>
      <c r="I17" s="35">
        <v>23.7</v>
      </c>
      <c r="J17" s="35"/>
      <c r="K17" s="35"/>
      <c r="L17" s="35"/>
      <c r="M17" s="14">
        <v>375</v>
      </c>
      <c r="N17" s="1">
        <f t="shared" si="0"/>
        <v>-0.10000000000002274</v>
      </c>
    </row>
    <row r="18" spans="1:14" x14ac:dyDescent="0.35">
      <c r="A18" s="10">
        <f t="shared" si="1"/>
        <v>1927</v>
      </c>
      <c r="B18" s="14">
        <v>42</v>
      </c>
      <c r="C18" s="14">
        <v>231.8</v>
      </c>
      <c r="D18" s="14">
        <v>40.6</v>
      </c>
      <c r="E18" s="14">
        <v>12.8</v>
      </c>
      <c r="F18" s="14">
        <v>3.6</v>
      </c>
      <c r="G18" s="14">
        <v>6.5</v>
      </c>
      <c r="H18" s="14">
        <v>11.5</v>
      </c>
      <c r="I18" s="35">
        <v>24.4</v>
      </c>
      <c r="J18" s="35"/>
      <c r="K18" s="35"/>
      <c r="L18" s="35"/>
      <c r="M18" s="14">
        <v>373.3</v>
      </c>
      <c r="N18" s="1">
        <f t="shared" si="0"/>
        <v>9.9999999999965894E-2</v>
      </c>
    </row>
    <row r="19" spans="1:14" x14ac:dyDescent="0.35">
      <c r="A19" s="10">
        <f t="shared" si="1"/>
        <v>1928</v>
      </c>
      <c r="B19" s="14">
        <v>42.5</v>
      </c>
      <c r="C19" s="14">
        <v>225.7</v>
      </c>
      <c r="D19" s="14">
        <v>39.5</v>
      </c>
      <c r="E19" s="14">
        <v>12.1</v>
      </c>
      <c r="F19" s="14">
        <v>3.5</v>
      </c>
      <c r="G19" s="14">
        <v>6.4</v>
      </c>
      <c r="H19" s="14">
        <v>11.5</v>
      </c>
      <c r="I19" s="35">
        <v>30.7</v>
      </c>
      <c r="J19" s="35"/>
      <c r="K19" s="35"/>
      <c r="L19" s="35"/>
      <c r="M19" s="14">
        <v>371.9</v>
      </c>
      <c r="N19" s="1">
        <f t="shared" si="0"/>
        <v>0</v>
      </c>
    </row>
    <row r="20" spans="1:14" x14ac:dyDescent="0.35">
      <c r="A20" s="10">
        <f t="shared" si="1"/>
        <v>1929</v>
      </c>
      <c r="B20" s="14">
        <v>43.8</v>
      </c>
      <c r="C20" s="14">
        <v>218.5</v>
      </c>
      <c r="D20" s="14">
        <v>38.799999999999997</v>
      </c>
      <c r="E20" s="14">
        <v>12</v>
      </c>
      <c r="F20" s="14">
        <v>3.4</v>
      </c>
      <c r="G20" s="14">
        <v>6.2</v>
      </c>
      <c r="H20" s="14">
        <v>11.1</v>
      </c>
      <c r="I20" s="35">
        <v>28.6</v>
      </c>
      <c r="J20" s="35"/>
      <c r="K20" s="35"/>
      <c r="L20" s="35"/>
      <c r="M20" s="14">
        <v>362.3</v>
      </c>
      <c r="N20" s="1">
        <f t="shared" si="0"/>
        <v>-0.10000000000002274</v>
      </c>
    </row>
    <row r="21" spans="1:14" x14ac:dyDescent="0.35">
      <c r="A21" s="10">
        <f t="shared" si="1"/>
        <v>1930</v>
      </c>
      <c r="B21" s="14">
        <v>44.5</v>
      </c>
      <c r="C21" s="14">
        <v>215.3</v>
      </c>
      <c r="D21" s="14">
        <v>37.799999999999997</v>
      </c>
      <c r="E21" s="14">
        <v>11.7</v>
      </c>
      <c r="F21" s="14">
        <v>3.3</v>
      </c>
      <c r="G21" s="14">
        <v>6.1</v>
      </c>
      <c r="H21" s="14">
        <v>10.9</v>
      </c>
      <c r="I21" s="35">
        <v>29</v>
      </c>
      <c r="J21" s="35"/>
      <c r="K21" s="35"/>
      <c r="L21" s="35"/>
      <c r="M21" s="14">
        <v>358.6</v>
      </c>
      <c r="N21" s="1">
        <f t="shared" si="0"/>
        <v>0</v>
      </c>
    </row>
    <row r="22" spans="1:14" x14ac:dyDescent="0.35">
      <c r="A22" s="10">
        <f t="shared" si="1"/>
        <v>1931</v>
      </c>
      <c r="B22" s="14">
        <v>45</v>
      </c>
      <c r="C22" s="14">
        <v>216.6</v>
      </c>
      <c r="D22" s="14">
        <v>36.9</v>
      </c>
      <c r="E22" s="14">
        <v>11.3</v>
      </c>
      <c r="F22" s="14">
        <v>2.8</v>
      </c>
      <c r="G22" s="14">
        <v>6.2</v>
      </c>
      <c r="H22" s="14">
        <v>11.3</v>
      </c>
      <c r="I22" s="35">
        <v>24.7</v>
      </c>
      <c r="J22" s="35"/>
      <c r="K22" s="35"/>
      <c r="L22" s="35"/>
      <c r="M22" s="14">
        <v>354.8</v>
      </c>
      <c r="N22" s="1">
        <f t="shared" si="0"/>
        <v>0</v>
      </c>
    </row>
    <row r="23" spans="1:14" x14ac:dyDescent="0.35">
      <c r="A23" s="10">
        <f t="shared" si="1"/>
        <v>1932</v>
      </c>
      <c r="B23" s="14">
        <v>44.4</v>
      </c>
      <c r="C23" s="14">
        <v>219.2</v>
      </c>
      <c r="D23" s="14">
        <v>36.299999999999997</v>
      </c>
      <c r="E23" s="14">
        <v>11</v>
      </c>
      <c r="F23" s="14">
        <v>2.2999999999999998</v>
      </c>
      <c r="G23" s="14">
        <v>6.4</v>
      </c>
      <c r="H23" s="14">
        <v>11.8</v>
      </c>
      <c r="I23" s="35">
        <v>28.1</v>
      </c>
      <c r="J23" s="35"/>
      <c r="K23" s="35"/>
      <c r="L23" s="35"/>
      <c r="M23" s="14">
        <v>359.5</v>
      </c>
      <c r="N23" s="1">
        <f t="shared" si="0"/>
        <v>0</v>
      </c>
    </row>
    <row r="24" spans="1:14" x14ac:dyDescent="0.35">
      <c r="A24" s="10">
        <f t="shared" si="1"/>
        <v>1933</v>
      </c>
      <c r="B24" s="14">
        <v>44.8</v>
      </c>
      <c r="C24" s="14">
        <v>224.4</v>
      </c>
      <c r="D24" s="14">
        <v>35.1</v>
      </c>
      <c r="E24" s="14">
        <v>11</v>
      </c>
      <c r="F24" s="14">
        <v>2.2999999999999998</v>
      </c>
      <c r="G24" s="14">
        <v>6.7</v>
      </c>
      <c r="H24" s="14">
        <v>13</v>
      </c>
      <c r="I24" s="35">
        <v>34</v>
      </c>
      <c r="J24" s="35"/>
      <c r="K24" s="35"/>
      <c r="L24" s="35"/>
      <c r="M24" s="14">
        <v>371.2</v>
      </c>
      <c r="N24" s="1">
        <f t="shared" si="0"/>
        <v>-0.10000000000002274</v>
      </c>
    </row>
    <row r="25" spans="1:14" x14ac:dyDescent="0.35">
      <c r="A25" s="10">
        <f t="shared" si="1"/>
        <v>1934</v>
      </c>
      <c r="B25" s="14">
        <v>45.8</v>
      </c>
      <c r="C25" s="14">
        <v>230.7</v>
      </c>
      <c r="D25" s="14">
        <v>35.5</v>
      </c>
      <c r="E25" s="14">
        <v>11.3</v>
      </c>
      <c r="F25" s="14">
        <v>2.2000000000000002</v>
      </c>
      <c r="G25" s="14">
        <v>6.7</v>
      </c>
      <c r="H25" s="14">
        <v>13.2</v>
      </c>
      <c r="I25" s="35">
        <v>33.299999999999997</v>
      </c>
      <c r="J25" s="35"/>
      <c r="K25" s="35"/>
      <c r="L25" s="35"/>
      <c r="M25" s="14">
        <v>378.7</v>
      </c>
      <c r="N25" s="1">
        <f t="shared" si="0"/>
        <v>0</v>
      </c>
    </row>
    <row r="26" spans="1:14" x14ac:dyDescent="0.35">
      <c r="A26" s="10">
        <f t="shared" si="1"/>
        <v>1935</v>
      </c>
      <c r="B26" s="13">
        <v>47.6</v>
      </c>
      <c r="C26" s="13">
        <v>241.6</v>
      </c>
      <c r="D26" s="13">
        <v>36.799999999999997</v>
      </c>
      <c r="E26" s="13">
        <v>11.9</v>
      </c>
      <c r="F26" s="13">
        <v>2.5</v>
      </c>
      <c r="G26" s="13">
        <v>7.3</v>
      </c>
      <c r="H26" s="13">
        <v>14.5</v>
      </c>
      <c r="I26" s="36">
        <v>32.5</v>
      </c>
      <c r="J26" s="36"/>
      <c r="K26" s="36"/>
      <c r="L26" s="36"/>
      <c r="M26" s="13">
        <v>394.7</v>
      </c>
      <c r="N26" s="1">
        <f t="shared" si="0"/>
        <v>0</v>
      </c>
    </row>
    <row r="27" spans="1:14" x14ac:dyDescent="0.35">
      <c r="A27" s="10">
        <f t="shared" si="1"/>
        <v>1936</v>
      </c>
      <c r="B27" s="13">
        <v>49.4</v>
      </c>
      <c r="C27" s="13">
        <v>255.3</v>
      </c>
      <c r="D27" s="13">
        <v>38.6</v>
      </c>
      <c r="E27" s="13">
        <v>13.9</v>
      </c>
      <c r="F27" s="13">
        <v>3.9</v>
      </c>
      <c r="G27" s="13">
        <v>10.4</v>
      </c>
      <c r="H27" s="13">
        <v>23</v>
      </c>
      <c r="I27" s="36">
        <v>37</v>
      </c>
      <c r="J27" s="36"/>
      <c r="K27" s="36"/>
      <c r="L27" s="36"/>
      <c r="M27" s="13">
        <v>431.4</v>
      </c>
      <c r="N27" s="1">
        <f t="shared" si="0"/>
        <v>-9.9999999999965894E-2</v>
      </c>
    </row>
    <row r="28" spans="1:14" x14ac:dyDescent="0.35">
      <c r="A28" s="10">
        <f t="shared" si="1"/>
        <v>1937</v>
      </c>
      <c r="B28" s="13">
        <v>51.1</v>
      </c>
      <c r="C28" s="13">
        <v>270.39999999999998</v>
      </c>
      <c r="D28" s="13">
        <v>40.5</v>
      </c>
      <c r="E28" s="13">
        <v>16.399999999999999</v>
      </c>
      <c r="F28" s="13">
        <v>5.6</v>
      </c>
      <c r="G28" s="13">
        <v>15.4</v>
      </c>
      <c r="H28" s="13">
        <v>36.9</v>
      </c>
      <c r="I28" s="36">
        <v>43.3</v>
      </c>
      <c r="J28" s="36"/>
      <c r="K28" s="36"/>
      <c r="L28" s="36"/>
      <c r="M28" s="13">
        <v>479.6</v>
      </c>
      <c r="N28" s="1">
        <f t="shared" si="0"/>
        <v>0</v>
      </c>
    </row>
    <row r="29" spans="1:14" x14ac:dyDescent="0.35">
      <c r="A29" s="10">
        <f t="shared" si="1"/>
        <v>1938</v>
      </c>
      <c r="B29" s="13">
        <v>52.7</v>
      </c>
      <c r="C29" s="13">
        <v>279.89999999999998</v>
      </c>
      <c r="D29" s="13">
        <v>40.299999999999997</v>
      </c>
      <c r="E29" s="13">
        <v>16.100000000000001</v>
      </c>
      <c r="F29" s="13">
        <v>5.3</v>
      </c>
      <c r="G29" s="13">
        <v>14.8</v>
      </c>
      <c r="H29" s="13">
        <v>34.5</v>
      </c>
      <c r="I29" s="36">
        <v>42</v>
      </c>
      <c r="J29" s="36"/>
      <c r="K29" s="36"/>
      <c r="L29" s="36"/>
      <c r="M29" s="13">
        <v>485.6</v>
      </c>
      <c r="N29" s="1">
        <f t="shared" si="0"/>
        <v>0</v>
      </c>
    </row>
    <row r="30" spans="1:14" x14ac:dyDescent="0.35">
      <c r="A30" s="10">
        <f t="shared" si="1"/>
        <v>1939</v>
      </c>
      <c r="B30" s="13">
        <v>58.2</v>
      </c>
      <c r="C30" s="13">
        <v>314.5</v>
      </c>
      <c r="D30" s="13">
        <v>39.4</v>
      </c>
      <c r="E30" s="13">
        <v>15</v>
      </c>
      <c r="F30" s="13">
        <v>4.3</v>
      </c>
      <c r="G30" s="13">
        <v>12.2</v>
      </c>
      <c r="H30" s="13">
        <v>25.6</v>
      </c>
      <c r="I30" s="36">
        <v>38.200000000000003</v>
      </c>
      <c r="J30" s="36"/>
      <c r="K30" s="36"/>
      <c r="L30" s="36"/>
      <c r="M30" s="13">
        <v>507.3</v>
      </c>
      <c r="N30" s="1">
        <f t="shared" si="0"/>
        <v>-9.9999999999965894E-2</v>
      </c>
    </row>
    <row r="31" spans="1:14" x14ac:dyDescent="0.35">
      <c r="A31" s="10">
        <f t="shared" si="1"/>
        <v>1940</v>
      </c>
      <c r="B31" s="13">
        <v>66.7</v>
      </c>
      <c r="C31" s="13">
        <v>381.1</v>
      </c>
      <c r="D31" s="13">
        <v>41.2</v>
      </c>
      <c r="E31" s="13">
        <v>14.4</v>
      </c>
      <c r="F31" s="13">
        <v>3.8</v>
      </c>
      <c r="G31" s="13">
        <v>10.9</v>
      </c>
      <c r="H31" s="13">
        <v>22</v>
      </c>
      <c r="I31" s="36">
        <v>34.5</v>
      </c>
      <c r="J31" s="36"/>
      <c r="K31" s="36"/>
      <c r="L31" s="36"/>
      <c r="M31" s="13">
        <v>574.70000000000005</v>
      </c>
      <c r="N31" s="1">
        <f t="shared" si="0"/>
        <v>0.10000000000002274</v>
      </c>
    </row>
    <row r="32" spans="1:14" x14ac:dyDescent="0.35">
      <c r="A32" s="10">
        <f t="shared" si="1"/>
        <v>1941</v>
      </c>
      <c r="B32" s="13">
        <v>75.400000000000006</v>
      </c>
      <c r="C32" s="13">
        <v>448.7</v>
      </c>
      <c r="D32" s="13">
        <v>42.5</v>
      </c>
      <c r="E32" s="13">
        <v>14.2</v>
      </c>
      <c r="F32" s="13">
        <v>3.7</v>
      </c>
      <c r="G32" s="13">
        <v>11.1</v>
      </c>
      <c r="H32" s="13">
        <v>22.4</v>
      </c>
      <c r="I32" s="36">
        <v>34</v>
      </c>
      <c r="J32" s="36"/>
      <c r="K32" s="36"/>
      <c r="L32" s="36"/>
      <c r="M32" s="13">
        <v>652.20000000000005</v>
      </c>
      <c r="N32" s="1">
        <f t="shared" si="0"/>
        <v>0.19999999999993179</v>
      </c>
    </row>
    <row r="33" spans="1:14" x14ac:dyDescent="0.35">
      <c r="A33" s="10">
        <f t="shared" si="1"/>
        <v>1942</v>
      </c>
      <c r="B33" s="13">
        <v>83.9</v>
      </c>
      <c r="C33" s="13">
        <v>573.79999999999995</v>
      </c>
      <c r="D33" s="13">
        <v>50.1</v>
      </c>
      <c r="E33" s="13">
        <v>15.3</v>
      </c>
      <c r="F33" s="13">
        <v>3.9</v>
      </c>
      <c r="G33" s="13">
        <v>12.2</v>
      </c>
      <c r="H33" s="13">
        <v>24.3</v>
      </c>
      <c r="I33" s="36">
        <v>44.9</v>
      </c>
      <c r="J33" s="36"/>
      <c r="K33" s="36"/>
      <c r="L33" s="36"/>
      <c r="M33" s="13">
        <v>808.3</v>
      </c>
      <c r="N33" s="1">
        <f t="shared" si="0"/>
        <v>-9.9999999999909051E-2</v>
      </c>
    </row>
    <row r="34" spans="1:14" x14ac:dyDescent="0.35">
      <c r="A34" s="10">
        <f t="shared" si="1"/>
        <v>1943</v>
      </c>
      <c r="B34" s="13">
        <v>90.9</v>
      </c>
      <c r="C34" s="13">
        <v>711.7</v>
      </c>
      <c r="D34" s="13">
        <v>64.2</v>
      </c>
      <c r="E34" s="13">
        <v>12.1</v>
      </c>
      <c r="F34" s="13">
        <v>3.2</v>
      </c>
      <c r="G34" s="13">
        <v>9.6999999999999993</v>
      </c>
      <c r="H34" s="13">
        <v>19.7</v>
      </c>
      <c r="I34" s="36">
        <v>54.6</v>
      </c>
      <c r="J34" s="36"/>
      <c r="K34" s="36"/>
      <c r="L34" s="36"/>
      <c r="M34" s="13">
        <v>966.3</v>
      </c>
      <c r="N34" s="1">
        <f t="shared" si="0"/>
        <v>0.19999999999970441</v>
      </c>
    </row>
    <row r="35" spans="1:14" x14ac:dyDescent="0.35">
      <c r="A35" s="10">
        <v>1944</v>
      </c>
      <c r="B35" s="13">
        <v>97.1</v>
      </c>
      <c r="C35" s="13">
        <v>861.4</v>
      </c>
      <c r="D35" s="13">
        <v>84.5</v>
      </c>
      <c r="E35" s="13">
        <v>8.1</v>
      </c>
      <c r="F35" s="13">
        <v>2.6</v>
      </c>
      <c r="G35" s="13">
        <v>7.1</v>
      </c>
      <c r="H35" s="13">
        <v>15.1</v>
      </c>
      <c r="I35" s="36">
        <v>59.8</v>
      </c>
      <c r="J35" s="36"/>
      <c r="K35" s="36"/>
      <c r="L35" s="36"/>
      <c r="M35" s="13">
        <v>1135.7</v>
      </c>
      <c r="N35" s="1">
        <f t="shared" si="0"/>
        <v>0</v>
      </c>
    </row>
    <row r="36" spans="1:14" x14ac:dyDescent="0.35">
      <c r="A36" s="10">
        <v>1945</v>
      </c>
      <c r="B36" s="13">
        <v>101.8</v>
      </c>
      <c r="C36" s="13">
        <v>1007.4</v>
      </c>
      <c r="D36" s="13">
        <v>87.2</v>
      </c>
      <c r="E36" s="13">
        <v>4.7</v>
      </c>
      <c r="F36" s="13">
        <v>1.9</v>
      </c>
      <c r="G36" s="13">
        <v>4.8</v>
      </c>
      <c r="H36" s="13">
        <v>10.8</v>
      </c>
      <c r="I36" s="36">
        <v>65.7</v>
      </c>
      <c r="J36" s="36"/>
      <c r="K36" s="36"/>
      <c r="L36" s="36"/>
      <c r="M36" s="13">
        <v>1284.2</v>
      </c>
      <c r="N36" s="1">
        <f t="shared" si="0"/>
        <v>-0.10000000000013642</v>
      </c>
    </row>
    <row r="37" spans="1:14" x14ac:dyDescent="0.35">
      <c r="A37" s="10"/>
      <c r="K37" s="11"/>
      <c r="L37" s="10"/>
      <c r="M37" s="10"/>
      <c r="N37" s="1"/>
    </row>
    <row r="38" spans="1:14" x14ac:dyDescent="0.35">
      <c r="A38" s="10"/>
      <c r="B38" s="12" t="s">
        <v>0</v>
      </c>
      <c r="C38" s="10"/>
      <c r="D38" s="11"/>
      <c r="E38" s="11"/>
      <c r="F38" s="11"/>
      <c r="G38" s="11"/>
      <c r="H38" s="11"/>
      <c r="I38" s="11"/>
      <c r="J38" s="11"/>
      <c r="K38" s="11"/>
      <c r="L38" s="10"/>
      <c r="M38" s="10"/>
      <c r="N38" s="1"/>
    </row>
    <row r="39" spans="1:14" x14ac:dyDescent="0.35">
      <c r="A39" s="4">
        <v>1939</v>
      </c>
      <c r="B39" s="8">
        <v>53.338000000000001</v>
      </c>
      <c r="C39" s="8">
        <v>283.64600000000002</v>
      </c>
      <c r="D39" s="8">
        <v>38.283000000000001</v>
      </c>
      <c r="E39" s="8">
        <v>14.596</v>
      </c>
      <c r="F39" s="8">
        <v>4.4359999999999999</v>
      </c>
      <c r="G39" s="8">
        <v>12.305</v>
      </c>
      <c r="H39" s="8">
        <v>26.518000000000001</v>
      </c>
      <c r="I39" s="9">
        <v>1.9E-2</v>
      </c>
      <c r="J39" s="8">
        <v>3.6539999999999999</v>
      </c>
      <c r="K39" s="8">
        <v>23.199000000000002</v>
      </c>
      <c r="L39" s="8">
        <v>18.454999999999998</v>
      </c>
      <c r="M39" s="2">
        <v>478.44900000000001</v>
      </c>
      <c r="N39" s="1">
        <f>M39-SUM(B39:L39)</f>
        <v>0</v>
      </c>
    </row>
    <row r="40" spans="1:14" x14ac:dyDescent="0.35">
      <c r="A40" s="4">
        <v>1940</v>
      </c>
      <c r="B40" s="8"/>
      <c r="C40" s="8"/>
      <c r="D40" s="8"/>
      <c r="E40" s="8"/>
      <c r="F40" s="8"/>
      <c r="G40" s="8"/>
      <c r="H40" s="8"/>
      <c r="I40" s="9"/>
      <c r="J40" s="8"/>
      <c r="K40" s="8"/>
      <c r="L40" s="8"/>
      <c r="M40" s="2"/>
      <c r="N40" s="1"/>
    </row>
    <row r="41" spans="1:14" x14ac:dyDescent="0.35">
      <c r="A41" s="4">
        <v>1941</v>
      </c>
      <c r="B41" s="8"/>
      <c r="C41" s="8"/>
      <c r="D41" s="8"/>
      <c r="E41" s="8"/>
      <c r="F41" s="8"/>
      <c r="G41" s="8"/>
      <c r="H41" s="8"/>
      <c r="I41" s="9"/>
      <c r="J41" s="8"/>
      <c r="K41" s="8"/>
      <c r="L41" s="8"/>
      <c r="M41" s="2"/>
      <c r="N41" s="1"/>
    </row>
    <row r="42" spans="1:14" x14ac:dyDescent="0.35">
      <c r="A42" s="4">
        <v>1942</v>
      </c>
      <c r="B42" s="8"/>
      <c r="C42" s="8"/>
      <c r="D42" s="8"/>
      <c r="E42" s="8"/>
      <c r="F42" s="8"/>
      <c r="G42" s="8"/>
      <c r="H42" s="8"/>
      <c r="I42" s="9"/>
      <c r="J42" s="8"/>
      <c r="K42" s="8"/>
      <c r="L42" s="8"/>
      <c r="M42" s="2"/>
      <c r="N42" s="1"/>
    </row>
    <row r="43" spans="1:14" x14ac:dyDescent="0.35">
      <c r="A43" s="5">
        <v>1943</v>
      </c>
      <c r="B43" s="2">
        <v>88.552000000000007</v>
      </c>
      <c r="C43" s="2">
        <v>662.54100000000005</v>
      </c>
      <c r="D43" s="2">
        <v>56.487000000000002</v>
      </c>
      <c r="E43" s="8">
        <v>16.111000000000001</v>
      </c>
      <c r="F43" s="8">
        <v>3.968</v>
      </c>
      <c r="G43" s="8">
        <v>12.63</v>
      </c>
      <c r="H43" s="8">
        <v>24.91</v>
      </c>
      <c r="I43" s="9">
        <v>1.2999999999999999E-2</v>
      </c>
      <c r="J43" s="8">
        <v>2.7930000000000001</v>
      </c>
      <c r="K43" s="8">
        <v>4.4000000000000004</v>
      </c>
      <c r="L43" s="8">
        <v>46.715000000000003</v>
      </c>
      <c r="M43" s="2">
        <v>919.12</v>
      </c>
      <c r="N43" s="1">
        <f t="shared" ref="N43:N74" si="2">M43-SUM(B43:L43)</f>
        <v>0</v>
      </c>
    </row>
    <row r="44" spans="1:14" x14ac:dyDescent="0.35">
      <c r="A44" s="5">
        <v>1944</v>
      </c>
      <c r="B44" s="2">
        <v>95.222999999999999</v>
      </c>
      <c r="C44" s="2">
        <v>820.89800000000002</v>
      </c>
      <c r="D44" s="2">
        <v>78.47</v>
      </c>
      <c r="E44" s="8">
        <v>8.5389999999999997</v>
      </c>
      <c r="F44" s="8">
        <v>2.6360000000000001</v>
      </c>
      <c r="G44" s="8">
        <v>7.298</v>
      </c>
      <c r="H44" s="8">
        <v>15.569000000000001</v>
      </c>
      <c r="I44" s="9">
        <v>1.2999999999999999E-2</v>
      </c>
      <c r="J44" s="8">
        <v>1.7609999999999999</v>
      </c>
      <c r="K44" s="8">
        <v>3.2149999999999999</v>
      </c>
      <c r="L44" s="8">
        <v>52.71</v>
      </c>
      <c r="M44" s="2">
        <v>1086.3320000000001</v>
      </c>
      <c r="N44" s="1">
        <f t="shared" si="2"/>
        <v>0</v>
      </c>
    </row>
    <row r="45" spans="1:14" x14ac:dyDescent="0.35">
      <c r="A45" s="5">
        <v>1945</v>
      </c>
      <c r="B45" s="2">
        <v>99.971000000000004</v>
      </c>
      <c r="C45" s="2">
        <v>938.24099999999999</v>
      </c>
      <c r="D45" s="2">
        <v>90.47</v>
      </c>
      <c r="E45" s="8">
        <v>6.5869999999999997</v>
      </c>
      <c r="F45" s="8">
        <v>2.3029999999999999</v>
      </c>
      <c r="G45" s="8">
        <v>6.0209999999999999</v>
      </c>
      <c r="H45" s="8">
        <v>13.276</v>
      </c>
      <c r="I45" s="9">
        <v>1.2E-2</v>
      </c>
      <c r="J45" s="8">
        <v>1.4079999999999999</v>
      </c>
      <c r="K45" s="8">
        <v>2.9420000000000002</v>
      </c>
      <c r="L45" s="8">
        <v>55.91</v>
      </c>
      <c r="M45" s="2">
        <v>1217.1410000000001</v>
      </c>
      <c r="N45" s="1">
        <f t="shared" si="2"/>
        <v>0</v>
      </c>
    </row>
    <row r="46" spans="1:14" x14ac:dyDescent="0.35">
      <c r="A46" s="5">
        <v>1946</v>
      </c>
      <c r="B46" s="2">
        <v>102.29</v>
      </c>
      <c r="C46" s="2">
        <v>1078.442</v>
      </c>
      <c r="D46" s="2">
        <v>61.460999999999999</v>
      </c>
      <c r="E46" s="8">
        <v>2.9689999999999999</v>
      </c>
      <c r="F46" s="8">
        <v>1.423</v>
      </c>
      <c r="G46" s="8">
        <v>3.2210000000000001</v>
      </c>
      <c r="H46" s="8">
        <v>7.4279999999999999</v>
      </c>
      <c r="I46" s="9">
        <v>8.9999999999999993E-3</v>
      </c>
      <c r="J46" s="8">
        <v>0.81200000000000006</v>
      </c>
      <c r="K46" s="8">
        <v>1.8149999999999999</v>
      </c>
      <c r="L46" s="8">
        <v>62.2</v>
      </c>
      <c r="M46" s="2">
        <v>1322.07</v>
      </c>
      <c r="N46" s="1">
        <f t="shared" si="2"/>
        <v>0</v>
      </c>
    </row>
    <row r="47" spans="1:14" x14ac:dyDescent="0.35">
      <c r="A47" s="5">
        <v>1947</v>
      </c>
      <c r="B47" s="2">
        <v>98.995999999999995</v>
      </c>
      <c r="C47" s="2">
        <v>1113.279</v>
      </c>
      <c r="D47" s="2">
        <v>83.962000000000003</v>
      </c>
      <c r="E47" s="8">
        <v>2.0790000000000002</v>
      </c>
      <c r="F47" s="8">
        <v>0.98499999999999999</v>
      </c>
      <c r="G47" s="8">
        <v>2.1680000000000001</v>
      </c>
      <c r="H47" s="8">
        <v>4.8099999999999996</v>
      </c>
      <c r="I47" s="9">
        <v>8.9999999999999993E-3</v>
      </c>
      <c r="J47" s="8">
        <v>0.49299999999999999</v>
      </c>
      <c r="K47" s="8">
        <v>1.2090000000000001</v>
      </c>
      <c r="L47" s="8">
        <v>69.03</v>
      </c>
      <c r="M47" s="2">
        <v>1377.02</v>
      </c>
      <c r="N47" s="1">
        <f t="shared" si="2"/>
        <v>0</v>
      </c>
    </row>
    <row r="48" spans="1:14" x14ac:dyDescent="0.35">
      <c r="A48" s="5">
        <v>1948</v>
      </c>
      <c r="B48" s="2">
        <v>91.171000000000006</v>
      </c>
      <c r="C48" s="2">
        <v>976.95500000000004</v>
      </c>
      <c r="D48" s="2">
        <v>97</v>
      </c>
      <c r="E48" s="8">
        <v>1.6339999999999999</v>
      </c>
      <c r="F48" s="8">
        <v>0.755</v>
      </c>
      <c r="G48" s="8">
        <v>1.627</v>
      </c>
      <c r="H48" s="8">
        <v>3.4140000000000001</v>
      </c>
      <c r="I48" s="9">
        <v>8.9999999999999993E-3</v>
      </c>
      <c r="J48" s="8">
        <v>0.39300000000000002</v>
      </c>
      <c r="K48" s="8">
        <v>0.83899999999999997</v>
      </c>
      <c r="L48" s="8">
        <v>59.585000000000001</v>
      </c>
      <c r="M48" s="2">
        <v>1233.3820000000001</v>
      </c>
      <c r="N48" s="1">
        <f t="shared" si="2"/>
        <v>0</v>
      </c>
    </row>
    <row r="49" spans="1:14" x14ac:dyDescent="0.35">
      <c r="A49" s="5">
        <v>1949</v>
      </c>
      <c r="B49" s="2">
        <v>88.853999999999999</v>
      </c>
      <c r="C49" s="2">
        <v>968.71900000000005</v>
      </c>
      <c r="D49" s="2">
        <v>107.161</v>
      </c>
      <c r="E49" s="8">
        <v>1.306</v>
      </c>
      <c r="F49" s="8">
        <v>0.59499999999999997</v>
      </c>
      <c r="G49" s="8">
        <v>1.2569999999999999</v>
      </c>
      <c r="H49" s="8">
        <v>2.5579999999999998</v>
      </c>
      <c r="I49" s="9">
        <v>8.0000000000000002E-3</v>
      </c>
      <c r="J49" s="8">
        <v>0.34399999999999997</v>
      </c>
      <c r="K49" s="8">
        <v>0.52400000000000002</v>
      </c>
      <c r="L49" s="8">
        <v>60.56</v>
      </c>
      <c r="M49" s="2">
        <v>1231.886</v>
      </c>
      <c r="N49" s="1">
        <f t="shared" si="2"/>
        <v>0</v>
      </c>
    </row>
    <row r="50" spans="1:14" x14ac:dyDescent="0.35">
      <c r="A50" s="5">
        <v>1950</v>
      </c>
      <c r="B50" s="2">
        <v>86.164000000000001</v>
      </c>
      <c r="C50" s="2">
        <v>975.76199999999994</v>
      </c>
      <c r="D50" s="2">
        <v>120.61799999999999</v>
      </c>
      <c r="E50" s="8">
        <v>1.139</v>
      </c>
      <c r="F50" s="8">
        <v>0.51</v>
      </c>
      <c r="G50" s="8">
        <v>1.069</v>
      </c>
      <c r="H50" s="8">
        <v>2.113</v>
      </c>
      <c r="I50" s="9">
        <v>8.0000000000000002E-3</v>
      </c>
      <c r="J50" s="8">
        <v>0.30399999999999999</v>
      </c>
      <c r="K50" s="8">
        <v>0.38600000000000001</v>
      </c>
      <c r="L50" s="8">
        <v>61.95</v>
      </c>
      <c r="M50" s="2">
        <v>1250.0229999999999</v>
      </c>
      <c r="N50" s="1">
        <f t="shared" si="2"/>
        <v>0</v>
      </c>
    </row>
    <row r="51" spans="1:14" x14ac:dyDescent="0.35">
      <c r="A51" s="5">
        <v>1951</v>
      </c>
      <c r="B51" s="2">
        <v>86.361999999999995</v>
      </c>
      <c r="C51" s="2">
        <v>998.77099999999996</v>
      </c>
      <c r="D51" s="2">
        <v>135.161</v>
      </c>
      <c r="E51" s="8">
        <v>1.0049999999999999</v>
      </c>
      <c r="F51" s="8">
        <v>0.45500000000000002</v>
      </c>
      <c r="G51" s="8">
        <v>0.95199999999999996</v>
      </c>
      <c r="H51" s="8">
        <v>1.8089999999999999</v>
      </c>
      <c r="I51" s="9">
        <v>8.0000000000000002E-3</v>
      </c>
      <c r="J51" s="8">
        <v>0.28999999999999998</v>
      </c>
      <c r="K51" s="8">
        <v>0.29799999999999999</v>
      </c>
      <c r="L51" s="8">
        <v>63.87</v>
      </c>
      <c r="M51" s="2">
        <v>1288.981</v>
      </c>
      <c r="N51" s="1">
        <f t="shared" si="2"/>
        <v>0</v>
      </c>
    </row>
    <row r="52" spans="1:14" x14ac:dyDescent="0.35">
      <c r="A52" s="5">
        <v>1952</v>
      </c>
      <c r="B52" s="2">
        <v>87.334000000000003</v>
      </c>
      <c r="C52" s="2">
        <v>1054.9269999999999</v>
      </c>
      <c r="D52" s="2">
        <v>152.185</v>
      </c>
      <c r="E52" s="8">
        <v>0.90600000000000003</v>
      </c>
      <c r="F52" s="8">
        <v>0.40799999999999997</v>
      </c>
      <c r="G52" s="8">
        <v>0.83199999999999996</v>
      </c>
      <c r="H52" s="8">
        <v>1.569</v>
      </c>
      <c r="I52" s="9">
        <v>8.0000000000000002E-3</v>
      </c>
      <c r="J52" s="8">
        <v>0.27500000000000002</v>
      </c>
      <c r="K52" s="8">
        <v>0.217</v>
      </c>
      <c r="L52" s="8">
        <v>69.930000000000007</v>
      </c>
      <c r="M52" s="2">
        <v>1368.5909999999999</v>
      </c>
      <c r="N52" s="1">
        <f t="shared" si="2"/>
        <v>0</v>
      </c>
    </row>
    <row r="53" spans="1:14" x14ac:dyDescent="0.35">
      <c r="A53" s="5">
        <v>1953</v>
      </c>
      <c r="B53" s="2">
        <v>89.108000000000004</v>
      </c>
      <c r="C53" s="2">
        <v>1123.6959999999999</v>
      </c>
      <c r="D53" s="2">
        <v>172.95699999999999</v>
      </c>
      <c r="E53" s="8">
        <v>0.81499999999999995</v>
      </c>
      <c r="F53" s="8">
        <v>0.36299999999999999</v>
      </c>
      <c r="G53" s="8">
        <v>0.73799999999999999</v>
      </c>
      <c r="H53" s="8">
        <v>1.347</v>
      </c>
      <c r="I53" s="9">
        <v>8.0000000000000002E-3</v>
      </c>
      <c r="J53" s="8">
        <v>0.16500000000000001</v>
      </c>
      <c r="K53" s="8">
        <v>0.16800000000000001</v>
      </c>
      <c r="L53" s="8">
        <v>80.75</v>
      </c>
      <c r="M53" s="2">
        <v>1470.115</v>
      </c>
      <c r="N53" s="1">
        <f t="shared" si="2"/>
        <v>0</v>
      </c>
    </row>
    <row r="54" spans="1:14" x14ac:dyDescent="0.35">
      <c r="A54" s="5">
        <v>1954</v>
      </c>
      <c r="B54" s="2">
        <v>90.49</v>
      </c>
      <c r="C54" s="2">
        <v>1179.96</v>
      </c>
      <c r="D54" s="2">
        <v>191.55600000000001</v>
      </c>
      <c r="E54" s="8">
        <v>0.76300000000000001</v>
      </c>
      <c r="F54" s="8">
        <v>0.34300000000000003</v>
      </c>
      <c r="G54" s="8">
        <v>0.69499999999999995</v>
      </c>
      <c r="H54" s="8">
        <v>1.254</v>
      </c>
      <c r="I54" s="9">
        <v>8.0000000000000002E-3</v>
      </c>
      <c r="J54" s="8">
        <v>0.16200000000000001</v>
      </c>
      <c r="K54" s="8">
        <v>0.151</v>
      </c>
      <c r="L54" s="8">
        <v>84.68</v>
      </c>
      <c r="M54" s="2">
        <v>1550.0619999999999</v>
      </c>
      <c r="N54" s="1">
        <f t="shared" si="2"/>
        <v>0</v>
      </c>
    </row>
    <row r="55" spans="1:14" x14ac:dyDescent="0.35">
      <c r="A55" s="5">
        <v>1955</v>
      </c>
      <c r="B55" s="2">
        <v>93.555999999999997</v>
      </c>
      <c r="C55" s="2">
        <v>1264.5740000000001</v>
      </c>
      <c r="D55" s="2">
        <v>217.797</v>
      </c>
      <c r="E55" s="8">
        <v>0.69399999999999995</v>
      </c>
      <c r="F55" s="8">
        <v>0.315</v>
      </c>
      <c r="G55" s="8">
        <v>0.629</v>
      </c>
      <c r="H55" s="8">
        <v>1.1339999999999999</v>
      </c>
      <c r="I55" s="9">
        <v>7.0000000000000001E-3</v>
      </c>
      <c r="J55" s="8">
        <v>0.128</v>
      </c>
      <c r="K55" s="8">
        <v>0.13400000000000001</v>
      </c>
      <c r="L55" s="8">
        <v>86.53</v>
      </c>
      <c r="M55" s="2">
        <v>1665.498</v>
      </c>
      <c r="N55" s="1">
        <f t="shared" si="2"/>
        <v>0</v>
      </c>
    </row>
    <row r="56" spans="1:14" x14ac:dyDescent="0.35">
      <c r="A56" s="5">
        <v>1956</v>
      </c>
      <c r="B56" s="2">
        <v>95.350999999999999</v>
      </c>
      <c r="C56" s="2">
        <v>1357.248</v>
      </c>
      <c r="D56" s="2">
        <v>242.09700000000001</v>
      </c>
      <c r="E56" s="8">
        <v>0.65200000000000002</v>
      </c>
      <c r="F56" s="8">
        <v>0.29899999999999999</v>
      </c>
      <c r="G56" s="8">
        <v>0.59199999999999997</v>
      </c>
      <c r="H56" s="8">
        <v>1.054</v>
      </c>
      <c r="I56" s="9">
        <v>7.0000000000000001E-3</v>
      </c>
      <c r="J56" s="8">
        <v>0.12</v>
      </c>
      <c r="K56" s="8">
        <v>0.122</v>
      </c>
      <c r="L56" s="8">
        <v>90.34</v>
      </c>
      <c r="M56" s="2">
        <v>1787.8820000000001</v>
      </c>
      <c r="N56" s="1">
        <f t="shared" si="2"/>
        <v>0</v>
      </c>
    </row>
    <row r="57" spans="1:14" x14ac:dyDescent="0.35">
      <c r="A57" s="5">
        <v>1957</v>
      </c>
      <c r="B57" s="2">
        <v>96.236000000000004</v>
      </c>
      <c r="C57" s="2">
        <v>1404.6110000000001</v>
      </c>
      <c r="D57" s="2">
        <v>271.17</v>
      </c>
      <c r="E57" s="8">
        <v>0.60299999999999998</v>
      </c>
      <c r="F57" s="8">
        <v>0.28199999999999997</v>
      </c>
      <c r="G57" s="8">
        <v>0.55600000000000005</v>
      </c>
      <c r="H57" s="8">
        <v>0.97899999999999998</v>
      </c>
      <c r="I57" s="9">
        <v>7.0000000000000001E-3</v>
      </c>
      <c r="J57" s="8">
        <v>9.4E-2</v>
      </c>
      <c r="K57" s="8">
        <v>0.114</v>
      </c>
      <c r="L57" s="8">
        <v>99.42</v>
      </c>
      <c r="M57" s="2">
        <v>1874.0719999999999</v>
      </c>
      <c r="N57" s="1">
        <f t="shared" si="2"/>
        <v>0</v>
      </c>
    </row>
    <row r="58" spans="1:14" x14ac:dyDescent="0.35">
      <c r="A58" s="5">
        <v>1958</v>
      </c>
      <c r="B58" s="2">
        <v>98.218999999999994</v>
      </c>
      <c r="C58" s="2">
        <v>1337.894</v>
      </c>
      <c r="D58" s="2">
        <v>421.42399999999998</v>
      </c>
      <c r="E58" s="8">
        <v>0.57299999999999995</v>
      </c>
      <c r="F58" s="8">
        <v>0.25700000000000001</v>
      </c>
      <c r="G58" s="8">
        <v>0.51700000000000002</v>
      </c>
      <c r="H58" s="8">
        <v>0.91600000000000004</v>
      </c>
      <c r="I58" s="9">
        <v>7.0000000000000001E-3</v>
      </c>
      <c r="J58" s="8">
        <v>8.3000000000000004E-2</v>
      </c>
      <c r="K58" s="8">
        <v>0.108</v>
      </c>
      <c r="L58" s="8">
        <v>105.62</v>
      </c>
      <c r="M58" s="2">
        <v>1965.6179999999999</v>
      </c>
      <c r="N58" s="1">
        <f t="shared" si="2"/>
        <v>0</v>
      </c>
    </row>
    <row r="59" spans="1:14" x14ac:dyDescent="0.35">
      <c r="A59" s="5">
        <v>1959</v>
      </c>
      <c r="B59" s="2">
        <v>98.638999999999996</v>
      </c>
      <c r="C59" s="2">
        <v>1265.124</v>
      </c>
      <c r="D59" s="2">
        <v>537.91</v>
      </c>
      <c r="E59" s="8">
        <v>0.54</v>
      </c>
      <c r="F59" s="8">
        <v>0.24099999999999999</v>
      </c>
      <c r="G59" s="8">
        <v>0.48099999999999998</v>
      </c>
      <c r="H59" s="8">
        <v>0.85799999999999998</v>
      </c>
      <c r="I59" s="9">
        <v>7.0000000000000001E-3</v>
      </c>
      <c r="J59" s="8">
        <v>7.9000000000000001E-2</v>
      </c>
      <c r="K59" s="8">
        <v>0.1</v>
      </c>
      <c r="L59" s="8">
        <v>109.85</v>
      </c>
      <c r="M59" s="2">
        <v>2013.829</v>
      </c>
      <c r="N59" s="1">
        <f t="shared" si="2"/>
        <v>0</v>
      </c>
    </row>
    <row r="60" spans="1:14" x14ac:dyDescent="0.35">
      <c r="A60" s="5">
        <v>1960</v>
      </c>
      <c r="B60" s="2">
        <v>100.68600000000001</v>
      </c>
      <c r="C60" s="2">
        <v>1218.636</v>
      </c>
      <c r="D60" s="2">
        <v>686.89800000000002</v>
      </c>
      <c r="E60" s="8">
        <v>0.50900000000000001</v>
      </c>
      <c r="F60" s="8">
        <v>0.22500000000000001</v>
      </c>
      <c r="G60" s="8">
        <v>0.44700000000000001</v>
      </c>
      <c r="H60" s="8">
        <v>0.79200000000000004</v>
      </c>
      <c r="I60" s="8">
        <v>0</v>
      </c>
      <c r="J60" s="8">
        <v>6.4000000000000001E-2</v>
      </c>
      <c r="K60" s="8">
        <v>8.5999999999999993E-2</v>
      </c>
      <c r="L60" s="8">
        <v>107.55</v>
      </c>
      <c r="M60" s="2">
        <v>2115.893</v>
      </c>
      <c r="N60" s="1">
        <f t="shared" si="2"/>
        <v>0</v>
      </c>
    </row>
    <row r="61" spans="1:14" x14ac:dyDescent="0.35">
      <c r="A61" s="5">
        <v>1961</v>
      </c>
      <c r="B61" s="2">
        <v>99.468000000000004</v>
      </c>
      <c r="C61" s="2">
        <v>1153.329</v>
      </c>
      <c r="D61" s="2">
        <v>848.649</v>
      </c>
      <c r="E61" s="8">
        <v>0.47599999999999998</v>
      </c>
      <c r="F61" s="8">
        <v>0.19900000000000001</v>
      </c>
      <c r="G61" s="8">
        <v>0.39700000000000002</v>
      </c>
      <c r="H61" s="8">
        <v>0.69</v>
      </c>
      <c r="I61" s="8">
        <v>0</v>
      </c>
      <c r="J61" s="8">
        <v>6.0999999999999999E-2</v>
      </c>
      <c r="K61" s="8">
        <v>8.2000000000000003E-2</v>
      </c>
      <c r="L61" s="8">
        <v>109.15</v>
      </c>
      <c r="M61" s="2">
        <v>2212.5010000000002</v>
      </c>
      <c r="N61" s="1">
        <f t="shared" si="2"/>
        <v>0</v>
      </c>
    </row>
    <row r="62" spans="1:14" x14ac:dyDescent="0.35">
      <c r="A62" s="5">
        <v>1962</v>
      </c>
      <c r="B62" s="2">
        <v>103.714</v>
      </c>
      <c r="C62" s="2">
        <v>1091.365</v>
      </c>
      <c r="D62" s="2">
        <v>998.49099999999999</v>
      </c>
      <c r="E62" s="8">
        <v>0.44700000000000001</v>
      </c>
      <c r="F62" s="8">
        <v>0.193</v>
      </c>
      <c r="G62" s="8">
        <v>0.38200000000000001</v>
      </c>
      <c r="H62" s="8">
        <v>0.66</v>
      </c>
      <c r="I62" s="8">
        <v>0</v>
      </c>
      <c r="J62" s="8">
        <v>5.7000000000000002E-2</v>
      </c>
      <c r="K62" s="8">
        <v>8.2000000000000003E-2</v>
      </c>
      <c r="L62" s="8">
        <v>106.75</v>
      </c>
      <c r="M62" s="2">
        <v>2302.1410000000001</v>
      </c>
      <c r="N62" s="1">
        <f t="shared" si="2"/>
        <v>0</v>
      </c>
    </row>
    <row r="63" spans="1:14" x14ac:dyDescent="0.35">
      <c r="A63" s="5">
        <v>1963</v>
      </c>
      <c r="B63" s="2">
        <v>95.480999999999995</v>
      </c>
      <c r="C63" s="2">
        <v>982.96299999999997</v>
      </c>
      <c r="D63" s="2">
        <v>1124.1320000000001</v>
      </c>
      <c r="E63" s="8">
        <v>0.4</v>
      </c>
      <c r="F63" s="8">
        <v>0.185</v>
      </c>
      <c r="G63" s="8">
        <v>0.35699999999999998</v>
      </c>
      <c r="H63" s="8">
        <v>0.628</v>
      </c>
      <c r="I63" s="8">
        <v>0</v>
      </c>
      <c r="J63" s="8">
        <v>5.1999999999999998E-2</v>
      </c>
      <c r="K63" s="8">
        <v>7.3999999999999996E-2</v>
      </c>
      <c r="L63" s="8">
        <v>105.05</v>
      </c>
      <c r="M63" s="2">
        <v>2309.3220000000001</v>
      </c>
      <c r="N63" s="1">
        <f t="shared" si="2"/>
        <v>0</v>
      </c>
    </row>
    <row r="64" spans="1:14" x14ac:dyDescent="0.35">
      <c r="A64" s="5">
        <v>1964</v>
      </c>
      <c r="B64" s="2">
        <v>96.984999999999999</v>
      </c>
      <c r="C64" s="2">
        <v>1024.5250000000001</v>
      </c>
      <c r="D64" s="2">
        <v>1179.277</v>
      </c>
      <c r="E64" s="8">
        <v>16.012</v>
      </c>
      <c r="F64" s="8">
        <v>0.17799999999999999</v>
      </c>
      <c r="G64" s="8">
        <v>0.33900000000000002</v>
      </c>
      <c r="H64" s="8">
        <v>0.58599999999999997</v>
      </c>
      <c r="I64" s="8">
        <v>0</v>
      </c>
      <c r="J64" s="8">
        <v>0.05</v>
      </c>
      <c r="K64" s="8">
        <v>7.2999999999999995E-2</v>
      </c>
      <c r="L64" s="8">
        <v>111.95</v>
      </c>
      <c r="M64" s="2">
        <v>2429.9749999999999</v>
      </c>
      <c r="N64" s="1">
        <f t="shared" si="2"/>
        <v>0</v>
      </c>
    </row>
    <row r="65" spans="1:14" x14ac:dyDescent="0.35">
      <c r="A65" s="5">
        <v>1965</v>
      </c>
      <c r="B65" s="2">
        <v>99.638000000000005</v>
      </c>
      <c r="C65" s="2">
        <v>1012.485</v>
      </c>
      <c r="D65" s="2">
        <v>1274.3440000000001</v>
      </c>
      <c r="E65" s="8">
        <v>105.107</v>
      </c>
      <c r="F65" s="8">
        <v>0.17</v>
      </c>
      <c r="G65" s="8">
        <v>0.31</v>
      </c>
      <c r="H65" s="8">
        <v>0.55800000000000005</v>
      </c>
      <c r="I65" s="8">
        <v>0</v>
      </c>
      <c r="J65" s="8">
        <v>4.5999999999999999E-2</v>
      </c>
      <c r="K65" s="8">
        <v>7.0999999999999994E-2</v>
      </c>
      <c r="L65" s="8">
        <v>111.65</v>
      </c>
      <c r="M65" s="2">
        <v>2604.3789999999999</v>
      </c>
      <c r="N65" s="1">
        <f t="shared" si="2"/>
        <v>0</v>
      </c>
    </row>
    <row r="66" spans="1:14" x14ac:dyDescent="0.35">
      <c r="A66" s="5">
        <v>1966</v>
      </c>
      <c r="B66" s="2">
        <v>104.73099999999999</v>
      </c>
      <c r="C66" s="2">
        <v>1024.27</v>
      </c>
      <c r="D66" s="2">
        <v>1397.6120000000001</v>
      </c>
      <c r="E66" s="8">
        <v>147.387</v>
      </c>
      <c r="F66" s="8">
        <v>0.16600000000000001</v>
      </c>
      <c r="G66" s="8">
        <v>0.29699999999999999</v>
      </c>
      <c r="H66" s="8">
        <v>0.53200000000000003</v>
      </c>
      <c r="I66" s="8">
        <v>0</v>
      </c>
      <c r="J66" s="8">
        <v>4.5999999999999999E-2</v>
      </c>
      <c r="K66" s="8">
        <v>7.0000000000000007E-2</v>
      </c>
      <c r="L66" s="8">
        <v>109.2</v>
      </c>
      <c r="M66" s="2">
        <v>2784.3110000000001</v>
      </c>
      <c r="N66" s="1">
        <f t="shared" si="2"/>
        <v>0</v>
      </c>
    </row>
    <row r="67" spans="1:14" x14ac:dyDescent="0.35">
      <c r="A67" s="5">
        <v>1967</v>
      </c>
      <c r="B67" s="2">
        <v>104.47</v>
      </c>
      <c r="C67" s="2">
        <v>971.96600000000001</v>
      </c>
      <c r="D67" s="2">
        <v>1490.1469999999999</v>
      </c>
      <c r="E67" s="8">
        <v>193.40600000000001</v>
      </c>
      <c r="F67" s="8">
        <v>0.16200000000000001</v>
      </c>
      <c r="G67" s="8">
        <v>0.28599999999999998</v>
      </c>
      <c r="H67" s="8">
        <v>0.51200000000000001</v>
      </c>
      <c r="I67" s="8">
        <v>0</v>
      </c>
      <c r="J67" s="8">
        <v>4.4999999999999998E-2</v>
      </c>
      <c r="K67" s="8">
        <v>6.9000000000000006E-2</v>
      </c>
      <c r="L67" s="8">
        <v>108.55</v>
      </c>
      <c r="M67" s="2">
        <v>2869.6129999999998</v>
      </c>
      <c r="N67" s="1">
        <f t="shared" si="2"/>
        <v>0</v>
      </c>
    </row>
    <row r="68" spans="1:14" x14ac:dyDescent="0.35">
      <c r="A68" s="5">
        <v>1968</v>
      </c>
      <c r="B68" s="2">
        <v>107.258</v>
      </c>
      <c r="C68" s="2">
        <v>972.25099999999998</v>
      </c>
      <c r="D68" s="2">
        <v>1577.5409999999999</v>
      </c>
      <c r="E68" s="8">
        <v>242.45099999999999</v>
      </c>
      <c r="F68" s="8">
        <v>0.156</v>
      </c>
      <c r="G68" s="7">
        <v>0.27700000000000002</v>
      </c>
      <c r="H68" s="7">
        <v>0.49099999999999999</v>
      </c>
      <c r="I68" s="7">
        <v>0</v>
      </c>
      <c r="J68" s="7">
        <v>3.9E-2</v>
      </c>
      <c r="K68" s="7">
        <v>6.3E-2</v>
      </c>
      <c r="L68" s="8">
        <v>115.65</v>
      </c>
      <c r="M68" s="2">
        <v>3016.1770000000001</v>
      </c>
      <c r="N68" s="1">
        <f t="shared" si="2"/>
        <v>0</v>
      </c>
    </row>
    <row r="69" spans="1:14" x14ac:dyDescent="0.35">
      <c r="A69" s="5">
        <v>1969</v>
      </c>
      <c r="B69" s="2">
        <v>109.223</v>
      </c>
      <c r="C69" s="2">
        <v>956.88699999999994</v>
      </c>
      <c r="D69" s="2">
        <v>1677.518</v>
      </c>
      <c r="E69" s="8">
        <v>278.072</v>
      </c>
      <c r="F69" s="8">
        <v>0.15</v>
      </c>
      <c r="G69" s="37">
        <v>0.83499999999999996</v>
      </c>
      <c r="H69" s="37"/>
      <c r="I69" s="37"/>
      <c r="J69" s="37"/>
      <c r="K69" s="37"/>
      <c r="L69" s="8">
        <v>117.66500000000001</v>
      </c>
      <c r="M69" s="2">
        <v>3140.35</v>
      </c>
      <c r="N69" s="1">
        <f t="shared" si="2"/>
        <v>0</v>
      </c>
    </row>
    <row r="70" spans="1:14" x14ac:dyDescent="0.35">
      <c r="A70" s="5">
        <v>1970</v>
      </c>
      <c r="B70" s="2">
        <v>42.35</v>
      </c>
      <c r="C70" s="2">
        <v>949.42</v>
      </c>
      <c r="D70" s="2">
        <v>1796.6679999999999</v>
      </c>
      <c r="E70" s="8">
        <v>314.48200000000003</v>
      </c>
      <c r="F70" s="8">
        <v>0.15</v>
      </c>
      <c r="G70" s="37">
        <v>0.82399999999999995</v>
      </c>
      <c r="H70" s="37"/>
      <c r="I70" s="37"/>
      <c r="J70" s="37"/>
      <c r="K70" s="37"/>
      <c r="L70" s="8">
        <v>139.79</v>
      </c>
      <c r="M70" s="2">
        <v>3243.6840000000002</v>
      </c>
      <c r="N70" s="1">
        <f t="shared" si="2"/>
        <v>0</v>
      </c>
    </row>
    <row r="71" spans="1:14" x14ac:dyDescent="0.35">
      <c r="A71" s="5">
        <v>1971</v>
      </c>
      <c r="B71" s="2">
        <v>15.266999999999999</v>
      </c>
      <c r="C71" s="2">
        <v>977.33399999999995</v>
      </c>
      <c r="D71" s="2">
        <v>2079.7240000000002</v>
      </c>
      <c r="E71" s="8">
        <v>354.01499999999999</v>
      </c>
      <c r="F71" s="2">
        <v>76.677999999999997</v>
      </c>
      <c r="G71" s="37">
        <v>0.79600000000000004</v>
      </c>
      <c r="H71" s="37"/>
      <c r="I71" s="37"/>
      <c r="J71" s="37"/>
      <c r="K71" s="37"/>
      <c r="L71" s="8">
        <v>158.34</v>
      </c>
      <c r="M71" s="2">
        <v>3662.154</v>
      </c>
      <c r="N71" s="1">
        <f t="shared" si="2"/>
        <v>0</v>
      </c>
    </row>
    <row r="72" spans="1:14" x14ac:dyDescent="0.35">
      <c r="A72" s="5">
        <v>1972</v>
      </c>
      <c r="B72" s="2">
        <v>13.669</v>
      </c>
      <c r="C72" s="2">
        <v>920.40800000000002</v>
      </c>
      <c r="D72" s="2">
        <v>2094.4450000000002</v>
      </c>
      <c r="E72" s="8">
        <v>385.952</v>
      </c>
      <c r="F72" s="2">
        <v>145.27099999999999</v>
      </c>
      <c r="G72" s="37">
        <v>0.75700000000000001</v>
      </c>
      <c r="H72" s="37"/>
      <c r="I72" s="37"/>
      <c r="J72" s="37"/>
      <c r="K72" s="37"/>
      <c r="L72" s="8">
        <v>137.97499999999999</v>
      </c>
      <c r="M72" s="2">
        <v>3698.4769999999999</v>
      </c>
      <c r="N72" s="1">
        <f t="shared" si="2"/>
        <v>0</v>
      </c>
    </row>
    <row r="73" spans="1:14" x14ac:dyDescent="0.35">
      <c r="A73" s="5">
        <v>1973</v>
      </c>
      <c r="B73" s="2">
        <v>13.329000000000001</v>
      </c>
      <c r="C73" s="2">
        <v>908.38199999999995</v>
      </c>
      <c r="D73" s="2">
        <v>2400.4189999999999</v>
      </c>
      <c r="E73" s="8">
        <v>487.30700000000002</v>
      </c>
      <c r="F73" s="2">
        <v>224.27699999999999</v>
      </c>
      <c r="G73" s="37">
        <v>0.72199999999999998</v>
      </c>
      <c r="H73" s="37"/>
      <c r="I73" s="37"/>
      <c r="J73" s="37"/>
      <c r="K73" s="37"/>
      <c r="L73" s="8">
        <v>152.15</v>
      </c>
      <c r="M73" s="2">
        <v>4186.5860000000002</v>
      </c>
      <c r="N73" s="1">
        <f t="shared" si="2"/>
        <v>0</v>
      </c>
    </row>
    <row r="74" spans="1:14" x14ac:dyDescent="0.35">
      <c r="A74" s="5">
        <v>1974</v>
      </c>
      <c r="B74" s="2">
        <v>13.085000000000001</v>
      </c>
      <c r="C74" s="2">
        <v>906.154</v>
      </c>
      <c r="D74" s="2">
        <v>2512.9789999999998</v>
      </c>
      <c r="E74" s="8">
        <v>644.39</v>
      </c>
      <c r="F74" s="2">
        <v>324.488</v>
      </c>
      <c r="G74" s="37">
        <v>0.69799999999999995</v>
      </c>
      <c r="H74" s="37"/>
      <c r="I74" s="37"/>
      <c r="J74" s="37"/>
      <c r="K74" s="37"/>
      <c r="L74" s="8">
        <v>171.65</v>
      </c>
      <c r="M74" s="2">
        <v>4573.4440000000004</v>
      </c>
      <c r="N74" s="1">
        <f t="shared" si="2"/>
        <v>0</v>
      </c>
    </row>
    <row r="75" spans="1:14" x14ac:dyDescent="0.35">
      <c r="A75" s="5">
        <v>1975</v>
      </c>
      <c r="B75" s="2">
        <v>12.984</v>
      </c>
      <c r="C75" s="2">
        <v>883.74900000000002</v>
      </c>
      <c r="D75" s="2">
        <v>3013.7730000000001</v>
      </c>
      <c r="E75" s="8">
        <v>814.6</v>
      </c>
      <c r="F75" s="2">
        <v>397.05599999999998</v>
      </c>
      <c r="G75" s="39">
        <v>0.65600000000000003</v>
      </c>
      <c r="H75" s="39"/>
      <c r="I75" s="39"/>
      <c r="J75" s="39"/>
      <c r="K75" s="39"/>
      <c r="L75" s="7">
        <v>232.52500000000001</v>
      </c>
      <c r="M75" s="2">
        <v>5355.3429999999998</v>
      </c>
      <c r="N75" s="1">
        <f t="shared" ref="N75:N106" si="3">M75-SUM(B75:L75)</f>
        <v>0</v>
      </c>
    </row>
    <row r="76" spans="1:14" x14ac:dyDescent="0.35">
      <c r="A76" s="5">
        <v>1976</v>
      </c>
      <c r="B76" s="4">
        <v>13</v>
      </c>
      <c r="C76" s="6">
        <v>831</v>
      </c>
      <c r="D76" s="6">
        <v>3261</v>
      </c>
      <c r="E76" s="6">
        <v>1157</v>
      </c>
      <c r="F76" s="6">
        <v>500</v>
      </c>
      <c r="G76" s="38">
        <v>280</v>
      </c>
      <c r="H76" s="38"/>
      <c r="I76" s="38"/>
      <c r="J76" s="38"/>
      <c r="K76" s="38"/>
      <c r="L76" s="38"/>
      <c r="M76" s="4">
        <v>6042</v>
      </c>
      <c r="N76" s="1">
        <f t="shared" si="3"/>
        <v>0</v>
      </c>
    </row>
    <row r="77" spans="1:14" x14ac:dyDescent="0.35">
      <c r="A77" s="5">
        <v>1977</v>
      </c>
      <c r="B77" s="4">
        <v>13</v>
      </c>
      <c r="C77" s="6">
        <v>805</v>
      </c>
      <c r="D77" s="6">
        <v>3431</v>
      </c>
      <c r="E77" s="6">
        <v>1596</v>
      </c>
      <c r="F77" s="6">
        <v>652</v>
      </c>
      <c r="G77" s="38">
        <v>261</v>
      </c>
      <c r="H77" s="38"/>
      <c r="I77" s="38"/>
      <c r="J77" s="38"/>
      <c r="K77" s="38"/>
      <c r="L77" s="38"/>
      <c r="M77" s="4">
        <v>6758</v>
      </c>
      <c r="N77" s="1">
        <f t="shared" si="3"/>
        <v>0</v>
      </c>
    </row>
    <row r="78" spans="1:14" x14ac:dyDescent="0.35">
      <c r="A78" s="5">
        <v>1978</v>
      </c>
      <c r="B78" s="4">
        <v>13</v>
      </c>
      <c r="C78" s="6">
        <v>800</v>
      </c>
      <c r="D78" s="6">
        <v>3625</v>
      </c>
      <c r="E78" s="6">
        <v>2172</v>
      </c>
      <c r="F78" s="6">
        <v>852</v>
      </c>
      <c r="G78" s="38">
        <v>314</v>
      </c>
      <c r="H78" s="38"/>
      <c r="I78" s="38"/>
      <c r="J78" s="38"/>
      <c r="K78" s="38"/>
      <c r="L78" s="38"/>
      <c r="M78" s="4">
        <v>7776</v>
      </c>
      <c r="N78" s="1">
        <f t="shared" si="3"/>
        <v>0</v>
      </c>
    </row>
    <row r="79" spans="1:14" x14ac:dyDescent="0.35">
      <c r="A79" s="5">
        <v>1979</v>
      </c>
      <c r="B79" s="4">
        <v>13</v>
      </c>
      <c r="C79" s="6">
        <v>782</v>
      </c>
      <c r="D79" s="6">
        <v>3694</v>
      </c>
      <c r="E79" s="6">
        <v>2948</v>
      </c>
      <c r="F79" s="6">
        <v>1125</v>
      </c>
      <c r="G79" s="38">
        <v>338</v>
      </c>
      <c r="H79" s="38"/>
      <c r="I79" s="38"/>
      <c r="J79" s="38"/>
      <c r="K79" s="38"/>
      <c r="L79" s="38"/>
      <c r="M79" s="4">
        <v>8900</v>
      </c>
      <c r="N79" s="1">
        <f t="shared" si="3"/>
        <v>0</v>
      </c>
    </row>
    <row r="80" spans="1:14" x14ac:dyDescent="0.35">
      <c r="A80" s="5">
        <v>1980</v>
      </c>
      <c r="B80" s="4">
        <v>13</v>
      </c>
      <c r="C80" s="6">
        <v>704</v>
      </c>
      <c r="D80" s="6">
        <v>3540</v>
      </c>
      <c r="E80" s="6">
        <v>3610</v>
      </c>
      <c r="F80" s="6">
        <v>1419</v>
      </c>
      <c r="G80" s="38">
        <v>476</v>
      </c>
      <c r="H80" s="38"/>
      <c r="I80" s="38"/>
      <c r="J80" s="38"/>
      <c r="K80" s="38"/>
      <c r="L80" s="38"/>
      <c r="M80" s="4">
        <v>9762</v>
      </c>
      <c r="N80" s="1">
        <f t="shared" si="3"/>
        <v>0</v>
      </c>
    </row>
    <row r="81" spans="1:14" x14ac:dyDescent="0.35">
      <c r="A81" s="5">
        <v>1981</v>
      </c>
      <c r="B81" s="4">
        <v>13</v>
      </c>
      <c r="C81" s="6">
        <v>673</v>
      </c>
      <c r="D81" s="6">
        <v>3343</v>
      </c>
      <c r="E81" s="6">
        <v>4043</v>
      </c>
      <c r="F81" s="6">
        <v>1686</v>
      </c>
      <c r="G81" s="38">
        <v>543</v>
      </c>
      <c r="H81" s="38"/>
      <c r="I81" s="38"/>
      <c r="J81" s="38"/>
      <c r="K81" s="38"/>
      <c r="L81" s="38"/>
      <c r="M81" s="4">
        <v>10301</v>
      </c>
      <c r="N81" s="1">
        <f t="shared" si="3"/>
        <v>0</v>
      </c>
    </row>
    <row r="82" spans="1:14" x14ac:dyDescent="0.35">
      <c r="A82" s="5">
        <v>1982</v>
      </c>
      <c r="B82" s="4">
        <v>7</v>
      </c>
      <c r="C82" s="6">
        <v>657</v>
      </c>
      <c r="D82" s="6">
        <v>3097</v>
      </c>
      <c r="E82" s="6">
        <v>4298</v>
      </c>
      <c r="F82" s="6">
        <v>1833</v>
      </c>
      <c r="G82" s="6">
        <v>274</v>
      </c>
      <c r="H82" s="40">
        <v>589</v>
      </c>
      <c r="I82" s="40"/>
      <c r="J82" s="40"/>
      <c r="K82" s="40"/>
      <c r="L82" s="40"/>
      <c r="M82" s="4">
        <v>10755</v>
      </c>
      <c r="N82" s="1">
        <f t="shared" si="3"/>
        <v>0</v>
      </c>
    </row>
    <row r="83" spans="1:14" x14ac:dyDescent="0.35">
      <c r="A83" s="5">
        <v>1983</v>
      </c>
      <c r="B83" s="4">
        <v>6</v>
      </c>
      <c r="C83" s="6">
        <v>641</v>
      </c>
      <c r="D83" s="6">
        <v>2850</v>
      </c>
      <c r="E83" s="6">
        <v>4531</v>
      </c>
      <c r="F83" s="6">
        <v>1874</v>
      </c>
      <c r="G83" s="6">
        <v>633</v>
      </c>
      <c r="H83" s="38">
        <v>473</v>
      </c>
      <c r="I83" s="38"/>
      <c r="J83" s="38"/>
      <c r="K83" s="38"/>
      <c r="L83" s="38"/>
      <c r="M83" s="4">
        <v>11008</v>
      </c>
      <c r="N83" s="1">
        <f t="shared" si="3"/>
        <v>0</v>
      </c>
    </row>
    <row r="84" spans="1:14" x14ac:dyDescent="0.35">
      <c r="A84" s="5">
        <v>1984</v>
      </c>
      <c r="B84" s="5"/>
      <c r="C84" s="6">
        <v>583</v>
      </c>
      <c r="D84" s="6">
        <v>2554</v>
      </c>
      <c r="E84" s="6">
        <v>4846</v>
      </c>
      <c r="F84" s="6">
        <v>1979</v>
      </c>
      <c r="G84" s="6">
        <v>909</v>
      </c>
      <c r="H84" s="38">
        <v>586</v>
      </c>
      <c r="I84" s="38"/>
      <c r="J84" s="38"/>
      <c r="K84" s="38"/>
      <c r="L84" s="38"/>
      <c r="M84" s="4">
        <v>11457</v>
      </c>
      <c r="N84" s="1">
        <f t="shared" si="3"/>
        <v>0</v>
      </c>
    </row>
    <row r="85" spans="1:14" x14ac:dyDescent="0.35">
      <c r="A85" s="5">
        <v>1985</v>
      </c>
      <c r="B85" s="5"/>
      <c r="C85" s="6">
        <v>528</v>
      </c>
      <c r="D85" s="6">
        <v>2426</v>
      </c>
      <c r="E85" s="6">
        <v>5232</v>
      </c>
      <c r="F85" s="6">
        <v>2137</v>
      </c>
      <c r="G85" s="6">
        <v>1089</v>
      </c>
      <c r="H85" s="38">
        <v>618</v>
      </c>
      <c r="I85" s="38"/>
      <c r="J85" s="38"/>
      <c r="K85" s="38"/>
      <c r="L85" s="38"/>
      <c r="M85" s="4">
        <v>12030</v>
      </c>
      <c r="N85" s="1">
        <f t="shared" si="3"/>
        <v>0</v>
      </c>
    </row>
    <row r="86" spans="1:14" x14ac:dyDescent="0.35">
      <c r="A86" s="5">
        <v>1986</v>
      </c>
      <c r="B86" s="5"/>
      <c r="C86" s="6">
        <v>142</v>
      </c>
      <c r="D86" s="6">
        <v>2225</v>
      </c>
      <c r="E86" s="6">
        <v>5459</v>
      </c>
      <c r="F86" s="6">
        <v>2310</v>
      </c>
      <c r="G86" s="6">
        <v>1233</v>
      </c>
      <c r="H86" s="38">
        <v>941</v>
      </c>
      <c r="I86" s="38"/>
      <c r="J86" s="38"/>
      <c r="K86" s="38"/>
      <c r="L86" s="38"/>
      <c r="M86" s="4">
        <v>12310</v>
      </c>
      <c r="N86" s="1">
        <f t="shared" si="3"/>
        <v>0</v>
      </c>
    </row>
    <row r="87" spans="1:14" x14ac:dyDescent="0.35">
      <c r="A87" s="5">
        <v>1987</v>
      </c>
      <c r="B87" s="5"/>
      <c r="C87" s="6">
        <v>117</v>
      </c>
      <c r="D87" s="6">
        <v>2029</v>
      </c>
      <c r="E87" s="6">
        <v>5633</v>
      </c>
      <c r="F87" s="6">
        <v>2608</v>
      </c>
      <c r="G87" s="6">
        <v>1475</v>
      </c>
      <c r="H87" s="38">
        <v>984</v>
      </c>
      <c r="I87" s="38"/>
      <c r="J87" s="38"/>
      <c r="K87" s="38"/>
      <c r="L87" s="38"/>
      <c r="M87" s="4">
        <v>12846</v>
      </c>
      <c r="N87" s="1">
        <f t="shared" si="3"/>
        <v>0</v>
      </c>
    </row>
    <row r="88" spans="1:14" x14ac:dyDescent="0.35">
      <c r="A88" s="5">
        <v>1988</v>
      </c>
      <c r="B88" s="5"/>
      <c r="C88" s="6">
        <v>108</v>
      </c>
      <c r="D88" s="6">
        <v>1896</v>
      </c>
      <c r="E88" s="6">
        <v>5810</v>
      </c>
      <c r="F88" s="6">
        <v>2932</v>
      </c>
      <c r="G88" s="6">
        <v>1755</v>
      </c>
      <c r="H88" s="38">
        <v>800</v>
      </c>
      <c r="I88" s="38"/>
      <c r="J88" s="38"/>
      <c r="K88" s="38"/>
      <c r="L88" s="38"/>
      <c r="M88" s="4">
        <v>13301</v>
      </c>
      <c r="N88" s="1">
        <f t="shared" si="3"/>
        <v>0</v>
      </c>
    </row>
    <row r="89" spans="1:14" x14ac:dyDescent="0.35">
      <c r="A89" s="5">
        <v>1989</v>
      </c>
      <c r="B89" s="5"/>
      <c r="C89" s="6">
        <v>102</v>
      </c>
      <c r="D89" s="6">
        <v>1646</v>
      </c>
      <c r="E89" s="6">
        <v>5806</v>
      </c>
      <c r="F89" s="6">
        <v>3654</v>
      </c>
      <c r="G89" s="6">
        <v>2054</v>
      </c>
      <c r="H89" s="38">
        <v>850</v>
      </c>
      <c r="I89" s="38"/>
      <c r="J89" s="38"/>
      <c r="K89" s="38"/>
      <c r="L89" s="38"/>
      <c r="M89" s="4">
        <v>14112</v>
      </c>
      <c r="N89" s="1">
        <f t="shared" si="3"/>
        <v>0</v>
      </c>
    </row>
    <row r="90" spans="1:14" x14ac:dyDescent="0.35">
      <c r="A90" s="5">
        <v>1990</v>
      </c>
      <c r="B90" s="5"/>
      <c r="C90" s="6">
        <v>62</v>
      </c>
      <c r="D90" s="6">
        <v>1539</v>
      </c>
      <c r="E90" s="6">
        <v>5866</v>
      </c>
      <c r="F90" s="6">
        <v>4380</v>
      </c>
      <c r="G90" s="6">
        <v>2292</v>
      </c>
      <c r="H90" s="38">
        <v>882</v>
      </c>
      <c r="I90" s="38"/>
      <c r="J90" s="38"/>
      <c r="K90" s="38"/>
      <c r="L90" s="38"/>
      <c r="M90" s="4">
        <v>15021</v>
      </c>
      <c r="N90" s="1">
        <f t="shared" si="3"/>
        <v>0</v>
      </c>
    </row>
    <row r="91" spans="1:14" x14ac:dyDescent="0.35">
      <c r="A91" s="5">
        <v>1991</v>
      </c>
      <c r="B91" s="5"/>
      <c r="C91" s="6">
        <v>61</v>
      </c>
      <c r="D91" s="6">
        <v>1373</v>
      </c>
      <c r="E91" s="6">
        <v>5810</v>
      </c>
      <c r="F91" s="6">
        <v>4847</v>
      </c>
      <c r="G91" s="6">
        <v>2375</v>
      </c>
      <c r="H91" s="38">
        <v>909</v>
      </c>
      <c r="I91" s="38"/>
      <c r="J91" s="38"/>
      <c r="K91" s="38"/>
      <c r="L91" s="38"/>
      <c r="M91" s="4">
        <v>15375</v>
      </c>
      <c r="N91" s="1">
        <f t="shared" si="3"/>
        <v>0</v>
      </c>
    </row>
    <row r="92" spans="1:14" x14ac:dyDescent="0.35">
      <c r="A92" s="5">
        <v>1992</v>
      </c>
      <c r="B92" s="5"/>
      <c r="C92" s="6">
        <v>59</v>
      </c>
      <c r="D92" s="6">
        <v>1166</v>
      </c>
      <c r="E92" s="6">
        <v>5743</v>
      </c>
      <c r="F92" s="6">
        <v>5288</v>
      </c>
      <c r="G92" s="6">
        <v>2515</v>
      </c>
      <c r="H92" s="38">
        <v>1350</v>
      </c>
      <c r="I92" s="38"/>
      <c r="J92" s="38"/>
      <c r="K92" s="38"/>
      <c r="L92" s="38"/>
      <c r="M92" s="4">
        <v>16121</v>
      </c>
      <c r="N92" s="1">
        <f t="shared" si="3"/>
        <v>0</v>
      </c>
    </row>
    <row r="93" spans="1:14" x14ac:dyDescent="0.35">
      <c r="A93" s="5">
        <v>1993</v>
      </c>
      <c r="B93" s="5"/>
      <c r="C93" s="6">
        <v>58.2</v>
      </c>
      <c r="D93" s="6">
        <v>1162.5</v>
      </c>
      <c r="E93" s="6">
        <v>5347.6</v>
      </c>
      <c r="F93" s="6">
        <v>6101.6</v>
      </c>
      <c r="G93" s="6">
        <v>2732</v>
      </c>
      <c r="H93" s="38">
        <v>1563</v>
      </c>
      <c r="I93" s="38"/>
      <c r="J93" s="38"/>
      <c r="K93" s="38"/>
      <c r="L93" s="38"/>
      <c r="M93" s="4">
        <v>16965.099999999999</v>
      </c>
      <c r="N93" s="1">
        <f t="shared" si="3"/>
        <v>0.19999999999708962</v>
      </c>
    </row>
    <row r="94" spans="1:14" x14ac:dyDescent="0.35">
      <c r="A94" s="5">
        <v>1994</v>
      </c>
      <c r="B94" s="5"/>
      <c r="C94" s="6">
        <v>57.3</v>
      </c>
      <c r="D94" s="6">
        <v>1135.0999999999999</v>
      </c>
      <c r="E94" s="6">
        <v>5245.3</v>
      </c>
      <c r="F94" s="6">
        <v>6817.8</v>
      </c>
      <c r="G94" s="6">
        <v>2883.9</v>
      </c>
      <c r="H94" s="41">
        <v>1024.1000000000004</v>
      </c>
      <c r="I94" s="41"/>
      <c r="J94" s="41"/>
      <c r="K94" s="41"/>
      <c r="L94" s="41"/>
      <c r="M94" s="4">
        <v>17163.5</v>
      </c>
      <c r="N94" s="1">
        <f t="shared" si="3"/>
        <v>0</v>
      </c>
    </row>
    <row r="95" spans="1:14" x14ac:dyDescent="0.35">
      <c r="A95" s="5">
        <v>1995</v>
      </c>
      <c r="B95" s="5"/>
      <c r="C95" s="6">
        <v>56.6</v>
      </c>
      <c r="D95" s="6">
        <v>1072.0999999999999</v>
      </c>
      <c r="E95" s="6">
        <v>5347.6</v>
      </c>
      <c r="F95" s="6">
        <v>7723.4</v>
      </c>
      <c r="G95" s="6">
        <v>2852.3</v>
      </c>
      <c r="H95" s="41">
        <v>1004.0999999999985</v>
      </c>
      <c r="I95" s="41"/>
      <c r="J95" s="41"/>
      <c r="K95" s="41"/>
      <c r="L95" s="41"/>
      <c r="M95" s="4">
        <v>18056.099999999999</v>
      </c>
      <c r="N95" s="1">
        <f t="shared" si="3"/>
        <v>0</v>
      </c>
    </row>
    <row r="96" spans="1:14" x14ac:dyDescent="0.35">
      <c r="A96" s="5">
        <v>1996</v>
      </c>
      <c r="B96" s="5"/>
      <c r="C96" s="6">
        <v>56.071967999999998</v>
      </c>
      <c r="D96" s="6">
        <v>1058.660695</v>
      </c>
      <c r="E96" s="6">
        <v>5592.8426399999998</v>
      </c>
      <c r="F96" s="6">
        <v>8505.7290400000002</v>
      </c>
      <c r="G96" s="6">
        <v>3082.2597000000001</v>
      </c>
      <c r="H96" s="41">
        <v>1352.4359570000015</v>
      </c>
      <c r="I96" s="41"/>
      <c r="J96" s="41"/>
      <c r="K96" s="41"/>
      <c r="L96" s="41"/>
      <c r="M96" s="4">
        <v>19648</v>
      </c>
      <c r="N96" s="1">
        <f t="shared" si="3"/>
        <v>0</v>
      </c>
    </row>
    <row r="97" spans="1:14" x14ac:dyDescent="0.35">
      <c r="A97" s="5">
        <v>1997</v>
      </c>
      <c r="B97" s="5"/>
      <c r="C97" s="6">
        <v>55.622278000000001</v>
      </c>
      <c r="D97" s="6">
        <v>1047.137285</v>
      </c>
      <c r="E97" s="6">
        <v>5915.3105599999999</v>
      </c>
      <c r="F97" s="6">
        <v>9558.4943000000003</v>
      </c>
      <c r="G97" s="6">
        <v>3273.38915</v>
      </c>
      <c r="H97" s="41">
        <v>2160.8464270000004</v>
      </c>
      <c r="I97" s="41"/>
      <c r="J97" s="41"/>
      <c r="K97" s="41"/>
      <c r="L97" s="41"/>
      <c r="M97" s="4">
        <v>22010.799999999999</v>
      </c>
      <c r="N97" s="1">
        <f t="shared" si="3"/>
        <v>0</v>
      </c>
    </row>
    <row r="98" spans="1:14" x14ac:dyDescent="0.35">
      <c r="A98" s="5">
        <v>1998</v>
      </c>
      <c r="B98" s="5"/>
      <c r="C98" s="6">
        <v>55.250503000000002</v>
      </c>
      <c r="D98" s="6">
        <v>1034.55663</v>
      </c>
      <c r="E98" s="6">
        <v>5959.8221400000002</v>
      </c>
      <c r="F98" s="6">
        <v>10620.56524</v>
      </c>
      <c r="G98" s="6">
        <v>3635.8831</v>
      </c>
      <c r="H98" s="41">
        <v>2241.9223869999987</v>
      </c>
      <c r="I98" s="41"/>
      <c r="J98" s="41"/>
      <c r="K98" s="41"/>
      <c r="L98" s="41"/>
      <c r="M98" s="4">
        <v>23548</v>
      </c>
      <c r="N98" s="1">
        <f t="shared" si="3"/>
        <v>0</v>
      </c>
    </row>
    <row r="99" spans="1:14" x14ac:dyDescent="0.35">
      <c r="A99" s="5">
        <v>1999</v>
      </c>
      <c r="B99" s="5"/>
      <c r="C99" s="6">
        <v>0</v>
      </c>
      <c r="D99" s="6">
        <v>1110.9692749999999</v>
      </c>
      <c r="E99" s="6">
        <v>5966.5362100000002</v>
      </c>
      <c r="F99" s="6">
        <v>11413.815119999999</v>
      </c>
      <c r="G99" s="6">
        <v>3961.8825499999998</v>
      </c>
      <c r="H99" s="41">
        <v>2338.7968450000008</v>
      </c>
      <c r="I99" s="41"/>
      <c r="J99" s="41"/>
      <c r="K99" s="41"/>
      <c r="L99" s="41"/>
      <c r="M99" s="4">
        <v>24792</v>
      </c>
      <c r="N99" s="1">
        <f t="shared" si="3"/>
        <v>0</v>
      </c>
    </row>
    <row r="100" spans="1:14" x14ac:dyDescent="0.35">
      <c r="A100" s="5">
        <v>2000</v>
      </c>
      <c r="B100" s="5"/>
      <c r="C100" s="6">
        <v>0</v>
      </c>
      <c r="D100" s="6">
        <v>1045.14544</v>
      </c>
      <c r="E100" s="6">
        <v>5683.7956700000004</v>
      </c>
      <c r="F100" s="6">
        <v>13196.53112</v>
      </c>
      <c r="G100" s="6">
        <v>4195.2577499999998</v>
      </c>
      <c r="H100" s="41">
        <v>1014.2700199999999</v>
      </c>
      <c r="I100" s="41"/>
      <c r="J100" s="41"/>
      <c r="K100" s="41"/>
      <c r="L100" s="41"/>
      <c r="M100" s="4">
        <v>25135</v>
      </c>
      <c r="N100" s="1">
        <f t="shared" si="3"/>
        <v>0</v>
      </c>
    </row>
    <row r="101" spans="1:14" x14ac:dyDescent="0.35">
      <c r="A101" s="5">
        <v>2001</v>
      </c>
      <c r="B101" s="5"/>
      <c r="C101" s="6">
        <v>0</v>
      </c>
      <c r="D101" s="6">
        <v>1040.59422</v>
      </c>
      <c r="E101" s="6">
        <v>6107.4510499999997</v>
      </c>
      <c r="F101" s="6">
        <v>14381.44616</v>
      </c>
      <c r="G101" s="6">
        <v>4656.8182500000003</v>
      </c>
      <c r="H101" s="41">
        <v>1008.6903200000015</v>
      </c>
      <c r="I101" s="41"/>
      <c r="J101" s="41"/>
      <c r="K101" s="41"/>
      <c r="L101" s="41"/>
      <c r="M101" s="4">
        <v>27195</v>
      </c>
      <c r="N101" s="1">
        <f t="shared" si="3"/>
        <v>0</v>
      </c>
    </row>
    <row r="102" spans="1:14" x14ac:dyDescent="0.35">
      <c r="A102" s="5">
        <v>2002</v>
      </c>
      <c r="B102" s="5"/>
      <c r="C102" s="6">
        <v>0</v>
      </c>
      <c r="D102" s="6">
        <v>1043.6088199999999</v>
      </c>
      <c r="E102" s="6">
        <v>5922.6394700000001</v>
      </c>
      <c r="F102" s="6">
        <v>16321.386200000001</v>
      </c>
      <c r="G102" s="6">
        <v>5213.8604500000001</v>
      </c>
      <c r="H102" s="41">
        <v>882.5050599999995</v>
      </c>
      <c r="I102" s="41"/>
      <c r="J102" s="41"/>
      <c r="K102" s="41"/>
      <c r="L102" s="41"/>
      <c r="M102" s="4">
        <v>29384</v>
      </c>
      <c r="N102" s="1">
        <f t="shared" si="3"/>
        <v>0</v>
      </c>
    </row>
    <row r="103" spans="1:14" x14ac:dyDescent="0.35">
      <c r="A103" s="5">
        <v>2003</v>
      </c>
      <c r="B103" s="5"/>
      <c r="C103" s="6">
        <v>0</v>
      </c>
      <c r="D103" s="6">
        <v>1051.228265</v>
      </c>
      <c r="E103" s="6">
        <v>5931.3857699999999</v>
      </c>
      <c r="F103" s="6">
        <v>18130.200560000001</v>
      </c>
      <c r="G103" s="6">
        <v>5446.5115999999998</v>
      </c>
      <c r="H103" s="41">
        <v>3306.6738049999985</v>
      </c>
      <c r="I103" s="41"/>
      <c r="J103" s="41"/>
      <c r="K103" s="41"/>
      <c r="L103" s="41"/>
      <c r="M103" s="4">
        <v>33866</v>
      </c>
      <c r="N103" s="1">
        <f t="shared" si="3"/>
        <v>0</v>
      </c>
    </row>
    <row r="104" spans="1:14" x14ac:dyDescent="0.35">
      <c r="A104" s="5">
        <v>2004</v>
      </c>
      <c r="B104" s="5"/>
      <c r="C104" s="6">
        <v>0</v>
      </c>
      <c r="D104" s="6">
        <v>1027.2606949999999</v>
      </c>
      <c r="E104" s="6">
        <v>5699.1714499999998</v>
      </c>
      <c r="F104" s="6">
        <v>20034.499759999999</v>
      </c>
      <c r="G104" s="6">
        <v>5741.3209999999999</v>
      </c>
      <c r="H104" s="41">
        <v>3512.7470950000024</v>
      </c>
      <c r="I104" s="41"/>
      <c r="J104" s="41"/>
      <c r="K104" s="41"/>
      <c r="L104" s="41"/>
      <c r="M104" s="4">
        <v>36015</v>
      </c>
      <c r="N104" s="1">
        <f t="shared" si="3"/>
        <v>0</v>
      </c>
    </row>
    <row r="105" spans="1:14" x14ac:dyDescent="0.35">
      <c r="A105" s="5">
        <v>2005</v>
      </c>
      <c r="B105" s="5"/>
      <c r="C105" s="6">
        <v>0</v>
      </c>
      <c r="D105" s="6">
        <v>1040.374225</v>
      </c>
      <c r="E105" s="6">
        <v>5668.3963000000003</v>
      </c>
      <c r="F105" s="6">
        <v>21348.011020000002</v>
      </c>
      <c r="G105" s="6">
        <v>6121.8842999999997</v>
      </c>
      <c r="H105" s="41">
        <v>1237.3341549999968</v>
      </c>
      <c r="I105" s="41"/>
      <c r="J105" s="41"/>
      <c r="K105" s="41"/>
      <c r="L105" s="41"/>
      <c r="M105" s="4">
        <v>35416</v>
      </c>
      <c r="N105" s="1">
        <f t="shared" si="3"/>
        <v>0</v>
      </c>
    </row>
    <row r="106" spans="1:14" x14ac:dyDescent="0.35">
      <c r="A106" s="5">
        <v>2006</v>
      </c>
      <c r="B106" s="5"/>
      <c r="C106" s="6">
        <v>0</v>
      </c>
      <c r="D106" s="6">
        <v>1051.70463</v>
      </c>
      <c r="E106" s="6">
        <v>5589.9272799999999</v>
      </c>
      <c r="F106" s="6">
        <v>22683.748660000001</v>
      </c>
      <c r="G106" s="6">
        <v>6516.0963000000002</v>
      </c>
      <c r="H106" s="41">
        <v>1072.5231300000014</v>
      </c>
      <c r="I106" s="41"/>
      <c r="J106" s="41"/>
      <c r="K106" s="41"/>
      <c r="L106" s="41"/>
      <c r="M106" s="4">
        <v>36914</v>
      </c>
      <c r="N106" s="1">
        <f t="shared" si="3"/>
        <v>0</v>
      </c>
    </row>
    <row r="107" spans="1:14" x14ac:dyDescent="0.35">
      <c r="A107" s="5">
        <v>2007</v>
      </c>
      <c r="B107" s="5"/>
      <c r="C107" s="6">
        <v>0</v>
      </c>
      <c r="D107" s="6">
        <v>1100.05528</v>
      </c>
      <c r="E107" s="6">
        <v>5885.6452300000001</v>
      </c>
      <c r="F107" s="6">
        <v>23740.108560000001</v>
      </c>
      <c r="G107" s="6">
        <v>6704.6973500000004</v>
      </c>
      <c r="H107" s="41">
        <v>1018.4935799999948</v>
      </c>
      <c r="I107" s="41"/>
      <c r="J107" s="41"/>
      <c r="K107" s="41"/>
      <c r="L107" s="41"/>
      <c r="M107" s="4">
        <v>38449</v>
      </c>
      <c r="N107" s="1">
        <f t="shared" ref="N107:N119" si="4">M107-SUM(B107:L107)</f>
        <v>0</v>
      </c>
    </row>
    <row r="108" spans="1:14" x14ac:dyDescent="0.35">
      <c r="A108" s="5">
        <v>2008</v>
      </c>
      <c r="B108" s="5"/>
      <c r="C108" s="4">
        <v>0</v>
      </c>
      <c r="D108" s="4">
        <v>1241.8425549999999</v>
      </c>
      <c r="E108" s="4">
        <v>6114.69715</v>
      </c>
      <c r="F108" s="4">
        <v>25648.510139999999</v>
      </c>
      <c r="G108" s="4">
        <v>7526.2340999999997</v>
      </c>
      <c r="H108" s="41">
        <v>4446.7160549999971</v>
      </c>
      <c r="I108" s="41"/>
      <c r="J108" s="41"/>
      <c r="K108" s="41"/>
      <c r="L108" s="41"/>
      <c r="M108" s="4">
        <v>44978</v>
      </c>
      <c r="N108" s="1">
        <f t="shared" si="4"/>
        <v>0</v>
      </c>
    </row>
    <row r="109" spans="1:14" x14ac:dyDescent="0.35">
      <c r="A109" s="5">
        <v>2009</v>
      </c>
      <c r="B109" s="5"/>
      <c r="C109" s="4">
        <v>0</v>
      </c>
      <c r="D109" s="4">
        <v>1301.741665</v>
      </c>
      <c r="E109" s="4">
        <v>6304.3233799999998</v>
      </c>
      <c r="F109" s="4">
        <v>28089.044839999999</v>
      </c>
      <c r="G109" s="4">
        <v>8690.8922000000002</v>
      </c>
      <c r="H109" s="41">
        <v>4221.9979149999999</v>
      </c>
      <c r="I109" s="41"/>
      <c r="J109" s="41"/>
      <c r="K109" s="41"/>
      <c r="L109" s="41"/>
      <c r="M109" s="4">
        <v>48608</v>
      </c>
      <c r="N109" s="1">
        <f t="shared" si="4"/>
        <v>0</v>
      </c>
    </row>
    <row r="110" spans="1:14" x14ac:dyDescent="0.35">
      <c r="A110" s="5">
        <v>2010</v>
      </c>
      <c r="B110" s="5"/>
      <c r="C110" s="4">
        <v>0</v>
      </c>
      <c r="D110" s="4">
        <v>1245.189185</v>
      </c>
      <c r="E110" s="4">
        <v>6399.0234700000001</v>
      </c>
      <c r="F110" s="4">
        <v>30047.564299999998</v>
      </c>
      <c r="G110" s="4">
        <v>9247.6473499999993</v>
      </c>
      <c r="H110" s="41">
        <v>3280.5756949999995</v>
      </c>
      <c r="I110" s="41"/>
      <c r="J110" s="41"/>
      <c r="K110" s="41"/>
      <c r="L110" s="41"/>
      <c r="M110" s="4">
        <v>50220</v>
      </c>
      <c r="N110" s="1">
        <f t="shared" si="4"/>
        <v>0</v>
      </c>
    </row>
    <row r="111" spans="1:14" x14ac:dyDescent="0.35">
      <c r="A111" s="5">
        <v>2011</v>
      </c>
      <c r="B111" s="5"/>
      <c r="C111" s="4">
        <v>0</v>
      </c>
      <c r="D111" s="4">
        <v>1354.8544549999999</v>
      </c>
      <c r="E111" s="4">
        <v>6492.8773099999999</v>
      </c>
      <c r="F111" s="4">
        <v>30973.35226</v>
      </c>
      <c r="G111" s="4">
        <v>9939.8822</v>
      </c>
      <c r="H111" s="41">
        <v>3433.0337750000035</v>
      </c>
      <c r="I111" s="41"/>
      <c r="J111" s="41"/>
      <c r="K111" s="41"/>
      <c r="L111" s="41"/>
      <c r="M111" s="4">
        <v>52194</v>
      </c>
      <c r="N111" s="1">
        <f t="shared" si="4"/>
        <v>0</v>
      </c>
    </row>
    <row r="112" spans="1:14" x14ac:dyDescent="0.35">
      <c r="A112" s="5">
        <v>2012</v>
      </c>
      <c r="B112" s="5"/>
      <c r="C112" s="4">
        <v>0</v>
      </c>
      <c r="D112" s="4">
        <v>1477.0013550000001</v>
      </c>
      <c r="E112" s="4">
        <v>6841.1008000000002</v>
      </c>
      <c r="F112" s="4">
        <v>33129.424720000003</v>
      </c>
      <c r="G112" s="4">
        <v>9899.1536500000002</v>
      </c>
      <c r="H112" s="41">
        <v>3575</v>
      </c>
      <c r="I112" s="41"/>
      <c r="J112" s="41"/>
      <c r="K112" s="41"/>
      <c r="L112" s="41"/>
      <c r="M112" s="4">
        <v>54921</v>
      </c>
      <c r="N112" s="1">
        <f t="shared" si="4"/>
        <v>-0.68052500000339933</v>
      </c>
    </row>
    <row r="113" spans="1:14" x14ac:dyDescent="0.35">
      <c r="A113" s="5">
        <v>2013</v>
      </c>
      <c r="B113" s="5"/>
      <c r="C113" s="4">
        <v>0</v>
      </c>
      <c r="D113" s="4">
        <v>1526.0100749999999</v>
      </c>
      <c r="E113" s="4">
        <v>7233.5426900000002</v>
      </c>
      <c r="F113" s="4">
        <v>35162.863060000003</v>
      </c>
      <c r="G113" s="4">
        <v>10322.695900000001</v>
      </c>
      <c r="H113" s="41">
        <v>3776</v>
      </c>
      <c r="I113" s="41"/>
      <c r="J113" s="41"/>
      <c r="K113" s="41"/>
      <c r="L113" s="41"/>
      <c r="M113" s="4">
        <v>58022</v>
      </c>
      <c r="N113" s="1">
        <f t="shared" si="4"/>
        <v>0.88827499999752035</v>
      </c>
    </row>
    <row r="114" spans="1:14" x14ac:dyDescent="0.35">
      <c r="A114" s="5">
        <v>2014</v>
      </c>
      <c r="B114" s="5"/>
      <c r="C114" s="4">
        <v>0</v>
      </c>
      <c r="D114" s="4">
        <v>1540.10709</v>
      </c>
      <c r="E114" s="4">
        <v>7181.9532600000002</v>
      </c>
      <c r="F114" s="4">
        <v>36483.199820000002</v>
      </c>
      <c r="G114" s="4">
        <v>11025.237999999999</v>
      </c>
      <c r="H114" s="41">
        <v>3967</v>
      </c>
      <c r="I114" s="41"/>
      <c r="J114" s="41"/>
      <c r="K114" s="41"/>
      <c r="L114" s="41"/>
      <c r="M114" s="4">
        <v>60198</v>
      </c>
      <c r="N114" s="1">
        <f t="shared" si="4"/>
        <v>0.50183000000106404</v>
      </c>
    </row>
    <row r="115" spans="1:14" x14ac:dyDescent="0.35">
      <c r="A115" s="5">
        <v>2015</v>
      </c>
      <c r="B115" s="5"/>
      <c r="C115" s="4">
        <v>0</v>
      </c>
      <c r="D115" s="4">
        <v>1601.07214</v>
      </c>
      <c r="E115" s="4">
        <v>7371.18181</v>
      </c>
      <c r="F115" s="4">
        <v>38911.652540000003</v>
      </c>
      <c r="G115" s="4">
        <v>11787.5671</v>
      </c>
      <c r="H115" s="41">
        <v>4118</v>
      </c>
      <c r="I115" s="41"/>
      <c r="J115" s="41"/>
      <c r="K115" s="41"/>
      <c r="L115" s="41"/>
      <c r="M115" s="4">
        <v>63789</v>
      </c>
      <c r="N115" s="1">
        <f t="shared" si="4"/>
        <v>-0.4735900000014226</v>
      </c>
    </row>
    <row r="116" spans="1:14" x14ac:dyDescent="0.35">
      <c r="A116" s="5">
        <v>2016</v>
      </c>
      <c r="B116" s="5"/>
      <c r="C116" s="4">
        <v>0</v>
      </c>
      <c r="D116" s="4">
        <v>1645.3763349999999</v>
      </c>
      <c r="E116" s="4">
        <v>7766.8913400000001</v>
      </c>
      <c r="F116" s="4">
        <v>41037.131759999997</v>
      </c>
      <c r="G116" s="4">
        <v>13156.85915</v>
      </c>
      <c r="H116" s="41">
        <v>4212</v>
      </c>
      <c r="I116" s="41"/>
      <c r="J116" s="41"/>
      <c r="K116" s="41"/>
      <c r="L116" s="41"/>
      <c r="M116" s="4">
        <v>67818</v>
      </c>
      <c r="N116" s="1">
        <f t="shared" si="4"/>
        <v>-0.25858500000322238</v>
      </c>
    </row>
    <row r="117" spans="1:14" x14ac:dyDescent="0.35">
      <c r="A117" s="5">
        <v>2017</v>
      </c>
      <c r="B117" s="5"/>
      <c r="C117" s="4">
        <v>0</v>
      </c>
      <c r="D117" s="4">
        <v>1912.1261999999999</v>
      </c>
      <c r="E117" s="4">
        <v>8006.10743</v>
      </c>
      <c r="F117" s="4">
        <v>43357.23012</v>
      </c>
      <c r="G117" s="4">
        <v>15600.934649999999</v>
      </c>
      <c r="H117" s="41">
        <v>4322</v>
      </c>
      <c r="I117" s="41"/>
      <c r="J117" s="41"/>
      <c r="K117" s="41"/>
      <c r="L117" s="41"/>
      <c r="M117" s="4">
        <v>73198</v>
      </c>
      <c r="N117" s="1">
        <f t="shared" si="4"/>
        <v>-0.3984000000054948</v>
      </c>
    </row>
    <row r="118" spans="1:14" x14ac:dyDescent="0.35">
      <c r="A118" s="5">
        <v>2018</v>
      </c>
      <c r="B118" s="5"/>
      <c r="C118" s="4">
        <v>0</v>
      </c>
      <c r="D118" s="4">
        <v>1910.1308650000001</v>
      </c>
      <c r="E118" s="4">
        <v>7788.9525100000001</v>
      </c>
      <c r="F118" s="4">
        <v>42692.430959999998</v>
      </c>
      <c r="G118" s="4">
        <v>16507.853500000001</v>
      </c>
      <c r="H118" s="41">
        <v>4351</v>
      </c>
      <c r="I118" s="41"/>
      <c r="J118" s="41"/>
      <c r="K118" s="41"/>
      <c r="L118" s="41"/>
      <c r="M118" s="4">
        <v>73250</v>
      </c>
      <c r="N118" s="1">
        <f t="shared" si="4"/>
        <v>-0.36783499999728519</v>
      </c>
    </row>
    <row r="119" spans="1:14" x14ac:dyDescent="0.35">
      <c r="A119" s="3">
        <v>2019</v>
      </c>
      <c r="C119" s="2">
        <v>0</v>
      </c>
      <c r="D119" s="2">
        <v>1979</v>
      </c>
      <c r="E119" s="2">
        <v>10524</v>
      </c>
      <c r="F119" s="2">
        <v>40128</v>
      </c>
      <c r="G119" s="2">
        <v>17210</v>
      </c>
      <c r="H119" s="41">
        <v>4330</v>
      </c>
      <c r="I119" s="41"/>
      <c r="J119" s="41"/>
      <c r="K119" s="41"/>
      <c r="L119" s="41"/>
      <c r="M119" s="2">
        <v>74171</v>
      </c>
      <c r="N119" s="1">
        <f t="shared" si="4"/>
        <v>0</v>
      </c>
    </row>
  </sheetData>
  <mergeCells count="77">
    <mergeCell ref="H109:L109"/>
    <mergeCell ref="H110:L110"/>
    <mergeCell ref="H111:L111"/>
    <mergeCell ref="H112:L112"/>
    <mergeCell ref="H113:L113"/>
    <mergeCell ref="H119:L119"/>
    <mergeCell ref="H115:L115"/>
    <mergeCell ref="H116:L116"/>
    <mergeCell ref="H117:L117"/>
    <mergeCell ref="H118:L118"/>
    <mergeCell ref="H114:L114"/>
    <mergeCell ref="H94:L94"/>
    <mergeCell ref="H95:L95"/>
    <mergeCell ref="H96:L96"/>
    <mergeCell ref="H108:L108"/>
    <mergeCell ref="H97:L97"/>
    <mergeCell ref="H98:L98"/>
    <mergeCell ref="H99:L99"/>
    <mergeCell ref="H100:L100"/>
    <mergeCell ref="H101:L101"/>
    <mergeCell ref="H102:L102"/>
    <mergeCell ref="H103:L103"/>
    <mergeCell ref="H104:L104"/>
    <mergeCell ref="H105:L105"/>
    <mergeCell ref="H106:L106"/>
    <mergeCell ref="H107:L107"/>
    <mergeCell ref="H91:L91"/>
    <mergeCell ref="H84:L84"/>
    <mergeCell ref="H85:L85"/>
    <mergeCell ref="H86:L86"/>
    <mergeCell ref="H87:L87"/>
    <mergeCell ref="H88:L88"/>
    <mergeCell ref="H92:L92"/>
    <mergeCell ref="H93:L93"/>
    <mergeCell ref="G72:K72"/>
    <mergeCell ref="G73:K73"/>
    <mergeCell ref="G74:K74"/>
    <mergeCell ref="G75:K75"/>
    <mergeCell ref="G76:L76"/>
    <mergeCell ref="G79:L79"/>
    <mergeCell ref="G80:L80"/>
    <mergeCell ref="G81:L81"/>
    <mergeCell ref="H82:L82"/>
    <mergeCell ref="H83:L83"/>
    <mergeCell ref="H89:L89"/>
    <mergeCell ref="H90:L90"/>
    <mergeCell ref="G77:L77"/>
    <mergeCell ref="G78:L78"/>
    <mergeCell ref="G70:K70"/>
    <mergeCell ref="G71:K71"/>
    <mergeCell ref="I28:L28"/>
    <mergeCell ref="I29:L29"/>
    <mergeCell ref="I30:L30"/>
    <mergeCell ref="I31:L31"/>
    <mergeCell ref="I32:L32"/>
    <mergeCell ref="I33:L33"/>
    <mergeCell ref="I34:L34"/>
    <mergeCell ref="I21:L21"/>
    <mergeCell ref="I22:L22"/>
    <mergeCell ref="I35:L35"/>
    <mergeCell ref="I36:L36"/>
    <mergeCell ref="G69:K69"/>
    <mergeCell ref="I23:L23"/>
    <mergeCell ref="I24:L24"/>
    <mergeCell ref="I25:L25"/>
    <mergeCell ref="I26:L26"/>
    <mergeCell ref="I27:L27"/>
    <mergeCell ref="I16:L16"/>
    <mergeCell ref="I17:L17"/>
    <mergeCell ref="I18:L18"/>
    <mergeCell ref="I19:L19"/>
    <mergeCell ref="I20:L20"/>
    <mergeCell ref="I8:L8"/>
    <mergeCell ref="I12:L12"/>
    <mergeCell ref="I13:L13"/>
    <mergeCell ref="I14:L14"/>
    <mergeCell ref="I15:L15"/>
  </mergeCells>
  <hyperlinks>
    <hyperlink ref="A1" location="'Front Page'!D40" display="Back to front page" xr:uid="{00000000-0004-0000-0100-000000000000}"/>
  </hyperlink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0"/>
  <sheetViews>
    <sheetView topLeftCell="A130" workbookViewId="0">
      <selection activeCell="B152" sqref="B152:B228"/>
    </sheetView>
    <sheetView tabSelected="1" workbookViewId="1">
      <selection activeCell="B13" sqref="B13"/>
    </sheetView>
    <sheetView workbookViewId="2"/>
  </sheetViews>
  <sheetFormatPr defaultColWidth="9.1796875" defaultRowHeight="12.5" x14ac:dyDescent="0.25"/>
  <cols>
    <col min="1" max="16384" width="9.1796875" style="15"/>
  </cols>
  <sheetData>
    <row r="1" spans="1:2" x14ac:dyDescent="0.25">
      <c r="A1" s="15" t="s">
        <v>251</v>
      </c>
      <c r="B1" s="15" t="s">
        <v>250</v>
      </c>
    </row>
    <row r="2" spans="1:2" x14ac:dyDescent="0.25">
      <c r="A2" s="15" t="s">
        <v>249</v>
      </c>
      <c r="B2" s="15" t="s">
        <v>248</v>
      </c>
    </row>
    <row r="3" spans="1:2" x14ac:dyDescent="0.25">
      <c r="A3" s="15" t="s">
        <v>247</v>
      </c>
      <c r="B3" s="15" t="s">
        <v>246</v>
      </c>
    </row>
    <row r="4" spans="1:2" x14ac:dyDescent="0.25">
      <c r="A4" s="15" t="s">
        <v>245</v>
      </c>
      <c r="B4" s="15" t="s">
        <v>244</v>
      </c>
    </row>
    <row r="5" spans="1:2" x14ac:dyDescent="0.25">
      <c r="A5" s="15" t="s">
        <v>243</v>
      </c>
      <c r="B5" s="15" t="s">
        <v>242</v>
      </c>
    </row>
    <row r="6" spans="1:2" x14ac:dyDescent="0.25">
      <c r="A6" s="15" t="s">
        <v>241</v>
      </c>
      <c r="B6" s="15" t="s">
        <v>240</v>
      </c>
    </row>
    <row r="7" spans="1:2" x14ac:dyDescent="0.25">
      <c r="A7" s="15" t="s">
        <v>239</v>
      </c>
      <c r="B7" s="15" t="s">
        <v>238</v>
      </c>
    </row>
    <row r="8" spans="1:2" x14ac:dyDescent="0.25">
      <c r="A8" s="15" t="s">
        <v>237</v>
      </c>
    </row>
    <row r="9" spans="1:2" x14ac:dyDescent="0.25">
      <c r="A9" s="15" t="s">
        <v>236</v>
      </c>
      <c r="B9" s="23">
        <v>36.5</v>
      </c>
    </row>
    <row r="10" spans="1:2" x14ac:dyDescent="0.25">
      <c r="A10" s="15" t="s">
        <v>235</v>
      </c>
      <c r="B10" s="23">
        <v>11.7</v>
      </c>
    </row>
    <row r="11" spans="1:2" x14ac:dyDescent="0.25">
      <c r="A11" s="15" t="s">
        <v>234</v>
      </c>
      <c r="B11" s="23">
        <v>-23</v>
      </c>
    </row>
    <row r="12" spans="1:2" x14ac:dyDescent="0.25">
      <c r="A12" s="15" t="s">
        <v>233</v>
      </c>
      <c r="B12" s="23">
        <v>-5.9</v>
      </c>
    </row>
    <row r="13" spans="1:2" x14ac:dyDescent="0.25">
      <c r="A13" s="15" t="s">
        <v>232</v>
      </c>
      <c r="B13" s="23">
        <v>3.2</v>
      </c>
    </row>
    <row r="14" spans="1:2" x14ac:dyDescent="0.25">
      <c r="A14" s="15" t="s">
        <v>231</v>
      </c>
      <c r="B14" s="23">
        <v>16.2</v>
      </c>
    </row>
    <row r="15" spans="1:2" x14ac:dyDescent="0.25">
      <c r="A15" s="15" t="s">
        <v>230</v>
      </c>
      <c r="B15" s="23">
        <v>-4.4000000000000004</v>
      </c>
    </row>
    <row r="16" spans="1:2" x14ac:dyDescent="0.25">
      <c r="A16" s="15" t="s">
        <v>229</v>
      </c>
      <c r="B16" s="23">
        <v>-1.9</v>
      </c>
    </row>
    <row r="17" spans="1:2" x14ac:dyDescent="0.25">
      <c r="A17" s="15" t="s">
        <v>228</v>
      </c>
      <c r="B17" s="23">
        <v>3.4</v>
      </c>
    </row>
    <row r="18" spans="1:2" x14ac:dyDescent="0.25">
      <c r="A18" s="15" t="s">
        <v>227</v>
      </c>
      <c r="B18" s="23">
        <v>9.6999999999999993</v>
      </c>
    </row>
    <row r="19" spans="1:2" x14ac:dyDescent="0.25">
      <c r="A19" s="15" t="s">
        <v>226</v>
      </c>
      <c r="B19" s="23">
        <v>3.2</v>
      </c>
    </row>
    <row r="20" spans="1:2" x14ac:dyDescent="0.25">
      <c r="A20" s="15" t="s">
        <v>225</v>
      </c>
      <c r="B20" s="23">
        <v>-2.9</v>
      </c>
    </row>
    <row r="21" spans="1:2" x14ac:dyDescent="0.25">
      <c r="A21" s="15" t="s">
        <v>224</v>
      </c>
      <c r="B21" s="23">
        <v>13.2</v>
      </c>
    </row>
    <row r="22" spans="1:2" x14ac:dyDescent="0.25">
      <c r="A22" s="15" t="s">
        <v>223</v>
      </c>
      <c r="B22" s="23">
        <v>2.5</v>
      </c>
    </row>
    <row r="23" spans="1:2" x14ac:dyDescent="0.25">
      <c r="A23" s="15" t="s">
        <v>222</v>
      </c>
      <c r="B23" s="23">
        <v>-12.7</v>
      </c>
    </row>
    <row r="24" spans="1:2" x14ac:dyDescent="0.25">
      <c r="A24" s="15" t="s">
        <v>221</v>
      </c>
      <c r="B24" s="23">
        <v>-10.7</v>
      </c>
    </row>
    <row r="25" spans="1:2" x14ac:dyDescent="0.25">
      <c r="A25" s="15" t="s">
        <v>220</v>
      </c>
      <c r="B25" s="23">
        <v>-8.4</v>
      </c>
    </row>
    <row r="26" spans="1:2" x14ac:dyDescent="0.25">
      <c r="A26" s="15" t="s">
        <v>219</v>
      </c>
      <c r="B26" s="23">
        <v>13.5</v>
      </c>
    </row>
    <row r="27" spans="1:2" x14ac:dyDescent="0.25">
      <c r="A27" s="15" t="s">
        <v>218</v>
      </c>
      <c r="B27" s="23">
        <v>0.3</v>
      </c>
    </row>
    <row r="28" spans="1:2" x14ac:dyDescent="0.25">
      <c r="A28" s="15" t="s">
        <v>217</v>
      </c>
      <c r="B28" s="23">
        <v>-2.5</v>
      </c>
    </row>
    <row r="29" spans="1:2" x14ac:dyDescent="0.25">
      <c r="A29" s="15" t="s">
        <v>216</v>
      </c>
      <c r="B29" s="23">
        <v>-9.3000000000000007</v>
      </c>
    </row>
    <row r="30" spans="1:2" x14ac:dyDescent="0.25">
      <c r="A30" s="15" t="s">
        <v>215</v>
      </c>
      <c r="B30" s="23">
        <v>-12</v>
      </c>
    </row>
    <row r="31" spans="1:2" x14ac:dyDescent="0.25">
      <c r="A31" s="15" t="s">
        <v>214</v>
      </c>
      <c r="B31" s="23">
        <v>-13.5</v>
      </c>
    </row>
    <row r="32" spans="1:2" x14ac:dyDescent="0.25">
      <c r="A32" s="15" t="s">
        <v>213</v>
      </c>
      <c r="B32" s="23">
        <v>6.8</v>
      </c>
    </row>
    <row r="33" spans="1:2" x14ac:dyDescent="0.25">
      <c r="A33" s="15" t="s">
        <v>212</v>
      </c>
      <c r="B33" s="23">
        <v>8.6</v>
      </c>
    </row>
    <row r="34" spans="1:2" x14ac:dyDescent="0.25">
      <c r="A34" s="15" t="s">
        <v>211</v>
      </c>
      <c r="B34" s="23">
        <v>17.399999999999999</v>
      </c>
    </row>
    <row r="35" spans="1:2" x14ac:dyDescent="0.25">
      <c r="A35" s="15" t="s">
        <v>210</v>
      </c>
      <c r="B35" s="23">
        <v>-5.5</v>
      </c>
    </row>
    <row r="36" spans="1:2" x14ac:dyDescent="0.25">
      <c r="A36" s="15" t="s">
        <v>209</v>
      </c>
      <c r="B36" s="23">
        <v>-6.5</v>
      </c>
    </row>
    <row r="37" spans="1:2" x14ac:dyDescent="0.25">
      <c r="A37" s="15" t="s">
        <v>208</v>
      </c>
      <c r="B37" s="23">
        <v>-2.9</v>
      </c>
    </row>
    <row r="38" spans="1:2" x14ac:dyDescent="0.25">
      <c r="A38" s="15" t="s">
        <v>207</v>
      </c>
      <c r="B38" s="23">
        <v>-1</v>
      </c>
    </row>
    <row r="39" spans="1:2" x14ac:dyDescent="0.25">
      <c r="A39" s="15" t="s">
        <v>206</v>
      </c>
      <c r="B39" s="23">
        <v>-3.6</v>
      </c>
    </row>
    <row r="40" spans="1:2" x14ac:dyDescent="0.25">
      <c r="A40" s="15" t="s">
        <v>205</v>
      </c>
      <c r="B40" s="23">
        <v>9.9</v>
      </c>
    </row>
    <row r="41" spans="1:2" x14ac:dyDescent="0.25">
      <c r="A41" s="15" t="s">
        <v>204</v>
      </c>
      <c r="B41" s="23">
        <v>-7.4</v>
      </c>
    </row>
    <row r="42" spans="1:2" x14ac:dyDescent="0.25">
      <c r="A42" s="15" t="s">
        <v>203</v>
      </c>
      <c r="B42" s="23">
        <v>-6.1</v>
      </c>
    </row>
    <row r="43" spans="1:2" x14ac:dyDescent="0.25">
      <c r="A43" s="15" t="s">
        <v>202</v>
      </c>
      <c r="B43" s="23">
        <v>-7.8</v>
      </c>
    </row>
    <row r="44" spans="1:2" x14ac:dyDescent="0.25">
      <c r="A44" s="15" t="s">
        <v>201</v>
      </c>
      <c r="B44" s="23">
        <v>1.7</v>
      </c>
    </row>
    <row r="45" spans="1:2" x14ac:dyDescent="0.25">
      <c r="A45" s="15" t="s">
        <v>200</v>
      </c>
      <c r="B45" s="23">
        <v>11</v>
      </c>
    </row>
    <row r="46" spans="1:2" x14ac:dyDescent="0.25">
      <c r="A46" s="15" t="s">
        <v>199</v>
      </c>
      <c r="B46" s="23">
        <v>2.5</v>
      </c>
    </row>
    <row r="47" spans="1:2" x14ac:dyDescent="0.25">
      <c r="A47" s="15" t="s">
        <v>198</v>
      </c>
      <c r="B47" s="23">
        <v>0.7</v>
      </c>
    </row>
    <row r="48" spans="1:2" x14ac:dyDescent="0.25">
      <c r="A48" s="15" t="s">
        <v>197</v>
      </c>
      <c r="B48" s="23">
        <v>7.3</v>
      </c>
    </row>
    <row r="49" spans="1:2" x14ac:dyDescent="0.25">
      <c r="A49" s="15" t="s">
        <v>196</v>
      </c>
      <c r="B49" s="23">
        <v>1.8</v>
      </c>
    </row>
    <row r="50" spans="1:2" x14ac:dyDescent="0.25">
      <c r="A50" s="15" t="s">
        <v>195</v>
      </c>
      <c r="B50" s="23">
        <v>-2.2999999999999998</v>
      </c>
    </row>
    <row r="51" spans="1:2" x14ac:dyDescent="0.25">
      <c r="A51" s="15" t="s">
        <v>194</v>
      </c>
      <c r="B51" s="23">
        <v>-7.6</v>
      </c>
    </row>
    <row r="52" spans="1:2" x14ac:dyDescent="0.25">
      <c r="A52" s="15" t="s">
        <v>193</v>
      </c>
      <c r="B52" s="23">
        <v>-11.3</v>
      </c>
    </row>
    <row r="53" spans="1:2" x14ac:dyDescent="0.25">
      <c r="A53" s="15" t="s">
        <v>192</v>
      </c>
      <c r="B53" s="23">
        <v>-0.1</v>
      </c>
    </row>
    <row r="54" spans="1:2" x14ac:dyDescent="0.25">
      <c r="A54" s="15" t="s">
        <v>191</v>
      </c>
      <c r="B54" s="23">
        <v>4.9000000000000004</v>
      </c>
    </row>
    <row r="55" spans="1:2" x14ac:dyDescent="0.25">
      <c r="A55" s="15" t="s">
        <v>190</v>
      </c>
      <c r="B55" s="23">
        <v>4</v>
      </c>
    </row>
    <row r="56" spans="1:2" x14ac:dyDescent="0.25">
      <c r="A56" s="15" t="s">
        <v>189</v>
      </c>
      <c r="B56" s="23">
        <v>12</v>
      </c>
    </row>
    <row r="57" spans="1:2" x14ac:dyDescent="0.25">
      <c r="A57" s="15" t="s">
        <v>188</v>
      </c>
      <c r="B57" s="23">
        <v>-12.1</v>
      </c>
    </row>
    <row r="58" spans="1:2" x14ac:dyDescent="0.25">
      <c r="A58" s="15" t="s">
        <v>187</v>
      </c>
      <c r="B58" s="23">
        <v>-6.3</v>
      </c>
    </row>
    <row r="59" spans="1:2" x14ac:dyDescent="0.25">
      <c r="A59" s="15" t="s">
        <v>186</v>
      </c>
      <c r="B59" s="23">
        <v>-6.4</v>
      </c>
    </row>
    <row r="60" spans="1:2" x14ac:dyDescent="0.25">
      <c r="A60" s="15" t="s">
        <v>185</v>
      </c>
      <c r="B60" s="23">
        <v>-3</v>
      </c>
    </row>
    <row r="61" spans="1:2" x14ac:dyDescent="0.25">
      <c r="A61" s="15" t="s">
        <v>184</v>
      </c>
      <c r="B61" s="23">
        <v>0</v>
      </c>
    </row>
    <row r="62" spans="1:2" x14ac:dyDescent="0.25">
      <c r="A62" s="15" t="s">
        <v>183</v>
      </c>
      <c r="B62" s="23">
        <v>9.3000000000000007</v>
      </c>
    </row>
    <row r="63" spans="1:2" x14ac:dyDescent="0.25">
      <c r="A63" s="15" t="s">
        <v>182</v>
      </c>
      <c r="B63" s="23">
        <v>15.1</v>
      </c>
    </row>
    <row r="64" spans="1:2" x14ac:dyDescent="0.25">
      <c r="A64" s="15" t="s">
        <v>181</v>
      </c>
      <c r="B64" s="23">
        <v>3.3</v>
      </c>
    </row>
    <row r="65" spans="1:2" x14ac:dyDescent="0.25">
      <c r="A65" s="15" t="s">
        <v>180</v>
      </c>
      <c r="B65" s="23">
        <v>0</v>
      </c>
    </row>
    <row r="66" spans="1:2" x14ac:dyDescent="0.25">
      <c r="A66" s="15" t="s">
        <v>179</v>
      </c>
      <c r="B66" s="23">
        <v>-5.6</v>
      </c>
    </row>
    <row r="67" spans="1:2" x14ac:dyDescent="0.25">
      <c r="A67" s="15" t="s">
        <v>178</v>
      </c>
      <c r="B67" s="23">
        <v>-8.4</v>
      </c>
    </row>
    <row r="68" spans="1:2" x14ac:dyDescent="0.25">
      <c r="A68" s="15" t="s">
        <v>177</v>
      </c>
      <c r="B68" s="23">
        <v>-1.8</v>
      </c>
    </row>
    <row r="69" spans="1:2" x14ac:dyDescent="0.25">
      <c r="A69" s="15" t="s">
        <v>176</v>
      </c>
      <c r="B69" s="23">
        <v>3.7</v>
      </c>
    </row>
    <row r="70" spans="1:2" x14ac:dyDescent="0.25">
      <c r="A70" s="15" t="s">
        <v>175</v>
      </c>
      <c r="B70" s="23">
        <v>2.7</v>
      </c>
    </row>
    <row r="71" spans="1:2" x14ac:dyDescent="0.25">
      <c r="A71" s="15" t="s">
        <v>174</v>
      </c>
      <c r="B71" s="23">
        <v>-2.6</v>
      </c>
    </row>
    <row r="72" spans="1:2" x14ac:dyDescent="0.25">
      <c r="A72" s="15" t="s">
        <v>173</v>
      </c>
      <c r="B72" s="23">
        <v>-3.6</v>
      </c>
    </row>
    <row r="73" spans="1:2" x14ac:dyDescent="0.25">
      <c r="A73" s="15" t="s">
        <v>172</v>
      </c>
      <c r="B73" s="23">
        <v>-0.9</v>
      </c>
    </row>
    <row r="74" spans="1:2" x14ac:dyDescent="0.25">
      <c r="A74" s="15" t="s">
        <v>171</v>
      </c>
      <c r="B74" s="23">
        <v>0.9</v>
      </c>
    </row>
    <row r="75" spans="1:2" x14ac:dyDescent="0.25">
      <c r="A75" s="15" t="s">
        <v>170</v>
      </c>
      <c r="B75" s="23">
        <v>6.5</v>
      </c>
    </row>
    <row r="76" spans="1:2" x14ac:dyDescent="0.25">
      <c r="A76" s="15" t="s">
        <v>169</v>
      </c>
      <c r="B76" s="23">
        <v>6.1</v>
      </c>
    </row>
    <row r="77" spans="1:2" x14ac:dyDescent="0.25">
      <c r="A77" s="15" t="s">
        <v>168</v>
      </c>
      <c r="B77" s="23">
        <v>-1.7</v>
      </c>
    </row>
    <row r="78" spans="1:2" x14ac:dyDescent="0.25">
      <c r="A78" s="15" t="s">
        <v>167</v>
      </c>
      <c r="B78" s="23">
        <v>-5</v>
      </c>
    </row>
    <row r="79" spans="1:2" x14ac:dyDescent="0.25">
      <c r="A79" s="15" t="s">
        <v>166</v>
      </c>
      <c r="B79" s="23">
        <v>0</v>
      </c>
    </row>
    <row r="80" spans="1:2" x14ac:dyDescent="0.25">
      <c r="A80" s="15" t="s">
        <v>165</v>
      </c>
      <c r="B80" s="23">
        <v>1.4</v>
      </c>
    </row>
    <row r="81" spans="1:2" x14ac:dyDescent="0.25">
      <c r="A81" s="15" t="s">
        <v>164</v>
      </c>
      <c r="B81" s="23">
        <v>4.7</v>
      </c>
    </row>
    <row r="82" spans="1:2" x14ac:dyDescent="0.25">
      <c r="A82" s="15" t="s">
        <v>163</v>
      </c>
      <c r="B82" s="23">
        <v>3.1</v>
      </c>
    </row>
    <row r="83" spans="1:2" x14ac:dyDescent="0.25">
      <c r="A83" s="15" t="s">
        <v>162</v>
      </c>
      <c r="B83" s="23">
        <v>-3.3</v>
      </c>
    </row>
    <row r="84" spans="1:2" x14ac:dyDescent="0.25">
      <c r="A84" s="15" t="s">
        <v>161</v>
      </c>
      <c r="B84" s="23">
        <v>-1.9</v>
      </c>
    </row>
    <row r="85" spans="1:2" x14ac:dyDescent="0.25">
      <c r="A85" s="15" t="s">
        <v>160</v>
      </c>
      <c r="B85" s="23">
        <v>-0.3</v>
      </c>
    </row>
    <row r="86" spans="1:2" x14ac:dyDescent="0.25">
      <c r="A86" s="15" t="s">
        <v>159</v>
      </c>
      <c r="B86" s="23">
        <v>-0.7</v>
      </c>
    </row>
    <row r="87" spans="1:2" x14ac:dyDescent="0.25">
      <c r="A87" s="15" t="s">
        <v>158</v>
      </c>
      <c r="B87" s="23">
        <v>-2.2000000000000002</v>
      </c>
    </row>
    <row r="88" spans="1:2" x14ac:dyDescent="0.25">
      <c r="A88" s="15" t="s">
        <v>157</v>
      </c>
      <c r="B88" s="23">
        <v>-4.4000000000000004</v>
      </c>
    </row>
    <row r="89" spans="1:2" x14ac:dyDescent="0.25">
      <c r="A89" s="15" t="s">
        <v>156</v>
      </c>
      <c r="B89" s="23">
        <v>3</v>
      </c>
    </row>
    <row r="90" spans="1:2" x14ac:dyDescent="0.25">
      <c r="A90" s="15" t="s">
        <v>155</v>
      </c>
      <c r="B90" s="23">
        <v>-1.1000000000000001</v>
      </c>
    </row>
    <row r="91" spans="1:2" x14ac:dyDescent="0.25">
      <c r="A91" s="15" t="s">
        <v>154</v>
      </c>
      <c r="B91" s="23">
        <v>1</v>
      </c>
    </row>
    <row r="92" spans="1:2" x14ac:dyDescent="0.25">
      <c r="A92" s="15" t="s">
        <v>153</v>
      </c>
      <c r="B92" s="23">
        <v>-0.5</v>
      </c>
    </row>
    <row r="93" spans="1:2" x14ac:dyDescent="0.25">
      <c r="A93" s="15" t="s">
        <v>152</v>
      </c>
      <c r="B93" s="23">
        <v>-2.7</v>
      </c>
    </row>
    <row r="94" spans="1:2" x14ac:dyDescent="0.25">
      <c r="A94" s="15" t="s">
        <v>151</v>
      </c>
      <c r="B94" s="23">
        <v>-3</v>
      </c>
    </row>
    <row r="95" spans="1:2" x14ac:dyDescent="0.25">
      <c r="A95" s="15" t="s">
        <v>150</v>
      </c>
      <c r="B95" s="23">
        <v>-1.6</v>
      </c>
    </row>
    <row r="96" spans="1:2" x14ac:dyDescent="0.25">
      <c r="A96" s="15" t="s">
        <v>149</v>
      </c>
      <c r="B96" s="23">
        <v>-0.5</v>
      </c>
    </row>
    <row r="97" spans="1:2" x14ac:dyDescent="0.25">
      <c r="A97" s="15" t="s">
        <v>148</v>
      </c>
      <c r="B97" s="23">
        <v>0.7</v>
      </c>
    </row>
    <row r="98" spans="1:2" x14ac:dyDescent="0.25">
      <c r="A98" s="15" t="s">
        <v>147</v>
      </c>
      <c r="B98" s="23">
        <v>1.4</v>
      </c>
    </row>
    <row r="99" spans="1:2" x14ac:dyDescent="0.25">
      <c r="A99" s="15" t="s">
        <v>146</v>
      </c>
      <c r="B99" s="23">
        <v>0.2</v>
      </c>
    </row>
    <row r="100" spans="1:2" x14ac:dyDescent="0.25">
      <c r="A100" s="15" t="s">
        <v>145</v>
      </c>
      <c r="B100" s="23">
        <v>0.7</v>
      </c>
    </row>
    <row r="101" spans="1:2" x14ac:dyDescent="0.25">
      <c r="A101" s="15" t="s">
        <v>144</v>
      </c>
      <c r="B101" s="23">
        <v>0.4</v>
      </c>
    </row>
    <row r="102" spans="1:2" x14ac:dyDescent="0.25">
      <c r="A102" s="15" t="s">
        <v>143</v>
      </c>
      <c r="B102" s="23">
        <v>-0.7</v>
      </c>
    </row>
    <row r="103" spans="1:2" x14ac:dyDescent="0.25">
      <c r="A103" s="15" t="s">
        <v>142</v>
      </c>
      <c r="B103" s="23">
        <v>-2</v>
      </c>
    </row>
    <row r="104" spans="1:2" x14ac:dyDescent="0.25">
      <c r="A104" s="15" t="s">
        <v>141</v>
      </c>
      <c r="B104" s="23">
        <v>-1</v>
      </c>
    </row>
    <row r="105" spans="1:2" x14ac:dyDescent="0.25">
      <c r="A105" s="15" t="s">
        <v>140</v>
      </c>
      <c r="B105" s="23">
        <v>-0.3</v>
      </c>
    </row>
    <row r="106" spans="1:2" x14ac:dyDescent="0.25">
      <c r="A106" s="15" t="s">
        <v>139</v>
      </c>
      <c r="B106" s="23">
        <v>1.5</v>
      </c>
    </row>
    <row r="107" spans="1:2" x14ac:dyDescent="0.25">
      <c r="A107" s="15" t="s">
        <v>138</v>
      </c>
      <c r="B107" s="23">
        <v>0.3</v>
      </c>
    </row>
    <row r="108" spans="1:2" x14ac:dyDescent="0.25">
      <c r="A108" s="15" t="s">
        <v>137</v>
      </c>
      <c r="B108" s="23">
        <v>0.7</v>
      </c>
    </row>
    <row r="109" spans="1:2" x14ac:dyDescent="0.25">
      <c r="A109" s="15" t="s">
        <v>136</v>
      </c>
      <c r="B109" s="23">
        <v>5.0999999999999996</v>
      </c>
    </row>
    <row r="110" spans="1:2" x14ac:dyDescent="0.25">
      <c r="A110" s="15" t="s">
        <v>135</v>
      </c>
      <c r="B110" s="23">
        <v>0.5</v>
      </c>
    </row>
    <row r="111" spans="1:2" x14ac:dyDescent="0.25">
      <c r="A111" s="15" t="s">
        <v>134</v>
      </c>
      <c r="B111" s="23">
        <v>0</v>
      </c>
    </row>
    <row r="112" spans="1:2" x14ac:dyDescent="0.25">
      <c r="A112" s="15" t="s">
        <v>133</v>
      </c>
      <c r="B112" s="23">
        <v>0.4</v>
      </c>
    </row>
    <row r="113" spans="1:2" x14ac:dyDescent="0.25">
      <c r="A113" s="15" t="s">
        <v>132</v>
      </c>
      <c r="B113" s="23">
        <v>-0.2</v>
      </c>
    </row>
    <row r="114" spans="1:2" x14ac:dyDescent="0.25">
      <c r="A114" s="15" t="s">
        <v>131</v>
      </c>
      <c r="B114" s="23">
        <v>0.4</v>
      </c>
    </row>
    <row r="115" spans="1:2" x14ac:dyDescent="0.25">
      <c r="A115" s="15" t="s">
        <v>130</v>
      </c>
      <c r="B115" s="23">
        <v>0</v>
      </c>
    </row>
    <row r="116" spans="1:2" x14ac:dyDescent="0.25">
      <c r="A116" s="15" t="s">
        <v>129</v>
      </c>
      <c r="B116" s="23">
        <v>1.2</v>
      </c>
    </row>
    <row r="117" spans="1:2" x14ac:dyDescent="0.25">
      <c r="A117" s="15" t="s">
        <v>128</v>
      </c>
      <c r="B117" s="23">
        <v>0.5</v>
      </c>
    </row>
    <row r="118" spans="1:2" x14ac:dyDescent="0.25">
      <c r="A118" s="15" t="s">
        <v>127</v>
      </c>
      <c r="B118" s="23">
        <v>0.5</v>
      </c>
    </row>
    <row r="119" spans="1:2" x14ac:dyDescent="0.25">
      <c r="A119" s="15" t="s">
        <v>126</v>
      </c>
      <c r="B119" s="23">
        <v>0.9</v>
      </c>
    </row>
    <row r="120" spans="1:2" x14ac:dyDescent="0.25">
      <c r="A120" s="15" t="s">
        <v>125</v>
      </c>
      <c r="B120" s="23">
        <v>0.1</v>
      </c>
    </row>
    <row r="121" spans="1:2" x14ac:dyDescent="0.25">
      <c r="A121" s="15" t="s">
        <v>124</v>
      </c>
      <c r="B121" s="23">
        <v>3</v>
      </c>
    </row>
    <row r="122" spans="1:2" x14ac:dyDescent="0.25">
      <c r="A122" s="15" t="s">
        <v>123</v>
      </c>
      <c r="B122" s="23">
        <v>-0.4</v>
      </c>
    </row>
    <row r="123" spans="1:2" x14ac:dyDescent="0.25">
      <c r="A123" s="15" t="s">
        <v>122</v>
      </c>
      <c r="B123" s="23">
        <v>-0.3</v>
      </c>
    </row>
    <row r="124" spans="1:2" x14ac:dyDescent="0.25">
      <c r="A124" s="15" t="s">
        <v>121</v>
      </c>
      <c r="B124" s="23">
        <v>12.5</v>
      </c>
    </row>
    <row r="125" spans="1:2" x14ac:dyDescent="0.25">
      <c r="A125" s="15" t="s">
        <v>120</v>
      </c>
      <c r="B125" s="23">
        <v>18.100000000000001</v>
      </c>
    </row>
    <row r="126" spans="1:2" x14ac:dyDescent="0.25">
      <c r="A126" s="15" t="s">
        <v>119</v>
      </c>
      <c r="B126" s="23">
        <v>25.2</v>
      </c>
    </row>
    <row r="127" spans="1:2" x14ac:dyDescent="0.25">
      <c r="A127" s="15" t="s">
        <v>118</v>
      </c>
      <c r="B127" s="23">
        <v>22</v>
      </c>
    </row>
    <row r="128" spans="1:2" x14ac:dyDescent="0.25">
      <c r="A128" s="15" t="s">
        <v>117</v>
      </c>
      <c r="B128" s="23">
        <v>10.1</v>
      </c>
    </row>
    <row r="129" spans="1:2" x14ac:dyDescent="0.25">
      <c r="A129" s="15" t="s">
        <v>116</v>
      </c>
      <c r="B129" s="23">
        <v>15.4</v>
      </c>
    </row>
    <row r="130" spans="1:2" x14ac:dyDescent="0.25">
      <c r="A130" s="15" t="s">
        <v>115</v>
      </c>
      <c r="B130" s="23">
        <v>-8.6</v>
      </c>
    </row>
    <row r="131" spans="1:2" x14ac:dyDescent="0.25">
      <c r="A131" s="15" t="s">
        <v>114</v>
      </c>
      <c r="B131" s="23">
        <v>-14</v>
      </c>
    </row>
    <row r="132" spans="1:2" x14ac:dyDescent="0.25">
      <c r="A132" s="15" t="s">
        <v>113</v>
      </c>
      <c r="B132" s="23">
        <v>-6</v>
      </c>
    </row>
    <row r="133" spans="1:2" x14ac:dyDescent="0.25">
      <c r="A133" s="15" t="s">
        <v>112</v>
      </c>
      <c r="B133" s="23">
        <v>-0.7</v>
      </c>
    </row>
    <row r="134" spans="1:2" x14ac:dyDescent="0.25">
      <c r="A134" s="15" t="s">
        <v>111</v>
      </c>
      <c r="B134" s="23">
        <v>0.3</v>
      </c>
    </row>
    <row r="135" spans="1:2" x14ac:dyDescent="0.25">
      <c r="A135" s="15" t="s">
        <v>110</v>
      </c>
      <c r="B135" s="23">
        <v>-0.8</v>
      </c>
    </row>
    <row r="136" spans="1:2" x14ac:dyDescent="0.25">
      <c r="A136" s="15" t="s">
        <v>109</v>
      </c>
      <c r="B136" s="23">
        <v>-2.4</v>
      </c>
    </row>
    <row r="137" spans="1:2" x14ac:dyDescent="0.25">
      <c r="A137" s="15" t="s">
        <v>108</v>
      </c>
      <c r="B137" s="23">
        <v>-0.3</v>
      </c>
    </row>
    <row r="138" spans="1:2" x14ac:dyDescent="0.25">
      <c r="A138" s="15" t="s">
        <v>107</v>
      </c>
      <c r="B138" s="23">
        <v>-0.9</v>
      </c>
    </row>
    <row r="139" spans="1:2" x14ac:dyDescent="0.25">
      <c r="A139" s="15" t="s">
        <v>106</v>
      </c>
      <c r="B139" s="23">
        <v>-2.8</v>
      </c>
    </row>
    <row r="140" spans="1:2" x14ac:dyDescent="0.25">
      <c r="A140" s="15" t="s">
        <v>105</v>
      </c>
      <c r="B140" s="23">
        <v>-4.3</v>
      </c>
    </row>
    <row r="141" spans="1:2" x14ac:dyDescent="0.25">
      <c r="A141" s="15" t="s">
        <v>104</v>
      </c>
      <c r="B141" s="23">
        <v>-2.6</v>
      </c>
    </row>
    <row r="142" spans="1:2" x14ac:dyDescent="0.25">
      <c r="A142" s="15" t="s">
        <v>103</v>
      </c>
      <c r="B142" s="23">
        <v>-2.1</v>
      </c>
    </row>
    <row r="143" spans="1:2" x14ac:dyDescent="0.25">
      <c r="A143" s="15" t="s">
        <v>102</v>
      </c>
      <c r="B143" s="23">
        <v>0</v>
      </c>
    </row>
    <row r="144" spans="1:2" x14ac:dyDescent="0.25">
      <c r="A144" s="15" t="s">
        <v>101</v>
      </c>
      <c r="B144" s="23">
        <v>0.7</v>
      </c>
    </row>
    <row r="145" spans="1:2" x14ac:dyDescent="0.25">
      <c r="A145" s="15" t="s">
        <v>100</v>
      </c>
      <c r="B145" s="23">
        <v>0.7</v>
      </c>
    </row>
    <row r="146" spans="1:2" x14ac:dyDescent="0.25">
      <c r="A146" s="15" t="s">
        <v>99</v>
      </c>
      <c r="B146" s="23">
        <v>3.4</v>
      </c>
    </row>
    <row r="147" spans="1:2" x14ac:dyDescent="0.25">
      <c r="A147" s="15" t="s">
        <v>98</v>
      </c>
      <c r="B147" s="23">
        <v>1.6</v>
      </c>
    </row>
    <row r="148" spans="1:2" x14ac:dyDescent="0.25">
      <c r="A148" s="15" t="s">
        <v>97</v>
      </c>
      <c r="B148" s="23">
        <v>2.8</v>
      </c>
    </row>
    <row r="149" spans="1:2" x14ac:dyDescent="0.25">
      <c r="A149" s="15" t="s">
        <v>96</v>
      </c>
      <c r="B149" s="23">
        <v>16.8</v>
      </c>
    </row>
    <row r="150" spans="1:2" x14ac:dyDescent="0.25">
      <c r="A150" s="15" t="s">
        <v>95</v>
      </c>
      <c r="B150" s="23">
        <v>10.8</v>
      </c>
    </row>
    <row r="151" spans="1:2" x14ac:dyDescent="0.25">
      <c r="A151" s="15" t="s">
        <v>94</v>
      </c>
      <c r="B151" s="23">
        <v>7.1</v>
      </c>
    </row>
    <row r="152" spans="1:2" x14ac:dyDescent="0.25">
      <c r="A152" s="15" t="s">
        <v>93</v>
      </c>
      <c r="B152" s="23">
        <v>3.4</v>
      </c>
    </row>
    <row r="153" spans="1:2" x14ac:dyDescent="0.25">
      <c r="A153" s="15" t="s">
        <v>92</v>
      </c>
      <c r="B153" s="23">
        <v>2.7</v>
      </c>
    </row>
    <row r="154" spans="1:2" x14ac:dyDescent="0.25">
      <c r="A154" s="15" t="s">
        <v>91</v>
      </c>
      <c r="B154" s="23">
        <v>2.8</v>
      </c>
    </row>
    <row r="155" spans="1:2" x14ac:dyDescent="0.25">
      <c r="A155" s="15" t="s">
        <v>90</v>
      </c>
      <c r="B155" s="23">
        <v>3.1</v>
      </c>
    </row>
    <row r="156" spans="1:2" x14ac:dyDescent="0.25">
      <c r="A156" s="15" t="s">
        <v>89</v>
      </c>
      <c r="B156" s="23">
        <v>7</v>
      </c>
    </row>
    <row r="157" spans="1:2" x14ac:dyDescent="0.25">
      <c r="A157" s="15" t="s">
        <v>88</v>
      </c>
      <c r="B157" s="23">
        <v>7.7</v>
      </c>
    </row>
    <row r="158" spans="1:2" x14ac:dyDescent="0.25">
      <c r="A158" s="15" t="s">
        <v>87</v>
      </c>
      <c r="B158" s="23">
        <v>2.8</v>
      </c>
    </row>
    <row r="159" spans="1:2" x14ac:dyDescent="0.25">
      <c r="A159" s="15" t="s">
        <v>86</v>
      </c>
      <c r="B159" s="23">
        <v>3.1</v>
      </c>
    </row>
    <row r="160" spans="1:2" x14ac:dyDescent="0.25">
      <c r="A160" s="15" t="s">
        <v>85</v>
      </c>
      <c r="B160" s="23">
        <v>9.1</v>
      </c>
    </row>
    <row r="161" spans="1:2" x14ac:dyDescent="0.25">
      <c r="A161" s="15" t="s">
        <v>84</v>
      </c>
      <c r="B161" s="23">
        <v>9.1999999999999993</v>
      </c>
    </row>
    <row r="162" spans="1:2" x14ac:dyDescent="0.25">
      <c r="A162" s="15" t="s">
        <v>83</v>
      </c>
      <c r="B162" s="23">
        <v>3.1</v>
      </c>
    </row>
    <row r="163" spans="1:2" x14ac:dyDescent="0.25">
      <c r="A163" s="15" t="s">
        <v>82</v>
      </c>
      <c r="B163" s="23">
        <v>1.8</v>
      </c>
    </row>
    <row r="164" spans="1:2" x14ac:dyDescent="0.25">
      <c r="A164" s="15" t="s">
        <v>81</v>
      </c>
      <c r="B164" s="23">
        <v>4.5</v>
      </c>
    </row>
    <row r="165" spans="1:2" x14ac:dyDescent="0.25">
      <c r="A165" s="15" t="s">
        <v>80</v>
      </c>
      <c r="B165" s="23">
        <v>4.9000000000000004</v>
      </c>
    </row>
    <row r="166" spans="1:2" x14ac:dyDescent="0.25">
      <c r="A166" s="15" t="s">
        <v>79</v>
      </c>
      <c r="B166" s="23">
        <v>3.7</v>
      </c>
    </row>
    <row r="167" spans="1:2" x14ac:dyDescent="0.25">
      <c r="A167" s="15" t="s">
        <v>78</v>
      </c>
      <c r="B167" s="23">
        <v>3</v>
      </c>
    </row>
    <row r="168" spans="1:2" x14ac:dyDescent="0.25">
      <c r="A168" s="15" t="s">
        <v>77</v>
      </c>
      <c r="B168" s="23">
        <v>0.6</v>
      </c>
    </row>
    <row r="169" spans="1:2" x14ac:dyDescent="0.25">
      <c r="A169" s="15" t="s">
        <v>76</v>
      </c>
      <c r="B169" s="23">
        <v>1</v>
      </c>
    </row>
    <row r="170" spans="1:2" x14ac:dyDescent="0.25">
      <c r="A170" s="15" t="s">
        <v>75</v>
      </c>
      <c r="B170" s="23">
        <v>3.4</v>
      </c>
    </row>
    <row r="171" spans="1:2" x14ac:dyDescent="0.25">
      <c r="A171" s="15" t="s">
        <v>74</v>
      </c>
      <c r="B171" s="23">
        <v>4.3</v>
      </c>
    </row>
    <row r="172" spans="1:2" x14ac:dyDescent="0.25">
      <c r="A172" s="15" t="s">
        <v>73</v>
      </c>
      <c r="B172" s="23">
        <v>2</v>
      </c>
    </row>
    <row r="173" spans="1:2" x14ac:dyDescent="0.25">
      <c r="A173" s="15" t="s">
        <v>72</v>
      </c>
      <c r="B173" s="23">
        <v>3.3</v>
      </c>
    </row>
    <row r="174" spans="1:2" x14ac:dyDescent="0.25">
      <c r="A174" s="15" t="s">
        <v>71</v>
      </c>
      <c r="B174" s="23">
        <v>4.8</v>
      </c>
    </row>
    <row r="175" spans="1:2" x14ac:dyDescent="0.25">
      <c r="A175" s="15" t="s">
        <v>70</v>
      </c>
      <c r="B175" s="23">
        <v>3.9</v>
      </c>
    </row>
    <row r="176" spans="1:2" x14ac:dyDescent="0.25">
      <c r="A176" s="15" t="s">
        <v>69</v>
      </c>
      <c r="B176" s="23">
        <v>2.5</v>
      </c>
    </row>
    <row r="177" spans="1:2" x14ac:dyDescent="0.25">
      <c r="A177" s="15" t="s">
        <v>68</v>
      </c>
      <c r="B177" s="23">
        <v>4.7</v>
      </c>
    </row>
    <row r="178" spans="1:2" x14ac:dyDescent="0.25">
      <c r="A178" s="15" t="s">
        <v>67</v>
      </c>
      <c r="B178" s="23">
        <v>5.4</v>
      </c>
    </row>
    <row r="179" spans="1:2" x14ac:dyDescent="0.25">
      <c r="A179" s="15" t="s">
        <v>66</v>
      </c>
      <c r="B179" s="23">
        <v>6.4</v>
      </c>
    </row>
    <row r="180" spans="1:2" x14ac:dyDescent="0.25">
      <c r="A180" s="15" t="s">
        <v>65</v>
      </c>
      <c r="B180" s="23">
        <v>9.4</v>
      </c>
    </row>
    <row r="181" spans="1:2" x14ac:dyDescent="0.25">
      <c r="A181" s="15" t="s">
        <v>64</v>
      </c>
      <c r="B181" s="23">
        <v>7.1</v>
      </c>
    </row>
    <row r="182" spans="1:2" x14ac:dyDescent="0.25">
      <c r="A182" s="15" t="s">
        <v>63</v>
      </c>
      <c r="B182" s="23">
        <v>9.1999999999999993</v>
      </c>
    </row>
    <row r="183" spans="1:2" x14ac:dyDescent="0.25">
      <c r="A183" s="15" t="s">
        <v>62</v>
      </c>
      <c r="B183" s="23">
        <v>16</v>
      </c>
    </row>
    <row r="184" spans="1:2" x14ac:dyDescent="0.25">
      <c r="A184" s="15" t="s">
        <v>61</v>
      </c>
      <c r="B184" s="23">
        <v>24.2</v>
      </c>
    </row>
    <row r="185" spans="1:2" x14ac:dyDescent="0.25">
      <c r="A185" s="15" t="s">
        <v>60</v>
      </c>
      <c r="B185" s="23">
        <v>16.5</v>
      </c>
    </row>
    <row r="186" spans="1:2" x14ac:dyDescent="0.25">
      <c r="A186" s="15" t="s">
        <v>59</v>
      </c>
      <c r="B186" s="23">
        <v>15.8</v>
      </c>
    </row>
    <row r="187" spans="1:2" x14ac:dyDescent="0.25">
      <c r="A187" s="15" t="s">
        <v>58</v>
      </c>
      <c r="B187" s="23">
        <v>8.3000000000000007</v>
      </c>
    </row>
    <row r="188" spans="1:2" x14ac:dyDescent="0.25">
      <c r="A188" s="15" t="s">
        <v>57</v>
      </c>
      <c r="B188" s="23">
        <v>13.4</v>
      </c>
    </row>
    <row r="189" spans="1:2" x14ac:dyDescent="0.25">
      <c r="A189" s="15" t="s">
        <v>56</v>
      </c>
      <c r="B189" s="23">
        <v>18</v>
      </c>
    </row>
    <row r="190" spans="1:2" x14ac:dyDescent="0.25">
      <c r="A190" s="15" t="s">
        <v>55</v>
      </c>
      <c r="B190" s="23">
        <v>11.9</v>
      </c>
    </row>
    <row r="191" spans="1:2" x14ac:dyDescent="0.25">
      <c r="A191" s="15" t="s">
        <v>54</v>
      </c>
      <c r="B191" s="23">
        <v>8.6</v>
      </c>
    </row>
    <row r="192" spans="1:2" x14ac:dyDescent="0.25">
      <c r="A192" s="15" t="s">
        <v>53</v>
      </c>
      <c r="B192" s="23">
        <v>4.5999999999999996</v>
      </c>
    </row>
    <row r="193" spans="1:2" x14ac:dyDescent="0.25">
      <c r="A193" s="15" t="s">
        <v>52</v>
      </c>
      <c r="B193" s="23">
        <v>5</v>
      </c>
    </row>
    <row r="194" spans="1:2" x14ac:dyDescent="0.25">
      <c r="A194" s="15" t="s">
        <v>51</v>
      </c>
      <c r="B194" s="23">
        <v>6.1</v>
      </c>
    </row>
    <row r="195" spans="1:2" x14ac:dyDescent="0.25">
      <c r="A195" s="15" t="s">
        <v>50</v>
      </c>
      <c r="B195" s="23">
        <v>3.4</v>
      </c>
    </row>
    <row r="196" spans="1:2" x14ac:dyDescent="0.25">
      <c r="A196" s="15" t="s">
        <v>49</v>
      </c>
      <c r="B196" s="23">
        <v>4.2</v>
      </c>
    </row>
    <row r="197" spans="1:2" x14ac:dyDescent="0.25">
      <c r="A197" s="15" t="s">
        <v>48</v>
      </c>
      <c r="B197" s="23">
        <v>4.9000000000000004</v>
      </c>
    </row>
    <row r="198" spans="1:2" x14ac:dyDescent="0.25">
      <c r="A198" s="15" t="s">
        <v>47</v>
      </c>
      <c r="B198" s="23">
        <v>7.8</v>
      </c>
    </row>
    <row r="199" spans="1:2" x14ac:dyDescent="0.25">
      <c r="A199" s="15" t="s">
        <v>46</v>
      </c>
      <c r="B199" s="23">
        <v>9.5</v>
      </c>
    </row>
    <row r="200" spans="1:2" x14ac:dyDescent="0.25">
      <c r="A200" s="15" t="s">
        <v>45</v>
      </c>
      <c r="B200" s="23">
        <v>5.9</v>
      </c>
    </row>
    <row r="201" spans="1:2" x14ac:dyDescent="0.25">
      <c r="A201" s="15" t="s">
        <v>44</v>
      </c>
      <c r="B201" s="23">
        <v>3.7</v>
      </c>
    </row>
    <row r="202" spans="1:2" x14ac:dyDescent="0.25">
      <c r="A202" s="15" t="s">
        <v>43</v>
      </c>
      <c r="B202" s="23">
        <v>1.6</v>
      </c>
    </row>
    <row r="203" spans="1:2" x14ac:dyDescent="0.25">
      <c r="A203" s="15" t="s">
        <v>42</v>
      </c>
      <c r="B203" s="23">
        <v>2.4</v>
      </c>
    </row>
    <row r="204" spans="1:2" x14ac:dyDescent="0.25">
      <c r="A204" s="15" t="s">
        <v>41</v>
      </c>
      <c r="B204" s="23">
        <v>3.5</v>
      </c>
    </row>
    <row r="205" spans="1:2" x14ac:dyDescent="0.25">
      <c r="A205" s="15" t="s">
        <v>40</v>
      </c>
      <c r="B205" s="23">
        <v>2.4</v>
      </c>
    </row>
    <row r="206" spans="1:2" x14ac:dyDescent="0.25">
      <c r="A206" s="15" t="s">
        <v>39</v>
      </c>
      <c r="B206" s="23">
        <v>3.1</v>
      </c>
    </row>
    <row r="207" spans="1:2" x14ac:dyDescent="0.25">
      <c r="A207" s="15" t="s">
        <v>38</v>
      </c>
      <c r="B207" s="23">
        <v>3.4</v>
      </c>
    </row>
    <row r="208" spans="1:2" x14ac:dyDescent="0.25">
      <c r="A208" s="15" t="s">
        <v>37</v>
      </c>
      <c r="B208" s="23">
        <v>1.5</v>
      </c>
    </row>
    <row r="209" spans="1:2" x14ac:dyDescent="0.25">
      <c r="A209" s="15" t="s">
        <v>36</v>
      </c>
      <c r="B209" s="23">
        <v>3</v>
      </c>
    </row>
    <row r="210" spans="1:2" x14ac:dyDescent="0.25">
      <c r="A210" s="15" t="s">
        <v>35</v>
      </c>
      <c r="B210" s="23">
        <v>1.8</v>
      </c>
    </row>
    <row r="211" spans="1:2" x14ac:dyDescent="0.25">
      <c r="A211" s="15" t="s">
        <v>34</v>
      </c>
      <c r="B211" s="23">
        <v>1.7</v>
      </c>
    </row>
    <row r="212" spans="1:2" x14ac:dyDescent="0.25">
      <c r="A212" s="15" t="s">
        <v>33</v>
      </c>
      <c r="B212" s="23">
        <v>2.9</v>
      </c>
    </row>
    <row r="213" spans="1:2" x14ac:dyDescent="0.25">
      <c r="A213" s="15" t="s">
        <v>32</v>
      </c>
      <c r="B213" s="23">
        <v>3</v>
      </c>
    </row>
    <row r="214" spans="1:2" x14ac:dyDescent="0.25">
      <c r="A214" s="15" t="s">
        <v>31</v>
      </c>
      <c r="B214" s="23">
        <v>2.8</v>
      </c>
    </row>
    <row r="215" spans="1:2" x14ac:dyDescent="0.25">
      <c r="A215" s="15" t="s">
        <v>30</v>
      </c>
      <c r="B215" s="23">
        <v>3.2</v>
      </c>
    </row>
    <row r="216" spans="1:2" x14ac:dyDescent="0.25">
      <c r="A216" s="15" t="s">
        <v>29</v>
      </c>
      <c r="B216" s="23">
        <v>4.3</v>
      </c>
    </row>
    <row r="217" spans="1:2" x14ac:dyDescent="0.25">
      <c r="A217" s="15" t="s">
        <v>28</v>
      </c>
      <c r="B217" s="23">
        <v>4</v>
      </c>
    </row>
    <row r="218" spans="1:2" x14ac:dyDescent="0.25">
      <c r="A218" s="15" t="s">
        <v>27</v>
      </c>
      <c r="B218" s="23">
        <v>-0.5</v>
      </c>
    </row>
    <row r="219" spans="1:2" x14ac:dyDescent="0.25">
      <c r="A219" s="15" t="s">
        <v>26</v>
      </c>
      <c r="B219" s="23">
        <v>4.5999999999999996</v>
      </c>
    </row>
    <row r="220" spans="1:2" x14ac:dyDescent="0.25">
      <c r="A220" s="15" t="s">
        <v>25</v>
      </c>
      <c r="B220" s="23">
        <v>5.2</v>
      </c>
    </row>
    <row r="221" spans="1:2" x14ac:dyDescent="0.25">
      <c r="A221" s="15" t="s">
        <v>24</v>
      </c>
      <c r="B221" s="23">
        <v>3.2</v>
      </c>
    </row>
    <row r="222" spans="1:2" x14ac:dyDescent="0.25">
      <c r="A222" s="15" t="s">
        <v>23</v>
      </c>
      <c r="B222" s="23">
        <v>3</v>
      </c>
    </row>
    <row r="223" spans="1:2" x14ac:dyDescent="0.25">
      <c r="A223" s="15" t="s">
        <v>22</v>
      </c>
      <c r="B223" s="23">
        <v>2.4</v>
      </c>
    </row>
    <row r="224" spans="1:2" x14ac:dyDescent="0.25">
      <c r="A224" s="15" t="s">
        <v>21</v>
      </c>
      <c r="B224" s="23">
        <v>1</v>
      </c>
    </row>
    <row r="225" spans="1:2" x14ac:dyDescent="0.25">
      <c r="A225" s="15" t="s">
        <v>20</v>
      </c>
      <c r="B225" s="23">
        <v>1.7</v>
      </c>
    </row>
    <row r="226" spans="1:2" x14ac:dyDescent="0.25">
      <c r="A226" s="15" t="s">
        <v>19</v>
      </c>
      <c r="B226" s="23">
        <v>3.6</v>
      </c>
    </row>
    <row r="227" spans="1:2" x14ac:dyDescent="0.25">
      <c r="A227" s="15" t="s">
        <v>18</v>
      </c>
      <c r="B227" s="23">
        <v>3.3</v>
      </c>
    </row>
    <row r="228" spans="1:2" x14ac:dyDescent="0.25">
      <c r="A228" s="15" t="s">
        <v>17</v>
      </c>
      <c r="B228" s="23">
        <v>2.6</v>
      </c>
    </row>
    <row r="229" spans="1:2" x14ac:dyDescent="0.25">
      <c r="A229" s="15" t="s">
        <v>16</v>
      </c>
      <c r="B229" s="23">
        <v>1.5</v>
      </c>
    </row>
    <row r="230" spans="1:2" x14ac:dyDescent="0.25">
      <c r="A230" s="15" t="s">
        <v>15</v>
      </c>
      <c r="B230" s="23">
        <v>4</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F5545-827B-4AFC-9B98-49A8F05D5B56}">
  <dimension ref="A1:V79"/>
  <sheetViews>
    <sheetView tabSelected="1" workbookViewId="0">
      <selection activeCell="Q78" sqref="Q78"/>
    </sheetView>
    <sheetView topLeftCell="A34" zoomScaleNormal="100" workbookViewId="1">
      <selection activeCell="L11" sqref="L11"/>
    </sheetView>
    <sheetView topLeftCell="F19" workbookViewId="2"/>
  </sheetViews>
  <sheetFormatPr defaultRowHeight="14.5" x14ac:dyDescent="0.35"/>
  <cols>
    <col min="1" max="1" width="11.36328125" bestFit="1" customWidth="1"/>
    <col min="2" max="2" width="11.453125" bestFit="1" customWidth="1"/>
    <col min="3" max="3" width="23.26953125" bestFit="1" customWidth="1"/>
    <col min="17" max="17" width="19.453125" customWidth="1"/>
  </cols>
  <sheetData>
    <row r="1" spans="1:22" x14ac:dyDescent="0.35">
      <c r="A1" s="15" t="s">
        <v>258</v>
      </c>
      <c r="B1" t="s">
        <v>274</v>
      </c>
      <c r="C1" t="s">
        <v>275</v>
      </c>
      <c r="D1" s="16" t="s">
        <v>7</v>
      </c>
      <c r="E1" s="16" t="s">
        <v>6</v>
      </c>
      <c r="F1" s="17">
        <v>5</v>
      </c>
      <c r="G1" s="17">
        <v>10</v>
      </c>
      <c r="H1" s="17">
        <v>20</v>
      </c>
      <c r="I1" t="s">
        <v>272</v>
      </c>
      <c r="J1" t="s">
        <v>267</v>
      </c>
    </row>
    <row r="2" spans="1:22" x14ac:dyDescent="0.35">
      <c r="A2" s="5">
        <v>1943</v>
      </c>
      <c r="B2" s="23">
        <v>3.4</v>
      </c>
      <c r="C2" s="23" t="s">
        <v>259</v>
      </c>
      <c r="D2" s="2">
        <v>88.552000000000007</v>
      </c>
      <c r="E2" s="2">
        <v>662.54100000000005</v>
      </c>
      <c r="F2" s="2">
        <v>56.487000000000002</v>
      </c>
      <c r="G2" s="8">
        <v>16.111000000000001</v>
      </c>
      <c r="H2" s="8">
        <v>3.968</v>
      </c>
      <c r="I2" s="30">
        <f>SUM(E2:H2)</f>
        <v>739.10699999999997</v>
      </c>
      <c r="L2" t="s">
        <v>268</v>
      </c>
      <c r="R2" t="s">
        <v>269</v>
      </c>
    </row>
    <row r="3" spans="1:22" x14ac:dyDescent="0.35">
      <c r="A3" s="5">
        <v>1944</v>
      </c>
      <c r="B3" s="23">
        <v>2.7</v>
      </c>
      <c r="C3" s="31">
        <v>18.192619026895308</v>
      </c>
      <c r="D3" s="2">
        <v>95.222999999999999</v>
      </c>
      <c r="E3" s="2">
        <v>820.89800000000002</v>
      </c>
      <c r="F3" s="2">
        <v>78.47</v>
      </c>
      <c r="G3" s="8">
        <v>8.5389999999999997</v>
      </c>
      <c r="H3" s="8">
        <v>2.6360000000000001</v>
      </c>
      <c r="I3" s="30">
        <f t="shared" ref="I3:I51" si="0">SUM(E3:H3)</f>
        <v>910.54300000000001</v>
      </c>
      <c r="J3">
        <f>(I3/I2-1)*100</f>
        <v>23.195017771445812</v>
      </c>
    </row>
    <row r="4" spans="1:22" x14ac:dyDescent="0.35">
      <c r="A4" s="5">
        <v>1945</v>
      </c>
      <c r="B4" s="23">
        <v>2.8</v>
      </c>
      <c r="C4" s="31">
        <v>12.041346476031256</v>
      </c>
      <c r="D4" s="2">
        <v>99.971000000000004</v>
      </c>
      <c r="E4" s="2">
        <v>938.24099999999999</v>
      </c>
      <c r="F4" s="2">
        <v>90.47</v>
      </c>
      <c r="G4" s="8">
        <v>6.5869999999999997</v>
      </c>
      <c r="H4" s="8">
        <v>2.3029999999999999</v>
      </c>
      <c r="I4" s="30">
        <f t="shared" si="0"/>
        <v>1037.6010000000001</v>
      </c>
      <c r="J4">
        <f t="shared" ref="J4:J50" si="1">(I4/I3-1)*100</f>
        <v>13.954091130237689</v>
      </c>
      <c r="L4" t="s">
        <v>260</v>
      </c>
      <c r="M4" s="24">
        <v>6</v>
      </c>
      <c r="O4" s="27" t="s">
        <v>265</v>
      </c>
      <c r="P4" s="27" t="s">
        <v>266</v>
      </c>
      <c r="R4" t="s">
        <v>260</v>
      </c>
      <c r="S4" s="24">
        <v>6</v>
      </c>
      <c r="U4" s="27" t="s">
        <v>265</v>
      </c>
      <c r="V4" s="27" t="s">
        <v>266</v>
      </c>
    </row>
    <row r="5" spans="1:22" x14ac:dyDescent="0.35">
      <c r="A5" s="5">
        <v>1946</v>
      </c>
      <c r="B5" s="23">
        <v>3.1</v>
      </c>
      <c r="C5" s="31">
        <v>8.6209403840639567</v>
      </c>
      <c r="D5" s="2">
        <v>102.29</v>
      </c>
      <c r="E5" s="2">
        <v>1078.442</v>
      </c>
      <c r="F5" s="2">
        <v>61.460999999999999</v>
      </c>
      <c r="G5" s="8">
        <v>2.9689999999999999</v>
      </c>
      <c r="H5" s="8">
        <v>1.423</v>
      </c>
      <c r="I5" s="30">
        <f t="shared" si="0"/>
        <v>1144.2950000000001</v>
      </c>
      <c r="J5">
        <f t="shared" si="1"/>
        <v>10.282758015846172</v>
      </c>
      <c r="L5" t="s">
        <v>261</v>
      </c>
      <c r="M5" s="25">
        <f t="array" ref="M5">INDEX(O5:O11,MATCH(M6,ABS(P5:P11),0),1)</f>
        <v>0</v>
      </c>
      <c r="O5">
        <v>0</v>
      </c>
      <c r="P5">
        <f>CORREL(B3:B51,C3:C51)</f>
        <v>0.46452319110257945</v>
      </c>
      <c r="R5" t="s">
        <v>261</v>
      </c>
      <c r="S5" s="25">
        <f t="array" ref="S5">INDEX(U5:U11,MATCH(S6,ABS(V5:V11),0),1)</f>
        <v>1</v>
      </c>
      <c r="U5">
        <v>0</v>
      </c>
      <c r="V5">
        <f>CORREL(C3:C51,B3:B51)</f>
        <v>0.46452319110257945</v>
      </c>
    </row>
    <row r="6" spans="1:22" x14ac:dyDescent="0.35">
      <c r="A6" s="5">
        <v>1947</v>
      </c>
      <c r="B6" s="23">
        <v>7</v>
      </c>
      <c r="C6" s="31">
        <v>4.156360858350916</v>
      </c>
      <c r="D6" s="2">
        <v>98.995999999999995</v>
      </c>
      <c r="E6" s="2">
        <v>1113.279</v>
      </c>
      <c r="F6" s="2">
        <v>83.962000000000003</v>
      </c>
      <c r="G6" s="8">
        <v>2.0790000000000002</v>
      </c>
      <c r="H6" s="8">
        <v>0.98499999999999999</v>
      </c>
      <c r="I6" s="30">
        <f t="shared" si="0"/>
        <v>1200.3049999999998</v>
      </c>
      <c r="J6">
        <f t="shared" si="1"/>
        <v>4.8947168343827174</v>
      </c>
      <c r="L6" t="s">
        <v>262</v>
      </c>
      <c r="M6" s="25">
        <f t="array" ref="M6">MAX(ABS(P5:P11))</f>
        <v>0.46452319110257945</v>
      </c>
      <c r="O6" s="28">
        <f>O5+1</f>
        <v>1</v>
      </c>
      <c r="P6" s="28">
        <f>CORREL(B3:B50,C4:C51)</f>
        <v>0.40725245967973472</v>
      </c>
      <c r="R6" t="s">
        <v>262</v>
      </c>
      <c r="S6" s="25">
        <f t="array" ref="S6">MAX(ABS(V5:V11))</f>
        <v>0.47578079981591737</v>
      </c>
      <c r="U6" s="28">
        <f>U5+1</f>
        <v>1</v>
      </c>
      <c r="V6" s="28">
        <f>CORREL(C3:C50,B4:B51)</f>
        <v>0.47578079981591737</v>
      </c>
    </row>
    <row r="7" spans="1:22" x14ac:dyDescent="0.35">
      <c r="A7" s="5">
        <v>1948</v>
      </c>
      <c r="B7" s="23">
        <v>7.7</v>
      </c>
      <c r="C7" s="31">
        <v>-10.431075801368161</v>
      </c>
      <c r="D7" s="2">
        <v>91.171000000000006</v>
      </c>
      <c r="E7" s="2">
        <v>976.95500000000004</v>
      </c>
      <c r="F7" s="2">
        <v>97</v>
      </c>
      <c r="G7" s="8">
        <v>1.6339999999999999</v>
      </c>
      <c r="H7" s="8">
        <v>0.755</v>
      </c>
      <c r="I7" s="30">
        <f t="shared" si="0"/>
        <v>1076.3440000000001</v>
      </c>
      <c r="J7">
        <f>(I7/I6-1)*100</f>
        <v>-10.327458437647085</v>
      </c>
      <c r="L7" t="s">
        <v>263</v>
      </c>
      <c r="M7" s="25">
        <f>M5</f>
        <v>0</v>
      </c>
      <c r="O7" s="28">
        <f t="shared" ref="O7:O11" si="2">O6+1</f>
        <v>2</v>
      </c>
      <c r="P7" s="28">
        <f>CORREL(B3:B49,C5:C51)</f>
        <v>0.43914533302608255</v>
      </c>
      <c r="R7" t="s">
        <v>263</v>
      </c>
      <c r="S7" s="25">
        <f>S5</f>
        <v>1</v>
      </c>
      <c r="U7" s="28">
        <f t="shared" ref="U7:U11" si="3">U6+1</f>
        <v>2</v>
      </c>
      <c r="V7" s="28">
        <f>CORREL(C3:C49,B5:B51)</f>
        <v>0.42808928191651741</v>
      </c>
    </row>
    <row r="8" spans="1:22" x14ac:dyDescent="0.35">
      <c r="A8" s="5">
        <v>1949</v>
      </c>
      <c r="B8" s="23">
        <v>2.8</v>
      </c>
      <c r="C8" s="31">
        <v>-0.12129251116037576</v>
      </c>
      <c r="D8" s="2">
        <v>88.853999999999999</v>
      </c>
      <c r="E8" s="2">
        <v>968.71900000000005</v>
      </c>
      <c r="F8" s="2">
        <v>107.161</v>
      </c>
      <c r="G8" s="8">
        <v>1.306</v>
      </c>
      <c r="H8" s="8">
        <v>0.59499999999999997</v>
      </c>
      <c r="I8" s="30">
        <f t="shared" si="0"/>
        <v>1077.7810000000002</v>
      </c>
      <c r="J8">
        <f t="shared" si="1"/>
        <v>0.13350750317744353</v>
      </c>
      <c r="L8" t="s">
        <v>264</v>
      </c>
      <c r="M8" s="26">
        <f>INDEX(P5:P11,M7+1,1)</f>
        <v>0.46452319110257945</v>
      </c>
      <c r="O8" s="28">
        <f t="shared" si="2"/>
        <v>3</v>
      </c>
      <c r="P8" s="28">
        <f>CORREL(B3:B48,C6:C51)</f>
        <v>0.44851374147547712</v>
      </c>
      <c r="R8" t="s">
        <v>264</v>
      </c>
      <c r="S8" s="26">
        <f>INDEX(V5:V11,S7+1,1)</f>
        <v>0.47578079981591737</v>
      </c>
      <c r="U8" s="28">
        <f t="shared" si="3"/>
        <v>3</v>
      </c>
      <c r="V8" s="28">
        <f>CORREL(C3:C48,B6:B51)</f>
        <v>0.24644943306032799</v>
      </c>
    </row>
    <row r="9" spans="1:22" x14ac:dyDescent="0.35">
      <c r="A9" s="5">
        <v>1950</v>
      </c>
      <c r="B9" s="23">
        <v>3.1</v>
      </c>
      <c r="C9" s="31">
        <v>1.4722953260285498</v>
      </c>
      <c r="D9" s="2">
        <v>86.164000000000001</v>
      </c>
      <c r="E9" s="2">
        <v>975.76199999999994</v>
      </c>
      <c r="F9" s="2">
        <v>120.61799999999999</v>
      </c>
      <c r="G9" s="8">
        <v>1.139</v>
      </c>
      <c r="H9" s="8">
        <v>0.51</v>
      </c>
      <c r="I9" s="30">
        <f t="shared" si="0"/>
        <v>1098.0289999999998</v>
      </c>
      <c r="J9">
        <f t="shared" si="1"/>
        <v>1.8786747957144856</v>
      </c>
      <c r="O9" s="28">
        <f t="shared" si="2"/>
        <v>4</v>
      </c>
      <c r="P9" s="28">
        <f>CORREL(B3:B47,C7:C51)</f>
        <v>0.41635996682648402</v>
      </c>
      <c r="U9" s="28">
        <f t="shared" si="3"/>
        <v>4</v>
      </c>
      <c r="V9" s="28">
        <f>CORREL(C3:C47,B7:B51)</f>
        <v>0.27982890449537973</v>
      </c>
    </row>
    <row r="10" spans="1:22" x14ac:dyDescent="0.35">
      <c r="A10" s="5">
        <v>1951</v>
      </c>
      <c r="B10" s="23">
        <v>9.1</v>
      </c>
      <c r="C10" s="31">
        <v>3.116582654879152</v>
      </c>
      <c r="D10" s="2">
        <v>86.361999999999995</v>
      </c>
      <c r="E10" s="2">
        <v>998.77099999999996</v>
      </c>
      <c r="F10" s="2">
        <v>135.161</v>
      </c>
      <c r="G10" s="8">
        <v>1.0049999999999999</v>
      </c>
      <c r="H10" s="8">
        <v>0.45500000000000002</v>
      </c>
      <c r="I10" s="30">
        <f t="shared" si="0"/>
        <v>1135.3920000000001</v>
      </c>
      <c r="J10">
        <f t="shared" si="1"/>
        <v>3.4027334432879641</v>
      </c>
      <c r="O10" s="28">
        <f t="shared" si="2"/>
        <v>5</v>
      </c>
      <c r="P10" s="28">
        <f>CORREL(B3:B46,C8:C51)</f>
        <v>0.26438039279190212</v>
      </c>
      <c r="U10" s="28">
        <f t="shared" si="3"/>
        <v>5</v>
      </c>
      <c r="V10" s="28">
        <f>CORREL(C3:C46,B8:B51)</f>
        <v>0.18349360817861946</v>
      </c>
    </row>
    <row r="11" spans="1:22" x14ac:dyDescent="0.35">
      <c r="A11" s="5">
        <v>1952</v>
      </c>
      <c r="B11" s="23">
        <v>9.1999999999999993</v>
      </c>
      <c r="C11" s="31">
        <v>6.1761965459537382</v>
      </c>
      <c r="D11" s="2">
        <v>87.334000000000003</v>
      </c>
      <c r="E11" s="2">
        <v>1054.9269999999999</v>
      </c>
      <c r="F11" s="2">
        <v>152.185</v>
      </c>
      <c r="G11" s="8">
        <v>0.90600000000000003</v>
      </c>
      <c r="H11" s="8">
        <v>0.40799999999999997</v>
      </c>
      <c r="I11" s="30">
        <f t="shared" si="0"/>
        <v>1208.4259999999997</v>
      </c>
      <c r="J11">
        <f t="shared" si="1"/>
        <v>6.4324920379921435</v>
      </c>
      <c r="O11" s="29">
        <f t="shared" si="2"/>
        <v>6</v>
      </c>
      <c r="P11" s="29">
        <f>CORREL(B3:B45,C9:C51)</f>
        <v>-2.3273381631833505E-2</v>
      </c>
      <c r="U11" s="29">
        <f t="shared" si="3"/>
        <v>6</v>
      </c>
      <c r="V11" s="29">
        <f>CORREL(C3:C45,B9:B51)</f>
        <v>0.19120058185724881</v>
      </c>
    </row>
    <row r="12" spans="1:22" x14ac:dyDescent="0.35">
      <c r="A12" s="5">
        <v>1953</v>
      </c>
      <c r="B12" s="23">
        <v>3.1</v>
      </c>
      <c r="C12" s="31">
        <v>7.4181402625035586</v>
      </c>
      <c r="D12" s="2">
        <v>89.108000000000004</v>
      </c>
      <c r="E12" s="2">
        <v>1123.6959999999999</v>
      </c>
      <c r="F12" s="2">
        <v>172.95699999999999</v>
      </c>
      <c r="G12" s="8">
        <v>0.81499999999999995</v>
      </c>
      <c r="H12" s="8">
        <v>0.36299999999999999</v>
      </c>
      <c r="I12" s="30">
        <f t="shared" si="0"/>
        <v>1297.8309999999999</v>
      </c>
      <c r="J12">
        <f t="shared" si="1"/>
        <v>7.3984670968681776</v>
      </c>
    </row>
    <row r="13" spans="1:22" x14ac:dyDescent="0.35">
      <c r="A13" s="5">
        <v>1954</v>
      </c>
      <c r="B13" s="23">
        <v>1.8</v>
      </c>
      <c r="C13" s="31">
        <v>5.4381459953813049</v>
      </c>
      <c r="D13" s="2">
        <v>90.49</v>
      </c>
      <c r="E13" s="2">
        <v>1179.96</v>
      </c>
      <c r="F13" s="2">
        <v>191.55600000000001</v>
      </c>
      <c r="G13" s="8">
        <v>0.76300000000000001</v>
      </c>
      <c r="H13" s="8">
        <v>0.34300000000000003</v>
      </c>
      <c r="I13" s="30">
        <f t="shared" si="0"/>
        <v>1372.6220000000001</v>
      </c>
      <c r="J13">
        <f t="shared" si="1"/>
        <v>5.762768804258811</v>
      </c>
    </row>
    <row r="14" spans="1:22" x14ac:dyDescent="0.35">
      <c r="A14" s="5">
        <v>1955</v>
      </c>
      <c r="B14" s="23">
        <v>4.5</v>
      </c>
      <c r="C14" s="31">
        <v>7.4471859835284038</v>
      </c>
      <c r="D14" s="2">
        <v>93.555999999999997</v>
      </c>
      <c r="E14" s="2">
        <v>1264.5740000000001</v>
      </c>
      <c r="F14" s="2">
        <v>217.797</v>
      </c>
      <c r="G14" s="8">
        <v>0.69399999999999995</v>
      </c>
      <c r="H14" s="8">
        <v>0.315</v>
      </c>
      <c r="I14" s="30">
        <f t="shared" si="0"/>
        <v>1483.38</v>
      </c>
      <c r="J14">
        <f t="shared" si="1"/>
        <v>8.0690823839338233</v>
      </c>
    </row>
    <row r="15" spans="1:22" x14ac:dyDescent="0.35">
      <c r="A15" s="5">
        <v>1956</v>
      </c>
      <c r="B15" s="23">
        <v>4.9000000000000004</v>
      </c>
      <c r="C15" s="31">
        <v>7.3481925526178937</v>
      </c>
      <c r="D15" s="2">
        <v>95.350999999999999</v>
      </c>
      <c r="E15" s="2">
        <v>1357.248</v>
      </c>
      <c r="F15" s="2">
        <v>242.09700000000001</v>
      </c>
      <c r="G15" s="8">
        <v>0.65200000000000002</v>
      </c>
      <c r="H15" s="8">
        <v>0.29899999999999999</v>
      </c>
      <c r="I15" s="30">
        <f t="shared" si="0"/>
        <v>1600.296</v>
      </c>
      <c r="J15">
        <f t="shared" si="1"/>
        <v>7.881729563564277</v>
      </c>
    </row>
    <row r="16" spans="1:22" x14ac:dyDescent="0.35">
      <c r="A16" s="5">
        <v>1957</v>
      </c>
      <c r="B16" s="23">
        <v>3.7</v>
      </c>
      <c r="C16" s="31">
        <v>4.8207879490928196</v>
      </c>
      <c r="D16" s="2">
        <v>96.236000000000004</v>
      </c>
      <c r="E16" s="2">
        <v>1404.6110000000001</v>
      </c>
      <c r="F16" s="2">
        <v>271.17</v>
      </c>
      <c r="G16" s="8">
        <v>0.60299999999999998</v>
      </c>
      <c r="H16" s="8">
        <v>0.28199999999999997</v>
      </c>
      <c r="I16" s="30">
        <f t="shared" si="0"/>
        <v>1676.6660000000002</v>
      </c>
      <c r="J16">
        <f t="shared" si="1"/>
        <v>4.772242135204996</v>
      </c>
    </row>
    <row r="17" spans="1:22" x14ac:dyDescent="0.35">
      <c r="A17" s="5">
        <v>1958</v>
      </c>
      <c r="B17" s="23">
        <v>3</v>
      </c>
      <c r="C17" s="31">
        <v>4.8848710188295952</v>
      </c>
      <c r="D17" s="2">
        <v>98.218999999999994</v>
      </c>
      <c r="E17" s="2">
        <v>1337.894</v>
      </c>
      <c r="F17" s="2">
        <v>421.42399999999998</v>
      </c>
      <c r="G17" s="8">
        <v>0.57299999999999995</v>
      </c>
      <c r="H17" s="8">
        <v>0.25700000000000001</v>
      </c>
      <c r="I17" s="30">
        <f t="shared" si="0"/>
        <v>1760.1480000000001</v>
      </c>
      <c r="J17">
        <f t="shared" si="1"/>
        <v>4.9790477053867521</v>
      </c>
    </row>
    <row r="18" spans="1:22" x14ac:dyDescent="0.35">
      <c r="A18" s="5">
        <v>1959</v>
      </c>
      <c r="B18" s="23">
        <v>0.6</v>
      </c>
      <c r="C18" s="31">
        <v>2.4527146169805114</v>
      </c>
      <c r="D18" s="2">
        <v>98.638999999999996</v>
      </c>
      <c r="E18" s="2">
        <v>1265.124</v>
      </c>
      <c r="F18" s="2">
        <v>537.91</v>
      </c>
      <c r="G18" s="8">
        <v>0.54</v>
      </c>
      <c r="H18" s="8">
        <v>0.24099999999999999</v>
      </c>
      <c r="I18" s="30">
        <f t="shared" si="0"/>
        <v>1803.8150000000001</v>
      </c>
      <c r="J18">
        <f t="shared" si="1"/>
        <v>2.4808709267629681</v>
      </c>
    </row>
    <row r="19" spans="1:22" x14ac:dyDescent="0.35">
      <c r="A19" s="5">
        <v>1960</v>
      </c>
      <c r="B19" s="23">
        <v>1</v>
      </c>
      <c r="C19" s="31">
        <v>5.0681562337219432</v>
      </c>
      <c r="D19" s="2">
        <v>100.68600000000001</v>
      </c>
      <c r="E19" s="2">
        <v>1218.636</v>
      </c>
      <c r="F19" s="2">
        <v>686.89800000000002</v>
      </c>
      <c r="G19" s="8">
        <v>0.50900000000000001</v>
      </c>
      <c r="H19" s="8">
        <v>0.22500000000000001</v>
      </c>
      <c r="I19" s="30">
        <f t="shared" si="0"/>
        <v>1906.268</v>
      </c>
      <c r="J19">
        <f t="shared" si="1"/>
        <v>5.6797953226910725</v>
      </c>
    </row>
    <row r="20" spans="1:22" x14ac:dyDescent="0.35">
      <c r="A20" s="5">
        <v>1961</v>
      </c>
      <c r="B20" s="23">
        <v>3.4</v>
      </c>
      <c r="C20" s="31">
        <v>4.5658263437706958</v>
      </c>
      <c r="D20" s="2">
        <v>99.468000000000004</v>
      </c>
      <c r="E20" s="2">
        <v>1153.329</v>
      </c>
      <c r="F20" s="2">
        <v>848.649</v>
      </c>
      <c r="G20" s="8">
        <v>0.47599999999999998</v>
      </c>
      <c r="H20" s="8">
        <v>0.19900000000000001</v>
      </c>
      <c r="I20" s="30">
        <f t="shared" si="0"/>
        <v>2002.6530000000002</v>
      </c>
      <c r="J20">
        <f t="shared" si="1"/>
        <v>5.0562145511544143</v>
      </c>
    </row>
    <row r="21" spans="1:22" x14ac:dyDescent="0.35">
      <c r="A21" s="5">
        <v>1962</v>
      </c>
      <c r="B21" s="23">
        <v>4.3</v>
      </c>
      <c r="C21" s="31">
        <v>4.0515235925317139</v>
      </c>
      <c r="D21" s="2">
        <v>103.714</v>
      </c>
      <c r="E21" s="2">
        <v>1091.365</v>
      </c>
      <c r="F21" s="2">
        <v>998.49099999999999</v>
      </c>
      <c r="G21" s="8">
        <v>0.44700000000000001</v>
      </c>
      <c r="H21" s="8">
        <v>0.193</v>
      </c>
      <c r="I21" s="30">
        <f t="shared" si="0"/>
        <v>2090.4960000000001</v>
      </c>
      <c r="J21">
        <f t="shared" si="1"/>
        <v>4.3863315312238305</v>
      </c>
    </row>
    <row r="22" spans="1:22" x14ac:dyDescent="0.35">
      <c r="A22" s="5">
        <v>1963</v>
      </c>
      <c r="B22" s="23">
        <v>2</v>
      </c>
      <c r="C22" s="31">
        <v>0.31192702792748328</v>
      </c>
      <c r="D22" s="2">
        <v>95.480999999999995</v>
      </c>
      <c r="E22" s="2">
        <v>982.96299999999997</v>
      </c>
      <c r="F22" s="2">
        <v>1124.1320000000001</v>
      </c>
      <c r="G22" s="8">
        <v>0.4</v>
      </c>
      <c r="H22" s="8">
        <v>0.185</v>
      </c>
      <c r="I22" s="30">
        <f t="shared" si="0"/>
        <v>2107.6800000000003</v>
      </c>
      <c r="J22">
        <f t="shared" si="1"/>
        <v>0.82200587803087366</v>
      </c>
    </row>
    <row r="23" spans="1:22" x14ac:dyDescent="0.35">
      <c r="A23" s="5">
        <v>1964</v>
      </c>
      <c r="B23" s="23">
        <v>3.3</v>
      </c>
      <c r="C23" s="31">
        <v>5.2246070491685392</v>
      </c>
      <c r="D23" s="2">
        <v>96.984999999999999</v>
      </c>
      <c r="E23" s="2">
        <v>1024.5250000000001</v>
      </c>
      <c r="F23" s="2">
        <v>1179.277</v>
      </c>
      <c r="G23" s="8">
        <v>16.012</v>
      </c>
      <c r="H23" s="8">
        <v>0.17799999999999999</v>
      </c>
      <c r="I23" s="30">
        <f t="shared" si="0"/>
        <v>2219.9920000000002</v>
      </c>
      <c r="J23">
        <f t="shared" si="1"/>
        <v>5.328702649358541</v>
      </c>
    </row>
    <row r="24" spans="1:22" x14ac:dyDescent="0.35">
      <c r="A24" s="5">
        <v>1965</v>
      </c>
      <c r="B24" s="23">
        <v>4.8</v>
      </c>
      <c r="C24" s="31">
        <v>7.177193180999808</v>
      </c>
      <c r="D24" s="2">
        <v>99.638000000000005</v>
      </c>
      <c r="E24" s="2">
        <v>1012.485</v>
      </c>
      <c r="F24" s="2">
        <v>1274.3440000000001</v>
      </c>
      <c r="G24" s="8">
        <v>105.107</v>
      </c>
      <c r="H24" s="8">
        <v>0.17</v>
      </c>
      <c r="I24" s="30">
        <f t="shared" si="0"/>
        <v>2392.1060000000002</v>
      </c>
      <c r="J24">
        <f t="shared" si="1"/>
        <v>7.7529108213002518</v>
      </c>
    </row>
    <row r="25" spans="1:22" x14ac:dyDescent="0.35">
      <c r="A25" s="5">
        <v>1966</v>
      </c>
      <c r="B25" s="23">
        <v>3.9</v>
      </c>
      <c r="C25" s="31">
        <v>6.9088254820055095</v>
      </c>
      <c r="D25" s="2">
        <v>104.73099999999999</v>
      </c>
      <c r="E25" s="2">
        <v>1024.27</v>
      </c>
      <c r="F25" s="2">
        <v>1397.6120000000001</v>
      </c>
      <c r="G25" s="8">
        <v>147.387</v>
      </c>
      <c r="H25" s="8">
        <v>0.16600000000000001</v>
      </c>
      <c r="I25" s="30">
        <f t="shared" si="0"/>
        <v>2569.4350000000004</v>
      </c>
      <c r="J25">
        <f t="shared" si="1"/>
        <v>7.4130912258904891</v>
      </c>
    </row>
    <row r="26" spans="1:22" x14ac:dyDescent="0.35">
      <c r="A26" s="5">
        <v>1967</v>
      </c>
      <c r="B26" s="23">
        <v>2.5</v>
      </c>
      <c r="C26" s="31">
        <v>3.063666379222707</v>
      </c>
      <c r="D26" s="2">
        <v>104.47</v>
      </c>
      <c r="E26" s="2">
        <v>971.96600000000001</v>
      </c>
      <c r="F26" s="2">
        <v>1490.1469999999999</v>
      </c>
      <c r="G26" s="8">
        <v>193.40600000000001</v>
      </c>
      <c r="H26" s="8">
        <v>0.16200000000000001</v>
      </c>
      <c r="I26" s="30">
        <f t="shared" si="0"/>
        <v>2655.6809999999996</v>
      </c>
      <c r="J26">
        <f t="shared" si="1"/>
        <v>3.3566134189033425</v>
      </c>
    </row>
    <row r="27" spans="1:22" x14ac:dyDescent="0.35">
      <c r="A27" s="5">
        <v>1968</v>
      </c>
      <c r="B27" s="23">
        <v>4.7</v>
      </c>
      <c r="C27" s="31">
        <v>5.1074482865808069</v>
      </c>
      <c r="D27" s="2">
        <v>107.258</v>
      </c>
      <c r="E27" s="2">
        <v>972.25099999999998</v>
      </c>
      <c r="F27" s="2">
        <v>1577.5409999999999</v>
      </c>
      <c r="G27" s="8">
        <v>242.45099999999999</v>
      </c>
      <c r="H27" s="8">
        <v>0.156</v>
      </c>
      <c r="I27" s="30">
        <f t="shared" si="0"/>
        <v>2792.3989999999999</v>
      </c>
      <c r="J27">
        <f t="shared" si="1"/>
        <v>5.1481333789713535</v>
      </c>
    </row>
    <row r="28" spans="1:22" x14ac:dyDescent="0.35">
      <c r="A28" s="5">
        <v>1969</v>
      </c>
      <c r="B28" s="23">
        <v>5.4</v>
      </c>
      <c r="C28" s="31">
        <v>4.1169003012754057</v>
      </c>
      <c r="D28" s="2">
        <v>109.223</v>
      </c>
      <c r="E28" s="2">
        <v>956.88699999999994</v>
      </c>
      <c r="F28" s="2">
        <v>1677.518</v>
      </c>
      <c r="G28" s="8">
        <v>278.072</v>
      </c>
      <c r="H28" s="8">
        <v>0.15</v>
      </c>
      <c r="I28" s="30">
        <f t="shared" si="0"/>
        <v>2912.627</v>
      </c>
      <c r="J28">
        <f t="shared" si="1"/>
        <v>4.3055451602725947</v>
      </c>
    </row>
    <row r="29" spans="1:22" x14ac:dyDescent="0.35">
      <c r="A29" s="5">
        <v>1970</v>
      </c>
      <c r="B29" s="23">
        <v>6.4</v>
      </c>
      <c r="C29" s="31">
        <v>3.2905249414874271</v>
      </c>
      <c r="D29" s="2">
        <v>42.35</v>
      </c>
      <c r="E29" s="2">
        <v>949.42</v>
      </c>
      <c r="F29" s="2">
        <v>1796.6679999999999</v>
      </c>
      <c r="G29" s="8">
        <v>314.48200000000003</v>
      </c>
      <c r="H29" s="8">
        <v>0.15</v>
      </c>
      <c r="I29" s="30">
        <f t="shared" si="0"/>
        <v>3060.72</v>
      </c>
      <c r="J29">
        <f t="shared" si="1"/>
        <v>5.0845164863197345</v>
      </c>
    </row>
    <row r="30" spans="1:22" x14ac:dyDescent="0.35">
      <c r="A30" s="5">
        <v>1971</v>
      </c>
      <c r="B30" s="23">
        <v>9.4</v>
      </c>
      <c r="C30" s="31">
        <v>12.901071744349935</v>
      </c>
      <c r="D30" s="2">
        <v>15.266999999999999</v>
      </c>
      <c r="E30" s="2">
        <v>977.33399999999995</v>
      </c>
      <c r="F30" s="2">
        <v>2079.7240000000002</v>
      </c>
      <c r="G30" s="8">
        <v>354.01499999999999</v>
      </c>
      <c r="H30" s="2">
        <v>76.677999999999997</v>
      </c>
      <c r="I30" s="30">
        <f t="shared" si="0"/>
        <v>3487.7509999999997</v>
      </c>
      <c r="J30">
        <f t="shared" si="1"/>
        <v>13.951978619409822</v>
      </c>
      <c r="L30" t="s">
        <v>270</v>
      </c>
      <c r="R30" t="s">
        <v>271</v>
      </c>
    </row>
    <row r="31" spans="1:22" x14ac:dyDescent="0.35">
      <c r="A31" s="5">
        <v>1972</v>
      </c>
      <c r="B31" s="23">
        <v>7.1</v>
      </c>
      <c r="C31" s="31">
        <v>0.99184796707074696</v>
      </c>
      <c r="D31" s="2">
        <v>13.669</v>
      </c>
      <c r="E31" s="2">
        <v>920.40800000000002</v>
      </c>
      <c r="F31" s="2">
        <v>2094.4450000000002</v>
      </c>
      <c r="G31" s="8">
        <v>385.952</v>
      </c>
      <c r="H31" s="2">
        <v>145.27099999999999</v>
      </c>
      <c r="I31" s="30">
        <f t="shared" si="0"/>
        <v>3546.0760000000005</v>
      </c>
      <c r="J31">
        <f t="shared" si="1"/>
        <v>1.6722810774049135</v>
      </c>
    </row>
    <row r="32" spans="1:22" x14ac:dyDescent="0.35">
      <c r="A32" s="5">
        <v>1973</v>
      </c>
      <c r="B32" s="23">
        <v>9.1999999999999993</v>
      </c>
      <c r="C32" s="31">
        <v>13.197567539287135</v>
      </c>
      <c r="D32" s="2">
        <v>13.329000000000001</v>
      </c>
      <c r="E32" s="2">
        <v>908.38199999999995</v>
      </c>
      <c r="F32" s="2">
        <v>2400.4189999999999</v>
      </c>
      <c r="G32" s="8">
        <v>487.30700000000002</v>
      </c>
      <c r="H32" s="2">
        <v>224.27699999999999</v>
      </c>
      <c r="I32" s="30">
        <f t="shared" si="0"/>
        <v>4020.3850000000002</v>
      </c>
      <c r="J32">
        <f t="shared" si="1"/>
        <v>13.375601650951641</v>
      </c>
      <c r="L32" t="s">
        <v>260</v>
      </c>
      <c r="M32" s="24">
        <v>6</v>
      </c>
      <c r="O32" s="27" t="s">
        <v>265</v>
      </c>
      <c r="P32" s="27" t="s">
        <v>266</v>
      </c>
      <c r="R32" t="s">
        <v>260</v>
      </c>
      <c r="S32" s="24">
        <v>6</v>
      </c>
      <c r="U32" s="27" t="s">
        <v>265</v>
      </c>
      <c r="V32" s="27" t="s">
        <v>266</v>
      </c>
    </row>
    <row r="33" spans="1:22" x14ac:dyDescent="0.35">
      <c r="A33" s="5">
        <v>1974</v>
      </c>
      <c r="B33" s="23">
        <v>16</v>
      </c>
      <c r="C33" s="31">
        <v>9.2404168933828181</v>
      </c>
      <c r="D33" s="2">
        <v>13.085000000000001</v>
      </c>
      <c r="E33" s="2">
        <v>906.154</v>
      </c>
      <c r="F33" s="2">
        <v>2512.9789999999998</v>
      </c>
      <c r="G33" s="8">
        <v>644.39</v>
      </c>
      <c r="H33" s="2">
        <v>324.488</v>
      </c>
      <c r="I33" s="30">
        <f t="shared" si="0"/>
        <v>4388.0109999999995</v>
      </c>
      <c r="J33">
        <f t="shared" si="1"/>
        <v>9.1440496370372326</v>
      </c>
      <c r="L33" t="s">
        <v>261</v>
      </c>
      <c r="M33" s="25">
        <f t="array" ref="M33">INDEX(O33:O39,MATCH(M34,ABS(P33:P39),0),1)</f>
        <v>0</v>
      </c>
      <c r="O33">
        <v>0</v>
      </c>
      <c r="P33">
        <f>CORREL(B3:B51,J3:J51)</f>
        <v>0.3832373294720175</v>
      </c>
      <c r="R33" t="s">
        <v>261</v>
      </c>
      <c r="S33" s="25">
        <f t="array" ref="S33">INDEX(U33:U39,MATCH(S34,ABS(V33:V39),0),1)</f>
        <v>1</v>
      </c>
      <c r="U33">
        <v>0</v>
      </c>
      <c r="V33">
        <f>CORREL(J3:J51,B3:B51)</f>
        <v>0.3832373294720175</v>
      </c>
    </row>
    <row r="34" spans="1:22" x14ac:dyDescent="0.35">
      <c r="A34" s="5">
        <v>1975</v>
      </c>
      <c r="B34" s="23">
        <v>24.2</v>
      </c>
      <c r="C34" s="31">
        <v>17.096503204149862</v>
      </c>
      <c r="D34" s="2">
        <v>12.984</v>
      </c>
      <c r="E34" s="2">
        <v>883.74900000000002</v>
      </c>
      <c r="F34" s="2">
        <v>3013.7730000000001</v>
      </c>
      <c r="G34" s="8">
        <v>814.6</v>
      </c>
      <c r="H34" s="2">
        <v>397.05599999999998</v>
      </c>
      <c r="I34" s="30">
        <f t="shared" si="0"/>
        <v>5109.1779999999999</v>
      </c>
      <c r="J34">
        <f t="shared" si="1"/>
        <v>16.434940568745169</v>
      </c>
      <c r="L34" t="s">
        <v>262</v>
      </c>
      <c r="M34" s="25">
        <f t="array" ref="M34">MAX(ABS(P33:P39))</f>
        <v>0.3832373294720175</v>
      </c>
      <c r="O34" s="28">
        <f>O33+1</f>
        <v>1</v>
      </c>
      <c r="P34" s="28">
        <f>CORREL(B3:B50,J4:J51)</f>
        <v>0.333718858521869</v>
      </c>
      <c r="R34" t="s">
        <v>262</v>
      </c>
      <c r="S34" s="25">
        <f t="array" ref="S34">MAX(ABS(V33:V39))</f>
        <v>0.41060376568369722</v>
      </c>
      <c r="U34" s="28">
        <f>U33+1</f>
        <v>1</v>
      </c>
      <c r="V34" s="28">
        <f>CORREL(J3:J50,B4:B51)</f>
        <v>0.41060376568369722</v>
      </c>
    </row>
    <row r="35" spans="1:22" x14ac:dyDescent="0.35">
      <c r="A35" s="5">
        <v>1976</v>
      </c>
      <c r="B35" s="23">
        <v>16.5</v>
      </c>
      <c r="C35" s="31">
        <v>12.821905151546776</v>
      </c>
      <c r="D35" s="4">
        <v>13</v>
      </c>
      <c r="E35" s="6">
        <v>831</v>
      </c>
      <c r="F35" s="6">
        <v>3261</v>
      </c>
      <c r="G35" s="6">
        <v>1157</v>
      </c>
      <c r="H35" s="6">
        <v>500</v>
      </c>
      <c r="I35" s="30">
        <f t="shared" si="0"/>
        <v>5749</v>
      </c>
      <c r="J35">
        <f t="shared" si="1"/>
        <v>12.522992935458511</v>
      </c>
      <c r="L35" t="s">
        <v>263</v>
      </c>
      <c r="M35" s="25">
        <f>M33</f>
        <v>0</v>
      </c>
      <c r="O35" s="28">
        <f t="shared" ref="O35:O39" si="4">O34+1</f>
        <v>2</v>
      </c>
      <c r="P35" s="28">
        <f>CORREL(B3:B49,J5:J51)</f>
        <v>0.34920833250532091</v>
      </c>
      <c r="R35" t="s">
        <v>263</v>
      </c>
      <c r="S35" s="25">
        <f>S33</f>
        <v>1</v>
      </c>
      <c r="U35" s="28">
        <f t="shared" ref="U35:U39" si="5">U34+1</f>
        <v>2</v>
      </c>
      <c r="V35" s="28">
        <f>CORREL(J3:J49,B5:B51)</f>
        <v>0.38755939756126634</v>
      </c>
    </row>
    <row r="36" spans="1:22" x14ac:dyDescent="0.35">
      <c r="A36" s="5">
        <v>1977</v>
      </c>
      <c r="B36" s="23">
        <v>15.8</v>
      </c>
      <c r="C36" s="31">
        <v>11.850380668652761</v>
      </c>
      <c r="D36" s="4">
        <v>13</v>
      </c>
      <c r="E36" s="6">
        <v>805</v>
      </c>
      <c r="F36" s="6">
        <v>3431</v>
      </c>
      <c r="G36" s="6">
        <v>1596</v>
      </c>
      <c r="H36" s="6">
        <v>652</v>
      </c>
      <c r="I36" s="30">
        <f t="shared" si="0"/>
        <v>6484</v>
      </c>
      <c r="J36">
        <f t="shared" si="1"/>
        <v>12.784832144720815</v>
      </c>
      <c r="L36" t="s">
        <v>264</v>
      </c>
      <c r="M36" s="26">
        <f>INDEX(P33:P39,M35+1,1)</f>
        <v>0.3832373294720175</v>
      </c>
      <c r="O36" s="28">
        <f t="shared" si="4"/>
        <v>3</v>
      </c>
      <c r="P36" s="28">
        <f>CORREL(B3:B48,J6:J51)</f>
        <v>0.349124505367439</v>
      </c>
      <c r="R36" t="s">
        <v>264</v>
      </c>
      <c r="S36" s="26">
        <f>INDEX(V33:V39,S35+1,1)</f>
        <v>0.41060376568369722</v>
      </c>
      <c r="U36" s="28">
        <f t="shared" si="5"/>
        <v>3</v>
      </c>
      <c r="V36" s="28">
        <f>CORREL(J3:J48,B6:B51)</f>
        <v>0.24397568378039564</v>
      </c>
    </row>
    <row r="37" spans="1:22" x14ac:dyDescent="0.35">
      <c r="A37" s="5">
        <v>1978</v>
      </c>
      <c r="B37" s="23">
        <v>8.3000000000000007</v>
      </c>
      <c r="C37" s="31">
        <v>15.063628292394204</v>
      </c>
      <c r="D37" s="4">
        <v>13</v>
      </c>
      <c r="E37" s="6">
        <v>800</v>
      </c>
      <c r="F37" s="6">
        <v>3625</v>
      </c>
      <c r="G37" s="6">
        <v>2172</v>
      </c>
      <c r="H37" s="6">
        <v>852</v>
      </c>
      <c r="I37" s="30">
        <f t="shared" si="0"/>
        <v>7449</v>
      </c>
      <c r="J37">
        <f t="shared" si="1"/>
        <v>14.882788402220859</v>
      </c>
      <c r="O37" s="28">
        <f t="shared" si="4"/>
        <v>4</v>
      </c>
      <c r="P37" s="28">
        <f>CORREL(B3:B47,J7:J51)</f>
        <v>0.30695809920114098</v>
      </c>
      <c r="U37" s="28">
        <f t="shared" si="5"/>
        <v>4</v>
      </c>
      <c r="V37" s="28">
        <f>CORREL(J3:J47,B7:B51)</f>
        <v>0.27206135963598516</v>
      </c>
    </row>
    <row r="38" spans="1:22" x14ac:dyDescent="0.35">
      <c r="A38" s="5">
        <v>1979</v>
      </c>
      <c r="B38" s="23">
        <v>13.4</v>
      </c>
      <c r="C38" s="31">
        <v>14.454732510288061</v>
      </c>
      <c r="D38" s="4">
        <v>13</v>
      </c>
      <c r="E38" s="6">
        <v>782</v>
      </c>
      <c r="F38" s="6">
        <v>3694</v>
      </c>
      <c r="G38" s="6">
        <v>2948</v>
      </c>
      <c r="H38" s="6">
        <v>1125</v>
      </c>
      <c r="I38" s="30">
        <f t="shared" si="0"/>
        <v>8549</v>
      </c>
      <c r="J38">
        <f t="shared" si="1"/>
        <v>14.767082829910061</v>
      </c>
      <c r="O38" s="28">
        <f t="shared" si="4"/>
        <v>5</v>
      </c>
      <c r="P38" s="28">
        <f>CORREL(B3:B46,J8:J51)</f>
        <v>0.10666050216281736</v>
      </c>
      <c r="U38" s="28">
        <f t="shared" si="5"/>
        <v>5</v>
      </c>
      <c r="V38" s="28">
        <f>CORREL(J3:J46,B8:B51)</f>
        <v>0.18089968291656522</v>
      </c>
    </row>
    <row r="39" spans="1:22" x14ac:dyDescent="0.35">
      <c r="A39" s="5">
        <v>1980</v>
      </c>
      <c r="B39" s="23">
        <v>18</v>
      </c>
      <c r="C39" s="31">
        <v>9.6853932584269664</v>
      </c>
      <c r="D39" s="4">
        <v>13</v>
      </c>
      <c r="E39" s="6">
        <v>704</v>
      </c>
      <c r="F39" s="6">
        <v>3540</v>
      </c>
      <c r="G39" s="6">
        <v>3610</v>
      </c>
      <c r="H39" s="6">
        <v>1419</v>
      </c>
      <c r="I39" s="30">
        <f t="shared" si="0"/>
        <v>9273</v>
      </c>
      <c r="J39">
        <f t="shared" si="1"/>
        <v>8.4688267633641345</v>
      </c>
      <c r="O39" s="29">
        <f t="shared" si="4"/>
        <v>6</v>
      </c>
      <c r="P39" s="29">
        <f>CORREL(B3:B45,J9:J51)</f>
        <v>-0.18075758906748532</v>
      </c>
      <c r="U39" s="29">
        <f t="shared" si="5"/>
        <v>6</v>
      </c>
      <c r="V39" s="29">
        <f>CORREL(J3:J45,B9:B51)</f>
        <v>0.1829851840293806</v>
      </c>
    </row>
    <row r="40" spans="1:22" x14ac:dyDescent="0.35">
      <c r="A40" s="5">
        <v>1981</v>
      </c>
      <c r="B40" s="23">
        <v>11.9</v>
      </c>
      <c r="C40" s="31">
        <v>5.5214095472239322</v>
      </c>
      <c r="D40" s="4">
        <v>13</v>
      </c>
      <c r="E40" s="6">
        <v>673</v>
      </c>
      <c r="F40" s="6">
        <v>3343</v>
      </c>
      <c r="G40" s="6">
        <v>4043</v>
      </c>
      <c r="H40" s="6">
        <v>1686</v>
      </c>
      <c r="I40" s="30">
        <f t="shared" si="0"/>
        <v>9745</v>
      </c>
      <c r="J40">
        <f t="shared" si="1"/>
        <v>5.0900463711851529</v>
      </c>
    </row>
    <row r="41" spans="1:22" x14ac:dyDescent="0.35">
      <c r="A41" s="5">
        <v>1982</v>
      </c>
      <c r="B41" s="23">
        <v>8.6</v>
      </c>
      <c r="C41" s="31">
        <v>4.4073390932919176</v>
      </c>
      <c r="D41" s="4">
        <v>7</v>
      </c>
      <c r="E41" s="6">
        <v>657</v>
      </c>
      <c r="F41" s="6">
        <v>3097</v>
      </c>
      <c r="G41" s="6">
        <v>4298</v>
      </c>
      <c r="H41" s="6">
        <v>1833</v>
      </c>
      <c r="I41" s="30">
        <f t="shared" si="0"/>
        <v>9885</v>
      </c>
      <c r="J41">
        <f t="shared" si="1"/>
        <v>1.4366341713699438</v>
      </c>
    </row>
    <row r="42" spans="1:22" x14ac:dyDescent="0.35">
      <c r="A42" s="5">
        <v>1983</v>
      </c>
      <c r="B42" s="23">
        <v>4.5999999999999996</v>
      </c>
      <c r="C42" s="31">
        <v>2.35239423523943</v>
      </c>
      <c r="D42" s="4">
        <v>6</v>
      </c>
      <c r="E42" s="6">
        <v>641</v>
      </c>
      <c r="F42" s="6">
        <v>2850</v>
      </c>
      <c r="G42" s="6">
        <v>4531</v>
      </c>
      <c r="H42" s="6">
        <v>1874</v>
      </c>
      <c r="I42" s="30">
        <f t="shared" si="0"/>
        <v>9896</v>
      </c>
      <c r="J42">
        <f t="shared" si="1"/>
        <v>0.11127971674254056</v>
      </c>
    </row>
    <row r="43" spans="1:22" x14ac:dyDescent="0.35">
      <c r="A43" s="5">
        <v>1984</v>
      </c>
      <c r="B43" s="23">
        <v>5</v>
      </c>
      <c r="C43" s="31">
        <v>4.0788517441860517</v>
      </c>
      <c r="D43" s="5"/>
      <c r="E43" s="6">
        <v>583</v>
      </c>
      <c r="F43" s="6">
        <v>2554</v>
      </c>
      <c r="G43" s="6">
        <v>4846</v>
      </c>
      <c r="H43" s="6">
        <v>1979</v>
      </c>
      <c r="I43" s="30">
        <f t="shared" si="0"/>
        <v>9962</v>
      </c>
      <c r="J43">
        <f t="shared" si="1"/>
        <v>0.66693613581245703</v>
      </c>
    </row>
    <row r="44" spans="1:22" x14ac:dyDescent="0.35">
      <c r="A44" s="5">
        <v>1985</v>
      </c>
      <c r="B44" s="23">
        <v>6.1</v>
      </c>
      <c r="C44" s="31">
        <v>5.0013092432573902</v>
      </c>
      <c r="D44" s="5"/>
      <c r="E44" s="6">
        <v>528</v>
      </c>
      <c r="F44" s="6">
        <v>2426</v>
      </c>
      <c r="G44" s="6">
        <v>5232</v>
      </c>
      <c r="H44" s="6">
        <v>2137</v>
      </c>
      <c r="I44" s="30">
        <f t="shared" si="0"/>
        <v>10323</v>
      </c>
      <c r="J44">
        <f t="shared" si="1"/>
        <v>3.6237703272435251</v>
      </c>
    </row>
    <row r="45" spans="1:22" x14ac:dyDescent="0.35">
      <c r="A45" s="5">
        <v>1986</v>
      </c>
      <c r="B45" s="23">
        <v>3.4</v>
      </c>
      <c r="C45" s="31">
        <v>2.3275145469659142</v>
      </c>
      <c r="D45" s="5"/>
      <c r="E45" s="6">
        <v>142</v>
      </c>
      <c r="F45" s="6">
        <v>2225</v>
      </c>
      <c r="G45" s="6">
        <v>5459</v>
      </c>
      <c r="H45" s="6">
        <v>2310</v>
      </c>
      <c r="I45" s="30">
        <f t="shared" si="0"/>
        <v>10136</v>
      </c>
      <c r="J45">
        <f t="shared" si="1"/>
        <v>-1.8114889082631036</v>
      </c>
    </row>
    <row r="46" spans="1:22" x14ac:dyDescent="0.35">
      <c r="A46" s="5">
        <v>1987</v>
      </c>
      <c r="B46" s="23">
        <v>4.2</v>
      </c>
      <c r="C46" s="31">
        <v>4.3541835905767767</v>
      </c>
      <c r="D46" s="5"/>
      <c r="E46" s="6">
        <v>117</v>
      </c>
      <c r="F46" s="6">
        <v>2029</v>
      </c>
      <c r="G46" s="6">
        <v>5633</v>
      </c>
      <c r="H46" s="6">
        <v>2608</v>
      </c>
      <c r="I46" s="30">
        <f t="shared" si="0"/>
        <v>10387</v>
      </c>
      <c r="J46">
        <f t="shared" si="1"/>
        <v>2.4763220205209047</v>
      </c>
    </row>
    <row r="47" spans="1:22" x14ac:dyDescent="0.35">
      <c r="A47" s="5">
        <v>1988</v>
      </c>
      <c r="B47" s="23">
        <v>4.9000000000000004</v>
      </c>
      <c r="C47" s="31">
        <v>3.5419585863303737</v>
      </c>
      <c r="D47" s="5"/>
      <c r="E47" s="6">
        <v>108</v>
      </c>
      <c r="F47" s="6">
        <v>1896</v>
      </c>
      <c r="G47" s="6">
        <v>5810</v>
      </c>
      <c r="H47" s="6">
        <v>2932</v>
      </c>
      <c r="I47" s="30">
        <f t="shared" si="0"/>
        <v>10746</v>
      </c>
      <c r="J47">
        <f t="shared" si="1"/>
        <v>3.4562433811495152</v>
      </c>
    </row>
    <row r="48" spans="1:22" x14ac:dyDescent="0.35">
      <c r="A48" s="5">
        <v>1989</v>
      </c>
      <c r="B48" s="23">
        <v>7.8</v>
      </c>
      <c r="C48" s="31">
        <v>6.0972859183520134</v>
      </c>
      <c r="D48" s="5"/>
      <c r="E48" s="6">
        <v>102</v>
      </c>
      <c r="F48" s="6">
        <v>1646</v>
      </c>
      <c r="G48" s="6">
        <v>5806</v>
      </c>
      <c r="H48" s="6">
        <v>3654</v>
      </c>
      <c r="I48" s="30">
        <f t="shared" si="0"/>
        <v>11208</v>
      </c>
      <c r="J48">
        <f t="shared" si="1"/>
        <v>4.2992741485203823</v>
      </c>
    </row>
    <row r="49" spans="1:10" x14ac:dyDescent="0.35">
      <c r="A49" s="5">
        <v>1990</v>
      </c>
      <c r="B49" s="23">
        <v>9.5</v>
      </c>
      <c r="C49" s="31">
        <v>6.4413265306122458</v>
      </c>
      <c r="D49" s="5"/>
      <c r="E49" s="6">
        <v>62</v>
      </c>
      <c r="F49" s="6">
        <v>1539</v>
      </c>
      <c r="G49" s="6">
        <v>5866</v>
      </c>
      <c r="H49" s="6">
        <v>4380</v>
      </c>
      <c r="I49" s="30">
        <f t="shared" si="0"/>
        <v>11847</v>
      </c>
      <c r="J49">
        <f t="shared" si="1"/>
        <v>5.70128479657388</v>
      </c>
    </row>
    <row r="50" spans="1:10" x14ac:dyDescent="0.35">
      <c r="A50" s="5">
        <v>1991</v>
      </c>
      <c r="B50" s="23">
        <v>5.9</v>
      </c>
      <c r="C50" s="31">
        <v>2.3567006191332229</v>
      </c>
      <c r="D50" s="5"/>
      <c r="E50" s="6">
        <v>61</v>
      </c>
      <c r="F50" s="6">
        <v>1373</v>
      </c>
      <c r="G50" s="6">
        <v>5810</v>
      </c>
      <c r="H50" s="6">
        <v>4847</v>
      </c>
      <c r="I50" s="30">
        <f t="shared" si="0"/>
        <v>12091</v>
      </c>
      <c r="J50">
        <f t="shared" si="1"/>
        <v>2.0595931459441275</v>
      </c>
    </row>
    <row r="51" spans="1:10" x14ac:dyDescent="0.35">
      <c r="A51" s="5">
        <v>1992</v>
      </c>
      <c r="B51" s="23">
        <v>3.7</v>
      </c>
      <c r="C51" s="31">
        <v>4.8520325203252002</v>
      </c>
      <c r="D51" s="5"/>
      <c r="E51" s="6">
        <v>59</v>
      </c>
      <c r="F51" s="6">
        <v>1166</v>
      </c>
      <c r="G51" s="6">
        <v>5743</v>
      </c>
      <c r="H51" s="6">
        <v>5288</v>
      </c>
      <c r="I51" s="30">
        <f t="shared" si="0"/>
        <v>12256</v>
      </c>
      <c r="J51">
        <f>(I51/I50-1)*100</f>
        <v>1.3646513935985372</v>
      </c>
    </row>
    <row r="52" spans="1:10" x14ac:dyDescent="0.35">
      <c r="A52" s="5">
        <v>1993</v>
      </c>
      <c r="B52" s="23">
        <v>1.6</v>
      </c>
      <c r="C52" s="31">
        <v>5.2360275417157709</v>
      </c>
      <c r="D52" s="5"/>
      <c r="E52" s="6">
        <v>58.2</v>
      </c>
      <c r="F52" s="6">
        <v>1162.5</v>
      </c>
      <c r="G52" s="6">
        <v>5347.6</v>
      </c>
      <c r="H52" s="6">
        <v>6101.6</v>
      </c>
      <c r="I52" s="30">
        <f t="shared" ref="I52:I78" si="6">SUM(E52:H52)</f>
        <v>12669.900000000001</v>
      </c>
      <c r="J52">
        <f t="shared" ref="J52:J78" si="7">(I52/I51-1)*100</f>
        <v>3.3771214099216795</v>
      </c>
    </row>
    <row r="53" spans="1:10" x14ac:dyDescent="0.35">
      <c r="A53" s="5">
        <v>1994</v>
      </c>
      <c r="B53" s="23">
        <v>2.4</v>
      </c>
      <c r="C53" s="31">
        <v>1.1694596554102432</v>
      </c>
      <c r="D53" s="5"/>
      <c r="E53" s="6">
        <v>57.3</v>
      </c>
      <c r="F53" s="6">
        <v>1135.0999999999999</v>
      </c>
      <c r="G53" s="6">
        <v>5245.3</v>
      </c>
      <c r="H53" s="6">
        <v>6817.8</v>
      </c>
      <c r="I53" s="30">
        <f t="shared" si="6"/>
        <v>13255.5</v>
      </c>
      <c r="J53">
        <f t="shared" si="7"/>
        <v>4.6219780740179406</v>
      </c>
    </row>
    <row r="54" spans="1:10" x14ac:dyDescent="0.35">
      <c r="A54" s="5">
        <v>1995</v>
      </c>
      <c r="B54" s="23">
        <v>3.5</v>
      </c>
      <c r="C54" s="31">
        <v>5.2005709791126398</v>
      </c>
      <c r="D54" s="5"/>
      <c r="E54" s="6">
        <v>56.6</v>
      </c>
      <c r="F54" s="6">
        <v>1072.0999999999999</v>
      </c>
      <c r="G54" s="6">
        <v>5347.6</v>
      </c>
      <c r="H54" s="6">
        <v>7723.4</v>
      </c>
      <c r="I54" s="30">
        <f t="shared" si="6"/>
        <v>14199.7</v>
      </c>
      <c r="J54">
        <f t="shared" si="7"/>
        <v>7.1230809852514065</v>
      </c>
    </row>
    <row r="55" spans="1:10" x14ac:dyDescent="0.35">
      <c r="A55" s="5">
        <v>1996</v>
      </c>
      <c r="B55" s="23">
        <v>2.4</v>
      </c>
      <c r="C55" s="31">
        <v>8.8164110743737645</v>
      </c>
      <c r="D55" s="5"/>
      <c r="E55" s="6">
        <v>56.071967999999998</v>
      </c>
      <c r="F55" s="6">
        <v>1058.660695</v>
      </c>
      <c r="G55" s="6">
        <v>5592.8426399999998</v>
      </c>
      <c r="H55" s="6">
        <v>8505.7290400000002</v>
      </c>
      <c r="I55" s="30">
        <f t="shared" si="6"/>
        <v>15213.304343</v>
      </c>
      <c r="J55">
        <f t="shared" si="7"/>
        <v>7.1382095607653628</v>
      </c>
    </row>
    <row r="56" spans="1:10" x14ac:dyDescent="0.35">
      <c r="A56" s="5">
        <v>1997</v>
      </c>
      <c r="B56" s="23">
        <v>3.1</v>
      </c>
      <c r="C56" s="31">
        <v>12.025651465798038</v>
      </c>
      <c r="D56" s="5"/>
      <c r="E56" s="6">
        <v>55.622278000000001</v>
      </c>
      <c r="F56" s="6">
        <v>1047.137285</v>
      </c>
      <c r="G56" s="6">
        <v>5915.3105599999999</v>
      </c>
      <c r="H56" s="6">
        <v>9558.4943000000003</v>
      </c>
      <c r="I56" s="30">
        <f t="shared" si="6"/>
        <v>16576.564423</v>
      </c>
      <c r="J56">
        <f t="shared" si="7"/>
        <v>8.9609729041361561</v>
      </c>
    </row>
    <row r="57" spans="1:10" x14ac:dyDescent="0.35">
      <c r="A57" s="5">
        <v>1998</v>
      </c>
      <c r="B57" s="23">
        <v>3.4</v>
      </c>
      <c r="C57" s="31">
        <v>6.9838442946190016</v>
      </c>
      <c r="D57" s="5"/>
      <c r="E57" s="6">
        <v>55.250503000000002</v>
      </c>
      <c r="F57" s="6">
        <v>1034.55663</v>
      </c>
      <c r="G57" s="6">
        <v>5959.8221400000002</v>
      </c>
      <c r="H57" s="6">
        <v>10620.56524</v>
      </c>
      <c r="I57" s="30">
        <f t="shared" si="6"/>
        <v>17670.194513000002</v>
      </c>
      <c r="J57">
        <f t="shared" si="7"/>
        <v>6.5974472278621743</v>
      </c>
    </row>
    <row r="58" spans="1:10" x14ac:dyDescent="0.35">
      <c r="A58" s="5">
        <v>1999</v>
      </c>
      <c r="B58" s="23">
        <v>1.5</v>
      </c>
      <c r="C58" s="31">
        <v>5.2828265670120667</v>
      </c>
      <c r="D58" s="5"/>
      <c r="E58" s="6">
        <v>0</v>
      </c>
      <c r="F58" s="6">
        <v>1110.9692749999999</v>
      </c>
      <c r="G58" s="6">
        <v>5966.5362100000002</v>
      </c>
      <c r="H58" s="6">
        <v>11413.815119999999</v>
      </c>
      <c r="I58" s="30">
        <f t="shared" si="6"/>
        <v>18491.320605000001</v>
      </c>
      <c r="J58">
        <f t="shared" si="7"/>
        <v>4.6469555917785454</v>
      </c>
    </row>
    <row r="59" spans="1:10" x14ac:dyDescent="0.35">
      <c r="A59" s="5">
        <v>2000</v>
      </c>
      <c r="B59" s="23">
        <v>3</v>
      </c>
      <c r="C59" s="31">
        <v>1.3835108099386817</v>
      </c>
      <c r="D59" s="5"/>
      <c r="E59" s="6">
        <v>0</v>
      </c>
      <c r="F59" s="6">
        <v>1045.14544</v>
      </c>
      <c r="G59" s="6">
        <v>5683.7956700000004</v>
      </c>
      <c r="H59" s="6">
        <v>13196.53112</v>
      </c>
      <c r="I59" s="30">
        <f t="shared" si="6"/>
        <v>19925.472229999999</v>
      </c>
      <c r="J59">
        <f t="shared" si="7"/>
        <v>7.7558096343438354</v>
      </c>
    </row>
    <row r="60" spans="1:10" x14ac:dyDescent="0.35">
      <c r="A60" s="5">
        <v>2001</v>
      </c>
      <c r="B60" s="23">
        <v>1.8</v>
      </c>
      <c r="C60" s="31">
        <v>8.1957429878655184</v>
      </c>
      <c r="D60" s="5"/>
      <c r="E60" s="6">
        <v>0</v>
      </c>
      <c r="F60" s="6">
        <v>1040.59422</v>
      </c>
      <c r="G60" s="6">
        <v>6107.4510499999997</v>
      </c>
      <c r="H60" s="6">
        <v>14381.44616</v>
      </c>
      <c r="I60" s="30">
        <f t="shared" si="6"/>
        <v>21529.491429999998</v>
      </c>
      <c r="J60">
        <f t="shared" si="7"/>
        <v>8.0500937768740677</v>
      </c>
    </row>
    <row r="61" spans="1:10" x14ac:dyDescent="0.35">
      <c r="A61" s="5">
        <v>2002</v>
      </c>
      <c r="B61" s="23">
        <v>1.7</v>
      </c>
      <c r="C61" s="31">
        <v>8.0492737635594835</v>
      </c>
      <c r="D61" s="5"/>
      <c r="E61" s="6">
        <v>0</v>
      </c>
      <c r="F61" s="6">
        <v>1043.6088199999999</v>
      </c>
      <c r="G61" s="6">
        <v>5922.6394700000001</v>
      </c>
      <c r="H61" s="6">
        <v>16321.386200000001</v>
      </c>
      <c r="I61" s="30">
        <f t="shared" si="6"/>
        <v>23287.63449</v>
      </c>
      <c r="J61">
        <f t="shared" si="7"/>
        <v>8.1662080394065306</v>
      </c>
    </row>
    <row r="62" spans="1:10" x14ac:dyDescent="0.35">
      <c r="A62" s="5">
        <v>2003</v>
      </c>
      <c r="B62" s="23">
        <v>2.9</v>
      </c>
      <c r="C62" s="31">
        <v>15.253199019874764</v>
      </c>
      <c r="D62" s="5"/>
      <c r="E62" s="6">
        <v>0</v>
      </c>
      <c r="F62" s="6">
        <v>1051.228265</v>
      </c>
      <c r="G62" s="6">
        <v>5931.3857699999999</v>
      </c>
      <c r="H62" s="6">
        <v>18130.200560000001</v>
      </c>
      <c r="I62" s="30">
        <f t="shared" si="6"/>
        <v>25112.814595</v>
      </c>
      <c r="J62">
        <f t="shared" si="7"/>
        <v>7.8375504638899862</v>
      </c>
    </row>
    <row r="63" spans="1:10" x14ac:dyDescent="0.35">
      <c r="A63" s="5">
        <v>2004</v>
      </c>
      <c r="B63" s="23">
        <v>3</v>
      </c>
      <c r="C63" s="31">
        <v>6.3455973542786204</v>
      </c>
      <c r="D63" s="5"/>
      <c r="E63" s="6">
        <v>0</v>
      </c>
      <c r="F63" s="6">
        <v>1027.2606949999999</v>
      </c>
      <c r="G63" s="6">
        <v>5699.1714499999998</v>
      </c>
      <c r="H63" s="6">
        <v>20034.499759999999</v>
      </c>
      <c r="I63" s="30">
        <f t="shared" si="6"/>
        <v>26760.931904999998</v>
      </c>
      <c r="J63">
        <f t="shared" si="7"/>
        <v>6.5628538122052715</v>
      </c>
    </row>
    <row r="64" spans="1:10" x14ac:dyDescent="0.35">
      <c r="A64" s="5">
        <v>2005</v>
      </c>
      <c r="B64" s="23">
        <v>2.8</v>
      </c>
      <c r="C64" s="31">
        <v>-1.6631958906011435</v>
      </c>
      <c r="D64" s="5"/>
      <c r="E64" s="6">
        <v>0</v>
      </c>
      <c r="F64" s="6">
        <v>1040.374225</v>
      </c>
      <c r="G64" s="6">
        <v>5668.3963000000003</v>
      </c>
      <c r="H64" s="6">
        <v>21348.011020000002</v>
      </c>
      <c r="I64" s="30">
        <f t="shared" si="6"/>
        <v>28056.781545000002</v>
      </c>
      <c r="J64">
        <f t="shared" si="7"/>
        <v>4.8423188123650096</v>
      </c>
    </row>
    <row r="65" spans="1:10" x14ac:dyDescent="0.35">
      <c r="A65" s="5">
        <v>2006</v>
      </c>
      <c r="B65" s="23">
        <v>3.2</v>
      </c>
      <c r="C65" s="31">
        <v>4.2297266772080455</v>
      </c>
      <c r="D65" s="5"/>
      <c r="E65" s="6">
        <v>0</v>
      </c>
      <c r="F65" s="6">
        <v>1051.70463</v>
      </c>
      <c r="G65" s="6">
        <v>5589.9272799999999</v>
      </c>
      <c r="H65" s="6">
        <v>22683.748660000001</v>
      </c>
      <c r="I65" s="30">
        <f t="shared" si="6"/>
        <v>29325.380570000001</v>
      </c>
      <c r="J65">
        <f t="shared" si="7"/>
        <v>4.5215415138236903</v>
      </c>
    </row>
    <row r="66" spans="1:10" x14ac:dyDescent="0.35">
      <c r="A66" s="5">
        <v>2007</v>
      </c>
      <c r="B66" s="23">
        <v>4.3</v>
      </c>
      <c r="C66" s="31">
        <v>4.1583139188383855</v>
      </c>
      <c r="D66" s="5"/>
      <c r="E66" s="6">
        <v>0</v>
      </c>
      <c r="F66" s="6">
        <v>1100.05528</v>
      </c>
      <c r="G66" s="6">
        <v>5885.6452300000001</v>
      </c>
      <c r="H66" s="6">
        <v>23740.108560000001</v>
      </c>
      <c r="I66" s="30">
        <f t="shared" si="6"/>
        <v>30725.809070000003</v>
      </c>
      <c r="J66">
        <f t="shared" si="7"/>
        <v>4.7754827824217472</v>
      </c>
    </row>
    <row r="67" spans="1:10" x14ac:dyDescent="0.35">
      <c r="A67" s="5">
        <v>2008</v>
      </c>
      <c r="B67" s="23">
        <v>4</v>
      </c>
      <c r="C67" s="31">
        <v>16.980935785065942</v>
      </c>
      <c r="D67" s="5"/>
      <c r="E67" s="4">
        <v>0</v>
      </c>
      <c r="F67" s="4">
        <v>1241.8425549999999</v>
      </c>
      <c r="G67" s="4">
        <v>6114.69715</v>
      </c>
      <c r="H67" s="4">
        <v>25648.510139999999</v>
      </c>
      <c r="I67" s="30">
        <f t="shared" si="6"/>
        <v>33005.049845000001</v>
      </c>
      <c r="J67">
        <f t="shared" si="7"/>
        <v>7.4180008402948694</v>
      </c>
    </row>
    <row r="68" spans="1:10" x14ac:dyDescent="0.35">
      <c r="A68" s="5">
        <v>2009</v>
      </c>
      <c r="B68" s="23">
        <v>-0.5</v>
      </c>
      <c r="C68" s="31">
        <v>8.070612299346358</v>
      </c>
      <c r="D68" s="5"/>
      <c r="E68" s="4">
        <v>0</v>
      </c>
      <c r="F68" s="4">
        <v>1301.741665</v>
      </c>
      <c r="G68" s="4">
        <v>6304.3233799999998</v>
      </c>
      <c r="H68" s="4">
        <v>28089.044839999999</v>
      </c>
      <c r="I68" s="30">
        <f t="shared" si="6"/>
        <v>35695.109884999998</v>
      </c>
      <c r="J68">
        <f t="shared" si="7"/>
        <v>8.1504498633790732</v>
      </c>
    </row>
    <row r="69" spans="1:10" x14ac:dyDescent="0.35">
      <c r="A69" s="5">
        <v>2010</v>
      </c>
      <c r="B69" s="23">
        <v>4.5999999999999996</v>
      </c>
      <c r="C69" s="31">
        <v>3.3163265306122458</v>
      </c>
      <c r="D69" s="5"/>
      <c r="E69" s="4">
        <v>0</v>
      </c>
      <c r="F69" s="4">
        <v>1245.189185</v>
      </c>
      <c r="G69" s="4">
        <v>6399.0234700000001</v>
      </c>
      <c r="H69" s="4">
        <v>30047.564299999998</v>
      </c>
      <c r="I69" s="30">
        <f t="shared" si="6"/>
        <v>37691.776955000001</v>
      </c>
      <c r="J69">
        <f t="shared" si="7"/>
        <v>5.5936711679351214</v>
      </c>
    </row>
    <row r="70" spans="1:10" x14ac:dyDescent="0.35">
      <c r="A70" s="5">
        <v>2011</v>
      </c>
      <c r="B70" s="23">
        <v>5.2</v>
      </c>
      <c r="C70" s="31">
        <v>3.930704898446824</v>
      </c>
      <c r="D70" s="5"/>
      <c r="E70" s="4">
        <v>0</v>
      </c>
      <c r="F70" s="4">
        <v>1354.8544549999999</v>
      </c>
      <c r="G70" s="4">
        <v>6492.8773099999999</v>
      </c>
      <c r="H70" s="4">
        <v>30973.35226</v>
      </c>
      <c r="I70" s="30">
        <f t="shared" si="6"/>
        <v>38821.084024999996</v>
      </c>
      <c r="J70">
        <f t="shared" si="7"/>
        <v>2.9961629862881534</v>
      </c>
    </row>
    <row r="71" spans="1:10" x14ac:dyDescent="0.35">
      <c r="A71" s="5">
        <v>2012</v>
      </c>
      <c r="B71" s="23">
        <v>3.2</v>
      </c>
      <c r="C71" s="31">
        <v>5.224738475686852</v>
      </c>
      <c r="D71" s="5"/>
      <c r="E71" s="4">
        <v>0</v>
      </c>
      <c r="F71" s="4">
        <v>1477.0013550000001</v>
      </c>
      <c r="G71" s="4">
        <v>6841.1008000000002</v>
      </c>
      <c r="H71" s="4">
        <v>33129.424720000003</v>
      </c>
      <c r="I71" s="30">
        <f t="shared" si="6"/>
        <v>41447.526875000003</v>
      </c>
      <c r="J71">
        <f t="shared" si="7"/>
        <v>6.7655062087102813</v>
      </c>
    </row>
    <row r="72" spans="1:10" x14ac:dyDescent="0.35">
      <c r="A72" s="5">
        <v>2013</v>
      </c>
      <c r="B72" s="23">
        <v>3</v>
      </c>
      <c r="C72" s="31">
        <v>5.6462919466142347</v>
      </c>
      <c r="D72" s="5"/>
      <c r="E72" s="4">
        <v>0</v>
      </c>
      <c r="F72" s="4">
        <v>1526.0100749999999</v>
      </c>
      <c r="G72" s="4">
        <v>7233.5426900000002</v>
      </c>
      <c r="H72" s="4">
        <v>35162.863060000003</v>
      </c>
      <c r="I72" s="30">
        <f t="shared" si="6"/>
        <v>43922.415825000004</v>
      </c>
      <c r="J72">
        <f t="shared" si="7"/>
        <v>5.9711378135151927</v>
      </c>
    </row>
    <row r="73" spans="1:10" x14ac:dyDescent="0.35">
      <c r="A73" s="5">
        <v>2014</v>
      </c>
      <c r="B73" s="23">
        <v>2.4</v>
      </c>
      <c r="C73" s="31">
        <v>3.7503016097342412</v>
      </c>
      <c r="D73" s="5"/>
      <c r="E73" s="4">
        <v>0</v>
      </c>
      <c r="F73" s="4">
        <v>1540.10709</v>
      </c>
      <c r="G73" s="4">
        <v>7181.9532600000002</v>
      </c>
      <c r="H73" s="4">
        <v>36483.199820000002</v>
      </c>
      <c r="I73" s="30">
        <f t="shared" si="6"/>
        <v>45205.260170000001</v>
      </c>
      <c r="J73">
        <f t="shared" si="7"/>
        <v>2.9207053412344974</v>
      </c>
    </row>
    <row r="74" spans="1:10" x14ac:dyDescent="0.35">
      <c r="A74" s="5">
        <v>2015</v>
      </c>
      <c r="B74" s="23">
        <v>1</v>
      </c>
      <c r="C74" s="31">
        <v>5.9653144622744847</v>
      </c>
      <c r="D74" s="5"/>
      <c r="E74" s="4">
        <v>0</v>
      </c>
      <c r="F74" s="4">
        <v>1601.07214</v>
      </c>
      <c r="G74" s="4">
        <v>7371.18181</v>
      </c>
      <c r="H74" s="4">
        <v>38911.652540000003</v>
      </c>
      <c r="I74" s="30">
        <f t="shared" si="6"/>
        <v>47883.906490000001</v>
      </c>
      <c r="J74">
        <f t="shared" si="7"/>
        <v>5.9255190876606356</v>
      </c>
    </row>
    <row r="75" spans="1:10" x14ac:dyDescent="0.35">
      <c r="A75" s="5">
        <v>2016</v>
      </c>
      <c r="B75" s="23">
        <v>1.7</v>
      </c>
      <c r="C75" s="31">
        <v>6.3161360109109665</v>
      </c>
      <c r="D75" s="5"/>
      <c r="E75" s="4">
        <v>0</v>
      </c>
      <c r="F75" s="4">
        <v>1645.3763349999999</v>
      </c>
      <c r="G75" s="4">
        <v>7766.8913400000001</v>
      </c>
      <c r="H75" s="4">
        <v>41037.131759999997</v>
      </c>
      <c r="I75" s="30">
        <f t="shared" si="6"/>
        <v>50449.399434999999</v>
      </c>
      <c r="J75">
        <f t="shared" si="7"/>
        <v>5.3577352665154176</v>
      </c>
    </row>
    <row r="76" spans="1:10" x14ac:dyDescent="0.35">
      <c r="A76" s="5">
        <v>2017</v>
      </c>
      <c r="B76" s="23">
        <v>3.6</v>
      </c>
      <c r="C76" s="31">
        <v>7.93299713940252</v>
      </c>
      <c r="D76" s="5"/>
      <c r="E76" s="4">
        <v>0</v>
      </c>
      <c r="F76" s="4">
        <v>1912.1261999999999</v>
      </c>
      <c r="G76" s="4">
        <v>8006.10743</v>
      </c>
      <c r="H76" s="4">
        <v>43357.23012</v>
      </c>
      <c r="I76" s="30">
        <f t="shared" si="6"/>
        <v>53275.463750000003</v>
      </c>
      <c r="J76">
        <f t="shared" si="7"/>
        <v>5.601779895598491</v>
      </c>
    </row>
    <row r="77" spans="1:10" x14ac:dyDescent="0.35">
      <c r="A77" s="5">
        <v>2018</v>
      </c>
      <c r="B77" s="23">
        <v>3.3</v>
      </c>
      <c r="C77" s="31">
        <v>7.1040192354976384E-2</v>
      </c>
      <c r="D77" s="5"/>
      <c r="E77" s="4">
        <v>0</v>
      </c>
      <c r="F77" s="4">
        <v>1910.1308650000001</v>
      </c>
      <c r="G77" s="4">
        <v>7788.9525100000001</v>
      </c>
      <c r="H77" s="4">
        <v>42692.430959999998</v>
      </c>
      <c r="I77" s="30">
        <f t="shared" si="6"/>
        <v>52391.514335</v>
      </c>
      <c r="J77">
        <f t="shared" si="7"/>
        <v>-1.6592054818105662</v>
      </c>
    </row>
    <row r="78" spans="1:10" x14ac:dyDescent="0.35">
      <c r="A78" s="5">
        <v>2019</v>
      </c>
      <c r="B78" s="42">
        <v>2.6</v>
      </c>
      <c r="C78" s="31">
        <v>1.2573378839590532</v>
      </c>
      <c r="E78" s="4">
        <v>0</v>
      </c>
      <c r="F78" s="4">
        <v>1979</v>
      </c>
      <c r="G78" s="4">
        <v>10524</v>
      </c>
      <c r="H78" s="4">
        <v>40128</v>
      </c>
      <c r="I78" s="30">
        <f t="shared" si="6"/>
        <v>52631</v>
      </c>
      <c r="J78">
        <f t="shared" si="7"/>
        <v>0.45710773593732323</v>
      </c>
    </row>
    <row r="79" spans="1:10" x14ac:dyDescent="0.35">
      <c r="A79" s="43" t="s">
        <v>276</v>
      </c>
      <c r="B79" s="43">
        <f>_xlfn.STDEV.S(B2:B51)</f>
        <v>4.8564793664479513</v>
      </c>
      <c r="C79" s="43">
        <f>_xlfn.STDEV.S(C2:C51)</f>
        <v>4.9548194896380737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4F2BD-4D15-4131-AE79-82BFE2E89945}">
  <dimension ref="A1:C50"/>
  <sheetViews>
    <sheetView topLeftCell="A16" workbookViewId="0"/>
    <sheetView workbookViewId="1">
      <selection activeCell="H9" sqref="H9"/>
    </sheetView>
    <sheetView tabSelected="1" workbookViewId="2">
      <selection activeCell="G9" sqref="G9"/>
    </sheetView>
  </sheetViews>
  <sheetFormatPr defaultRowHeight="14.5" x14ac:dyDescent="0.35"/>
  <cols>
    <col min="3" max="3" width="30.81640625" bestFit="1" customWidth="1"/>
  </cols>
  <sheetData>
    <row r="1" spans="1:3" x14ac:dyDescent="0.35">
      <c r="A1" t="s">
        <v>258</v>
      </c>
      <c r="B1" t="s">
        <v>274</v>
      </c>
      <c r="C1" t="s">
        <v>273</v>
      </c>
    </row>
    <row r="2" spans="1:3" x14ac:dyDescent="0.35">
      <c r="A2">
        <v>1944</v>
      </c>
      <c r="B2">
        <v>2.7</v>
      </c>
      <c r="C2" s="32">
        <v>18.192619026895308</v>
      </c>
    </row>
    <row r="3" spans="1:3" x14ac:dyDescent="0.35">
      <c r="A3">
        <v>1945</v>
      </c>
      <c r="B3">
        <v>2.8</v>
      </c>
      <c r="C3" s="32">
        <v>12.041346476031256</v>
      </c>
    </row>
    <row r="4" spans="1:3" x14ac:dyDescent="0.35">
      <c r="A4">
        <v>1946</v>
      </c>
      <c r="B4">
        <v>3.1</v>
      </c>
      <c r="C4" s="32">
        <v>8.6209403840639567</v>
      </c>
    </row>
    <row r="5" spans="1:3" x14ac:dyDescent="0.35">
      <c r="A5">
        <v>1947</v>
      </c>
      <c r="B5">
        <v>7</v>
      </c>
      <c r="C5" s="32">
        <v>4.156360858350916</v>
      </c>
    </row>
    <row r="6" spans="1:3" x14ac:dyDescent="0.35">
      <c r="A6">
        <v>1948</v>
      </c>
      <c r="B6">
        <v>7.7</v>
      </c>
      <c r="C6" s="32">
        <v>-10.431075801368161</v>
      </c>
    </row>
    <row r="7" spans="1:3" x14ac:dyDescent="0.35">
      <c r="A7">
        <v>1949</v>
      </c>
      <c r="B7">
        <v>2.8</v>
      </c>
      <c r="C7" s="32">
        <v>-0.12129251116037576</v>
      </c>
    </row>
    <row r="8" spans="1:3" x14ac:dyDescent="0.35">
      <c r="A8">
        <v>1950</v>
      </c>
      <c r="B8">
        <v>3.1</v>
      </c>
      <c r="C8" s="32">
        <v>1.4722953260285498</v>
      </c>
    </row>
    <row r="9" spans="1:3" x14ac:dyDescent="0.35">
      <c r="A9">
        <v>1951</v>
      </c>
      <c r="B9">
        <v>9.1</v>
      </c>
      <c r="C9" s="32">
        <v>3.116582654879152</v>
      </c>
    </row>
    <row r="10" spans="1:3" x14ac:dyDescent="0.35">
      <c r="A10">
        <v>1952</v>
      </c>
      <c r="B10">
        <v>9.1999999999999993</v>
      </c>
      <c r="C10" s="32">
        <v>6.1761965459537382</v>
      </c>
    </row>
    <row r="11" spans="1:3" x14ac:dyDescent="0.35">
      <c r="A11">
        <v>1953</v>
      </c>
      <c r="B11">
        <v>3.1</v>
      </c>
      <c r="C11" s="32">
        <v>7.4181402625035586</v>
      </c>
    </row>
    <row r="12" spans="1:3" x14ac:dyDescent="0.35">
      <c r="A12">
        <v>1954</v>
      </c>
      <c r="B12">
        <v>1.8</v>
      </c>
      <c r="C12" s="32">
        <v>5.4381459953813049</v>
      </c>
    </row>
    <row r="13" spans="1:3" x14ac:dyDescent="0.35">
      <c r="A13">
        <v>1955</v>
      </c>
      <c r="B13">
        <v>4.5</v>
      </c>
      <c r="C13" s="32">
        <v>7.4471859835284038</v>
      </c>
    </row>
    <row r="14" spans="1:3" x14ac:dyDescent="0.35">
      <c r="A14">
        <v>1956</v>
      </c>
      <c r="B14">
        <v>4.9000000000000004</v>
      </c>
      <c r="C14" s="32">
        <v>7.3481925526178937</v>
      </c>
    </row>
    <row r="15" spans="1:3" x14ac:dyDescent="0.35">
      <c r="A15">
        <v>1957</v>
      </c>
      <c r="B15">
        <v>3.7</v>
      </c>
      <c r="C15" s="32">
        <v>4.8207879490928196</v>
      </c>
    </row>
    <row r="16" spans="1:3" x14ac:dyDescent="0.35">
      <c r="A16">
        <v>1958</v>
      </c>
      <c r="B16">
        <v>3</v>
      </c>
      <c r="C16" s="32">
        <v>4.8848710188295952</v>
      </c>
    </row>
    <row r="17" spans="1:3" x14ac:dyDescent="0.35">
      <c r="A17">
        <v>1959</v>
      </c>
      <c r="B17">
        <v>0.6</v>
      </c>
      <c r="C17" s="32">
        <v>2.4527146169805114</v>
      </c>
    </row>
    <row r="18" spans="1:3" x14ac:dyDescent="0.35">
      <c r="A18">
        <v>1960</v>
      </c>
      <c r="B18">
        <v>1</v>
      </c>
      <c r="C18" s="32">
        <v>5.0681562337219432</v>
      </c>
    </row>
    <row r="19" spans="1:3" x14ac:dyDescent="0.35">
      <c r="A19">
        <v>1961</v>
      </c>
      <c r="B19">
        <v>3.4</v>
      </c>
      <c r="C19" s="32">
        <v>4.5658263437706958</v>
      </c>
    </row>
    <row r="20" spans="1:3" x14ac:dyDescent="0.35">
      <c r="A20">
        <v>1962</v>
      </c>
      <c r="B20">
        <v>4.3</v>
      </c>
      <c r="C20" s="32">
        <v>4.0515235925317139</v>
      </c>
    </row>
    <row r="21" spans="1:3" x14ac:dyDescent="0.35">
      <c r="A21">
        <v>1963</v>
      </c>
      <c r="B21">
        <v>2</v>
      </c>
      <c r="C21" s="32">
        <v>0.31192702792748328</v>
      </c>
    </row>
    <row r="22" spans="1:3" x14ac:dyDescent="0.35">
      <c r="A22">
        <v>1964</v>
      </c>
      <c r="B22">
        <v>3.3</v>
      </c>
      <c r="C22" s="32">
        <v>5.2246070491685392</v>
      </c>
    </row>
    <row r="23" spans="1:3" x14ac:dyDescent="0.35">
      <c r="A23">
        <v>1965</v>
      </c>
      <c r="B23">
        <v>4.8</v>
      </c>
      <c r="C23" s="32">
        <v>7.177193180999808</v>
      </c>
    </row>
    <row r="24" spans="1:3" x14ac:dyDescent="0.35">
      <c r="A24">
        <v>1966</v>
      </c>
      <c r="B24">
        <v>3.9</v>
      </c>
      <c r="C24" s="32">
        <v>6.9088254820055095</v>
      </c>
    </row>
    <row r="25" spans="1:3" x14ac:dyDescent="0.35">
      <c r="A25">
        <v>1967</v>
      </c>
      <c r="B25">
        <v>2.5</v>
      </c>
      <c r="C25" s="32">
        <v>3.063666379222707</v>
      </c>
    </row>
    <row r="26" spans="1:3" x14ac:dyDescent="0.35">
      <c r="A26">
        <v>1968</v>
      </c>
      <c r="B26">
        <v>4.7</v>
      </c>
      <c r="C26" s="32">
        <v>5.1074482865808069</v>
      </c>
    </row>
    <row r="27" spans="1:3" x14ac:dyDescent="0.35">
      <c r="A27">
        <v>1969</v>
      </c>
      <c r="B27">
        <v>5.4</v>
      </c>
      <c r="C27" s="32">
        <v>4.1169003012754057</v>
      </c>
    </row>
    <row r="28" spans="1:3" x14ac:dyDescent="0.35">
      <c r="A28">
        <v>1970</v>
      </c>
      <c r="B28">
        <v>6.4</v>
      </c>
      <c r="C28" s="32">
        <v>3.2905249414874271</v>
      </c>
    </row>
    <row r="29" spans="1:3" x14ac:dyDescent="0.35">
      <c r="A29">
        <v>1971</v>
      </c>
      <c r="B29">
        <v>9.4</v>
      </c>
      <c r="C29" s="32">
        <v>12.901071744349935</v>
      </c>
    </row>
    <row r="30" spans="1:3" x14ac:dyDescent="0.35">
      <c r="A30">
        <v>1972</v>
      </c>
      <c r="B30">
        <v>7.1</v>
      </c>
      <c r="C30" s="32">
        <v>0.99184796707074696</v>
      </c>
    </row>
    <row r="31" spans="1:3" x14ac:dyDescent="0.35">
      <c r="A31">
        <v>1973</v>
      </c>
      <c r="B31">
        <v>9.1999999999999993</v>
      </c>
      <c r="C31" s="32">
        <v>13.197567539287135</v>
      </c>
    </row>
    <row r="32" spans="1:3" x14ac:dyDescent="0.35">
      <c r="A32">
        <v>1974</v>
      </c>
      <c r="B32">
        <v>16</v>
      </c>
      <c r="C32" s="32">
        <v>9.2404168933828181</v>
      </c>
    </row>
    <row r="33" spans="1:3" x14ac:dyDescent="0.35">
      <c r="A33">
        <v>1975</v>
      </c>
      <c r="B33">
        <v>24.2</v>
      </c>
      <c r="C33" s="32">
        <v>17.096503204149862</v>
      </c>
    </row>
    <row r="34" spans="1:3" x14ac:dyDescent="0.35">
      <c r="A34">
        <v>1976</v>
      </c>
      <c r="B34">
        <v>16.5</v>
      </c>
      <c r="C34" s="32">
        <v>12.821905151546776</v>
      </c>
    </row>
    <row r="35" spans="1:3" x14ac:dyDescent="0.35">
      <c r="A35">
        <v>1977</v>
      </c>
      <c r="B35">
        <v>15.8</v>
      </c>
      <c r="C35" s="32">
        <v>11.850380668652761</v>
      </c>
    </row>
    <row r="36" spans="1:3" x14ac:dyDescent="0.35">
      <c r="A36">
        <v>1978</v>
      </c>
      <c r="B36">
        <v>8.3000000000000007</v>
      </c>
      <c r="C36" s="32">
        <v>15.063628292394204</v>
      </c>
    </row>
    <row r="37" spans="1:3" x14ac:dyDescent="0.35">
      <c r="A37">
        <v>1979</v>
      </c>
      <c r="B37">
        <v>13.4</v>
      </c>
      <c r="C37" s="32">
        <v>14.454732510288061</v>
      </c>
    </row>
    <row r="38" spans="1:3" x14ac:dyDescent="0.35">
      <c r="A38">
        <v>1980</v>
      </c>
      <c r="B38">
        <v>18</v>
      </c>
      <c r="C38" s="32">
        <v>9.6853932584269664</v>
      </c>
    </row>
    <row r="39" spans="1:3" x14ac:dyDescent="0.35">
      <c r="A39">
        <v>1981</v>
      </c>
      <c r="B39">
        <v>11.9</v>
      </c>
      <c r="C39" s="32">
        <v>5.5214095472239322</v>
      </c>
    </row>
    <row r="40" spans="1:3" x14ac:dyDescent="0.35">
      <c r="A40">
        <v>1982</v>
      </c>
      <c r="B40">
        <v>8.6</v>
      </c>
      <c r="C40" s="32">
        <v>4.4073390932919176</v>
      </c>
    </row>
    <row r="41" spans="1:3" x14ac:dyDescent="0.35">
      <c r="A41">
        <v>1983</v>
      </c>
      <c r="B41">
        <v>4.5999999999999996</v>
      </c>
      <c r="C41" s="32">
        <v>2.35239423523943</v>
      </c>
    </row>
    <row r="42" spans="1:3" x14ac:dyDescent="0.35">
      <c r="A42">
        <v>1984</v>
      </c>
      <c r="B42">
        <v>5</v>
      </c>
      <c r="C42" s="32">
        <v>4.0788517441860517</v>
      </c>
    </row>
    <row r="43" spans="1:3" x14ac:dyDescent="0.35">
      <c r="A43">
        <v>1985</v>
      </c>
      <c r="B43">
        <v>6.1</v>
      </c>
      <c r="C43" s="32">
        <v>5.0013092432573902</v>
      </c>
    </row>
    <row r="44" spans="1:3" x14ac:dyDescent="0.35">
      <c r="A44">
        <v>1986</v>
      </c>
      <c r="B44">
        <v>3.4</v>
      </c>
      <c r="C44" s="32">
        <v>2.3275145469659142</v>
      </c>
    </row>
    <row r="45" spans="1:3" x14ac:dyDescent="0.35">
      <c r="A45">
        <v>1987</v>
      </c>
      <c r="B45">
        <v>4.2</v>
      </c>
      <c r="C45" s="32">
        <v>4.3541835905767767</v>
      </c>
    </row>
    <row r="46" spans="1:3" x14ac:dyDescent="0.35">
      <c r="A46">
        <v>1988</v>
      </c>
      <c r="B46">
        <v>4.9000000000000004</v>
      </c>
      <c r="C46" s="32">
        <v>3.5419585863303737</v>
      </c>
    </row>
    <row r="47" spans="1:3" x14ac:dyDescent="0.35">
      <c r="A47">
        <v>1989</v>
      </c>
      <c r="B47">
        <v>7.8</v>
      </c>
      <c r="C47" s="32">
        <v>6.0972859183520134</v>
      </c>
    </row>
    <row r="48" spans="1:3" x14ac:dyDescent="0.35">
      <c r="A48">
        <v>1990</v>
      </c>
      <c r="B48">
        <v>9.5</v>
      </c>
      <c r="C48" s="32">
        <v>6.4413265306122458</v>
      </c>
    </row>
    <row r="49" spans="1:3" x14ac:dyDescent="0.35">
      <c r="A49">
        <v>1991</v>
      </c>
      <c r="B49">
        <v>5.9</v>
      </c>
      <c r="C49" s="32">
        <v>2.3567006191332229</v>
      </c>
    </row>
    <row r="50" spans="1:3" x14ac:dyDescent="0.35">
      <c r="A50">
        <v>1992</v>
      </c>
      <c r="B50">
        <v>3.7</v>
      </c>
      <c r="C50" s="32">
        <v>4.8520325203252002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Sources</vt:lpstr>
      <vt:lpstr>Note in circulation data</vt:lpstr>
      <vt:lpstr>Inflation data</vt:lpstr>
      <vt:lpstr>data</vt:lpstr>
      <vt:lpstr>data for R</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Sagar</dc:creator>
  <cp:lastModifiedBy>Chusu He</cp:lastModifiedBy>
  <dcterms:created xsi:type="dcterms:W3CDTF">2022-03-24T11:09:46Z</dcterms:created>
  <dcterms:modified xsi:type="dcterms:W3CDTF">2022-06-08T07:57:10Z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1112348220</vt:i4>
  </property>
  <property fmtid="{D5CDD505-2E9C-101B-9397-08002B2CF9AE}" pid="3" name="_NewReviewCycle">
    <vt:lpwstr/>
  </property>
  <property fmtid="{D5CDD505-2E9C-101B-9397-08002B2CF9AE}" pid="4" name="_EmailSubject">
    <vt:lpwstr>[EXTERNAL] Re: Senior Analyst, Future of Cash - Notes Directorate (ID: 006582) [OFFG]</vt:lpwstr>
  </property>
  <property fmtid="{D5CDD505-2E9C-101B-9397-08002B2CF9AE}" pid="5" name="_AuthorEmail">
    <vt:lpwstr>Cat.Fawcett@bankofengland.co.uk</vt:lpwstr>
  </property>
  <property fmtid="{D5CDD505-2E9C-101B-9397-08002B2CF9AE}" pid="6" name="_AuthorEmailDisplayName">
    <vt:lpwstr>Fawcett, Cat</vt:lpwstr>
  </property>
  <property fmtid="{D5CDD505-2E9C-101B-9397-08002B2CF9AE}" pid="7" name="_PreviousAdHocReviewCycleID">
    <vt:i4>1360964863</vt:i4>
  </property>
  <property fmtid="{D5CDD505-2E9C-101B-9397-08002B2CF9AE}" pid="8" name="_ReviewingToolsShownOnce">
    <vt:lpwstr/>
  </property>
</Properties>
</file>