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github\narrative_conservatism\output\"/>
    </mc:Choice>
  </mc:AlternateContent>
  <xr:revisionPtr revIDLastSave="0" documentId="13_ncr:1_{CD3EBD98-2A6F-41D8-A9AA-64CDEFB0E6D7}" xr6:coauthVersionLast="46" xr6:coauthVersionMax="46" xr10:uidLastSave="{00000000-0000-0000-0000-000000000000}"/>
  <bookViews>
    <workbookView xWindow="-108" yWindow="-108" windowWidth="23256" windowHeight="12576" activeTab="8" xr2:uid="{6E67FA4D-DAC0-4491-AEFB-54524659A45C}"/>
  </bookViews>
  <sheets>
    <sheet name="T2PA" sheetId="1" r:id="rId1"/>
    <sheet name="T2PB" sheetId="2" r:id="rId2"/>
    <sheet name="T2PC" sheetId="3" r:id="rId3"/>
    <sheet name="T3" sheetId="5" r:id="rId4"/>
    <sheet name="T4" sheetId="7" r:id="rId5"/>
    <sheet name="T5" sheetId="8" r:id="rId6"/>
    <sheet name="T6" sheetId="10" r:id="rId7"/>
    <sheet name="T7" sheetId="11" r:id="rId8"/>
    <sheet name="T8" sheetId="12" r:id="rId9"/>
  </sheets>
  <externalReferences>
    <externalReference r:id="rId10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13" i="11" l="1"/>
  <c r="D113" i="11"/>
  <c r="E113" i="11"/>
  <c r="F113" i="11"/>
  <c r="G113" i="11"/>
  <c r="H113" i="11"/>
  <c r="I113" i="11"/>
  <c r="J113" i="11"/>
  <c r="K113" i="11"/>
  <c r="L113" i="11"/>
  <c r="M113" i="11"/>
  <c r="N113" i="11"/>
  <c r="O113" i="11"/>
  <c r="P113" i="11"/>
  <c r="Q113" i="11"/>
  <c r="R113" i="11"/>
  <c r="S113" i="11"/>
  <c r="T113" i="11"/>
  <c r="U113" i="11"/>
  <c r="V113" i="11"/>
  <c r="W113" i="11"/>
  <c r="X113" i="11"/>
  <c r="Y113" i="11"/>
  <c r="Z113" i="11"/>
  <c r="AA113" i="11"/>
  <c r="B113" i="11"/>
  <c r="Z42" i="11"/>
  <c r="W42" i="11"/>
  <c r="T42" i="11"/>
  <c r="Q42" i="11"/>
  <c r="J42" i="11"/>
  <c r="AA26" i="11"/>
  <c r="Z26" i="11"/>
  <c r="Y26" i="11"/>
  <c r="X26" i="11"/>
  <c r="W26" i="11"/>
  <c r="T26" i="11"/>
  <c r="U74" i="11"/>
  <c r="P74" i="11"/>
  <c r="Z58" i="11"/>
  <c r="W58" i="11"/>
  <c r="R58" i="11"/>
  <c r="Q58" i="11"/>
  <c r="P58" i="11"/>
  <c r="Z10" i="11"/>
  <c r="Y10" i="11"/>
  <c r="X10" i="11"/>
  <c r="T10" i="11"/>
  <c r="R10" i="11"/>
  <c r="E10" i="11"/>
  <c r="M19" i="2"/>
  <c r="M8" i="2"/>
</calcChain>
</file>

<file path=xl/sharedStrings.xml><?xml version="1.0" encoding="utf-8"?>
<sst xmlns="http://schemas.openxmlformats.org/spreadsheetml/2006/main" count="4923" uniqueCount="2070">
  <si>
    <t>count</t>
  </si>
  <si>
    <t>mean</t>
  </si>
  <si>
    <t>std</t>
  </si>
  <si>
    <t>min</t>
  </si>
  <si>
    <t>25%</t>
  </si>
  <si>
    <t>50%</t>
  </si>
  <si>
    <t>75%</t>
  </si>
  <si>
    <t>max</t>
  </si>
  <si>
    <t>nw</t>
  </si>
  <si>
    <t>TONE</t>
  </si>
  <si>
    <t>TLAG</t>
  </si>
  <si>
    <t>n8k</t>
  </si>
  <si>
    <t>nitem</t>
  </si>
  <si>
    <t>nexhibit</t>
  </si>
  <si>
    <t>ngraph</t>
  </si>
  <si>
    <t>RET</t>
  </si>
  <si>
    <t>DRET</t>
  </si>
  <si>
    <t>BN</t>
  </si>
  <si>
    <t>SIZE</t>
  </si>
  <si>
    <t>MTB</t>
  </si>
  <si>
    <t>LEV</t>
  </si>
  <si>
    <t>AF</t>
  </si>
  <si>
    <t>AFE</t>
  </si>
  <si>
    <t>BUSSEG</t>
  </si>
  <si>
    <t>GEOSEG</t>
  </si>
  <si>
    <t>EARN</t>
  </si>
  <si>
    <t>STD_EARN</t>
  </si>
  <si>
    <t>STD_DRET</t>
  </si>
  <si>
    <t>item</t>
  </si>
  <si>
    <t># of appearance</t>
  </si>
  <si>
    <t>% of appearance</t>
  </si>
  <si>
    <t>Before August 23, 2004</t>
  </si>
  <si>
    <t>After August 23, 2004 (included)</t>
  </si>
  <si>
    <t>*** p&lt;0.01, ** p&lt;0.05, * p&lt;0.1</t>
  </si>
  <si>
    <t>Robust t-statistics in parentheses</t>
  </si>
  <si>
    <t>YES</t>
  </si>
  <si>
    <t>Industry clustered SE</t>
  </si>
  <si>
    <t>Firm FE</t>
  </si>
  <si>
    <t>Year-month FE</t>
  </si>
  <si>
    <t>0.124</t>
  </si>
  <si>
    <t>0.127</t>
  </si>
  <si>
    <t>0.147</t>
  </si>
  <si>
    <t>0.151</t>
  </si>
  <si>
    <t>0.263</t>
  </si>
  <si>
    <t>0.256</t>
  </si>
  <si>
    <t>0.107</t>
  </si>
  <si>
    <t>0.109</t>
  </si>
  <si>
    <t>0.134</t>
  </si>
  <si>
    <t>0.132</t>
  </si>
  <si>
    <t>0.024</t>
  </si>
  <si>
    <t>0.020</t>
  </si>
  <si>
    <t>0.427</t>
  </si>
  <si>
    <t>0.443</t>
  </si>
  <si>
    <t>Adjusted R-squared</t>
  </si>
  <si>
    <t>75,360</t>
  </si>
  <si>
    <t>83,464</t>
  </si>
  <si>
    <t>Observations</t>
  </si>
  <si>
    <t/>
  </si>
  <si>
    <t>(-2.71)</t>
  </si>
  <si>
    <t>(-2.47)</t>
  </si>
  <si>
    <t>(1.44)</t>
  </si>
  <si>
    <t>(1.01)</t>
  </si>
  <si>
    <t>(-4.26)</t>
  </si>
  <si>
    <t>(-4.91)</t>
  </si>
  <si>
    <t>(-28.75)</t>
  </si>
  <si>
    <t>(-27.57)</t>
  </si>
  <si>
    <t>-5.921***</t>
  </si>
  <si>
    <t>-5.598**</t>
  </si>
  <si>
    <t>0.096</t>
  </si>
  <si>
    <t>0.051</t>
  </si>
  <si>
    <t>-0.459***</t>
  </si>
  <si>
    <t>-0.506***</t>
  </si>
  <si>
    <t>-7.295***</t>
  </si>
  <si>
    <t>-7.291***</t>
  </si>
  <si>
    <t>Constant</t>
  </si>
  <si>
    <t>(-0.44)</t>
  </si>
  <si>
    <t>(2.57)</t>
  </si>
  <si>
    <t>(-2.37)</t>
  </si>
  <si>
    <t>(-2.44)</t>
  </si>
  <si>
    <t>(-0.71)</t>
  </si>
  <si>
    <t>(-1.39)</t>
  </si>
  <si>
    <t>(-0.69)</t>
  </si>
  <si>
    <t>1.713**</t>
  </si>
  <si>
    <t>-0.164**</t>
  </si>
  <si>
    <t>-0.091**</t>
  </si>
  <si>
    <t>-0.022</t>
  </si>
  <si>
    <t>-0.044</t>
  </si>
  <si>
    <t>(-0.04)</t>
  </si>
  <si>
    <t>(-1.56)</t>
  </si>
  <si>
    <t>(0.66)</t>
  </si>
  <si>
    <t>(1.07)</t>
  </si>
  <si>
    <t>(0.48)</t>
  </si>
  <si>
    <t>(-0.47)</t>
  </si>
  <si>
    <t>-0.039</t>
  </si>
  <si>
    <t>-0.019</t>
  </si>
  <si>
    <t>-0.075</t>
  </si>
  <si>
    <t>0.029</t>
  </si>
  <si>
    <t>0.076</t>
  </si>
  <si>
    <t>0.009</t>
  </si>
  <si>
    <t>-0.026</t>
  </si>
  <si>
    <t>(0.58)</t>
  </si>
  <si>
    <t>(1.18)</t>
  </si>
  <si>
    <t>(-0.76)</t>
  </si>
  <si>
    <t>(-1.82)</t>
  </si>
  <si>
    <t>(-0.50)</t>
  </si>
  <si>
    <t>(2.27)</t>
  </si>
  <si>
    <t>(0.67)</t>
  </si>
  <si>
    <t>0.133</t>
  </si>
  <si>
    <t>0.131</t>
  </si>
  <si>
    <t>-0.011</t>
  </si>
  <si>
    <t>-0.011*</t>
  </si>
  <si>
    <t>-0.006</t>
  </si>
  <si>
    <t>0.007</t>
  </si>
  <si>
    <t>(-1.41)</t>
  </si>
  <si>
    <t>(-0.12)</t>
  </si>
  <si>
    <t>(-0.31)</t>
  </si>
  <si>
    <t>(0.42)</t>
  </si>
  <si>
    <t>(0.85)</t>
  </si>
  <si>
    <t>(0.13)</t>
  </si>
  <si>
    <t>-0.015</t>
  </si>
  <si>
    <t>-0.005</t>
  </si>
  <si>
    <t>0.003</t>
  </si>
  <si>
    <t>0.011</t>
  </si>
  <si>
    <t>0.000</t>
  </si>
  <si>
    <t>-0.008</t>
  </si>
  <si>
    <t>(0.73)</t>
  </si>
  <si>
    <t>(-2.17)</t>
  </si>
  <si>
    <t>(1.71)</t>
  </si>
  <si>
    <t>(-1.29)</t>
  </si>
  <si>
    <t>(-2.30)</t>
  </si>
  <si>
    <t>(-0.34)</t>
  </si>
  <si>
    <t>(-2.75)</t>
  </si>
  <si>
    <t>-2.705**</t>
  </si>
  <si>
    <t>0.243*</t>
  </si>
  <si>
    <t>-0.112</t>
  </si>
  <si>
    <t>-0.009</t>
  </si>
  <si>
    <t>-0.331***</t>
  </si>
  <si>
    <t>(-2.21)</t>
  </si>
  <si>
    <t>(2.51)</t>
  </si>
  <si>
    <t>(-0.87)</t>
  </si>
  <si>
    <t>(1.96)</t>
  </si>
  <si>
    <t>(2.10)</t>
  </si>
  <si>
    <t>(-0.16)</t>
  </si>
  <si>
    <t>(3.84)</t>
  </si>
  <si>
    <t>3.059**</t>
  </si>
  <si>
    <t>-0.064</t>
  </si>
  <si>
    <t>0.113*</t>
  </si>
  <si>
    <t>-0.003</t>
  </si>
  <si>
    <t>0.406***</t>
  </si>
  <si>
    <t>(1.27)</t>
  </si>
  <si>
    <t>(-1.45)</t>
  </si>
  <si>
    <t>(0.11)</t>
  </si>
  <si>
    <t>(-0.32)</t>
  </si>
  <si>
    <t>(-2.06)</t>
  </si>
  <si>
    <t>(-0.65)</t>
  </si>
  <si>
    <t>-0.592</t>
  </si>
  <si>
    <t>0.005</t>
  </si>
  <si>
    <t>-0.007</t>
  </si>
  <si>
    <t>-0.027</t>
  </si>
  <si>
    <t>(-1.08)</t>
  </si>
  <si>
    <t>(-2.82)</t>
  </si>
  <si>
    <t>(-2.88)</t>
  </si>
  <si>
    <t>(-0.58)</t>
  </si>
  <si>
    <t>(-1.30)</t>
  </si>
  <si>
    <t>0.021</t>
  </si>
  <si>
    <t>-0.003***</t>
  </si>
  <si>
    <t>-0.002***</t>
  </si>
  <si>
    <t>-0.001</t>
  </si>
  <si>
    <t>-0.000</t>
  </si>
  <si>
    <t>-0.002</t>
  </si>
  <si>
    <t>(1.76)</t>
  </si>
  <si>
    <t>(-0.60)</t>
  </si>
  <si>
    <t>(-0.79)</t>
  </si>
  <si>
    <t>(2.13)</t>
  </si>
  <si>
    <t>0.115*</t>
  </si>
  <si>
    <t>-0.004</t>
  </si>
  <si>
    <t>0.018**</t>
  </si>
  <si>
    <t>(1.97)</t>
  </si>
  <si>
    <t>(2.70)</t>
  </si>
  <si>
    <t>(5.71)</t>
  </si>
  <si>
    <t>(4.06)</t>
  </si>
  <si>
    <t>(3.32)</t>
  </si>
  <si>
    <t>(3.46)</t>
  </si>
  <si>
    <t>(0.40)</t>
  </si>
  <si>
    <t>(2.02)</t>
  </si>
  <si>
    <t>1.849**</t>
  </si>
  <si>
    <t>2.893***</t>
  </si>
  <si>
    <t>0.298***</t>
  </si>
  <si>
    <t>0.221***</t>
  </si>
  <si>
    <t>0.175***</t>
  </si>
  <si>
    <t>0.176***</t>
  </si>
  <si>
    <t>0.033</t>
  </si>
  <si>
    <t>0.127**</t>
  </si>
  <si>
    <t>DRET_BN</t>
  </si>
  <si>
    <t>(-1.43)</t>
  </si>
  <si>
    <t>(-1.64)</t>
  </si>
  <si>
    <t>(-1.71)</t>
  </si>
  <si>
    <t>(-0.13)</t>
  </si>
  <si>
    <t>(0.16)</t>
  </si>
  <si>
    <t>(-0.36)</t>
  </si>
  <si>
    <t>(-0.53)</t>
  </si>
  <si>
    <t>(-1.65)</t>
  </si>
  <si>
    <t>(-1.53)</t>
  </si>
  <si>
    <t>(-2.19)</t>
  </si>
  <si>
    <t>(-2.04)</t>
  </si>
  <si>
    <t>-0.125</t>
  </si>
  <si>
    <t>-0.120*</t>
  </si>
  <si>
    <t>0.001</t>
  </si>
  <si>
    <t>-0.022*</t>
  </si>
  <si>
    <t>-0.015**</t>
  </si>
  <si>
    <t>(-2.07)</t>
  </si>
  <si>
    <t>(-2.86)</t>
  </si>
  <si>
    <t>(-5.02)</t>
  </si>
  <si>
    <t>(-3.03)</t>
  </si>
  <si>
    <t>(-3.04)</t>
  </si>
  <si>
    <t>(-2.99)</t>
  </si>
  <si>
    <t>(-3.54)</t>
  </si>
  <si>
    <t>(-1.78)</t>
  </si>
  <si>
    <t>-1.171**</t>
  </si>
  <si>
    <t>-1.744***</t>
  </si>
  <si>
    <t>-0.212***</t>
  </si>
  <si>
    <t>-0.151***</t>
  </si>
  <si>
    <t>-0.110***</t>
  </si>
  <si>
    <t>-0.105***</t>
  </si>
  <si>
    <t>-0.099***</t>
  </si>
  <si>
    <t>-0.042</t>
  </si>
  <si>
    <t>-0.086*</t>
  </si>
  <si>
    <t>NGRAPH</t>
  </si>
  <si>
    <t>NEXHIBIT</t>
  </si>
  <si>
    <t>NITEM</t>
  </si>
  <si>
    <t>N8K</t>
  </si>
  <si>
    <t>NW</t>
  </si>
  <si>
    <t>VARIABLES</t>
  </si>
  <si>
    <t>(14)</t>
  </si>
  <si>
    <t>(13)</t>
  </si>
  <si>
    <t>(12)</t>
  </si>
  <si>
    <t>(11)</t>
  </si>
  <si>
    <t>(10)</t>
  </si>
  <si>
    <t>(9)</t>
  </si>
  <si>
    <t>(8)</t>
  </si>
  <si>
    <t>(7)</t>
  </si>
  <si>
    <t>(6)</t>
  </si>
  <si>
    <t>(5)</t>
  </si>
  <si>
    <t>(4)</t>
  </si>
  <si>
    <t>(3)</t>
  </si>
  <si>
    <t>(2)</t>
  </si>
  <si>
    <t>(1)</t>
  </si>
  <si>
    <t>0.162</t>
  </si>
  <si>
    <t>0.136</t>
  </si>
  <si>
    <t>0.194</t>
  </si>
  <si>
    <t>0.141</t>
  </si>
  <si>
    <t>0.360</t>
  </si>
  <si>
    <t>0.139</t>
  </si>
  <si>
    <t>-0.024</t>
  </si>
  <si>
    <t>0.039</t>
  </si>
  <si>
    <t>0.059</t>
  </si>
  <si>
    <t>0.186</t>
  </si>
  <si>
    <t>0.505</t>
  </si>
  <si>
    <t>0.448</t>
  </si>
  <si>
    <t>21,900</t>
  </si>
  <si>
    <t>53,460</t>
  </si>
  <si>
    <t>(-1.06)</t>
  </si>
  <si>
    <t>(-1.70)</t>
  </si>
  <si>
    <t>(0.00)</t>
  </si>
  <si>
    <t>(-2.98)</t>
  </si>
  <si>
    <t>(-4.01)</t>
  </si>
  <si>
    <t>(-14.52)</t>
  </si>
  <si>
    <t>(-28.58)</t>
  </si>
  <si>
    <t>-5.168</t>
  </si>
  <si>
    <t>-4.618*</t>
  </si>
  <si>
    <t>-0.020</t>
  </si>
  <si>
    <t>-0.585***</t>
  </si>
  <si>
    <t>-0.436***</t>
  </si>
  <si>
    <t>-8.541***</t>
  </si>
  <si>
    <t>-6.786***</t>
  </si>
  <si>
    <t>(0.17)</t>
  </si>
  <si>
    <t>(1.10)</t>
  </si>
  <si>
    <t>(1.83)</t>
  </si>
  <si>
    <t>(-0.35)</t>
  </si>
  <si>
    <t>(-1.77)</t>
  </si>
  <si>
    <t>(0.12)</t>
  </si>
  <si>
    <t>(-1.63)</t>
  </si>
  <si>
    <t>(1.00)</t>
  </si>
  <si>
    <t>(-2.05)</t>
  </si>
  <si>
    <t>1.551</t>
  </si>
  <si>
    <t>1.360*</t>
  </si>
  <si>
    <t>-0.170*</t>
  </si>
  <si>
    <t>-0.192**</t>
  </si>
  <si>
    <t>0.054**</t>
  </si>
  <si>
    <t>-0.048**</t>
  </si>
  <si>
    <t>0.106</t>
  </si>
  <si>
    <t>-0.266**</t>
  </si>
  <si>
    <t>0.013</t>
  </si>
  <si>
    <t>(1.29)</t>
  </si>
  <si>
    <t>(0.81)</t>
  </si>
  <si>
    <t>(-1.57)</t>
  </si>
  <si>
    <t>(0.37)</t>
  </si>
  <si>
    <t>(0.74)</t>
  </si>
  <si>
    <t>(0.06)</t>
  </si>
  <si>
    <t>(0.14)</t>
  </si>
  <si>
    <t>(0.04)</t>
  </si>
  <si>
    <t>(0.18)</t>
  </si>
  <si>
    <t>(-0.43)</t>
  </si>
  <si>
    <t>0.916</t>
  </si>
  <si>
    <t>-0.326</t>
  </si>
  <si>
    <t>-0.073</t>
  </si>
  <si>
    <t>-0.087</t>
  </si>
  <si>
    <t>0.031</t>
  </si>
  <si>
    <t>0.026</t>
  </si>
  <si>
    <t>-0.033</t>
  </si>
  <si>
    <t>(0.22)</t>
  </si>
  <si>
    <t>(0.80)</t>
  </si>
  <si>
    <t>(0.20)</t>
  </si>
  <si>
    <t>(1.33)</t>
  </si>
  <si>
    <t>(-0.57)</t>
  </si>
  <si>
    <t>(-0.92)</t>
  </si>
  <si>
    <t>(0.55)</t>
  </si>
  <si>
    <t>(-3.67)</t>
  </si>
  <si>
    <t>(2.54)</t>
  </si>
  <si>
    <t>(1.28)</t>
  </si>
  <si>
    <t>(-0.91)</t>
  </si>
  <si>
    <t>0.040</t>
  </si>
  <si>
    <t>0.165</t>
  </si>
  <si>
    <t>-0.018</t>
  </si>
  <si>
    <t>0.008</t>
  </si>
  <si>
    <t>-0.022***</t>
  </si>
  <si>
    <t>0.004</t>
  </si>
  <si>
    <t>-0.014</t>
  </si>
  <si>
    <t>(-0.94)</t>
  </si>
  <si>
    <t>(-0.02)</t>
  </si>
  <si>
    <t>(-1.75)</t>
  </si>
  <si>
    <t>(0.10)</t>
  </si>
  <si>
    <t>(0.19)</t>
  </si>
  <si>
    <t>(-1.76)</t>
  </si>
  <si>
    <t>(1.64)</t>
  </si>
  <si>
    <t>(-1.11)</t>
  </si>
  <si>
    <t>(-0.26)</t>
  </si>
  <si>
    <t>0.025</t>
  </si>
  <si>
    <t>-0.027*</t>
  </si>
  <si>
    <t>0.012*</t>
  </si>
  <si>
    <t>0.027</t>
  </si>
  <si>
    <t>-0.025</t>
  </si>
  <si>
    <t>(0.96)</t>
  </si>
  <si>
    <t>(0.35)</t>
  </si>
  <si>
    <t>(-0.61)</t>
  </si>
  <si>
    <t>(-2.12)</t>
  </si>
  <si>
    <t>(-1.10)</t>
  </si>
  <si>
    <t>(2.17)</t>
  </si>
  <si>
    <t>(-1.34)</t>
  </si>
  <si>
    <t>(-0.17)</t>
  </si>
  <si>
    <t>(-0.93)</t>
  </si>
  <si>
    <t>(-0.20)</t>
  </si>
  <si>
    <t>(-1.80)</t>
  </si>
  <si>
    <t>(-0.08)</t>
  </si>
  <si>
    <t>(-1.94)</t>
  </si>
  <si>
    <t>-1.409</t>
  </si>
  <si>
    <t>-3.427**</t>
  </si>
  <si>
    <t>-0.136</t>
  </si>
  <si>
    <t>0.373**</t>
  </si>
  <si>
    <t>-0.255</t>
  </si>
  <si>
    <t>-0.234</t>
  </si>
  <si>
    <t>-0.021</t>
  </si>
  <si>
    <t>-0.254*</t>
  </si>
  <si>
    <t>(-1.50)</t>
  </si>
  <si>
    <t>(1.82)</t>
  </si>
  <si>
    <t>(2.12)</t>
  </si>
  <si>
    <t>(-1.17)</t>
  </si>
  <si>
    <t>(0.44)</t>
  </si>
  <si>
    <t>(1.94)</t>
  </si>
  <si>
    <t>(-1.03)</t>
  </si>
  <si>
    <t>(1.24)</t>
  </si>
  <si>
    <t>(1.42)</t>
  </si>
  <si>
    <t>(2.72)</t>
  </si>
  <si>
    <t>3.373*</t>
  </si>
  <si>
    <t>3.053**</t>
  </si>
  <si>
    <t>0.054</t>
  </si>
  <si>
    <t>-0.110</t>
  </si>
  <si>
    <t>0.109*</t>
  </si>
  <si>
    <t>0.270</t>
  </si>
  <si>
    <t>0.302***</t>
  </si>
  <si>
    <t>(0.23)</t>
  </si>
  <si>
    <t>(-0.62)</t>
  </si>
  <si>
    <t>(-2.09)</t>
  </si>
  <si>
    <t>(-0.22)</t>
  </si>
  <si>
    <t>(-0.51)</t>
  </si>
  <si>
    <t>(-1.00)</t>
  </si>
  <si>
    <t>(-0.21)</t>
  </si>
  <si>
    <t>(-2.57)</t>
  </si>
  <si>
    <t>(1.02)</t>
  </si>
  <si>
    <t>(-2.42)</t>
  </si>
  <si>
    <t>-0.529</t>
  </si>
  <si>
    <t>-0.812**</t>
  </si>
  <si>
    <t>0.073</t>
  </si>
  <si>
    <t>-0.102**</t>
  </si>
  <si>
    <t>(-2.02)</t>
  </si>
  <si>
    <t>(-2.67)</t>
  </si>
  <si>
    <t>(1.99)</t>
  </si>
  <si>
    <t>(-0.86)</t>
  </si>
  <si>
    <t>(-2.20)</t>
  </si>
  <si>
    <t>(0.02)</t>
  </si>
  <si>
    <t>-0.028</t>
  </si>
  <si>
    <t>-0.003**</t>
  </si>
  <si>
    <t>-0.004**</t>
  </si>
  <si>
    <t>(1.05)</t>
  </si>
  <si>
    <t>(2.68)</t>
  </si>
  <si>
    <t>(1.49)</t>
  </si>
  <si>
    <t>(-0.41)</t>
  </si>
  <si>
    <t>(0.56)</t>
  </si>
  <si>
    <t>(0.45)</t>
  </si>
  <si>
    <t>(-0.83)</t>
  </si>
  <si>
    <t>(0.47)</t>
  </si>
  <si>
    <t>(2.64)</t>
  </si>
  <si>
    <t>-0.100</t>
  </si>
  <si>
    <t>0.113</t>
  </si>
  <si>
    <t>0.006</t>
  </si>
  <si>
    <t>0.035***</t>
  </si>
  <si>
    <t>(0.62)</t>
  </si>
  <si>
    <t>(2.81)</t>
  </si>
  <si>
    <t>(1.61)</t>
  </si>
  <si>
    <t>(2.86)</t>
  </si>
  <si>
    <t>(0.69)</t>
  </si>
  <si>
    <t>(3.41)</t>
  </si>
  <si>
    <t>(2.18)</t>
  </si>
  <si>
    <t>1.337</t>
  </si>
  <si>
    <t>3.446***</t>
  </si>
  <si>
    <t>0.050</t>
  </si>
  <si>
    <t>0.210**</t>
  </si>
  <si>
    <t>(-0.75)</t>
  </si>
  <si>
    <t>(-2.34)</t>
  </si>
  <si>
    <t>(-0.54)</t>
  </si>
  <si>
    <t>(-0.45)</t>
  </si>
  <si>
    <t>(-1.61)</t>
  </si>
  <si>
    <t>(0.01)</t>
  </si>
  <si>
    <t>(-0.39)</t>
  </si>
  <si>
    <t>(-1.15)</t>
  </si>
  <si>
    <t>(-2.14)</t>
  </si>
  <si>
    <t>-0.121</t>
  </si>
  <si>
    <t>-0.040</t>
  </si>
  <si>
    <t>0.010</t>
  </si>
  <si>
    <t>-0.017</t>
  </si>
  <si>
    <t>0.002</t>
  </si>
  <si>
    <t>-0.018**</t>
  </si>
  <si>
    <t>(-0.72)</t>
  </si>
  <si>
    <t>(-2.43)</t>
  </si>
  <si>
    <t>(-2.64)</t>
  </si>
  <si>
    <t>(-0.18)</t>
  </si>
  <si>
    <t>(-2.25)</t>
  </si>
  <si>
    <t>(-1.07)</t>
  </si>
  <si>
    <t>(0.31)</t>
  </si>
  <si>
    <t>-1.214</t>
  </si>
  <si>
    <t>-1.704**</t>
  </si>
  <si>
    <t>0.030</t>
  </si>
  <si>
    <t>-0.153***</t>
  </si>
  <si>
    <t>-0.092**</t>
  </si>
  <si>
    <t>-0.048</t>
  </si>
  <si>
    <t>-0.159</t>
  </si>
  <si>
    <t>-0.156**</t>
  </si>
  <si>
    <t>TLAG_MD</t>
  </si>
  <si>
    <t>TLAG_VD</t>
  </si>
  <si>
    <t>TONE_MD</t>
  </si>
  <si>
    <t>TONE_VD</t>
  </si>
  <si>
    <t>NGRAPH_MD</t>
  </si>
  <si>
    <t>NGRAPH_VD</t>
  </si>
  <si>
    <t>NEXHIBIT_MD</t>
  </si>
  <si>
    <t>NEXHIBIT_VD</t>
  </si>
  <si>
    <t>N8K_MD</t>
  </si>
  <si>
    <t>N8K_VD</t>
  </si>
  <si>
    <t>NITEM_MD</t>
  </si>
  <si>
    <t>NITEM_VD</t>
  </si>
  <si>
    <t>NW_MD</t>
  </si>
  <si>
    <t>NW_VD</t>
  </si>
  <si>
    <t>Table 2. Panel B: Summary Statistics by 8-K Item</t>
  </si>
  <si>
    <t>Table 2. Panel A: Summary Statistics 8-K</t>
  </si>
  <si>
    <t>Table 2. Panel C: Correlation Matrix 8-K</t>
  </si>
  <si>
    <t>Table 3: Is 8-K Narrative Disclosure Conservative?</t>
  </si>
  <si>
    <t>Table 4: Narrative Conservatism in Voluntary and Mandatory Disclosure</t>
  </si>
  <si>
    <t>Year-quarter FE</t>
  </si>
  <si>
    <t>Controls</t>
  </si>
  <si>
    <t>0.114</t>
  </si>
  <si>
    <t>0.115</t>
  </si>
  <si>
    <t>0.184</t>
  </si>
  <si>
    <t>0.253</t>
  </si>
  <si>
    <t>0.255</t>
  </si>
  <si>
    <t>0.092</t>
  </si>
  <si>
    <t>0.129</t>
  </si>
  <si>
    <t>0.120</t>
  </si>
  <si>
    <t>0.148</t>
  </si>
  <si>
    <t>0.355</t>
  </si>
  <si>
    <t>0.491</t>
  </si>
  <si>
    <t>22,608</t>
  </si>
  <si>
    <t>19,740</t>
  </si>
  <si>
    <t>(-0.25)</t>
  </si>
  <si>
    <t>(-1.01)</t>
  </si>
  <si>
    <t>(2.07)</t>
  </si>
  <si>
    <t>(-3.74)</t>
  </si>
  <si>
    <t>(-5.61)</t>
  </si>
  <si>
    <t>(-18.41)</t>
  </si>
  <si>
    <t>(-8.77)</t>
  </si>
  <si>
    <t>-5.212</t>
  </si>
  <si>
    <t>-1.751</t>
  </si>
  <si>
    <t>-0.109</t>
  </si>
  <si>
    <t>0.394**</t>
  </si>
  <si>
    <t>-0.400**</t>
  </si>
  <si>
    <t>-0.476***</t>
  </si>
  <si>
    <t>-1.111***</t>
  </si>
  <si>
    <t>-7.660***</t>
  </si>
  <si>
    <t>-7.250***</t>
  </si>
  <si>
    <t>(1.66)</t>
  </si>
  <si>
    <t>(4.30)</t>
  </si>
  <si>
    <t>(3.08)</t>
  </si>
  <si>
    <t>(2.22)</t>
  </si>
  <si>
    <t>(1.13)</t>
  </si>
  <si>
    <t>(1.90)</t>
  </si>
  <si>
    <t>(0.24)</t>
  </si>
  <si>
    <t>2.432*</t>
  </si>
  <si>
    <t>-0.325</t>
  </si>
  <si>
    <t>0.388***</t>
  </si>
  <si>
    <t>0.128*</t>
  </si>
  <si>
    <t>0.197***</t>
  </si>
  <si>
    <t>0.177**</t>
  </si>
  <si>
    <t>-0.010</t>
  </si>
  <si>
    <t>0.032</t>
  </si>
  <si>
    <t>(-1.21)</t>
  </si>
  <si>
    <t>(-0.63)</t>
  </si>
  <si>
    <t>(-1.20)</t>
  </si>
  <si>
    <t>(1.59)</t>
  </si>
  <si>
    <t>(-0.23)</t>
  </si>
  <si>
    <t>(0.60)</t>
  </si>
  <si>
    <t>(-0.28)</t>
  </si>
  <si>
    <t>(-1.23)</t>
  </si>
  <si>
    <t>-0.058</t>
  </si>
  <si>
    <t>-0.149</t>
  </si>
  <si>
    <t>(-1.33)</t>
  </si>
  <si>
    <t>(-0.30)</t>
  </si>
  <si>
    <t>(-4.77)</t>
  </si>
  <si>
    <t>(-1.98)</t>
  </si>
  <si>
    <t>-1.566</t>
  </si>
  <si>
    <t>-0.209</t>
  </si>
  <si>
    <t>-0.348***</t>
  </si>
  <si>
    <t>-0.050</t>
  </si>
  <si>
    <t>-0.047</t>
  </si>
  <si>
    <t>-0.137**</t>
  </si>
  <si>
    <t>-0.068</t>
  </si>
  <si>
    <t>0.119</t>
  </si>
  <si>
    <t>0.123</t>
  </si>
  <si>
    <t>0.282</t>
  </si>
  <si>
    <t>0.257</t>
  </si>
  <si>
    <t>0.088</t>
  </si>
  <si>
    <t>0.035</t>
  </si>
  <si>
    <t>0.022</t>
  </si>
  <si>
    <t>0.315</t>
  </si>
  <si>
    <t>0.385</t>
  </si>
  <si>
    <t>31,806</t>
  </si>
  <si>
    <t>29,136</t>
  </si>
  <si>
    <t>(-2.41)</t>
  </si>
  <si>
    <t>(-1.18)</t>
  </si>
  <si>
    <t>(-0.06)</t>
  </si>
  <si>
    <t>(-1.36)</t>
  </si>
  <si>
    <t>(1.79)</t>
  </si>
  <si>
    <t>(-21.31)</t>
  </si>
  <si>
    <t>(-20.69)</t>
  </si>
  <si>
    <t>-3.469</t>
  </si>
  <si>
    <t>-0.478</t>
  </si>
  <si>
    <t>-0.173</t>
  </si>
  <si>
    <t>0.156*</t>
  </si>
  <si>
    <t>-0.456***</t>
  </si>
  <si>
    <t>-0.314</t>
  </si>
  <si>
    <t>-7.127***</t>
  </si>
  <si>
    <t>-6.439***</t>
  </si>
  <si>
    <t>(2.42)</t>
  </si>
  <si>
    <t>(0.82)</t>
  </si>
  <si>
    <t>(3.18)</t>
  </si>
  <si>
    <t>(2.14)</t>
  </si>
  <si>
    <t>(1.51)</t>
  </si>
  <si>
    <t>(0.92)</t>
  </si>
  <si>
    <t>(2.35)</t>
  </si>
  <si>
    <t>(0.32)</t>
  </si>
  <si>
    <t>5.773**</t>
  </si>
  <si>
    <t>1.044</t>
  </si>
  <si>
    <t>0.622***</t>
  </si>
  <si>
    <t>0.219**</t>
  </si>
  <si>
    <t>0.272***</t>
  </si>
  <si>
    <t>0.135</t>
  </si>
  <si>
    <t>0.214</t>
  </si>
  <si>
    <t>(-3.31)</t>
  </si>
  <si>
    <t>(-0.48)</t>
  </si>
  <si>
    <t>(-0.38)</t>
  </si>
  <si>
    <t>(-0.07)</t>
  </si>
  <si>
    <t>(-0.80)</t>
  </si>
  <si>
    <t>(-1.14)</t>
  </si>
  <si>
    <t>(-1.92)</t>
  </si>
  <si>
    <t>-0.147</t>
  </si>
  <si>
    <t>-0.060</t>
  </si>
  <si>
    <t>-0.193</t>
  </si>
  <si>
    <t>-0.030</t>
  </si>
  <si>
    <t>-0.029*</t>
  </si>
  <si>
    <t>(-3.88)</t>
  </si>
  <si>
    <t>(-2.95)</t>
  </si>
  <si>
    <t>(-1.54)</t>
  </si>
  <si>
    <t>(-1.02)</t>
  </si>
  <si>
    <t>-2.647**</t>
  </si>
  <si>
    <t>-1.205</t>
  </si>
  <si>
    <t>-0.467***</t>
  </si>
  <si>
    <t>-0.148**</t>
  </si>
  <si>
    <t>-0.195***</t>
  </si>
  <si>
    <t>-0.142</t>
  </si>
  <si>
    <t>0.041</t>
  </si>
  <si>
    <t>Table 5: Narrative Conservatism, Intangible Assets and R&amp;D Expenses</t>
  </si>
  <si>
    <t>Panel A: Intangible Assets</t>
  </si>
  <si>
    <t>0.153</t>
  </si>
  <si>
    <t>0.208</t>
  </si>
  <si>
    <t>0.252</t>
  </si>
  <si>
    <t>0.276</t>
  </si>
  <si>
    <t>0.110</t>
  </si>
  <si>
    <t>0.159</t>
  </si>
  <si>
    <t>0.023</t>
  </si>
  <si>
    <t>0.417</t>
  </si>
  <si>
    <t>0.516</t>
  </si>
  <si>
    <t>14,540</t>
  </si>
  <si>
    <t>14,758</t>
  </si>
  <si>
    <t>(1.65)</t>
  </si>
  <si>
    <t>(4.51)</t>
  </si>
  <si>
    <t>(1.98)</t>
  </si>
  <si>
    <t>(3.89)</t>
  </si>
  <si>
    <t>(1.84)</t>
  </si>
  <si>
    <t>(1.75)</t>
  </si>
  <si>
    <t>(3.17)</t>
  </si>
  <si>
    <t>(1.04)</t>
  </si>
  <si>
    <t>1.121</t>
  </si>
  <si>
    <t>4.419*</t>
  </si>
  <si>
    <t>0.452***</t>
  </si>
  <si>
    <t>0.433**</t>
  </si>
  <si>
    <t>0.247***</t>
  </si>
  <si>
    <t>0.249*</t>
  </si>
  <si>
    <t>0.104***</t>
  </si>
  <si>
    <t>0.072</t>
  </si>
  <si>
    <t>0.238</t>
  </si>
  <si>
    <t>(-0.42)</t>
  </si>
  <si>
    <t>(-0.59)</t>
  </si>
  <si>
    <t>(-1.26)</t>
  </si>
  <si>
    <t>(-0.73)</t>
  </si>
  <si>
    <t>(1.55)</t>
  </si>
  <si>
    <t>(-0.27)</t>
  </si>
  <si>
    <t>(-0.95)</t>
  </si>
  <si>
    <t>(-0.29)</t>
  </si>
  <si>
    <t>(-1.59)</t>
  </si>
  <si>
    <t>(-0.98)</t>
  </si>
  <si>
    <t>-0.216</t>
  </si>
  <si>
    <t>-0.279</t>
  </si>
  <si>
    <t>-0.013</t>
  </si>
  <si>
    <t>0.042</t>
  </si>
  <si>
    <t>-0.032</t>
  </si>
  <si>
    <t>-0.023</t>
  </si>
  <si>
    <t>(-2.08)</t>
  </si>
  <si>
    <t>(-0.99)</t>
  </si>
  <si>
    <t>(-2.03)</t>
  </si>
  <si>
    <t>(-0.46)</t>
  </si>
  <si>
    <t>(-0.74)</t>
  </si>
  <si>
    <t>(-1.31)</t>
  </si>
  <si>
    <t>-3.223**</t>
  </si>
  <si>
    <t>-0.344***</t>
  </si>
  <si>
    <t>-0.154</t>
  </si>
  <si>
    <t>-0.098*</t>
  </si>
  <si>
    <t>-0.191**</t>
  </si>
  <si>
    <t>-0.065</t>
  </si>
  <si>
    <t>-0.046</t>
  </si>
  <si>
    <t>-0.194</t>
  </si>
  <si>
    <t>Table 6: Narrative Conservatism and Managerial Incentives</t>
  </si>
  <si>
    <t>NO</t>
  </si>
  <si>
    <t>Panel A: SEO</t>
  </si>
  <si>
    <t>0.477</t>
  </si>
  <si>
    <t>0.831</t>
  </si>
  <si>
    <t>-0.077</t>
  </si>
  <si>
    <t>-0.253</t>
  </si>
  <si>
    <t>0.277</t>
  </si>
  <si>
    <t>-0.041</t>
  </si>
  <si>
    <t>4.149</t>
  </si>
  <si>
    <t>2.943</t>
  </si>
  <si>
    <t>(0.87)</t>
  </si>
  <si>
    <t>(0.09)</t>
  </si>
  <si>
    <t>(0.72)</t>
  </si>
  <si>
    <t>(3.01)</t>
  </si>
  <si>
    <t>-0.067</t>
  </si>
  <si>
    <t>-0.484</t>
  </si>
  <si>
    <t>-0.063</t>
  </si>
  <si>
    <t>0.053</t>
  </si>
  <si>
    <t>(-0.88)</t>
  </si>
  <si>
    <t>-1.439*</t>
  </si>
  <si>
    <t>-1.967**</t>
  </si>
  <si>
    <t>-0.012</t>
  </si>
  <si>
    <t>0.185</t>
  </si>
  <si>
    <t>0.370</t>
  </si>
  <si>
    <t>-0.499</t>
  </si>
  <si>
    <t>0.089</t>
  </si>
  <si>
    <t>-9.759</t>
  </si>
  <si>
    <t>-4.301</t>
  </si>
  <si>
    <t>(-2.11)</t>
  </si>
  <si>
    <t>(-0.11)</t>
  </si>
  <si>
    <t>(-1.38)</t>
  </si>
  <si>
    <t>(0.30)</t>
  </si>
  <si>
    <t>(0.97)</t>
  </si>
  <si>
    <t>4,684</t>
  </si>
  <si>
    <t>4,791</t>
  </si>
  <si>
    <t>0.517</t>
  </si>
  <si>
    <t>0.495</t>
  </si>
  <si>
    <t>0.331</t>
  </si>
  <si>
    <t>0.254</t>
  </si>
  <si>
    <t>0.180</t>
  </si>
  <si>
    <t>0.179</t>
  </si>
  <si>
    <t>0.145</t>
  </si>
  <si>
    <t>0.155</t>
  </si>
  <si>
    <t>Panel B: Option Value</t>
  </si>
  <si>
    <t>LOW</t>
  </si>
  <si>
    <t>HIGH</t>
  </si>
  <si>
    <t>Panel C: Litigation Risk</t>
  </si>
  <si>
    <t>-0.149*</t>
  </si>
  <si>
    <t>-0.137</t>
  </si>
  <si>
    <t>-0.178***</t>
  </si>
  <si>
    <t>-0.031</t>
  </si>
  <si>
    <t>-0.251***</t>
  </si>
  <si>
    <t>-2.899***</t>
  </si>
  <si>
    <t>0.150</t>
  </si>
  <si>
    <t>(-1.68)</t>
  </si>
  <si>
    <t>(-3.00)</t>
  </si>
  <si>
    <t>(-4.29)</t>
  </si>
  <si>
    <t>(-3.23)</t>
  </si>
  <si>
    <t>-0.024**</t>
  </si>
  <si>
    <t>-0.016**</t>
  </si>
  <si>
    <t>0.015*</t>
  </si>
  <si>
    <t>0.012</t>
  </si>
  <si>
    <t>-0.214*</t>
  </si>
  <si>
    <t>(-2.24)</t>
  </si>
  <si>
    <t>(-1.42)</t>
  </si>
  <si>
    <t>(1.87)</t>
  </si>
  <si>
    <t>(-0.49)</t>
  </si>
  <si>
    <t>(1.34)</t>
  </si>
  <si>
    <t>(0.25)</t>
  </si>
  <si>
    <t>0.138</t>
  </si>
  <si>
    <t>-0.037</t>
  </si>
  <si>
    <t>0.192</t>
  </si>
  <si>
    <t>0.206**</t>
  </si>
  <si>
    <t>0.117</t>
  </si>
  <si>
    <t>0.374***</t>
  </si>
  <si>
    <t>0.231***</t>
  </si>
  <si>
    <t>4.475***</t>
  </si>
  <si>
    <t>0.102</t>
  </si>
  <si>
    <t>(-0.33)</t>
  </si>
  <si>
    <t>(3.36)</t>
  </si>
  <si>
    <t>(3.35)</t>
  </si>
  <si>
    <t>(2.37)</t>
  </si>
  <si>
    <t>(3.02)</t>
  </si>
  <si>
    <t>(4.55)</t>
  </si>
  <si>
    <t>(2.82)</t>
  </si>
  <si>
    <t>(0.15)</t>
  </si>
  <si>
    <t>46,018</t>
  </si>
  <si>
    <t>29,342</t>
  </si>
  <si>
    <t>0.437</t>
  </si>
  <si>
    <t>0.420</t>
  </si>
  <si>
    <t>0.028</t>
  </si>
  <si>
    <t>0.017</t>
  </si>
  <si>
    <t>0.142</t>
  </si>
  <si>
    <t>0.246</t>
  </si>
  <si>
    <t>0.161</t>
  </si>
  <si>
    <t>0.116</t>
  </si>
  <si>
    <t>Panel B: R&amp;D expenses</t>
  </si>
  <si>
    <t>(15)</t>
  </si>
  <si>
    <t>(16)</t>
  </si>
  <si>
    <t>(17)</t>
  </si>
  <si>
    <t>(18)</t>
  </si>
  <si>
    <t>(19)</t>
  </si>
  <si>
    <t>(20)</t>
  </si>
  <si>
    <t>(21)</t>
  </si>
  <si>
    <t>(22)</t>
  </si>
  <si>
    <t>(23)</t>
  </si>
  <si>
    <t>(24)</t>
  </si>
  <si>
    <t>(25)</t>
  </si>
  <si>
    <t>(26)</t>
  </si>
  <si>
    <t>(27)</t>
  </si>
  <si>
    <t>(28)</t>
  </si>
  <si>
    <t>(29)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</si>
  <si>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</si>
  <si>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</si>
  <si>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</si>
  <si>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</si>
  <si>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</si>
  <si>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</si>
  <si>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</si>
  <si>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</si>
  <si>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</si>
  <si>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</si>
  <si>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</si>
  <si>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</si>
  <si>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</si>
  <si>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</si>
  <si>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</si>
  <si>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</si>
  <si>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</si>
  <si>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</si>
  <si>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</si>
  <si>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</si>
  <si>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</si>
  <si>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</si>
  <si>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</si>
  <si>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</si>
  <si>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</si>
  <si>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</si>
  <si>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0.015</t>
  </si>
  <si>
    <t>-0.029</t>
  </si>
  <si>
    <t>-0.092</t>
  </si>
  <si>
    <t>(1.15)</t>
  </si>
  <si>
    <t>(1.54)</t>
  </si>
  <si>
    <t>(0.91)</t>
  </si>
  <si>
    <t>(-0.82)</t>
  </si>
  <si>
    <t>(0.65)</t>
  </si>
  <si>
    <t>(-1.09)</t>
  </si>
  <si>
    <t>(-0.10)</t>
  </si>
  <si>
    <t>(-0.37)</t>
  </si>
  <si>
    <t>(0.93)</t>
  </si>
  <si>
    <t>(0.34)</t>
  </si>
  <si>
    <t>(0.08)</t>
  </si>
  <si>
    <t>0.014</t>
  </si>
  <si>
    <t>(0.43)</t>
  </si>
  <si>
    <t>(0.36)</t>
  </si>
  <si>
    <t>(0.29)</t>
  </si>
  <si>
    <t>(0.05)</t>
  </si>
  <si>
    <t>(1.37)</t>
  </si>
  <si>
    <t>(-0.64)</t>
  </si>
  <si>
    <t>(-1.24)</t>
  </si>
  <si>
    <t>(-0.40)</t>
  </si>
  <si>
    <t>(0.59)</t>
  </si>
  <si>
    <t>-0.098***</t>
  </si>
  <si>
    <t>(0.50)</t>
  </si>
  <si>
    <t>(-0.70)</t>
  </si>
  <si>
    <t>(0.53)</t>
  </si>
  <si>
    <t>(-1.19)</t>
  </si>
  <si>
    <t>(2.69)</t>
  </si>
  <si>
    <t>(0.95)</t>
  </si>
  <si>
    <t>(-1.87)</t>
  </si>
  <si>
    <t>(-5.13)</t>
  </si>
  <si>
    <t>(1.20)</t>
  </si>
  <si>
    <t>0.903</t>
  </si>
  <si>
    <t>0.928</t>
  </si>
  <si>
    <t>0.935</t>
  </si>
  <si>
    <t>0.215</t>
  </si>
  <si>
    <t>0.366</t>
  </si>
  <si>
    <t>0.164</t>
  </si>
  <si>
    <t>0.083</t>
  </si>
  <si>
    <t>0.244</t>
  </si>
  <si>
    <t>-0.081</t>
  </si>
  <si>
    <t>(-0.90)</t>
  </si>
  <si>
    <t>(-2.16)</t>
  </si>
  <si>
    <t>(0.21)</t>
  </si>
  <si>
    <t>(0.26)</t>
  </si>
  <si>
    <t>(-1.96)</t>
  </si>
  <si>
    <t>(-0.00)</t>
  </si>
  <si>
    <t>0.261</t>
  </si>
  <si>
    <t>0.156</t>
  </si>
  <si>
    <t>0.087</t>
  </si>
  <si>
    <t>0.045</t>
  </si>
  <si>
    <t>0.100</t>
  </si>
  <si>
    <t>0.081</t>
  </si>
  <si>
    <t>0.069</t>
  </si>
  <si>
    <t>0.103</t>
  </si>
  <si>
    <t>-0.076</t>
  </si>
  <si>
    <t>(0.27)</t>
  </si>
  <si>
    <t>(0.83)</t>
  </si>
  <si>
    <t>(1.93)</t>
  </si>
  <si>
    <t>(0.39)</t>
  </si>
  <si>
    <t>(0.70)</t>
  </si>
  <si>
    <t>(1.89)</t>
  </si>
  <si>
    <t>(0.77)</t>
  </si>
  <si>
    <t>(0.57)</t>
  </si>
  <si>
    <t>(-0.14)</t>
  </si>
  <si>
    <t>(1.26)</t>
  </si>
  <si>
    <t>(0.33)</t>
  </si>
  <si>
    <t>(0.41)</t>
  </si>
  <si>
    <t>(2.19)</t>
  </si>
  <si>
    <t>(1.95)</t>
  </si>
  <si>
    <t>(0.28)</t>
  </si>
  <si>
    <t>0.667</t>
  </si>
  <si>
    <t>-0.324</t>
  </si>
  <si>
    <t>0.485</t>
  </si>
  <si>
    <t>0.104</t>
  </si>
  <si>
    <t>-0.094</t>
  </si>
  <si>
    <t>0.188</t>
  </si>
  <si>
    <t>(1.23)</t>
  </si>
  <si>
    <t>(-1.48)</t>
  </si>
  <si>
    <t>(-1.83)</t>
  </si>
  <si>
    <t>(-0.97)</t>
  </si>
  <si>
    <t>(-0.68)</t>
  </si>
  <si>
    <t>(0.94)</t>
  </si>
  <si>
    <t>(0.68)</t>
  </si>
  <si>
    <t>(-0.19)</t>
  </si>
  <si>
    <t>(1.38)</t>
  </si>
  <si>
    <t>-0.074</t>
  </si>
  <si>
    <t>-0.054</t>
  </si>
  <si>
    <t>0.091</t>
  </si>
  <si>
    <t>-0.057</t>
  </si>
  <si>
    <t>0.060</t>
  </si>
  <si>
    <t>(-0.89)</t>
  </si>
  <si>
    <t>(0.63)</t>
  </si>
  <si>
    <t>(-0.85)</t>
  </si>
  <si>
    <t>(0.52)</t>
  </si>
  <si>
    <t>(-1.25)</t>
  </si>
  <si>
    <t>(0.07)</t>
  </si>
  <si>
    <t>(1.57)</t>
  </si>
  <si>
    <t>(0.88)</t>
  </si>
  <si>
    <t>(-1.73)</t>
  </si>
  <si>
    <t>0.580</t>
  </si>
  <si>
    <t>0.581</t>
  </si>
  <si>
    <t>0.610</t>
  </si>
  <si>
    <t>0.806</t>
  </si>
  <si>
    <t>0.675</t>
  </si>
  <si>
    <t>1.040</t>
  </si>
  <si>
    <t>0.323</t>
  </si>
  <si>
    <t>1.335**</t>
  </si>
  <si>
    <t>0.747</t>
  </si>
  <si>
    <t>-0.424</t>
  </si>
  <si>
    <t>0.077</t>
  </si>
  <si>
    <t>-0.513</t>
  </si>
  <si>
    <t>0.130</t>
  </si>
  <si>
    <t>-0.171</t>
  </si>
  <si>
    <t>0.210</t>
  </si>
  <si>
    <t>0.143</t>
  </si>
  <si>
    <t>0.055</t>
  </si>
  <si>
    <t>-0.199</t>
  </si>
  <si>
    <t>-0.557</t>
  </si>
  <si>
    <t>-0.035</t>
  </si>
  <si>
    <t>-0.186</t>
  </si>
  <si>
    <t>-0.179</t>
  </si>
  <si>
    <t>-0.191</t>
  </si>
  <si>
    <t>-0.201**</t>
  </si>
  <si>
    <t>-0.140</t>
  </si>
  <si>
    <t>(2.50)</t>
  </si>
  <si>
    <t>(-0.56)</t>
  </si>
  <si>
    <t>(0.76)</t>
  </si>
  <si>
    <t>(-1.04)</t>
  </si>
  <si>
    <t>(-2.40)</t>
  </si>
  <si>
    <t>(1.19)</t>
  </si>
  <si>
    <t>0.306</t>
  </si>
  <si>
    <t>-0.126</t>
  </si>
  <si>
    <t>-0.086</t>
  </si>
  <si>
    <t>0.098</t>
  </si>
  <si>
    <t>-0.115</t>
  </si>
  <si>
    <t>0.016</t>
  </si>
  <si>
    <t>-0.051**</t>
  </si>
  <si>
    <t>(-1.27)</t>
  </si>
  <si>
    <t>-0.091</t>
  </si>
  <si>
    <t>-3.089</t>
  </si>
  <si>
    <t>-0.583</t>
  </si>
  <si>
    <t>-1.931***</t>
  </si>
  <si>
    <t>-0.817</t>
  </si>
  <si>
    <t>1.218</t>
  </si>
  <si>
    <t>-0.225</t>
  </si>
  <si>
    <t>0.535</t>
  </si>
  <si>
    <t>-0.374</t>
  </si>
  <si>
    <t>0.353</t>
  </si>
  <si>
    <t>-0.272</t>
  </si>
  <si>
    <t>-0.117</t>
  </si>
  <si>
    <t>-0.111</t>
  </si>
  <si>
    <t>0.472</t>
  </si>
  <si>
    <t>0.867*</t>
  </si>
  <si>
    <t>0.046</t>
  </si>
  <si>
    <t>0.626*</t>
  </si>
  <si>
    <t>-0.070</t>
  </si>
  <si>
    <t>0.292</t>
  </si>
  <si>
    <t>0.381*</t>
  </si>
  <si>
    <t>0.223*</t>
  </si>
  <si>
    <t>0.209*</t>
  </si>
  <si>
    <t>-0.072</t>
  </si>
  <si>
    <t>(-0.01)</t>
  </si>
  <si>
    <t>(-0.81)</t>
  </si>
  <si>
    <t>(0.38)</t>
  </si>
  <si>
    <t>(1.11)</t>
  </si>
  <si>
    <t>(1.69)</t>
  </si>
  <si>
    <t>-7.827***</t>
  </si>
  <si>
    <t>-7.935***</t>
  </si>
  <si>
    <t>-7.760***</t>
  </si>
  <si>
    <t>-7.973***</t>
  </si>
  <si>
    <t>-7.808***</t>
  </si>
  <si>
    <t>-7.012***</t>
  </si>
  <si>
    <t>-5.856***</t>
  </si>
  <si>
    <t>-5.680***</t>
  </si>
  <si>
    <t>-5.651***</t>
  </si>
  <si>
    <t>-5.669***</t>
  </si>
  <si>
    <t>-5.934***</t>
  </si>
  <si>
    <t>-5.958***</t>
  </si>
  <si>
    <t>-5.910***</t>
  </si>
  <si>
    <t>-5.901***</t>
  </si>
  <si>
    <t>-5.911***</t>
  </si>
  <si>
    <t>-5.852***</t>
  </si>
  <si>
    <t>-5.862***</t>
  </si>
  <si>
    <t>-5.920***</t>
  </si>
  <si>
    <t>-5.940***</t>
  </si>
  <si>
    <t>-5.948***</t>
  </si>
  <si>
    <t>-5.972***</t>
  </si>
  <si>
    <t>-5.975***</t>
  </si>
  <si>
    <t>-6.029***</t>
  </si>
  <si>
    <t>-6.107***</t>
  </si>
  <si>
    <t>-6.157***</t>
  </si>
  <si>
    <t>-6.174***</t>
  </si>
  <si>
    <t>(-6.33)</t>
  </si>
  <si>
    <t>(-19.01)</t>
  </si>
  <si>
    <t>(-19.69)</t>
  </si>
  <si>
    <t>(-50.47)</t>
  </si>
  <si>
    <t>(-48.36)</t>
  </si>
  <si>
    <t>(-12.65)</t>
  </si>
  <si>
    <t>(-55.53)</t>
  </si>
  <si>
    <t>(-35.94)</t>
  </si>
  <si>
    <t>(-127.49)</t>
  </si>
  <si>
    <t>(-209.89)</t>
  </si>
  <si>
    <t>(-174.67)</t>
  </si>
  <si>
    <t>(-171.66)</t>
  </si>
  <si>
    <t>(-292.40)</t>
  </si>
  <si>
    <t>(-231.84)</t>
  </si>
  <si>
    <t>(-138.86)</t>
  </si>
  <si>
    <t>(-127.33)</t>
  </si>
  <si>
    <t>(-118.43)</t>
  </si>
  <si>
    <t>(-255.09)</t>
  </si>
  <si>
    <t>(-240.63)</t>
  </si>
  <si>
    <t>(-173.14)</t>
  </si>
  <si>
    <t>(-172.10)</t>
  </si>
  <si>
    <t>(-383.58)</t>
  </si>
  <si>
    <t>(-267.72)</t>
  </si>
  <si>
    <t>(-397.59)</t>
  </si>
  <si>
    <t>(-278.42)</t>
  </si>
  <si>
    <t>(-92.87)</t>
  </si>
  <si>
    <t>550</t>
  </si>
  <si>
    <t>1,764</t>
  </si>
  <si>
    <t>2,274</t>
  </si>
  <si>
    <t>2,322</t>
  </si>
  <si>
    <t>2,466</t>
  </si>
  <si>
    <t>1,637</t>
  </si>
  <si>
    <t>2,611</t>
  </si>
  <si>
    <t>3,043</t>
  </si>
  <si>
    <t>4,978</t>
  </si>
  <si>
    <t>6,647</t>
  </si>
  <si>
    <t>6,073</t>
  </si>
  <si>
    <t>5,707</t>
  </si>
  <si>
    <t>8,170</t>
  </si>
  <si>
    <t>6,479</t>
  </si>
  <si>
    <t>6,525</t>
  </si>
  <si>
    <t>5,817</t>
  </si>
  <si>
    <t>4,084</t>
  </si>
  <si>
    <t>6,511</t>
  </si>
  <si>
    <t>6,523</t>
  </si>
  <si>
    <t>6,230</t>
  </si>
  <si>
    <t>5,942</t>
  </si>
  <si>
    <t>5,479</t>
  </si>
  <si>
    <t>4,770</t>
  </si>
  <si>
    <t>7,371</t>
  </si>
  <si>
    <t>5,567</t>
  </si>
  <si>
    <t>261</t>
  </si>
  <si>
    <t>0.413</t>
  </si>
  <si>
    <t>0.303</t>
  </si>
  <si>
    <t>0.108</t>
  </si>
  <si>
    <t>0.309</t>
  </si>
  <si>
    <t>0.223</t>
  </si>
  <si>
    <t>0.284</t>
  </si>
  <si>
    <t>0.236</t>
  </si>
  <si>
    <t>0.199</t>
  </si>
  <si>
    <t>0.226</t>
  </si>
  <si>
    <t>0.216</t>
  </si>
  <si>
    <t>0.160</t>
  </si>
  <si>
    <t>0.175</t>
  </si>
  <si>
    <t>0.193</t>
  </si>
  <si>
    <t>0.122</t>
  </si>
  <si>
    <t>0.146</t>
  </si>
  <si>
    <t>(0.89)</t>
  </si>
  <si>
    <t>(-0.96)</t>
  </si>
  <si>
    <t>-0.078</t>
  </si>
  <si>
    <t>-0.158</t>
  </si>
  <si>
    <t>0.268</t>
  </si>
  <si>
    <t>(-0.55)</t>
  </si>
  <si>
    <t>(0.61)</t>
  </si>
  <si>
    <t>(-0.05)</t>
  </si>
  <si>
    <t>(1.30)</t>
  </si>
  <si>
    <t>(-1.46)</t>
  </si>
  <si>
    <t>-0.093</t>
  </si>
  <si>
    <t>-0.053</t>
  </si>
  <si>
    <t>0.093</t>
  </si>
  <si>
    <t>-0.101</t>
  </si>
  <si>
    <t>0.086</t>
  </si>
  <si>
    <t>(0.90)</t>
  </si>
  <si>
    <t>(1.74)</t>
  </si>
  <si>
    <t>-0.974***</t>
  </si>
  <si>
    <t>-1.023***</t>
  </si>
  <si>
    <t>0.750</t>
  </si>
  <si>
    <t>0.697</t>
  </si>
  <si>
    <t>0.704</t>
  </si>
  <si>
    <t>0.455</t>
  </si>
  <si>
    <t>0.519</t>
  </si>
  <si>
    <t>0.506</t>
  </si>
  <si>
    <t>0.592</t>
  </si>
  <si>
    <t>0.365</t>
  </si>
  <si>
    <t>(-0.52)</t>
  </si>
  <si>
    <t>(-2.60)</t>
  </si>
  <si>
    <t>(1.12)</t>
  </si>
  <si>
    <t>0.125</t>
  </si>
  <si>
    <t>-0.016</t>
  </si>
  <si>
    <t>-0.132</t>
  </si>
  <si>
    <t>0.047</t>
  </si>
  <si>
    <t>(1.45)</t>
  </si>
  <si>
    <t>(0.79)</t>
  </si>
  <si>
    <t>(-1.13)</t>
  </si>
  <si>
    <t>0.213</t>
  </si>
  <si>
    <t>-0.491</t>
  </si>
  <si>
    <t>(1.39)</t>
  </si>
  <si>
    <t>-2.100***</t>
  </si>
  <si>
    <t>(-10.54)</t>
  </si>
  <si>
    <t>0.812</t>
  </si>
  <si>
    <t>0.493</t>
  </si>
  <si>
    <t>0.574</t>
  </si>
  <si>
    <t>0.452</t>
  </si>
  <si>
    <t>0.445</t>
  </si>
  <si>
    <t>0.649</t>
  </si>
  <si>
    <t>0.221</t>
  </si>
  <si>
    <t>0.163</t>
  </si>
  <si>
    <t>-0.153</t>
  </si>
  <si>
    <t>-0.143</t>
  </si>
  <si>
    <t>-0.458**</t>
  </si>
  <si>
    <t>-0.219</t>
  </si>
  <si>
    <t>-0.117***</t>
  </si>
  <si>
    <t>-0.145</t>
  </si>
  <si>
    <t>-0.294***</t>
  </si>
  <si>
    <t>0.403</t>
  </si>
  <si>
    <t>(-0.09)</t>
  </si>
  <si>
    <t>(1.08)</t>
  </si>
  <si>
    <t>(-1.97)</t>
  </si>
  <si>
    <t>(-1.51)</t>
  </si>
  <si>
    <t>(-3.24)</t>
  </si>
  <si>
    <t>(-4.14)</t>
  </si>
  <si>
    <t>0.111</t>
  </si>
  <si>
    <t>0.049</t>
  </si>
  <si>
    <t>0.074</t>
  </si>
  <si>
    <t>0.094</t>
  </si>
  <si>
    <t>0.038*</t>
  </si>
  <si>
    <t>0.042*</t>
  </si>
  <si>
    <t>(-0.66)</t>
  </si>
  <si>
    <t>(1.81)</t>
  </si>
  <si>
    <t>(-2.29)</t>
  </si>
  <si>
    <t>-0.715</t>
  </si>
  <si>
    <t>0.296</t>
  </si>
  <si>
    <t>-0.188</t>
  </si>
  <si>
    <t>0.203</t>
  </si>
  <si>
    <t>0.211</t>
  </si>
  <si>
    <t>0.284*</t>
  </si>
  <si>
    <t>-0.341**</t>
  </si>
  <si>
    <t>0.761**</t>
  </si>
  <si>
    <t>0.583</t>
  </si>
  <si>
    <t>0.339</t>
  </si>
  <si>
    <t>0.218</t>
  </si>
  <si>
    <t>0.368***</t>
  </si>
  <si>
    <t>0.398***</t>
  </si>
  <si>
    <t>(0.46)</t>
  </si>
  <si>
    <t>(-1.99)</t>
  </si>
  <si>
    <t>(2.03)</t>
  </si>
  <si>
    <t>(4.14)</t>
  </si>
  <si>
    <t>(3.61)</t>
  </si>
  <si>
    <t>-0.759*</t>
  </si>
  <si>
    <t>-0.615***</t>
  </si>
  <si>
    <t>-0.703***</t>
  </si>
  <si>
    <t>-0.766***</t>
  </si>
  <si>
    <t>-0.752***</t>
  </si>
  <si>
    <t>-0.763***</t>
  </si>
  <si>
    <t>-0.731***</t>
  </si>
  <si>
    <t>-0.666***</t>
  </si>
  <si>
    <t>-0.669***</t>
  </si>
  <si>
    <t>-0.706***</t>
  </si>
  <si>
    <t>-0.655***</t>
  </si>
  <si>
    <t>-0.645***</t>
  </si>
  <si>
    <t>-0.668***</t>
  </si>
  <si>
    <t>-0.643***</t>
  </si>
  <si>
    <t>-0.696***</t>
  </si>
  <si>
    <t>-0.610***</t>
  </si>
  <si>
    <t>-0.631***</t>
  </si>
  <si>
    <t>-0.652***</t>
  </si>
  <si>
    <t>-0.641***</t>
  </si>
  <si>
    <t>-0.662***</t>
  </si>
  <si>
    <t>-0.646***</t>
  </si>
  <si>
    <t>-0.639***</t>
  </si>
  <si>
    <t>-0.637***</t>
  </si>
  <si>
    <t>-0.616***</t>
  </si>
  <si>
    <t>-0.687***</t>
  </si>
  <si>
    <t>(-5.70)</t>
  </si>
  <si>
    <t>(-13.94)</t>
  </si>
  <si>
    <t>(-12.99)</t>
  </si>
  <si>
    <t>(-4.62)</t>
  </si>
  <si>
    <t>(-9.68)</t>
  </si>
  <si>
    <t>(-13.68)</t>
  </si>
  <si>
    <t>(-24.38)</t>
  </si>
  <si>
    <t>(-34.64)</t>
  </si>
  <si>
    <t>(-26.04)</t>
  </si>
  <si>
    <t>(-21.50)</t>
  </si>
  <si>
    <t>(-46.97)</t>
  </si>
  <si>
    <t>(-29.39)</t>
  </si>
  <si>
    <t>(-33.19)</t>
  </si>
  <si>
    <t>(-20.37)</t>
  </si>
  <si>
    <t>(-13.36)</t>
  </si>
  <si>
    <t>(-33.33)</t>
  </si>
  <si>
    <t>(-45.38)</t>
  </si>
  <si>
    <t>(-26.49)</t>
  </si>
  <si>
    <t>(-21.61)</t>
  </si>
  <si>
    <t>(-54.62)</t>
  </si>
  <si>
    <t>(-29.37)</t>
  </si>
  <si>
    <t>(-33.40)</t>
  </si>
  <si>
    <t>(-41.94)</t>
  </si>
  <si>
    <t>(-9.89)</t>
  </si>
  <si>
    <t>0.293</t>
  </si>
  <si>
    <t>0.329</t>
  </si>
  <si>
    <t>0.302</t>
  </si>
  <si>
    <t>0.342</t>
  </si>
  <si>
    <t>0.307</t>
  </si>
  <si>
    <t>0.288</t>
  </si>
  <si>
    <t>0.195</t>
  </si>
  <si>
    <t>0.061</t>
  </si>
  <si>
    <t>0.065</t>
  </si>
  <si>
    <t>0.066</t>
  </si>
  <si>
    <t>0.058</t>
  </si>
  <si>
    <t>0.038</t>
  </si>
  <si>
    <t>-0.090**</t>
  </si>
  <si>
    <t>0.220</t>
  </si>
  <si>
    <t>(0.99)</t>
  </si>
  <si>
    <t>(1.21)</t>
  </si>
  <si>
    <t>(0.54)</t>
  </si>
  <si>
    <t>-0.242</t>
  </si>
  <si>
    <t>0.419**</t>
  </si>
  <si>
    <t>0.316</t>
  </si>
  <si>
    <t>-0.417</t>
  </si>
  <si>
    <t>-0.066</t>
  </si>
  <si>
    <t>-0.807*</t>
  </si>
  <si>
    <t>-0.172</t>
  </si>
  <si>
    <t>-0.166</t>
  </si>
  <si>
    <t>-0.340*</t>
  </si>
  <si>
    <t>-0.376**</t>
  </si>
  <si>
    <t>(0.98)</t>
  </si>
  <si>
    <t>(-0.84)</t>
  </si>
  <si>
    <t>(-1.52)</t>
  </si>
  <si>
    <t>0.048</t>
  </si>
  <si>
    <t>0.181</t>
  </si>
  <si>
    <t>0.312</t>
  </si>
  <si>
    <t>-0.649***</t>
  </si>
  <si>
    <t>-0.357</t>
  </si>
  <si>
    <t>0.149</t>
  </si>
  <si>
    <t>0.378</t>
  </si>
  <si>
    <t>1.207**</t>
  </si>
  <si>
    <t>0.384**</t>
  </si>
  <si>
    <t>0.493**</t>
  </si>
  <si>
    <t>-0.450</t>
  </si>
  <si>
    <t>(0.49)</t>
  </si>
  <si>
    <t>(-2.87)</t>
  </si>
  <si>
    <t>(2.28)</t>
  </si>
  <si>
    <t>-0.043*</t>
  </si>
  <si>
    <t>-0.085***</t>
  </si>
  <si>
    <t>-0.161***</t>
  </si>
  <si>
    <t>-0.206***</t>
  </si>
  <si>
    <t>-0.235***</t>
  </si>
  <si>
    <t>-0.277***</t>
  </si>
  <si>
    <t>-0.335***</t>
  </si>
  <si>
    <t>-0.342***</t>
  </si>
  <si>
    <t>-0.498***</t>
  </si>
  <si>
    <t>-0.494***</t>
  </si>
  <si>
    <t>-0.396***</t>
  </si>
  <si>
    <t>-0.514***</t>
  </si>
  <si>
    <t>-0.522***</t>
  </si>
  <si>
    <t>-0.496***</t>
  </si>
  <si>
    <t>-0.594***</t>
  </si>
  <si>
    <t>-0.572***</t>
  </si>
  <si>
    <t>-0.596***</t>
  </si>
  <si>
    <t>-0.617***</t>
  </si>
  <si>
    <t>-0.621***</t>
  </si>
  <si>
    <t>-0.852***</t>
  </si>
  <si>
    <t>(-2.76)</t>
  </si>
  <si>
    <t>(-11.32)</t>
  </si>
  <si>
    <t>(-6.32)</t>
  </si>
  <si>
    <t>(-6.59)</t>
  </si>
  <si>
    <t>(-17.53)</t>
  </si>
  <si>
    <t>(-10.91)</t>
  </si>
  <si>
    <t>(-16.74)</t>
  </si>
  <si>
    <t>(-11.42)</t>
  </si>
  <si>
    <t>(-5.76)</t>
  </si>
  <si>
    <t>(-14.16)</t>
  </si>
  <si>
    <t>(-17.61)</t>
  </si>
  <si>
    <t>(-11.54)</t>
  </si>
  <si>
    <t>(-27.34)</t>
  </si>
  <si>
    <t>(-17.56)</t>
  </si>
  <si>
    <t>(-20.92)</t>
  </si>
  <si>
    <t>(-24.03)</t>
  </si>
  <si>
    <t>(-6.51)</t>
  </si>
  <si>
    <t>0.651</t>
  </si>
  <si>
    <t>0.576</t>
  </si>
  <si>
    <t>0.600</t>
  </si>
  <si>
    <t>0.598</t>
  </si>
  <si>
    <t>0.544</t>
  </si>
  <si>
    <t>0.486</t>
  </si>
  <si>
    <t>0.541</t>
  </si>
  <si>
    <t>0.669</t>
  </si>
  <si>
    <t>0.499</t>
  </si>
  <si>
    <t>0.557</t>
  </si>
  <si>
    <t>0.548</t>
  </si>
  <si>
    <t>0.590</t>
  </si>
  <si>
    <t>0.594</t>
  </si>
  <si>
    <t>0.550</t>
  </si>
  <si>
    <t>0.725</t>
  </si>
  <si>
    <t>37.470</t>
  </si>
  <si>
    <t>20.343</t>
  </si>
  <si>
    <t>-3.342</t>
  </si>
  <si>
    <t>9.023*</t>
  </si>
  <si>
    <t>3.887</t>
  </si>
  <si>
    <t>-8.367</t>
  </si>
  <si>
    <t>-2.881</t>
  </si>
  <si>
    <t>-1.398</t>
  </si>
  <si>
    <t>-1.095</t>
  </si>
  <si>
    <t>-0.043</t>
  </si>
  <si>
    <t>2.753</t>
  </si>
  <si>
    <t>0.469</t>
  </si>
  <si>
    <t>2.012</t>
  </si>
  <si>
    <t>-1.831</t>
  </si>
  <si>
    <t>-2.478</t>
  </si>
  <si>
    <t>-2.376</t>
  </si>
  <si>
    <t>-5.949*</t>
  </si>
  <si>
    <t>-3.685</t>
  </si>
  <si>
    <t>2.238*</t>
  </si>
  <si>
    <t>-3.738*</t>
  </si>
  <si>
    <t>0.479</t>
  </si>
  <si>
    <t>(1.88)</t>
  </si>
  <si>
    <t>(1.22)</t>
  </si>
  <si>
    <t>(-1.79)</t>
  </si>
  <si>
    <t>(0.03)</t>
  </si>
  <si>
    <t>4.323</t>
  </si>
  <si>
    <t>-0.694</t>
  </si>
  <si>
    <t>0.389</t>
  </si>
  <si>
    <t>1.088</t>
  </si>
  <si>
    <t>-1.239</t>
  </si>
  <si>
    <t>-0.766</t>
  </si>
  <si>
    <t>-0.151</t>
  </si>
  <si>
    <t>0.280</t>
  </si>
  <si>
    <t>-0.213</t>
  </si>
  <si>
    <t>-0.961**</t>
  </si>
  <si>
    <t>-0.454</t>
  </si>
  <si>
    <t>-0.541</t>
  </si>
  <si>
    <t>-0.376</t>
  </si>
  <si>
    <t>(1.43)</t>
  </si>
  <si>
    <t>(-1.40)</t>
  </si>
  <si>
    <t>-42.521</t>
  </si>
  <si>
    <t>-34.081</t>
  </si>
  <si>
    <t>12.088</t>
  </si>
  <si>
    <t>-12.893*</t>
  </si>
  <si>
    <t>-5.180</t>
  </si>
  <si>
    <t>15.605</t>
  </si>
  <si>
    <t>1.290</t>
  </si>
  <si>
    <t>-0.810</t>
  </si>
  <si>
    <t>1.716</t>
  </si>
  <si>
    <t>0.552</t>
  </si>
  <si>
    <t>-1.624</t>
  </si>
  <si>
    <t>-0.615</t>
  </si>
  <si>
    <t>-1.935</t>
  </si>
  <si>
    <t>0.635</t>
  </si>
  <si>
    <t>2.347</t>
  </si>
  <si>
    <t>5.415</t>
  </si>
  <si>
    <t>1.677</t>
  </si>
  <si>
    <t>6.899</t>
  </si>
  <si>
    <t>1.574</t>
  </si>
  <si>
    <t>3.616</t>
  </si>
  <si>
    <t>-1.517</t>
  </si>
  <si>
    <t>-1.754</t>
  </si>
  <si>
    <t>7.011*</t>
  </si>
  <si>
    <t>1.176</t>
  </si>
  <si>
    <t>-0.141</t>
  </si>
  <si>
    <t>(-0.77)</t>
  </si>
  <si>
    <t>-11.061*</t>
  </si>
  <si>
    <t>-8.231***</t>
  </si>
  <si>
    <t>-5.169***</t>
  </si>
  <si>
    <t>-6.928***</t>
  </si>
  <si>
    <t>-5.231***</t>
  </si>
  <si>
    <t>-1.924</t>
  </si>
  <si>
    <t>-2.336**</t>
  </si>
  <si>
    <t>-2.408**</t>
  </si>
  <si>
    <t>-1.321***</t>
  </si>
  <si>
    <t>-0.994***</t>
  </si>
  <si>
    <t>0.078</t>
  </si>
  <si>
    <t>0.652*</t>
  </si>
  <si>
    <t>1.345***</t>
  </si>
  <si>
    <t>0.454</t>
  </si>
  <si>
    <t>0.856**</t>
  </si>
  <si>
    <t>0.591**</t>
  </si>
  <si>
    <t>0.847***</t>
  </si>
  <si>
    <t>0.304*</t>
  </si>
  <si>
    <t>(-3.51)</t>
  </si>
  <si>
    <t>(-5.93)</t>
  </si>
  <si>
    <t>(-5.54)</t>
  </si>
  <si>
    <t>(-2.38)</t>
  </si>
  <si>
    <t>(-2.62)</t>
  </si>
  <si>
    <t>(-3.53)</t>
  </si>
  <si>
    <t>(4.09)</t>
  </si>
  <si>
    <t>(1.63)</t>
  </si>
  <si>
    <t>(2.39)</t>
  </si>
  <si>
    <t>(1.35)</t>
  </si>
  <si>
    <t>(1.78)</t>
  </si>
  <si>
    <t>0.183</t>
  </si>
  <si>
    <t>0.197</t>
  </si>
  <si>
    <t>0.168</t>
  </si>
  <si>
    <t>0.095</t>
  </si>
  <si>
    <t>0.105</t>
  </si>
  <si>
    <t>0.177</t>
  </si>
  <si>
    <t>4.612</t>
  </si>
  <si>
    <t>(1.03)</t>
  </si>
  <si>
    <t>-2.801</t>
  </si>
  <si>
    <t>0.079</t>
  </si>
  <si>
    <t>(3.64)</t>
  </si>
  <si>
    <t>(3.19)</t>
  </si>
  <si>
    <t>(2.84)</t>
  </si>
  <si>
    <t>(4.28)</t>
  </si>
  <si>
    <t>(1.91)</t>
  </si>
  <si>
    <t>(0.75)</t>
  </si>
  <si>
    <t>(-3.75)</t>
  </si>
  <si>
    <t>(-10.16)</t>
  </si>
  <si>
    <t>0.267</t>
  </si>
  <si>
    <t>0.212</t>
  </si>
  <si>
    <t>0.112</t>
  </si>
  <si>
    <t>0.043</t>
  </si>
  <si>
    <t>0.075</t>
  </si>
  <si>
    <t>Table 8. Narrative and Firm Characteristics</t>
  </si>
  <si>
    <t>C_SCORE</t>
  </si>
  <si>
    <t>0 - 20%</t>
  </si>
  <si>
    <t>20% - 40%</t>
  </si>
  <si>
    <t>40% - 60%</t>
  </si>
  <si>
    <t>60% - 80%</t>
  </si>
  <si>
    <t>80% - 100%</t>
  </si>
  <si>
    <t>TONE-8K (+)</t>
  </si>
  <si>
    <t>(1.50)</t>
  </si>
  <si>
    <t>(-5.65)</t>
  </si>
  <si>
    <t>(1.72)</t>
  </si>
  <si>
    <t>(-3.34)</t>
  </si>
  <si>
    <t>(4.45)</t>
  </si>
  <si>
    <t>(4.69)</t>
  </si>
  <si>
    <t>(2.06)</t>
  </si>
  <si>
    <t>(-2.33)</t>
  </si>
  <si>
    <t>(2.53)</t>
  </si>
  <si>
    <t>HHI</t>
  </si>
  <si>
    <t>(3.72)</t>
  </si>
  <si>
    <t>Sales Growth</t>
  </si>
  <si>
    <t>-0.096*</t>
  </si>
  <si>
    <t>Litigation</t>
  </si>
  <si>
    <t>-0.142**</t>
  </si>
  <si>
    <t>Institutional Ownership</t>
  </si>
  <si>
    <t>(-3.27)</t>
  </si>
  <si>
    <t>(3.77)</t>
  </si>
  <si>
    <t>Industry Clustered SE</t>
  </si>
  <si>
    <t>0.392</t>
  </si>
  <si>
    <t>0.490***</t>
  </si>
  <si>
    <t>-0.049</t>
  </si>
  <si>
    <t>(2.79)</t>
  </si>
  <si>
    <t>n8k-8K (+)</t>
  </si>
  <si>
    <t>nitem-8K (+)</t>
  </si>
  <si>
    <t>TLAG-8K (-)</t>
  </si>
  <si>
    <t>NW-8K (+)</t>
  </si>
  <si>
    <t>NEXHIBIT-8K (+)</t>
  </si>
  <si>
    <t>NGRAPH-8K (+)</t>
  </si>
  <si>
    <t>0.063</t>
  </si>
  <si>
    <t>0.128</t>
  </si>
  <si>
    <t>0.344***</t>
  </si>
  <si>
    <t>0.293**</t>
  </si>
  <si>
    <t>0.189</t>
  </si>
  <si>
    <t>0.234</t>
  </si>
  <si>
    <t>0.645***</t>
  </si>
  <si>
    <t>(1.09)</t>
  </si>
  <si>
    <t>5.632**</t>
  </si>
  <si>
    <t>3.776</t>
  </si>
  <si>
    <t>4.633**</t>
  </si>
  <si>
    <t>0.627</t>
  </si>
  <si>
    <t>0.328</t>
  </si>
  <si>
    <t>(2.48)</t>
  </si>
  <si>
    <t>(-7.55)</t>
  </si>
  <si>
    <t>0.097</t>
  </si>
  <si>
    <t>0.101</t>
  </si>
  <si>
    <t>0.332</t>
  </si>
  <si>
    <t>0.237</t>
  </si>
  <si>
    <t>0.252***</t>
  </si>
  <si>
    <t>0.358**</t>
  </si>
  <si>
    <t>0.084</t>
  </si>
  <si>
    <t>0.414</t>
  </si>
  <si>
    <t>0.851***</t>
  </si>
  <si>
    <t>0.758***</t>
  </si>
  <si>
    <t>(1.53)</t>
  </si>
  <si>
    <t>(4.31)</t>
  </si>
  <si>
    <t>2.561</t>
  </si>
  <si>
    <t>5.233*</t>
  </si>
  <si>
    <t>4.467**</t>
  </si>
  <si>
    <t>(0.86)</t>
  </si>
  <si>
    <t>(1.86)</t>
  </si>
  <si>
    <t>0.611**</t>
  </si>
  <si>
    <t>0.366**</t>
  </si>
  <si>
    <t>(2.25)</t>
  </si>
  <si>
    <t>(2.08)</t>
  </si>
  <si>
    <t>0.483***</t>
  </si>
  <si>
    <t>0.397***</t>
  </si>
  <si>
    <t>(3.10)</t>
  </si>
  <si>
    <t>(2.80)</t>
  </si>
  <si>
    <t>(1.60)</t>
  </si>
  <si>
    <t>0.348*</t>
  </si>
  <si>
    <t>0.415***</t>
  </si>
  <si>
    <t>4.561**</t>
  </si>
  <si>
    <t>3.521</t>
  </si>
  <si>
    <t>3.146**</t>
  </si>
  <si>
    <t>1.854</t>
  </si>
  <si>
    <t>1.798</t>
  </si>
  <si>
    <t>-0.069</t>
  </si>
  <si>
    <t>0.171</t>
  </si>
  <si>
    <t>0.198</t>
  </si>
  <si>
    <t>0.416</t>
  </si>
  <si>
    <t>(1.62)</t>
  </si>
  <si>
    <t>0.501</t>
  </si>
  <si>
    <t>0.172</t>
  </si>
  <si>
    <t>0.314**</t>
  </si>
  <si>
    <t>(1.31)</t>
  </si>
  <si>
    <t>(2.41)</t>
  </si>
  <si>
    <t>0.224**</t>
  </si>
  <si>
    <t>0.869***</t>
  </si>
  <si>
    <t>(3.62)</t>
  </si>
  <si>
    <t>0.682</t>
  </si>
  <si>
    <t>1.353</t>
  </si>
  <si>
    <t>3.638</t>
  </si>
  <si>
    <t>3.814*</t>
  </si>
  <si>
    <t>5.462***</t>
  </si>
  <si>
    <t>(0.51)</t>
  </si>
  <si>
    <t>(1.68)</t>
  </si>
  <si>
    <t>(3.83)</t>
  </si>
  <si>
    <t>-0.034***</t>
  </si>
  <si>
    <t>-0.039***</t>
  </si>
  <si>
    <t>-0.075***</t>
  </si>
  <si>
    <t>-0.079***</t>
  </si>
  <si>
    <t>1.913***</t>
  </si>
  <si>
    <t>2.007***</t>
  </si>
  <si>
    <t>(-3.43)</t>
  </si>
  <si>
    <t>(-3.64)</t>
  </si>
  <si>
    <t>(-3.71)</t>
  </si>
  <si>
    <t>(11.44)</t>
  </si>
  <si>
    <t>(10.83)</t>
  </si>
  <si>
    <t>-0.002**</t>
  </si>
  <si>
    <t>(-1.05)</t>
  </si>
  <si>
    <t>0.046***</t>
  </si>
  <si>
    <t>0.051***</t>
  </si>
  <si>
    <t>0.099***</t>
  </si>
  <si>
    <t>-2.966***</t>
  </si>
  <si>
    <t>-3.182***</t>
  </si>
  <si>
    <t>(3.34)</t>
  </si>
  <si>
    <t>(3.06)</t>
  </si>
  <si>
    <t>(-8.42)</t>
  </si>
  <si>
    <t>(4.56)</t>
  </si>
  <si>
    <t>-0.008**</t>
  </si>
  <si>
    <t>-0.021*</t>
  </si>
  <si>
    <t>0.069*</t>
  </si>
  <si>
    <t>-0.231*</t>
  </si>
  <si>
    <t>-0.098**</t>
  </si>
  <si>
    <t>-0.165</t>
  </si>
  <si>
    <t>0.002**</t>
  </si>
  <si>
    <t>-0.688***</t>
  </si>
  <si>
    <t>-0.684***</t>
  </si>
  <si>
    <t>-0.872***</t>
  </si>
  <si>
    <t>-0.843***</t>
  </si>
  <si>
    <t>-2.816***</t>
  </si>
  <si>
    <t>-3.150***</t>
  </si>
  <si>
    <t>(-190.40)</t>
  </si>
  <si>
    <t>(-120.16)</t>
  </si>
  <si>
    <t>(-25.72)</t>
  </si>
  <si>
    <t>(-22.63)</t>
  </si>
  <si>
    <t>(-10.85)</t>
  </si>
  <si>
    <t>-0.063***</t>
  </si>
  <si>
    <t>-0.051</t>
  </si>
  <si>
    <t>-0.048***</t>
  </si>
  <si>
    <t>-0.020*</t>
  </si>
  <si>
    <t>2.375***</t>
  </si>
  <si>
    <t>0.672***</t>
  </si>
  <si>
    <t>(-2.72)</t>
  </si>
  <si>
    <t>(-4.07)</t>
  </si>
  <si>
    <t>(8.39)</t>
  </si>
  <si>
    <t>(3.79)</t>
  </si>
  <si>
    <t>-0.063*</t>
  </si>
  <si>
    <t>0.093***</t>
  </si>
  <si>
    <t>0.070***</t>
  </si>
  <si>
    <t>-4.176***</t>
  </si>
  <si>
    <t>-0.831***</t>
  </si>
  <si>
    <t>(2.91)</t>
  </si>
  <si>
    <t>(5.44)</t>
  </si>
  <si>
    <t>(-6.55)</t>
  </si>
  <si>
    <t>0.057***</t>
  </si>
  <si>
    <t>(3.48)</t>
  </si>
  <si>
    <t>0.000**</t>
  </si>
  <si>
    <t>0.004*</t>
  </si>
  <si>
    <t>-0.033**</t>
  </si>
  <si>
    <t>-0.012**</t>
  </si>
  <si>
    <t>-0.221</t>
  </si>
  <si>
    <t>-0.378*</t>
  </si>
  <si>
    <t>-0.307</t>
  </si>
  <si>
    <t>0.314</t>
  </si>
  <si>
    <t>(-1.69)</t>
  </si>
  <si>
    <t>-0.017**</t>
  </si>
  <si>
    <t>0.003**</t>
  </si>
  <si>
    <t>0.034</t>
  </si>
  <si>
    <t>-0.080</t>
  </si>
  <si>
    <t>-0.019**</t>
  </si>
  <si>
    <t>0.022**</t>
  </si>
  <si>
    <t>-0.369**</t>
  </si>
  <si>
    <t>(1.17)</t>
  </si>
  <si>
    <t>-0.889***</t>
  </si>
  <si>
    <t>-0.839***</t>
  </si>
  <si>
    <t>-0.693***</t>
  </si>
  <si>
    <t>-2.768***</t>
  </si>
  <si>
    <t>-3.997***</t>
  </si>
  <si>
    <t>(-18.87)</t>
  </si>
  <si>
    <t>(-10.34)</t>
  </si>
  <si>
    <t>(-96.80)</t>
  </si>
  <si>
    <t>(-130.77)</t>
  </si>
  <si>
    <t>(-7.65)</t>
  </si>
  <si>
    <t>(-15.53)</t>
  </si>
  <si>
    <t>-0.033***</t>
  </si>
  <si>
    <t>-0.042***</t>
  </si>
  <si>
    <t>1.975***</t>
  </si>
  <si>
    <t>3.026***</t>
  </si>
  <si>
    <t>(-2.74)</t>
  </si>
  <si>
    <t>(-2.90)</t>
  </si>
  <si>
    <t>(11.64)</t>
  </si>
  <si>
    <t>(9.89)</t>
  </si>
  <si>
    <t>-0.130***</t>
  </si>
  <si>
    <t>0.049***</t>
  </si>
  <si>
    <t>0.076***</t>
  </si>
  <si>
    <t>0.118*</t>
  </si>
  <si>
    <t>-3.181***</t>
  </si>
  <si>
    <t>-6.326***</t>
  </si>
  <si>
    <t>(-10.61)</t>
  </si>
  <si>
    <t>(-13.28)</t>
  </si>
  <si>
    <t>-0.692***</t>
  </si>
  <si>
    <t>-0.745***</t>
  </si>
  <si>
    <t>-0.890***</t>
  </si>
  <si>
    <t>-3.065***</t>
  </si>
  <si>
    <t>-3.588***</t>
  </si>
  <si>
    <t>(-94.98)</t>
  </si>
  <si>
    <t>(-64.07)</t>
  </si>
  <si>
    <t>(-11.47)</t>
  </si>
  <si>
    <t>(-14.91)</t>
  </si>
  <si>
    <t>(-3.58)</t>
  </si>
  <si>
    <t>(-6.35)</t>
  </si>
  <si>
    <t>0.036</t>
  </si>
  <si>
    <t>0.144</t>
  </si>
  <si>
    <t>0.118</t>
  </si>
  <si>
    <t>-0.054***</t>
  </si>
  <si>
    <t>-0.031**</t>
  </si>
  <si>
    <t>-0.120***</t>
  </si>
  <si>
    <t>1.651***</t>
  </si>
  <si>
    <t>1.946***</t>
  </si>
  <si>
    <t>(-2.55)</t>
  </si>
  <si>
    <t>(-3.08)</t>
  </si>
  <si>
    <t>(6.85)</t>
  </si>
  <si>
    <t>(7.52)</t>
  </si>
  <si>
    <t>-0.008***</t>
  </si>
  <si>
    <t>(-3.60)</t>
  </si>
  <si>
    <t>0.054*</t>
  </si>
  <si>
    <t>0.137**</t>
  </si>
  <si>
    <t>-2.426***</t>
  </si>
  <si>
    <t>-2.983***</t>
  </si>
  <si>
    <t>(4.22)</t>
  </si>
  <si>
    <t>(-7.03)</t>
  </si>
  <si>
    <t>-0.657***</t>
  </si>
  <si>
    <t>-0.676***</t>
  </si>
  <si>
    <t>-0.795***</t>
  </si>
  <si>
    <t>-2.520***</t>
  </si>
  <si>
    <t>-2.678***</t>
  </si>
  <si>
    <t>(-25.93)</t>
  </si>
  <si>
    <t>(-63.28)</t>
  </si>
  <si>
    <t>(-12.76)</t>
  </si>
  <si>
    <t>(-4.66)</t>
  </si>
  <si>
    <t>(-5.07)</t>
  </si>
  <si>
    <t>2.671***</t>
  </si>
  <si>
    <t>2.054***</t>
  </si>
  <si>
    <t>(8.67)</t>
  </si>
  <si>
    <t>(8.60)</t>
  </si>
  <si>
    <t>0.042***</t>
  </si>
  <si>
    <t>0.181*</t>
  </si>
  <si>
    <t>0.091*</t>
  </si>
  <si>
    <t>-4.687***</t>
  </si>
  <si>
    <t>-2.986***</t>
  </si>
  <si>
    <t>(1.25)</t>
  </si>
  <si>
    <t>(3.15)</t>
  </si>
  <si>
    <t>(-9.77)</t>
  </si>
  <si>
    <t>(-7.02)</t>
  </si>
  <si>
    <t>0.152</t>
  </si>
  <si>
    <t>2.656***</t>
  </si>
  <si>
    <t>2.889***</t>
  </si>
  <si>
    <t>(4.24)</t>
  </si>
  <si>
    <t>-0.116</t>
  </si>
  <si>
    <t>-0.334***</t>
  </si>
  <si>
    <t>(-3.69)</t>
  </si>
  <si>
    <t>-6.035***</t>
  </si>
  <si>
    <t>-7.851***</t>
  </si>
  <si>
    <t>(-5.96)</t>
  </si>
  <si>
    <t>(-7.18)</t>
  </si>
  <si>
    <t>0.361</t>
  </si>
  <si>
    <t>-0.051***</t>
  </si>
  <si>
    <t>-0.031*</t>
  </si>
  <si>
    <t>-0.119***</t>
  </si>
  <si>
    <t>2.558***</t>
  </si>
  <si>
    <t>1.727***</t>
  </si>
  <si>
    <t>(-3.65)</t>
  </si>
  <si>
    <t>(-3.40)</t>
  </si>
  <si>
    <t>(9.96)</t>
  </si>
  <si>
    <t>(11.27)</t>
  </si>
  <si>
    <t>-0.008*</t>
  </si>
  <si>
    <t>0.073***</t>
  </si>
  <si>
    <t>0.039*</t>
  </si>
  <si>
    <t>0.168***</t>
  </si>
  <si>
    <t>0.056</t>
  </si>
  <si>
    <t>-4.767***</t>
  </si>
  <si>
    <t>-2.494***</t>
  </si>
  <si>
    <t>(-11.00)</t>
  </si>
  <si>
    <t>(-9.09)</t>
  </si>
  <si>
    <t>0.011**</t>
  </si>
  <si>
    <t>0.018</t>
  </si>
  <si>
    <t>-0.094*</t>
  </si>
  <si>
    <t>-0.057**</t>
  </si>
  <si>
    <t>-0.097**</t>
  </si>
  <si>
    <t>(-2.54)</t>
  </si>
  <si>
    <t>-0.038</t>
  </si>
  <si>
    <t>0.142*</t>
  </si>
  <si>
    <t>0.101**</t>
  </si>
  <si>
    <t>0.049*</t>
  </si>
  <si>
    <t>0.127***</t>
  </si>
  <si>
    <t>(1.73)</t>
  </si>
  <si>
    <t>-0.695***</t>
  </si>
  <si>
    <t>-0.702***</t>
  </si>
  <si>
    <t>-0.697***</t>
  </si>
  <si>
    <t>-0.701***</t>
  </si>
  <si>
    <t>-0.683***</t>
  </si>
  <si>
    <t>-0.704***</t>
  </si>
  <si>
    <t>-0.705***</t>
  </si>
  <si>
    <t>-0.708***</t>
  </si>
  <si>
    <t>-0.707***</t>
  </si>
  <si>
    <t>-0.717***</t>
  </si>
  <si>
    <t>-0.694***</t>
  </si>
  <si>
    <t>-0.700***</t>
  </si>
  <si>
    <t>-0.710***</t>
  </si>
  <si>
    <t>-0.709***</t>
  </si>
  <si>
    <t>(-74.61)</t>
  </si>
  <si>
    <t>(-77.95)</t>
  </si>
  <si>
    <t>(-76.43)</t>
  </si>
  <si>
    <t>(-153.43)</t>
  </si>
  <si>
    <t>(-159.34)</t>
  </si>
  <si>
    <t>(-31.77)</t>
  </si>
  <si>
    <t>(-137.41)</t>
  </si>
  <si>
    <t>(-119.66)</t>
  </si>
  <si>
    <t>(-131.22)</t>
  </si>
  <si>
    <t>(-264.90)</t>
  </si>
  <si>
    <t>(-139.89)</t>
  </si>
  <si>
    <t>(-161.91)</t>
  </si>
  <si>
    <t>(-220.97)</t>
  </si>
  <si>
    <t>(-154.38)</t>
  </si>
  <si>
    <t>(-148.39)</t>
  </si>
  <si>
    <t>(-95.60)</t>
  </si>
  <si>
    <t>(-69.89)</t>
  </si>
  <si>
    <t>(-213.88)</t>
  </si>
  <si>
    <t>(-114.15)</t>
  </si>
  <si>
    <t>(-121.64)</t>
  </si>
  <si>
    <t>(-127.89)</t>
  </si>
  <si>
    <t>(-244.48)</t>
  </si>
  <si>
    <t>(-208.30)</t>
  </si>
  <si>
    <t>(-164.14)</t>
  </si>
  <si>
    <t>(-116.61)</t>
  </si>
  <si>
    <t>(-33.57)</t>
  </si>
  <si>
    <t>R-squared</t>
  </si>
  <si>
    <t>0.779</t>
  </si>
  <si>
    <t>0.619</t>
  </si>
  <si>
    <t>0.463</t>
  </si>
  <si>
    <t>0.522</t>
  </si>
  <si>
    <t>0.438</t>
  </si>
  <si>
    <t>0.450</t>
  </si>
  <si>
    <t>0.325</t>
  </si>
  <si>
    <t>0.400</t>
  </si>
  <si>
    <t>0.388</t>
  </si>
  <si>
    <t>0.459</t>
  </si>
  <si>
    <t>0.559</t>
  </si>
  <si>
    <t>0.383</t>
  </si>
  <si>
    <t>0.436</t>
  </si>
  <si>
    <t>0.418</t>
  </si>
  <si>
    <t>0.480</t>
  </si>
  <si>
    <t>0.498</t>
  </si>
  <si>
    <t>0.305</t>
  </si>
  <si>
    <t>0.444</t>
  </si>
  <si>
    <t>0.358</t>
  </si>
  <si>
    <t>-0.088</t>
  </si>
  <si>
    <t>0.168*</t>
  </si>
  <si>
    <t>0.298*</t>
  </si>
  <si>
    <t>-0.295**</t>
  </si>
  <si>
    <t>-0.330</t>
  </si>
  <si>
    <t>-0.129</t>
  </si>
  <si>
    <t>-0.085</t>
  </si>
  <si>
    <t>-0.184***</t>
  </si>
  <si>
    <t>0.336</t>
  </si>
  <si>
    <t>(-2.53)</t>
  </si>
  <si>
    <t>(-3.72)</t>
  </si>
  <si>
    <t>0.019</t>
  </si>
  <si>
    <t>(-1.95)</t>
  </si>
  <si>
    <t>-0.652</t>
  </si>
  <si>
    <t>0.057</t>
  </si>
  <si>
    <t>0.182</t>
  </si>
  <si>
    <t>-0.571**</t>
  </si>
  <si>
    <t>-0.198</t>
  </si>
  <si>
    <t>-0.155</t>
  </si>
  <si>
    <t>-0.135</t>
  </si>
  <si>
    <t>0.404</t>
  </si>
  <si>
    <t>0.295*</t>
  </si>
  <si>
    <t>0.180**</t>
  </si>
  <si>
    <t>0.249***</t>
  </si>
  <si>
    <t>(-0.24)</t>
  </si>
  <si>
    <t>(2.01)</t>
  </si>
  <si>
    <t>(1.06)</t>
  </si>
  <si>
    <t>-0.936***</t>
  </si>
  <si>
    <t>-0.924***</t>
  </si>
  <si>
    <t>-0.955***</t>
  </si>
  <si>
    <t>-0.966***</t>
  </si>
  <si>
    <t>-0.971***</t>
  </si>
  <si>
    <t>-1.153***</t>
  </si>
  <si>
    <t>-1.234***</t>
  </si>
  <si>
    <t>-1.098***</t>
  </si>
  <si>
    <t>-1.104***</t>
  </si>
  <si>
    <t>-1.095***</t>
  </si>
  <si>
    <t>-1.079***</t>
  </si>
  <si>
    <t>-1.116***</t>
  </si>
  <si>
    <t>-1.061***</t>
  </si>
  <si>
    <t>-1.060***</t>
  </si>
  <si>
    <t>-1.091***</t>
  </si>
  <si>
    <t>-1.094***</t>
  </si>
  <si>
    <t>-1.099***</t>
  </si>
  <si>
    <t>-1.100***</t>
  </si>
  <si>
    <t>-1.103***</t>
  </si>
  <si>
    <t>-1.152***</t>
  </si>
  <si>
    <t>(-4.84)</t>
  </si>
  <si>
    <t>(-20.60)</t>
  </si>
  <si>
    <t>(-18.45)</t>
  </si>
  <si>
    <t>(-34.10)</t>
  </si>
  <si>
    <t>(-48.64)</t>
  </si>
  <si>
    <t>(-15.30)</t>
  </si>
  <si>
    <t>(-48.80)</t>
  </si>
  <si>
    <t>(-57.06)</t>
  </si>
  <si>
    <t>(-50.59)</t>
  </si>
  <si>
    <t>(-73.25)</t>
  </si>
  <si>
    <t>(-70.63)</t>
  </si>
  <si>
    <t>(-76.56)</t>
  </si>
  <si>
    <t>(-132.88)</t>
  </si>
  <si>
    <t>(-74.08)</t>
  </si>
  <si>
    <t>(-71.04)</t>
  </si>
  <si>
    <t>(-64.75)</t>
  </si>
  <si>
    <t>(-38.73)</t>
  </si>
  <si>
    <t>(-95.29)</t>
  </si>
  <si>
    <t>(-91.14)</t>
  </si>
  <si>
    <t>(-64.41)</t>
  </si>
  <si>
    <t>(-53.06)</t>
  </si>
  <si>
    <t>(-123.65)</t>
  </si>
  <si>
    <t>(-88.95)</t>
  </si>
  <si>
    <t>(-124.59)</t>
  </si>
  <si>
    <t>(-111.58)</t>
  </si>
  <si>
    <t>(-19.53)</t>
  </si>
  <si>
    <t>0.815</t>
  </si>
  <si>
    <t>0.852</t>
  </si>
  <si>
    <t>0.822</t>
  </si>
  <si>
    <t>0.866</t>
  </si>
  <si>
    <t>0.717</t>
  </si>
  <si>
    <t>0.746</t>
  </si>
  <si>
    <t>0.607</t>
  </si>
  <si>
    <t>0.525</t>
  </si>
  <si>
    <t>0.386</t>
  </si>
  <si>
    <t>0.442</t>
  </si>
  <si>
    <t>0.483</t>
  </si>
  <si>
    <t>0.369</t>
  </si>
  <si>
    <t>0.556</t>
  </si>
  <si>
    <t>3.836</t>
  </si>
  <si>
    <t>1.864</t>
  </si>
  <si>
    <t>2.054</t>
  </si>
  <si>
    <t>1.261**</t>
  </si>
  <si>
    <t>0.976**</t>
  </si>
  <si>
    <t>1.810</t>
  </si>
  <si>
    <t>1.939**</t>
  </si>
  <si>
    <t>2.060**</t>
  </si>
  <si>
    <t>3.742***</t>
  </si>
  <si>
    <t>2.154***</t>
  </si>
  <si>
    <t>2.696***</t>
  </si>
  <si>
    <t>2.452***</t>
  </si>
  <si>
    <t>1.707***</t>
  </si>
  <si>
    <t>1.196***</t>
  </si>
  <si>
    <t>2.752***</t>
  </si>
  <si>
    <t>2.738***</t>
  </si>
  <si>
    <t>3.666***</t>
  </si>
  <si>
    <t>2.513***</t>
  </si>
  <si>
    <t>2.526***</t>
  </si>
  <si>
    <t>2.281***</t>
  </si>
  <si>
    <t>1.900***</t>
  </si>
  <si>
    <t>0.842**</t>
  </si>
  <si>
    <t>1.446***</t>
  </si>
  <si>
    <t>1.798***</t>
  </si>
  <si>
    <t>1.164***</t>
  </si>
  <si>
    <t>1.037**</t>
  </si>
  <si>
    <t>(2.46)</t>
  </si>
  <si>
    <t>(4.27)</t>
  </si>
  <si>
    <t>(4.54)</t>
  </si>
  <si>
    <t>(4.60)</t>
  </si>
  <si>
    <t>(5.90)</t>
  </si>
  <si>
    <t>(5.27)</t>
  </si>
  <si>
    <t>(3.65)</t>
  </si>
  <si>
    <t>(2.34)</t>
  </si>
  <si>
    <t>(6.15)</t>
  </si>
  <si>
    <t>(2.31)</t>
  </si>
  <si>
    <t>-0.273</t>
  </si>
  <si>
    <t>-0.096</t>
  </si>
  <si>
    <t>0.303*</t>
  </si>
  <si>
    <t>-0.056</t>
  </si>
  <si>
    <t>0.099</t>
  </si>
  <si>
    <t>0.181***</t>
  </si>
  <si>
    <t>-0.071</t>
  </si>
  <si>
    <t>(-1.49)</t>
  </si>
  <si>
    <t>(3.07)</t>
  </si>
  <si>
    <t>-5.402</t>
  </si>
  <si>
    <t>-3.771</t>
  </si>
  <si>
    <t>-3.965*</t>
  </si>
  <si>
    <t>-2.487***</t>
  </si>
  <si>
    <t>-1.804</t>
  </si>
  <si>
    <t>-4.042</t>
  </si>
  <si>
    <t>-3.501**</t>
  </si>
  <si>
    <t>-3.015**</t>
  </si>
  <si>
    <t>-6.726***</t>
  </si>
  <si>
    <t>-4.120***</t>
  </si>
  <si>
    <t>-4.080***</t>
  </si>
  <si>
    <t>-3.658***</t>
  </si>
  <si>
    <t>-2.714***</t>
  </si>
  <si>
    <t>-1.785***</t>
  </si>
  <si>
    <t>-4.124***</t>
  </si>
  <si>
    <t>-3.752***</t>
  </si>
  <si>
    <t>-5.072***</t>
  </si>
  <si>
    <t>-3.284***</t>
  </si>
  <si>
    <t>-3.661***</t>
  </si>
  <si>
    <t>-3.672***</t>
  </si>
  <si>
    <t>-3.127***</t>
  </si>
  <si>
    <t>-1.749***</t>
  </si>
  <si>
    <t>-2.789***</t>
  </si>
  <si>
    <t>-2.284***</t>
  </si>
  <si>
    <t>-1.877**</t>
  </si>
  <si>
    <t>-1.553*</t>
  </si>
  <si>
    <t>(-3.49)</t>
  </si>
  <si>
    <t>(-5.45)</t>
  </si>
  <si>
    <t>(-4.32)</t>
  </si>
  <si>
    <t>(-4.10)</t>
  </si>
  <si>
    <t>(-3.38)</t>
  </si>
  <si>
    <t>(-5.18)</t>
  </si>
  <si>
    <t>(-4.52)</t>
  </si>
  <si>
    <t>(-3.32)</t>
  </si>
  <si>
    <t>(-4.39)</t>
  </si>
  <si>
    <t>(-3.76)</t>
  </si>
  <si>
    <t>(-4.24)</t>
  </si>
  <si>
    <t>(-4.68)</t>
  </si>
  <si>
    <t>(-3.06)</t>
  </si>
  <si>
    <t>(-5.86)</t>
  </si>
  <si>
    <t>(-6.50)</t>
  </si>
  <si>
    <t>(-1.89)</t>
  </si>
  <si>
    <t>-3.346**</t>
  </si>
  <si>
    <t>-3.010***</t>
  </si>
  <si>
    <t>-3.196***</t>
  </si>
  <si>
    <t>-2.952***</t>
  </si>
  <si>
    <t>-2.869***</t>
  </si>
  <si>
    <t>-3.298***</t>
  </si>
  <si>
    <t>-2.825***</t>
  </si>
  <si>
    <t>-2.695***</t>
  </si>
  <si>
    <t>-2.257***</t>
  </si>
  <si>
    <t>-2.291***</t>
  </si>
  <si>
    <t>-2.255***</t>
  </si>
  <si>
    <t>-2.217***</t>
  </si>
  <si>
    <t>-2.138***</t>
  </si>
  <si>
    <t>-2.309***</t>
  </si>
  <si>
    <t>-2.359***</t>
  </si>
  <si>
    <t>-2.380***</t>
  </si>
  <si>
    <t>-2.159***</t>
  </si>
  <si>
    <t>-2.191***</t>
  </si>
  <si>
    <t>-2.152***</t>
  </si>
  <si>
    <t>-2.143***</t>
  </si>
  <si>
    <t>-1.994***</t>
  </si>
  <si>
    <t>-1.902***</t>
  </si>
  <si>
    <t>-1.623***</t>
  </si>
  <si>
    <t>(-9.88)</t>
  </si>
  <si>
    <t>(-11.36)</t>
  </si>
  <si>
    <t>(-21.98)</t>
  </si>
  <si>
    <t>(-20.09)</t>
  </si>
  <si>
    <t>(-7.34)</t>
  </si>
  <si>
    <t>(-15.78)</t>
  </si>
  <si>
    <t>(-18.26)</t>
  </si>
  <si>
    <t>(-20.78)</t>
  </si>
  <si>
    <t>(-31.85)</t>
  </si>
  <si>
    <t>(-28.62)</t>
  </si>
  <si>
    <t>(-31.50)</t>
  </si>
  <si>
    <t>(-43.01)</t>
  </si>
  <si>
    <t>(-28.47)</t>
  </si>
  <si>
    <t>(-34.96)</t>
  </si>
  <si>
    <t>(-16.27)</t>
  </si>
  <si>
    <t>(-32.08)</t>
  </si>
  <si>
    <t>(-27.51)</t>
  </si>
  <si>
    <t>(-35.10)</t>
  </si>
  <si>
    <t>(-35.34)</t>
  </si>
  <si>
    <t>(-36.62)</t>
  </si>
  <si>
    <t>(-31.92)</t>
  </si>
  <si>
    <t>(-54.61)</t>
  </si>
  <si>
    <t>(-32.73)</t>
  </si>
  <si>
    <t>(-9.14)</t>
  </si>
  <si>
    <t>0.068</t>
  </si>
  <si>
    <t>0.067</t>
  </si>
  <si>
    <t>0.051*</t>
  </si>
  <si>
    <t>0.068**</t>
  </si>
  <si>
    <t>0.149*</t>
  </si>
  <si>
    <t>(1.67)</t>
  </si>
  <si>
    <t>-2.977***</t>
  </si>
  <si>
    <t>-2.670***</t>
  </si>
  <si>
    <t>-3.343***</t>
  </si>
  <si>
    <t>-4.755***</t>
  </si>
  <si>
    <t>-3.004***</t>
  </si>
  <si>
    <t>(-13.48)</t>
  </si>
  <si>
    <t>(-5.36)</t>
  </si>
  <si>
    <t>(-3.90)</t>
  </si>
  <si>
    <t>(-8.88)</t>
  </si>
  <si>
    <t>(-4.86)</t>
  </si>
  <si>
    <t>0.053***</t>
  </si>
  <si>
    <t>0.073*</t>
  </si>
  <si>
    <t>0.282***</t>
  </si>
  <si>
    <t>(3.09)</t>
  </si>
  <si>
    <t>-3.928***</t>
  </si>
  <si>
    <t>-4.007***</t>
  </si>
  <si>
    <t>-2.568***</t>
  </si>
  <si>
    <t>-3.936***</t>
  </si>
  <si>
    <t>-2.575***</t>
  </si>
  <si>
    <t>(-9.52)</t>
  </si>
  <si>
    <t>(-5.38)</t>
  </si>
  <si>
    <t>(-5.17)</t>
  </si>
  <si>
    <t>(-8.76)</t>
  </si>
  <si>
    <t>0.067**</t>
  </si>
  <si>
    <t>0.089***</t>
  </si>
  <si>
    <t>0.092**</t>
  </si>
  <si>
    <t>(2.36)</t>
  </si>
  <si>
    <t>0.169***</t>
  </si>
  <si>
    <t>0.133*</t>
  </si>
  <si>
    <t>0.180*</t>
  </si>
  <si>
    <t>(2.95)</t>
  </si>
  <si>
    <t>(0.64)</t>
  </si>
  <si>
    <t>-2.305***</t>
  </si>
  <si>
    <t>-3.584***</t>
  </si>
  <si>
    <t>-4.208***</t>
  </si>
  <si>
    <t>-4.045***</t>
  </si>
  <si>
    <t>-6.104***</t>
  </si>
  <si>
    <t>(-6.67)</t>
  </si>
  <si>
    <t>(-7.32)</t>
  </si>
  <si>
    <t>(-8.39)</t>
  </si>
  <si>
    <t>(-4.54)</t>
  </si>
  <si>
    <t>0.079***</t>
  </si>
  <si>
    <t>0.059**</t>
  </si>
  <si>
    <t>0.057*</t>
  </si>
  <si>
    <t>0.188***</t>
  </si>
  <si>
    <t>(2.94)</t>
  </si>
  <si>
    <t>-4.387***</t>
  </si>
  <si>
    <t>-4.967***</t>
  </si>
  <si>
    <t>-2.817***</t>
  </si>
  <si>
    <t>-2.377***</t>
  </si>
  <si>
    <t>-3.249***</t>
  </si>
  <si>
    <t>(-5.46)</t>
  </si>
  <si>
    <t>(-7.59)</t>
  </si>
  <si>
    <t>(-4.09)</t>
  </si>
  <si>
    <t>(-5.75)</t>
  </si>
  <si>
    <t>(-11.13)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</si>
</sst>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</font>
    <font>
      <b/>
      <sz val="14"/>
      <color theme="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sz val="10"/>
      <name val="Calibri"/>
    </font>
    <font>
      <b/>
      <sz val="10"/>
      <name val="Calibri"/>
      <family val="2"/>
    </font>
    <font>
      <sz val="10"/>
      <name val="Calibri"/>
      <family val="2"/>
    </font>
    <font>
      <sz val="10"/>
      <color rgb="FFFF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6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double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double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5">
    <xf numFmtId="0" fontId="0" fillId="0" borderId="0"/>
    <xf numFmtId="9" fontId="1" fillId="0" borderId="0"/>
    <xf numFmtId="0" fontId="7" fillId="0" borderId="0"/>
    <xf numFmtId="0" fontId="9" fillId="0" borderId="0"/>
    <xf numFmtId="0" fontId="9" fillId="0" borderId="0"/>
  </cellStyleXfs>
  <cellXfs count="95">
    <xf numFmtId="0" fontId="0" fillId="0" borderId="0" xfId="0"/>
    <xf numFmtId="0" fontId="2" fillId="0" borderId="1" xfId="0" applyFont="1" applyBorder="1" applyAlignment="1">
      <alignment horizontal="center" vertical="top"/>
    </xf>
    <xf numFmtId="0" fontId="0" fillId="0" borderId="0" xfId="0"/>
    <xf numFmtId="0" fontId="4" fillId="0" borderId="2" xfId="0" applyFont="1" applyBorder="1" applyAlignment="1">
      <alignment horizontal="center" vertical="top"/>
    </xf>
    <xf numFmtId="0" fontId="0" fillId="0" borderId="3" xfId="0" applyBorder="1"/>
    <xf numFmtId="0" fontId="4" fillId="0" borderId="0" xfId="0" applyFont="1" applyAlignment="1">
      <alignment horizontal="center" vertical="top"/>
    </xf>
    <xf numFmtId="10" fontId="1" fillId="0" borderId="0" xfId="1" applyNumberFormat="1"/>
    <xf numFmtId="1" fontId="1" fillId="0" borderId="0" xfId="1" applyNumberFormat="1"/>
    <xf numFmtId="2" fontId="0" fillId="0" borderId="0" xfId="0" applyNumberFormat="1"/>
    <xf numFmtId="10" fontId="0" fillId="0" borderId="0" xfId="0" applyNumberFormat="1"/>
    <xf numFmtId="0" fontId="5" fillId="0" borderId="0" xfId="0" applyFont="1" applyAlignment="1">
      <alignment horizontal="center" vertical="top"/>
    </xf>
    <xf numFmtId="0" fontId="6" fillId="0" borderId="0" xfId="0" applyFont="1"/>
    <xf numFmtId="10" fontId="6" fillId="0" borderId="0" xfId="1" applyNumberFormat="1" applyFont="1"/>
    <xf numFmtId="1" fontId="6" fillId="0" borderId="0" xfId="1" applyNumberFormat="1" applyFont="1"/>
    <xf numFmtId="2" fontId="6" fillId="0" borderId="0" xfId="0" applyNumberFormat="1" applyFont="1"/>
    <xf numFmtId="0" fontId="5" fillId="0" borderId="4" xfId="0" applyFont="1" applyBorder="1" applyAlignment="1">
      <alignment horizontal="center" vertical="top"/>
    </xf>
    <xf numFmtId="0" fontId="6" fillId="0" borderId="4" xfId="0" applyFont="1" applyBorder="1"/>
    <xf numFmtId="10" fontId="6" fillId="0" borderId="4" xfId="1" applyNumberFormat="1" applyFont="1" applyBorder="1"/>
    <xf numFmtId="1" fontId="6" fillId="0" borderId="4" xfId="1" applyNumberFormat="1" applyFont="1" applyBorder="1"/>
    <xf numFmtId="2" fontId="6" fillId="0" borderId="4" xfId="0" applyNumberFormat="1" applyFont="1" applyBorder="1"/>
    <xf numFmtId="0" fontId="4" fillId="0" borderId="5" xfId="0" applyFont="1" applyBorder="1" applyAlignment="1">
      <alignment horizontal="center" vertical="top"/>
    </xf>
    <xf numFmtId="0" fontId="0" fillId="0" borderId="5" xfId="0" applyBorder="1"/>
    <xf numFmtId="10" fontId="1" fillId="0" borderId="5" xfId="1" applyNumberFormat="1" applyBorder="1"/>
    <xf numFmtId="1" fontId="1" fillId="0" borderId="5" xfId="1" applyNumberFormat="1" applyBorder="1"/>
    <xf numFmtId="2" fontId="0" fillId="0" borderId="5" xfId="0" applyNumberFormat="1" applyBorder="1"/>
    <xf numFmtId="2" fontId="1" fillId="0" borderId="0" xfId="1" applyNumberFormat="1"/>
    <xf numFmtId="2" fontId="6" fillId="0" borderId="0" xfId="1" applyNumberFormat="1" applyFont="1"/>
    <xf numFmtId="2" fontId="6" fillId="0" borderId="4" xfId="1" applyNumberFormat="1" applyFont="1" applyBorder="1"/>
    <xf numFmtId="2" fontId="1" fillId="0" borderId="5" xfId="1" applyNumberFormat="1" applyBorder="1"/>
    <xf numFmtId="0" fontId="7" fillId="0" borderId="0" xfId="2"/>
    <xf numFmtId="0" fontId="7" fillId="0" borderId="6" xfId="2" applyBorder="1" applyAlignment="1">
      <alignment horizontal="center"/>
    </xf>
    <xf numFmtId="0" fontId="7" fillId="0" borderId="6" xfId="2" applyBorder="1"/>
    <xf numFmtId="0" fontId="7" fillId="0" borderId="0" xfId="2" applyAlignment="1">
      <alignment horizontal="center"/>
    </xf>
    <xf numFmtId="0" fontId="7" fillId="0" borderId="7" xfId="2" applyBorder="1" applyAlignment="1">
      <alignment horizontal="center"/>
    </xf>
    <xf numFmtId="0" fontId="7" fillId="0" borderId="7" xfId="2" applyBorder="1"/>
    <xf numFmtId="0" fontId="0" fillId="0" borderId="0" xfId="0" applyAlignment="1"/>
    <xf numFmtId="0" fontId="0" fillId="0" borderId="0" xfId="0" applyAlignment="1">
      <alignment horizontal="center"/>
    </xf>
    <xf numFmtId="0" fontId="7" fillId="2" borderId="7" xfId="2" applyFill="1" applyBorder="1" applyAlignment="1">
      <alignment horizontal="center"/>
    </xf>
    <xf numFmtId="0" fontId="7" fillId="2" borderId="0" xfId="2" applyFill="1" applyAlignment="1">
      <alignment horizontal="center"/>
    </xf>
    <xf numFmtId="0" fontId="7" fillId="2" borderId="6" xfId="2" applyFill="1" applyBorder="1" applyAlignment="1">
      <alignment horizontal="center"/>
    </xf>
    <xf numFmtId="0" fontId="7" fillId="2" borderId="0" xfId="2" applyFill="1"/>
    <xf numFmtId="0" fontId="9" fillId="0" borderId="0" xfId="3"/>
    <xf numFmtId="0" fontId="9" fillId="0" borderId="6" xfId="3" applyBorder="1" applyAlignment="1">
      <alignment horizontal="center"/>
    </xf>
    <xf numFmtId="0" fontId="9" fillId="0" borderId="6" xfId="3" applyBorder="1"/>
    <xf numFmtId="0" fontId="9" fillId="0" borderId="0" xfId="3" applyAlignment="1">
      <alignment horizontal="center"/>
    </xf>
    <xf numFmtId="0" fontId="8" fillId="0" borderId="7" xfId="3" applyFont="1" applyBorder="1"/>
    <xf numFmtId="0" fontId="8" fillId="2" borderId="7" xfId="3" applyFont="1" applyFill="1" applyBorder="1" applyAlignment="1">
      <alignment horizontal="center"/>
    </xf>
    <xf numFmtId="0" fontId="8" fillId="0" borderId="7" xfId="3" applyFont="1" applyBorder="1" applyAlignment="1">
      <alignment horizontal="center"/>
    </xf>
    <xf numFmtId="0" fontId="8" fillId="0" borderId="0" xfId="3" applyFont="1"/>
    <xf numFmtId="0" fontId="8" fillId="0" borderId="7" xfId="3" applyFont="1" applyFill="1" applyBorder="1" applyAlignment="1">
      <alignment horizontal="center"/>
    </xf>
    <xf numFmtId="0" fontId="9" fillId="0" borderId="0" xfId="3" applyFill="1" applyAlignment="1">
      <alignment horizontal="center"/>
    </xf>
    <xf numFmtId="0" fontId="0" fillId="0" borderId="0" xfId="0" applyFill="1" applyAlignment="1">
      <alignment horizontal="center"/>
    </xf>
    <xf numFmtId="0" fontId="9" fillId="0" borderId="6" xfId="3" applyFill="1" applyBorder="1" applyAlignment="1">
      <alignment horizontal="center"/>
    </xf>
    <xf numFmtId="0" fontId="9" fillId="0" borderId="0" xfId="3" applyFill="1"/>
    <xf numFmtId="0" fontId="8" fillId="3" borderId="7" xfId="3" applyFont="1" applyFill="1" applyBorder="1" applyAlignment="1">
      <alignment horizontal="center"/>
    </xf>
    <xf numFmtId="0" fontId="9" fillId="3" borderId="0" xfId="3" applyFill="1" applyAlignment="1">
      <alignment horizontal="center"/>
    </xf>
    <xf numFmtId="0" fontId="0" fillId="3" borderId="0" xfId="0" applyFill="1" applyAlignment="1">
      <alignment horizontal="center"/>
    </xf>
    <xf numFmtId="0" fontId="8" fillId="0" borderId="0" xfId="3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10" fillId="2" borderId="0" xfId="2" applyFont="1" applyFill="1" applyAlignment="1">
      <alignment horizontal="center"/>
    </xf>
    <xf numFmtId="0" fontId="8" fillId="0" borderId="0" xfId="3" applyFont="1" applyBorder="1" applyAlignment="1">
      <alignment horizontal="center"/>
    </xf>
    <xf numFmtId="0" fontId="8" fillId="0" borderId="7" xfId="2" applyFont="1" applyBorder="1"/>
    <xf numFmtId="0" fontId="8" fillId="0" borderId="0" xfId="2" applyFont="1"/>
    <xf numFmtId="0" fontId="3" fillId="0" borderId="0" xfId="0" applyFont="1" applyAlignment="1">
      <alignment horizontal="center"/>
    </xf>
    <xf numFmtId="0" fontId="0" fillId="0" borderId="0" xfId="0"/>
    <xf numFmtId="0" fontId="4" fillId="0" borderId="3" xfId="0" applyFont="1" applyBorder="1" applyAlignment="1">
      <alignment horizontal="center" vertical="top"/>
    </xf>
    <xf numFmtId="0" fontId="0" fillId="0" borderId="3" xfId="0" applyBorder="1"/>
    <xf numFmtId="0" fontId="4" fillId="0" borderId="4" xfId="0" applyFont="1" applyBorder="1" applyAlignment="1">
      <alignment horizontal="center" vertical="top"/>
    </xf>
    <xf numFmtId="0" fontId="0" fillId="0" borderId="4" xfId="0" applyBorder="1"/>
    <xf numFmtId="0" fontId="3" fillId="0" borderId="6" xfId="0" applyFont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0" fontId="8" fillId="0" borderId="7" xfId="3" applyFont="1" applyFill="1" applyBorder="1" applyAlignment="1">
      <alignment horizontal="center"/>
    </xf>
    <xf numFmtId="0" fontId="7" fillId="0" borderId="7" xfId="2" applyFill="1" applyBorder="1"/>
    <xf numFmtId="0" fontId="7" fillId="0" borderId="7" xfId="2" applyFill="1" applyBorder="1" applyAlignment="1">
      <alignment horizontal="center"/>
    </xf>
    <xf numFmtId="0" fontId="7" fillId="0" borderId="0" xfId="2" applyFill="1"/>
    <xf numFmtId="0" fontId="7" fillId="0" borderId="0" xfId="2" applyFill="1" applyAlignment="1">
      <alignment horizontal="center"/>
    </xf>
    <xf numFmtId="0" fontId="0" fillId="0" borderId="6" xfId="0" applyBorder="1"/>
    <xf numFmtId="0" fontId="9" fillId="0" borderId="0" xfId="4"/>
    <xf numFmtId="0" fontId="0" fillId="0" borderId="3" xfId="0" applyBorder="1" applyAlignment="1">
      <alignment horizontal="center"/>
    </xf>
    <xf numFmtId="0" fontId="0" fillId="0" borderId="6" xfId="0" applyBorder="1"/>
    <xf numFmtId="0" fontId="0" fillId="0" borderId="6" xfId="0" applyBorder="1" applyAlignment="1">
      <alignment horizontal="center"/>
    </xf>
    <xf numFmtId="164" fontId="9" fillId="0" borderId="0" xfId="4" applyNumberFormat="1" applyAlignment="1">
      <alignment horizontal="center"/>
    </xf>
    <xf numFmtId="0" fontId="9" fillId="0" borderId="0" xfId="4"/>
    <xf numFmtId="164" fontId="9" fillId="0" borderId="0" xfId="4" applyNumberFormat="1" applyAlignment="1">
      <alignment horizontal="center"/>
    </xf>
    <xf numFmtId="2" fontId="9" fillId="0" borderId="0" xfId="4" applyNumberFormat="1" applyAlignment="1">
      <alignment horizontal="center"/>
    </xf>
    <xf numFmtId="2" fontId="9" fillId="0" borderId="0" xfId="4" applyNumberFormat="1" applyAlignment="1">
      <alignment horizontal="center"/>
    </xf>
    <xf numFmtId="0" fontId="9" fillId="0" borderId="0" xfId="4" applyAlignment="1">
      <alignment horizontal="center"/>
    </xf>
    <xf numFmtId="0" fontId="9" fillId="0" borderId="0" xfId="4" applyAlignment="1">
      <alignment horizontal="center"/>
    </xf>
    <xf numFmtId="0" fontId="0" fillId="0" borderId="0" xfId="0" applyFill="1"/>
    <xf numFmtId="0" fontId="7" fillId="0" borderId="6" xfId="2" applyFill="1" applyBorder="1" applyAlignment="1">
      <alignment horizontal="center"/>
    </xf>
    <xf numFmtId="0" fontId="8" fillId="2" borderId="0" xfId="3" applyFont="1" applyFill="1" applyBorder="1" applyAlignment="1">
      <alignment horizontal="center"/>
    </xf>
    <xf numFmtId="0" fontId="0" fillId="2" borderId="0" xfId="0" applyFill="1"/>
    <xf numFmtId="0" fontId="9" fillId="2" borderId="0" xfId="3" applyFill="1"/>
    <xf numFmtId="0" fontId="9" fillId="2" borderId="0" xfId="3" applyFill="1" applyAlignment="1">
      <alignment horizontal="center"/>
    </xf>
    <xf numFmtId="0" fontId="10" fillId="2" borderId="0" xfId="3" applyFont="1" applyFill="1" applyAlignment="1">
      <alignment horizontal="center"/>
    </xf>
  </cellXfs>
  <cellStyles count="5">
    <cellStyle name="Normal" xfId="0" builtinId="0"/>
    <cellStyle name="Normal 2" xfId="2" xr:uid="{A01B032E-0DE2-43E3-B6F7-D7D5141D508B}"/>
    <cellStyle name="Normal 3" xfId="3" xr:uid="{C26D3716-E32F-424E-825B-E0A41A1E30E5}"/>
    <cellStyle name="Normal 4" xfId="4" xr:uid="{FB53A009-4478-4C36-B3BC-7CF532496605}"/>
    <cellStyle name="Percent 2" xfId="1" xr:uid="{4140B483-A5D2-45E0-9CB4-559E781CA4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Narrative</a:t>
            </a:r>
            <a:r>
              <a:rPr lang="en-US" baseline="0"/>
              <a:t> Conservatism </a:t>
            </a:r>
            <a:r>
              <a:rPr lang="en-US"/>
              <a:t>Time Trend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TLAG</c:v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cat>
            <c:strRef>
              <c:f>'T7'!$B$35:$AA$35</c:f>
              <c:strCache>
                <c:ptCount val="2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</c:strCache>
            </c:strRef>
          </c:cat>
          <c:val>
            <c:numRef>
              <c:f>'T7'!$B$106:$AA$106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0.39649999999999996</c:v>
                </c:pt>
                <c:pt idx="3">
                  <c:v>0.2487</c:v>
                </c:pt>
                <c:pt idx="4">
                  <c:v>0</c:v>
                </c:pt>
                <c:pt idx="5">
                  <c:v>0</c:v>
                </c:pt>
                <c:pt idx="6">
                  <c:v>0.35009999999999997</c:v>
                </c:pt>
                <c:pt idx="7">
                  <c:v>0.30149999999999999</c:v>
                </c:pt>
                <c:pt idx="8">
                  <c:v>0.67259999999999998</c:v>
                </c:pt>
                <c:pt idx="9">
                  <c:v>0.41200000000000003</c:v>
                </c:pt>
                <c:pt idx="10">
                  <c:v>0.40800000000000003</c:v>
                </c:pt>
                <c:pt idx="11">
                  <c:v>0.36580000000000001</c:v>
                </c:pt>
                <c:pt idx="12">
                  <c:v>0.27139999999999997</c:v>
                </c:pt>
                <c:pt idx="13">
                  <c:v>0.17849999999999999</c:v>
                </c:pt>
                <c:pt idx="14">
                  <c:v>0.41239999999999999</c:v>
                </c:pt>
                <c:pt idx="15">
                  <c:v>0.37519999999999998</c:v>
                </c:pt>
                <c:pt idx="16">
                  <c:v>0.50719999999999998</c:v>
                </c:pt>
                <c:pt idx="17">
                  <c:v>0.32839999999999997</c:v>
                </c:pt>
                <c:pt idx="18">
                  <c:v>0.36609999999999998</c:v>
                </c:pt>
                <c:pt idx="19">
                  <c:v>0.36720000000000003</c:v>
                </c:pt>
                <c:pt idx="20">
                  <c:v>0.31269999999999998</c:v>
                </c:pt>
                <c:pt idx="21">
                  <c:v>0.1749</c:v>
                </c:pt>
                <c:pt idx="22">
                  <c:v>0.27890000000000004</c:v>
                </c:pt>
                <c:pt idx="23">
                  <c:v>0.22839999999999999</c:v>
                </c:pt>
                <c:pt idx="24">
                  <c:v>0.18770000000000001</c:v>
                </c:pt>
                <c:pt idx="25">
                  <c:v>0.15529999999999999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43-495B-942B-D09DF07E2434}"/>
            </c:ext>
          </c:extLst>
        </c:ser>
        <c:ser>
          <c:idx val="1"/>
          <c:order val="1"/>
          <c:tx>
            <c:v>TONE</c:v>
          </c:tx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val>
            <c:numRef>
              <c:f>'T7'!$B$90:$AA$90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-1.2893000000000001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0.70110000000000006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43-495B-942B-D09DF07E2434}"/>
            </c:ext>
          </c:extLst>
        </c:ser>
        <c:ser>
          <c:idx val="2"/>
          <c:order val="2"/>
          <c:tx>
            <c:v>NW</c:v>
          </c:tx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c:spPr>
          </c:marker>
          <c:val>
            <c:numRef>
              <c:f>'T7'!$B$10:$AA$10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-1.931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0.86699999999999999</c:v>
                </c:pt>
                <c:pt idx="17">
                  <c:v>0</c:v>
                </c:pt>
                <c:pt idx="18">
                  <c:v>0.626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0.38100000000000001</c:v>
                </c:pt>
                <c:pt idx="23">
                  <c:v>0.223</c:v>
                </c:pt>
                <c:pt idx="24">
                  <c:v>0.20899999999999999</c:v>
                </c:pt>
                <c:pt idx="2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43-495B-942B-D09DF07E2434}"/>
            </c:ext>
          </c:extLst>
        </c:ser>
        <c:ser>
          <c:idx val="3"/>
          <c:order val="3"/>
          <c:tx>
            <c:v>n8k</c:v>
          </c:tx>
          <c:val>
            <c:numRef>
              <c:f>'T7'!$B$26:$AA$26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0.14199999999999999</c:v>
                </c:pt>
                <c:pt idx="19">
                  <c:v>0</c:v>
                </c:pt>
                <c:pt idx="20">
                  <c:v>0</c:v>
                </c:pt>
                <c:pt idx="21">
                  <c:v>0.10100000000000001</c:v>
                </c:pt>
                <c:pt idx="22">
                  <c:v>0</c:v>
                </c:pt>
                <c:pt idx="23">
                  <c:v>4.9000000000000002E-2</c:v>
                </c:pt>
                <c:pt idx="24">
                  <c:v>0.127</c:v>
                </c:pt>
                <c:pt idx="2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143-495B-942B-D09DF07E2434}"/>
            </c:ext>
          </c:extLst>
        </c:ser>
        <c:ser>
          <c:idx val="4"/>
          <c:order val="4"/>
          <c:tx>
            <c:v>nitem</c:v>
          </c:tx>
          <c:val>
            <c:numRef>
              <c:f>'T7'!$B$42:$AA$42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-0.57099999999999995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0.39400000000000002</c:v>
                </c:pt>
                <c:pt idx="16">
                  <c:v>0</c:v>
                </c:pt>
                <c:pt idx="17">
                  <c:v>0</c:v>
                </c:pt>
                <c:pt idx="18">
                  <c:v>0.29499999999999998</c:v>
                </c:pt>
                <c:pt idx="19">
                  <c:v>0</c:v>
                </c:pt>
                <c:pt idx="20">
                  <c:v>0</c:v>
                </c:pt>
                <c:pt idx="21">
                  <c:v>0.18</c:v>
                </c:pt>
                <c:pt idx="22">
                  <c:v>0</c:v>
                </c:pt>
                <c:pt idx="23">
                  <c:v>0</c:v>
                </c:pt>
                <c:pt idx="24">
                  <c:v>0.249</c:v>
                </c:pt>
                <c:pt idx="2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143-495B-942B-D09DF07E2434}"/>
            </c:ext>
          </c:extLst>
        </c:ser>
        <c:ser>
          <c:idx val="5"/>
          <c:order val="5"/>
          <c:tx>
            <c:v>NEXHIBIT</c:v>
          </c:tx>
          <c:val>
            <c:numRef>
              <c:f>'T7'!$B$58:$AA$58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0.28399999999999997</c:v>
                </c:pt>
                <c:pt idx="14">
                  <c:v>-0.34100000000000003</c:v>
                </c:pt>
                <c:pt idx="15">
                  <c:v>0.76100000000000001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0.36799999999999999</c:v>
                </c:pt>
                <c:pt idx="22">
                  <c:v>0</c:v>
                </c:pt>
                <c:pt idx="23">
                  <c:v>0</c:v>
                </c:pt>
                <c:pt idx="24">
                  <c:v>0.39800000000000002</c:v>
                </c:pt>
                <c:pt idx="2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143-495B-942B-D09DF07E2434}"/>
            </c:ext>
          </c:extLst>
        </c:ser>
        <c:ser>
          <c:idx val="6"/>
          <c:order val="6"/>
          <c:tx>
            <c:v>NGRAPH</c:v>
          </c:tx>
          <c:val>
            <c:numRef>
              <c:f>'T7'!$B$74:$AA$74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-0.64900000000000002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1.2070000000000001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0.38400000000000001</c:v>
                </c:pt>
                <c:pt idx="24">
                  <c:v>0.49299999999999999</c:v>
                </c:pt>
                <c:pt idx="2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143-495B-942B-D09DF07E24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294047"/>
        <c:axId val="119594111"/>
      </c:lineChart>
      <c:catAx>
        <c:axId val="1042940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Fiscal</a:t>
                </a:r>
                <a:r>
                  <a:rPr lang="en-US" baseline="0"/>
                  <a:t> Year</a:t>
                </a:r>
                <a:endParaRPr lang="en-US"/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94111"/>
        <c:crosses val="autoZero"/>
        <c:auto val="1"/>
        <c:lblAlgn val="ctr"/>
        <c:lblOffset val="100"/>
        <c:tickLblSkip val="5"/>
        <c:noMultiLvlLbl val="0"/>
      </c:catAx>
      <c:valAx>
        <c:axId val="119594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Interaction</a:t>
                </a:r>
                <a:r>
                  <a:rPr lang="en-US" baseline="0"/>
                  <a:t> Coefficient</a:t>
                </a:r>
                <a:endParaRPr lang="en-US"/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294047"/>
        <c:crosses val="autoZero"/>
        <c:crossBetween val="between"/>
      </c:valAx>
    </c:plotArea>
    <c:legend>
      <c:legendPos val="r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12642</xdr:colOff>
      <xdr:row>112</xdr:row>
      <xdr:rowOff>170930</xdr:rowOff>
    </xdr:from>
    <xdr:to>
      <xdr:col>14</xdr:col>
      <xdr:colOff>571500</xdr:colOff>
      <xdr:row>138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2C8B7D-9E30-4EE7-A93F-D4443C121C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ab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1"/>
      <sheetName val="T2PA"/>
      <sheetName val="T2PA_raw"/>
      <sheetName val="T2PB"/>
      <sheetName val="T2PB_raw"/>
      <sheetName val="T2PC"/>
      <sheetName val="T2PC_B_raw"/>
      <sheetName val="T2PC_A_raw"/>
      <sheetName val="T2PD"/>
      <sheetName val="T2PD_raw"/>
      <sheetName val="T2PE"/>
      <sheetName val="T2PE_raw"/>
      <sheetName val="T3PA"/>
      <sheetName val="T3PB"/>
      <sheetName val="T4PA"/>
      <sheetName val="T4PA_nm"/>
      <sheetName val="T4PA (2)"/>
      <sheetName val="T4PA (4)"/>
      <sheetName val="T4PB"/>
      <sheetName val="T5"/>
      <sheetName val="T6"/>
      <sheetName val="T7"/>
      <sheetName val="T8"/>
      <sheetName val="T9PA"/>
      <sheetName val="T9PB"/>
      <sheetName val="T9PC"/>
      <sheetName val="UT5-10Q"/>
      <sheetName val="UT5-8K"/>
      <sheetName val="OAT1"/>
      <sheetName val="OAT2"/>
      <sheetName val="App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>
        <row r="10">
          <cell r="B10">
            <v>0</v>
          </cell>
          <cell r="C10">
            <v>0</v>
          </cell>
          <cell r="D10">
            <v>0</v>
          </cell>
          <cell r="E10">
            <v>3.04</v>
          </cell>
          <cell r="F10">
            <v>0</v>
          </cell>
          <cell r="G10">
            <v>0</v>
          </cell>
          <cell r="H10">
            <v>0</v>
          </cell>
          <cell r="I10">
            <v>1.22</v>
          </cell>
          <cell r="J10">
            <v>0</v>
          </cell>
          <cell r="K10">
            <v>0</v>
          </cell>
          <cell r="L10">
            <v>0.89999999999999991</v>
          </cell>
          <cell r="M10">
            <v>0</v>
          </cell>
          <cell r="N10">
            <v>1.65</v>
          </cell>
          <cell r="O10">
            <v>2.14</v>
          </cell>
          <cell r="P10">
            <v>-1.26</v>
          </cell>
          <cell r="Q10">
            <v>0</v>
          </cell>
          <cell r="R10">
            <v>1.7</v>
          </cell>
          <cell r="S10">
            <v>0.98</v>
          </cell>
          <cell r="T10">
            <v>0</v>
          </cell>
          <cell r="U10">
            <v>1.41</v>
          </cell>
          <cell r="V10">
            <v>1.44</v>
          </cell>
          <cell r="W10">
            <v>0</v>
          </cell>
          <cell r="X10">
            <v>0</v>
          </cell>
          <cell r="Y10">
            <v>0.52</v>
          </cell>
          <cell r="Z10">
            <v>1.01</v>
          </cell>
          <cell r="AA10">
            <v>0</v>
          </cell>
        </row>
        <row r="29">
          <cell r="B29">
            <v>0</v>
          </cell>
          <cell r="C29">
            <v>0</v>
          </cell>
          <cell r="D29">
            <v>0</v>
          </cell>
          <cell r="E29">
            <v>2.669</v>
          </cell>
          <cell r="F29">
            <v>0</v>
          </cell>
          <cell r="G29">
            <v>0.93799999999999994</v>
          </cell>
          <cell r="H29">
            <v>1.0469999999999999</v>
          </cell>
          <cell r="I29">
            <v>0</v>
          </cell>
          <cell r="J29">
            <v>0</v>
          </cell>
          <cell r="K29">
            <v>0</v>
          </cell>
          <cell r="L29">
            <v>1.6479999999999999</v>
          </cell>
          <cell r="M29">
            <v>1.198</v>
          </cell>
          <cell r="N29">
            <v>1.0629999999999999</v>
          </cell>
          <cell r="O29">
            <v>1.246</v>
          </cell>
          <cell r="P29">
            <v>0</v>
          </cell>
          <cell r="Q29">
            <v>0</v>
          </cell>
          <cell r="R29">
            <v>0</v>
          </cell>
          <cell r="S29">
            <v>1.6080000000000001</v>
          </cell>
          <cell r="T29">
            <v>0</v>
          </cell>
          <cell r="U29">
            <v>0</v>
          </cell>
          <cell r="V29">
            <v>1.2969999999999999</v>
          </cell>
          <cell r="W29">
            <v>0</v>
          </cell>
          <cell r="X29">
            <v>0</v>
          </cell>
          <cell r="Y29">
            <v>0</v>
          </cell>
          <cell r="Z29">
            <v>0.69</v>
          </cell>
          <cell r="AA29">
            <v>0</v>
          </cell>
        </row>
        <row r="41">
          <cell r="B41" t="str">
            <v>1995</v>
          </cell>
          <cell r="C41" t="str">
            <v>1996</v>
          </cell>
          <cell r="D41" t="str">
            <v>1997</v>
          </cell>
          <cell r="E41" t="str">
            <v>1998</v>
          </cell>
          <cell r="F41" t="str">
            <v>1999</v>
          </cell>
          <cell r="G41" t="str">
            <v>2000</v>
          </cell>
          <cell r="H41" t="str">
            <v>2001</v>
          </cell>
          <cell r="I41" t="str">
            <v>2002</v>
          </cell>
          <cell r="J41" t="str">
            <v>2003</v>
          </cell>
          <cell r="K41" t="str">
            <v>2004</v>
          </cell>
          <cell r="L41" t="str">
            <v>2005</v>
          </cell>
          <cell r="M41" t="str">
            <v>2006</v>
          </cell>
          <cell r="N41" t="str">
            <v>2007</v>
          </cell>
          <cell r="O41" t="str">
            <v>2008</v>
          </cell>
          <cell r="P41" t="str">
            <v>2009</v>
          </cell>
          <cell r="Q41" t="str">
            <v>2010</v>
          </cell>
          <cell r="R41" t="str">
            <v>2011</v>
          </cell>
          <cell r="S41" t="str">
            <v>2012</v>
          </cell>
          <cell r="T41" t="str">
            <v>2013</v>
          </cell>
          <cell r="U41" t="str">
            <v>2014</v>
          </cell>
          <cell r="V41" t="str">
            <v>2015</v>
          </cell>
          <cell r="W41" t="str">
            <v>2016</v>
          </cell>
          <cell r="X41" t="str">
            <v>2017</v>
          </cell>
          <cell r="Y41" t="str">
            <v>2018</v>
          </cell>
          <cell r="Z41" t="str">
            <v>2019</v>
          </cell>
          <cell r="AA41" t="str">
            <v>2020</v>
          </cell>
        </row>
      </sheetData>
      <sheetData sheetId="27">
        <row r="45">
          <cell r="B45">
            <v>0</v>
          </cell>
          <cell r="C45">
            <v>0</v>
          </cell>
          <cell r="D45">
            <v>7.0496999999999996</v>
          </cell>
          <cell r="E45">
            <v>3.7709999999999999</v>
          </cell>
          <cell r="F45">
            <v>0</v>
          </cell>
          <cell r="G45">
            <v>0</v>
          </cell>
          <cell r="H45">
            <v>5.0637999999999996</v>
          </cell>
          <cell r="I45">
            <v>0</v>
          </cell>
          <cell r="J45">
            <v>7.3191000000000006</v>
          </cell>
          <cell r="K45">
            <v>3.7416999999999998</v>
          </cell>
          <cell r="L45">
            <v>2.6978</v>
          </cell>
          <cell r="M45">
            <v>2.4971000000000001</v>
          </cell>
          <cell r="N45">
            <v>1.9935</v>
          </cell>
          <cell r="O45">
            <v>1.2433000000000001</v>
          </cell>
          <cell r="P45">
            <v>4.2606999999999999</v>
          </cell>
          <cell r="Q45">
            <v>2.1492</v>
          </cell>
          <cell r="R45">
            <v>3.3965999999999998</v>
          </cell>
          <cell r="S45">
            <v>1.7975000000000001</v>
          </cell>
          <cell r="T45">
            <v>1.5451999999999999</v>
          </cell>
          <cell r="U45">
            <v>2.7097000000000002</v>
          </cell>
          <cell r="V45">
            <v>2.3100999999999998</v>
          </cell>
          <cell r="W45">
            <v>1.3351</v>
          </cell>
          <cell r="X45">
            <v>2.7816000000000001</v>
          </cell>
          <cell r="Y45">
            <v>1.774</v>
          </cell>
          <cell r="Z45">
            <v>1.4061999999999999</v>
          </cell>
          <cell r="AA45">
            <v>1.3106</v>
          </cell>
        </row>
      </sheetData>
      <sheetData sheetId="28" refreshError="1"/>
      <sheetData sheetId="29" refreshError="1"/>
      <sheetData sheetId="3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299F4-065C-4D78-81D9-64617285F36D}">
  <dimension ref="A1:J22"/>
  <sheetViews>
    <sheetView workbookViewId="0">
      <selection activeCell="A2" sqref="A2"/>
    </sheetView>
  </sheetViews>
  <sheetFormatPr defaultRowHeight="14.4" x14ac:dyDescent="0.3"/>
  <sheetData>
    <row r="1" spans="1:10" ht="18" x14ac:dyDescent="0.35">
      <c r="A1" s="63" t="s">
        <v>472</v>
      </c>
      <c r="B1" s="63"/>
      <c r="C1" s="63"/>
      <c r="D1" s="63"/>
      <c r="E1" s="63"/>
      <c r="F1" s="63"/>
      <c r="G1" s="63"/>
      <c r="H1" s="63"/>
      <c r="I1" s="63"/>
      <c r="J1" s="35"/>
    </row>
    <row r="2" spans="1:10" x14ac:dyDescent="0.3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</row>
    <row r="3" spans="1:10" x14ac:dyDescent="0.3">
      <c r="A3" s="1" t="s">
        <v>8</v>
      </c>
      <c r="B3">
        <v>83464</v>
      </c>
      <c r="C3">
        <v>1206.6075000000001</v>
      </c>
      <c r="D3">
        <v>6014.9075000000003</v>
      </c>
      <c r="E3">
        <v>133</v>
      </c>
      <c r="F3">
        <v>260</v>
      </c>
      <c r="G3">
        <v>346</v>
      </c>
      <c r="H3">
        <v>566</v>
      </c>
      <c r="I3">
        <v>264704</v>
      </c>
    </row>
    <row r="4" spans="1:10" x14ac:dyDescent="0.3">
      <c r="A4" s="1" t="s">
        <v>9</v>
      </c>
      <c r="B4">
        <v>83464</v>
      </c>
      <c r="C4">
        <v>-0.31230000000000002</v>
      </c>
      <c r="D4">
        <v>7.2256999999999998</v>
      </c>
      <c r="E4">
        <v>-97.850899999999996</v>
      </c>
      <c r="F4">
        <v>-2.6316000000000002</v>
      </c>
      <c r="G4">
        <v>0</v>
      </c>
      <c r="H4">
        <v>3.7037</v>
      </c>
      <c r="I4">
        <v>45.929000000000002</v>
      </c>
    </row>
    <row r="5" spans="1:10" x14ac:dyDescent="0.3">
      <c r="A5" s="1" t="s">
        <v>10</v>
      </c>
      <c r="B5">
        <v>83464</v>
      </c>
      <c r="C5">
        <v>14.802899999999999</v>
      </c>
      <c r="D5">
        <v>17.1037</v>
      </c>
      <c r="E5">
        <v>0</v>
      </c>
      <c r="F5">
        <v>2</v>
      </c>
      <c r="G5">
        <v>9</v>
      </c>
      <c r="H5">
        <v>21</v>
      </c>
      <c r="I5">
        <v>93</v>
      </c>
    </row>
    <row r="6" spans="1:10" x14ac:dyDescent="0.3">
      <c r="A6" s="1" t="s">
        <v>11</v>
      </c>
      <c r="B6">
        <v>83464</v>
      </c>
      <c r="C6">
        <v>1.0348999999999999</v>
      </c>
      <c r="D6">
        <v>0.18990000000000001</v>
      </c>
      <c r="E6">
        <v>1</v>
      </c>
      <c r="F6">
        <v>1</v>
      </c>
      <c r="G6">
        <v>1</v>
      </c>
      <c r="H6">
        <v>1</v>
      </c>
      <c r="I6">
        <v>4</v>
      </c>
    </row>
    <row r="7" spans="1:10" x14ac:dyDescent="0.3">
      <c r="A7" s="1" t="s">
        <v>12</v>
      </c>
      <c r="B7">
        <v>83464</v>
      </c>
      <c r="C7">
        <v>2.1008</v>
      </c>
      <c r="D7">
        <v>0.92059999999999997</v>
      </c>
      <c r="E7">
        <v>1</v>
      </c>
      <c r="F7">
        <v>2</v>
      </c>
      <c r="G7">
        <v>2</v>
      </c>
      <c r="H7">
        <v>2</v>
      </c>
      <c r="I7">
        <v>16</v>
      </c>
    </row>
    <row r="8" spans="1:10" x14ac:dyDescent="0.3">
      <c r="A8" s="1" t="s">
        <v>13</v>
      </c>
      <c r="B8">
        <v>83464</v>
      </c>
      <c r="C8">
        <v>1.1573</v>
      </c>
      <c r="D8">
        <v>1.2157</v>
      </c>
      <c r="E8">
        <v>0</v>
      </c>
      <c r="F8">
        <v>1</v>
      </c>
      <c r="G8">
        <v>1</v>
      </c>
      <c r="H8">
        <v>1</v>
      </c>
      <c r="I8">
        <v>59</v>
      </c>
    </row>
    <row r="9" spans="1:10" x14ac:dyDescent="0.3">
      <c r="A9" s="1" t="s">
        <v>14</v>
      </c>
      <c r="B9">
        <v>83464</v>
      </c>
      <c r="C9">
        <v>2.0156999999999998</v>
      </c>
      <c r="D9">
        <v>9.1745000000000001</v>
      </c>
      <c r="E9">
        <v>0</v>
      </c>
      <c r="F9">
        <v>0</v>
      </c>
      <c r="G9">
        <v>0</v>
      </c>
      <c r="H9">
        <v>1</v>
      </c>
      <c r="I9">
        <v>464</v>
      </c>
    </row>
    <row r="10" spans="1:10" x14ac:dyDescent="0.3">
      <c r="A10" s="1" t="s">
        <v>15</v>
      </c>
      <c r="B10">
        <v>83464</v>
      </c>
      <c r="C10">
        <v>1.9E-3</v>
      </c>
      <c r="D10">
        <v>8.43E-2</v>
      </c>
      <c r="E10">
        <v>-0.9294</v>
      </c>
      <c r="F10">
        <v>-3.4799999999999998E-2</v>
      </c>
      <c r="G10">
        <v>-2.5000000000000001E-3</v>
      </c>
      <c r="H10">
        <v>3.7400000000000003E-2</v>
      </c>
      <c r="I10">
        <v>3.0846</v>
      </c>
    </row>
    <row r="11" spans="1:10" x14ac:dyDescent="0.3">
      <c r="A11" s="1" t="s">
        <v>16</v>
      </c>
      <c r="B11">
        <v>83464</v>
      </c>
      <c r="C11">
        <v>-1.2999999999999999E-2</v>
      </c>
      <c r="D11">
        <v>0.1603</v>
      </c>
      <c r="E11">
        <v>-9.0624000000000002</v>
      </c>
      <c r="F11">
        <v>-0.1082</v>
      </c>
      <c r="G11">
        <v>-4.5199999999999997E-2</v>
      </c>
      <c r="H11">
        <v>9.1600000000000001E-2</v>
      </c>
      <c r="I11">
        <v>3.0225</v>
      </c>
    </row>
    <row r="12" spans="1:10" x14ac:dyDescent="0.3">
      <c r="A12" s="1" t="s">
        <v>17</v>
      </c>
      <c r="B12">
        <v>83464</v>
      </c>
      <c r="C12">
        <v>0.53639999999999999</v>
      </c>
      <c r="D12">
        <v>0.49869999999999998</v>
      </c>
      <c r="E12">
        <v>0</v>
      </c>
      <c r="F12">
        <v>0</v>
      </c>
      <c r="G12">
        <v>1</v>
      </c>
      <c r="H12">
        <v>1</v>
      </c>
      <c r="I12">
        <v>1</v>
      </c>
    </row>
    <row r="13" spans="1:10" x14ac:dyDescent="0.3">
      <c r="A13" s="1" t="s">
        <v>18</v>
      </c>
      <c r="B13">
        <v>83464</v>
      </c>
      <c r="C13">
        <v>6.8047000000000004</v>
      </c>
      <c r="D13">
        <v>1.8163</v>
      </c>
      <c r="E13">
        <v>3.0226000000000002</v>
      </c>
      <c r="F13">
        <v>5.5079000000000002</v>
      </c>
      <c r="G13">
        <v>6.6978</v>
      </c>
      <c r="H13">
        <v>7.9774000000000003</v>
      </c>
      <c r="I13">
        <v>11.5869</v>
      </c>
    </row>
    <row r="14" spans="1:10" x14ac:dyDescent="0.3">
      <c r="A14" s="1" t="s">
        <v>19</v>
      </c>
      <c r="B14">
        <v>83463</v>
      </c>
      <c r="C14">
        <v>3.8182</v>
      </c>
      <c r="D14">
        <v>4.6067999999999998</v>
      </c>
      <c r="E14">
        <v>0.24970000000000001</v>
      </c>
      <c r="F14">
        <v>1.4875</v>
      </c>
      <c r="G14">
        <v>2.4306999999999999</v>
      </c>
      <c r="H14">
        <v>4.1745000000000001</v>
      </c>
      <c r="I14">
        <v>32.076900000000002</v>
      </c>
    </row>
    <row r="15" spans="1:10" x14ac:dyDescent="0.3">
      <c r="A15" s="1" t="s">
        <v>20</v>
      </c>
      <c r="B15">
        <v>83039</v>
      </c>
      <c r="C15">
        <v>0.2109</v>
      </c>
      <c r="D15">
        <v>0.191</v>
      </c>
      <c r="E15">
        <v>0</v>
      </c>
      <c r="F15">
        <v>1.83E-2</v>
      </c>
      <c r="G15">
        <v>0.18590000000000001</v>
      </c>
      <c r="H15">
        <v>0.33989999999999998</v>
      </c>
      <c r="I15">
        <v>0.73240000000000005</v>
      </c>
    </row>
    <row r="16" spans="1:10" x14ac:dyDescent="0.3">
      <c r="A16" s="1" t="s">
        <v>21</v>
      </c>
      <c r="B16">
        <v>75810</v>
      </c>
      <c r="C16">
        <v>4.4299999999999999E-2</v>
      </c>
      <c r="D16">
        <v>0.1124</v>
      </c>
      <c r="E16">
        <v>-0.56820000000000004</v>
      </c>
      <c r="F16">
        <v>2.4299999999999999E-2</v>
      </c>
      <c r="G16">
        <v>5.1299999999999998E-2</v>
      </c>
      <c r="H16">
        <v>8.0199999999999994E-2</v>
      </c>
      <c r="I16">
        <v>0.41610000000000003</v>
      </c>
    </row>
    <row r="17" spans="1:9" x14ac:dyDescent="0.3">
      <c r="A17" s="1" t="s">
        <v>22</v>
      </c>
      <c r="B17">
        <v>82548</v>
      </c>
      <c r="C17">
        <v>-1.1599999999999999E-2</v>
      </c>
      <c r="D17">
        <v>6.2300000000000001E-2</v>
      </c>
      <c r="E17">
        <v>-0.43819999999999998</v>
      </c>
      <c r="F17">
        <v>-7.3000000000000001E-3</v>
      </c>
      <c r="G17">
        <v>0</v>
      </c>
      <c r="H17">
        <v>3.2000000000000002E-3</v>
      </c>
      <c r="I17">
        <v>0.1343</v>
      </c>
    </row>
    <row r="18" spans="1:9" x14ac:dyDescent="0.3">
      <c r="A18" s="1" t="s">
        <v>23</v>
      </c>
      <c r="B18">
        <v>83464</v>
      </c>
      <c r="C18">
        <v>1.0568</v>
      </c>
      <c r="D18">
        <v>0.60229999999999995</v>
      </c>
      <c r="E18">
        <v>0.69310000000000005</v>
      </c>
      <c r="F18">
        <v>0.69310000000000005</v>
      </c>
      <c r="G18">
        <v>0.69310000000000005</v>
      </c>
      <c r="H18">
        <v>1.3863000000000001</v>
      </c>
      <c r="I18">
        <v>2.8904000000000001</v>
      </c>
    </row>
    <row r="19" spans="1:9" x14ac:dyDescent="0.3">
      <c r="A19" s="1" t="s">
        <v>24</v>
      </c>
      <c r="B19">
        <v>83464</v>
      </c>
      <c r="C19">
        <v>1.1315</v>
      </c>
      <c r="D19">
        <v>0.71009999999999995</v>
      </c>
      <c r="E19">
        <v>0.69310000000000005</v>
      </c>
      <c r="F19">
        <v>0.69310000000000005</v>
      </c>
      <c r="G19">
        <v>0.69310000000000005</v>
      </c>
      <c r="H19">
        <v>1.3863000000000001</v>
      </c>
      <c r="I19">
        <v>3.2581000000000002</v>
      </c>
    </row>
    <row r="20" spans="1:9" x14ac:dyDescent="0.3">
      <c r="A20" s="1" t="s">
        <v>25</v>
      </c>
      <c r="B20">
        <v>83454</v>
      </c>
      <c r="C20">
        <v>-5.4000000000000003E-3</v>
      </c>
      <c r="D20">
        <v>5.9400000000000001E-2</v>
      </c>
      <c r="E20">
        <v>-0.29599999999999999</v>
      </c>
      <c r="F20">
        <v>-7.1999999999999998E-3</v>
      </c>
      <c r="G20">
        <v>9.4999999999999998E-3</v>
      </c>
      <c r="H20">
        <v>2.1299999999999999E-2</v>
      </c>
      <c r="I20">
        <v>0.10059999999999999</v>
      </c>
    </row>
    <row r="21" spans="1:9" x14ac:dyDescent="0.3">
      <c r="A21" s="1" t="s">
        <v>26</v>
      </c>
      <c r="B21">
        <v>83105</v>
      </c>
      <c r="C21">
        <v>2.4E-2</v>
      </c>
      <c r="D21">
        <v>3.7900000000000003E-2</v>
      </c>
      <c r="E21">
        <v>1E-3</v>
      </c>
      <c r="F21">
        <v>5.0000000000000001E-3</v>
      </c>
      <c r="G21">
        <v>1.06E-2</v>
      </c>
      <c r="H21">
        <v>2.4899999999999999E-2</v>
      </c>
      <c r="I21">
        <v>0.24310000000000001</v>
      </c>
    </row>
    <row r="22" spans="1:9" x14ac:dyDescent="0.3">
      <c r="A22" s="1" t="s">
        <v>27</v>
      </c>
      <c r="B22">
        <v>83462</v>
      </c>
      <c r="C22">
        <v>4.2900000000000001E-2</v>
      </c>
      <c r="D22">
        <v>2.53E-2</v>
      </c>
      <c r="E22">
        <v>1.1900000000000001E-2</v>
      </c>
      <c r="F22">
        <v>2.53E-2</v>
      </c>
      <c r="G22">
        <v>3.6200000000000003E-2</v>
      </c>
      <c r="H22">
        <v>5.3199999999999997E-2</v>
      </c>
      <c r="I22">
        <v>0.14449999999999999</v>
      </c>
    </row>
  </sheetData>
  <mergeCells count="1">
    <mergeCell ref="A1:I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4A6A9-BA97-41D2-9E66-76B732B4925E}">
  <dimension ref="A1:M27"/>
  <sheetViews>
    <sheetView workbookViewId="0">
      <selection sqref="A1:J1"/>
    </sheetView>
  </sheetViews>
  <sheetFormatPr defaultRowHeight="14.4" x14ac:dyDescent="0.3"/>
  <cols>
    <col min="1" max="1" width="8.88671875" customWidth="1"/>
    <col min="2" max="3" width="16.109375" customWidth="1"/>
    <col min="4" max="10" width="9.44140625" customWidth="1"/>
    <col min="11" max="14" width="8.88671875" customWidth="1"/>
  </cols>
  <sheetData>
    <row r="1" spans="1:13" ht="18.600000000000001" customHeight="1" thickBot="1" x14ac:dyDescent="0.4">
      <c r="A1" s="63" t="s">
        <v>471</v>
      </c>
      <c r="B1" s="64"/>
      <c r="C1" s="64"/>
      <c r="D1" s="64"/>
      <c r="E1" s="64"/>
      <c r="F1" s="64"/>
      <c r="G1" s="64"/>
      <c r="H1" s="64"/>
      <c r="I1" s="64"/>
      <c r="J1" s="64"/>
    </row>
    <row r="2" spans="1:13" ht="15" customHeight="1" thickTop="1" x14ac:dyDescent="0.3">
      <c r="A2" s="3" t="s">
        <v>28</v>
      </c>
      <c r="B2" s="3" t="s">
        <v>29</v>
      </c>
      <c r="C2" s="3" t="s">
        <v>30</v>
      </c>
      <c r="D2" s="3" t="s">
        <v>8</v>
      </c>
      <c r="E2" s="3" t="s">
        <v>11</v>
      </c>
      <c r="F2" s="3" t="s">
        <v>12</v>
      </c>
      <c r="G2" s="3" t="s">
        <v>13</v>
      </c>
      <c r="H2" s="3" t="s">
        <v>14</v>
      </c>
      <c r="I2" s="3" t="s">
        <v>9</v>
      </c>
      <c r="J2" s="3" t="s">
        <v>10</v>
      </c>
    </row>
    <row r="3" spans="1:13" x14ac:dyDescent="0.3">
      <c r="A3" s="65" t="s">
        <v>31</v>
      </c>
      <c r="B3" s="66"/>
      <c r="C3" s="66"/>
      <c r="D3" s="66"/>
      <c r="E3" s="66"/>
      <c r="F3" s="66"/>
      <c r="G3" s="66"/>
      <c r="H3" s="66"/>
      <c r="I3" s="66"/>
      <c r="J3" s="66"/>
    </row>
    <row r="4" spans="1:13" x14ac:dyDescent="0.3">
      <c r="A4" s="5">
        <v>1</v>
      </c>
      <c r="B4">
        <v>2712</v>
      </c>
      <c r="C4" s="6">
        <v>8.3500000000000005E-2</v>
      </c>
      <c r="D4" s="7">
        <v>1075.973</v>
      </c>
      <c r="E4" s="25">
        <v>1.0391999999999999</v>
      </c>
      <c r="F4" s="25">
        <v>3.4813000000000001</v>
      </c>
      <c r="G4" s="25">
        <v>1.0466</v>
      </c>
      <c r="H4" s="25">
        <v>0.47349999999999998</v>
      </c>
      <c r="I4" s="8">
        <v>-1.0138</v>
      </c>
      <c r="J4" s="8">
        <v>16.803799999999999</v>
      </c>
    </row>
    <row r="5" spans="1:13" x14ac:dyDescent="0.3">
      <c r="A5" s="5">
        <v>2</v>
      </c>
      <c r="B5">
        <v>4074</v>
      </c>
      <c r="C5" s="6">
        <v>0.1255</v>
      </c>
      <c r="D5" s="7">
        <v>7146.4116000000004</v>
      </c>
      <c r="E5" s="25">
        <v>1.0388999999999999</v>
      </c>
      <c r="F5" s="25">
        <v>3.0457999999999998</v>
      </c>
      <c r="G5" s="25">
        <v>1.5901000000000001</v>
      </c>
      <c r="H5" s="25">
        <v>0.3125</v>
      </c>
      <c r="I5" s="8">
        <v>-4.3529</v>
      </c>
      <c r="J5" s="8">
        <v>21.642800000000001</v>
      </c>
    </row>
    <row r="6" spans="1:13" x14ac:dyDescent="0.3">
      <c r="A6" s="5">
        <v>3</v>
      </c>
      <c r="B6">
        <v>54</v>
      </c>
      <c r="C6" s="6">
        <v>1.6999999999999999E-3</v>
      </c>
      <c r="D6" s="7">
        <v>12217.4259</v>
      </c>
      <c r="E6" s="25">
        <v>1.1111</v>
      </c>
      <c r="F6" s="25">
        <v>1.5556000000000001</v>
      </c>
      <c r="G6" s="25">
        <v>1.7406999999999999</v>
      </c>
      <c r="H6" s="25">
        <v>0</v>
      </c>
      <c r="I6" s="8">
        <v>-3.8386999999999998</v>
      </c>
      <c r="J6" s="8">
        <v>28.425899999999999</v>
      </c>
    </row>
    <row r="7" spans="1:13" x14ac:dyDescent="0.3">
      <c r="A7" s="5">
        <v>4</v>
      </c>
      <c r="B7">
        <v>383</v>
      </c>
      <c r="C7" s="6">
        <v>1.18E-2</v>
      </c>
      <c r="D7" s="7">
        <v>1216.8956000000001</v>
      </c>
      <c r="E7" s="25">
        <v>1.0286999999999999</v>
      </c>
      <c r="F7" s="25">
        <v>1.8198000000000001</v>
      </c>
      <c r="G7" s="25">
        <v>0.95040000000000002</v>
      </c>
      <c r="H7" s="25">
        <v>2.0899999999999998E-2</v>
      </c>
      <c r="I7" s="8">
        <v>-9.6417999999999999</v>
      </c>
      <c r="J7" s="8">
        <v>23.5091</v>
      </c>
    </row>
    <row r="8" spans="1:13" x14ac:dyDescent="0.3">
      <c r="A8" s="10">
        <v>5</v>
      </c>
      <c r="B8" s="11">
        <v>8909</v>
      </c>
      <c r="C8" s="12">
        <v>0.27439999999999998</v>
      </c>
      <c r="D8" s="13">
        <v>4272.1513000000004</v>
      </c>
      <c r="E8" s="26">
        <v>1.0222</v>
      </c>
      <c r="F8" s="26">
        <v>1.8134999999999999</v>
      </c>
      <c r="G8" s="26">
        <v>1.3408</v>
      </c>
      <c r="H8" s="26">
        <v>0.104</v>
      </c>
      <c r="I8" s="14">
        <v>-2.9373</v>
      </c>
      <c r="J8" s="14">
        <v>20.4878</v>
      </c>
      <c r="M8" s="9">
        <f>SUM(C8,C12,C15)</f>
        <v>0.43659999999999999</v>
      </c>
    </row>
    <row r="9" spans="1:13" x14ac:dyDescent="0.3">
      <c r="A9" s="5">
        <v>6</v>
      </c>
      <c r="B9">
        <v>34</v>
      </c>
      <c r="C9" s="6">
        <v>1E-3</v>
      </c>
      <c r="D9" s="7">
        <v>9247.3235000000004</v>
      </c>
      <c r="E9" s="25">
        <v>1.0294000000000001</v>
      </c>
      <c r="F9" s="25">
        <v>2.2059000000000002</v>
      </c>
      <c r="G9" s="25">
        <v>2.0293999999999999</v>
      </c>
      <c r="H9" s="25">
        <v>5.8799999999999998E-2</v>
      </c>
      <c r="I9" s="8">
        <v>-9.3394999999999992</v>
      </c>
      <c r="J9" s="8">
        <v>22.911799999999999</v>
      </c>
    </row>
    <row r="10" spans="1:13" x14ac:dyDescent="0.3">
      <c r="A10" s="5">
        <v>7</v>
      </c>
      <c r="B10">
        <v>10942</v>
      </c>
      <c r="C10" s="6">
        <v>0.33700000000000002</v>
      </c>
      <c r="D10" s="7">
        <v>5168.7289000000001</v>
      </c>
      <c r="E10" s="25">
        <v>1.0207999999999999</v>
      </c>
      <c r="F10" s="25">
        <v>2.3340999999999998</v>
      </c>
      <c r="G10" s="25">
        <v>1.5790999999999999</v>
      </c>
      <c r="H10" s="25">
        <v>0.37919999999999998</v>
      </c>
      <c r="I10" s="8">
        <v>-3.1833999999999998</v>
      </c>
      <c r="J10" s="8">
        <v>20.4558</v>
      </c>
    </row>
    <row r="11" spans="1:13" x14ac:dyDescent="0.3">
      <c r="A11" s="5">
        <v>8</v>
      </c>
      <c r="B11">
        <v>71</v>
      </c>
      <c r="C11" s="6">
        <v>2.2000000000000001E-3</v>
      </c>
      <c r="D11" s="7">
        <v>6067.6900999999998</v>
      </c>
      <c r="E11" s="25">
        <v>1.0141</v>
      </c>
      <c r="F11" s="25">
        <v>1.6619999999999999</v>
      </c>
      <c r="G11" s="25">
        <v>1.6337999999999999</v>
      </c>
      <c r="H11" s="25">
        <v>2.8199999999999999E-2</v>
      </c>
      <c r="I11" s="8">
        <v>-2.1461999999999999</v>
      </c>
      <c r="J11" s="8">
        <v>29.422499999999999</v>
      </c>
    </row>
    <row r="12" spans="1:13" x14ac:dyDescent="0.3">
      <c r="A12" s="10">
        <v>9</v>
      </c>
      <c r="B12" s="11">
        <v>2966</v>
      </c>
      <c r="C12" s="12">
        <v>9.1300000000000006E-2</v>
      </c>
      <c r="D12" s="13">
        <v>549.20079999999996</v>
      </c>
      <c r="E12" s="26">
        <v>1.0367</v>
      </c>
      <c r="F12" s="26">
        <v>1.9442999999999999</v>
      </c>
      <c r="G12" s="26">
        <v>1.0995999999999999</v>
      </c>
      <c r="H12" s="26">
        <v>1.3536999999999999</v>
      </c>
      <c r="I12" s="14">
        <v>-1.2768999999999999</v>
      </c>
      <c r="J12" s="14">
        <v>15.999700000000001</v>
      </c>
    </row>
    <row r="13" spans="1:13" x14ac:dyDescent="0.3">
      <c r="A13" s="5">
        <v>10</v>
      </c>
      <c r="B13">
        <v>6</v>
      </c>
      <c r="C13" s="6">
        <v>2.0000000000000001E-4</v>
      </c>
      <c r="D13" s="7">
        <v>289</v>
      </c>
      <c r="E13" s="25">
        <v>1.1667000000000001</v>
      </c>
      <c r="F13" s="25">
        <v>3.5</v>
      </c>
      <c r="G13" s="25">
        <v>1</v>
      </c>
      <c r="H13" s="25">
        <v>7.1666999999999996</v>
      </c>
      <c r="I13" s="8">
        <v>8.5199999999999998E-2</v>
      </c>
      <c r="J13" s="8">
        <v>27</v>
      </c>
    </row>
    <row r="14" spans="1:13" x14ac:dyDescent="0.3">
      <c r="A14" s="5">
        <v>11</v>
      </c>
      <c r="B14">
        <v>18</v>
      </c>
      <c r="C14" s="6">
        <v>5.9999999999999995E-4</v>
      </c>
      <c r="D14" s="7">
        <v>309.5</v>
      </c>
      <c r="E14" s="25">
        <v>1.0556000000000001</v>
      </c>
      <c r="F14" s="25">
        <v>2.8332999999999999</v>
      </c>
      <c r="G14" s="25">
        <v>0.88890000000000002</v>
      </c>
      <c r="H14" s="25">
        <v>0</v>
      </c>
      <c r="I14" s="8">
        <v>-3.3980999999999999</v>
      </c>
      <c r="J14" s="8">
        <v>19.555599999999998</v>
      </c>
    </row>
    <row r="15" spans="1:13" x14ac:dyDescent="0.3">
      <c r="A15" s="15">
        <v>12</v>
      </c>
      <c r="B15" s="16">
        <v>2303</v>
      </c>
      <c r="C15" s="17">
        <v>7.0900000000000005E-2</v>
      </c>
      <c r="D15" s="18">
        <v>328.55360000000002</v>
      </c>
      <c r="E15" s="27">
        <v>1.0409999999999999</v>
      </c>
      <c r="F15" s="27">
        <v>3.8595999999999999</v>
      </c>
      <c r="G15" s="27">
        <v>1.1176999999999999</v>
      </c>
      <c r="H15" s="27">
        <v>0.54400000000000004</v>
      </c>
      <c r="I15" s="19">
        <v>-0.61570000000000003</v>
      </c>
      <c r="J15" s="19">
        <v>15.7105</v>
      </c>
    </row>
    <row r="16" spans="1:13" x14ac:dyDescent="0.3">
      <c r="A16" s="67" t="s">
        <v>32</v>
      </c>
      <c r="B16" s="68"/>
      <c r="C16" s="68"/>
      <c r="D16" s="68"/>
      <c r="E16" s="68"/>
      <c r="F16" s="68"/>
      <c r="G16" s="68"/>
      <c r="H16" s="68"/>
      <c r="I16" s="68"/>
      <c r="J16" s="68"/>
    </row>
    <row r="17" spans="1:13" x14ac:dyDescent="0.3">
      <c r="A17" s="5">
        <v>1</v>
      </c>
      <c r="B17">
        <v>10825</v>
      </c>
      <c r="C17" s="6">
        <v>7.5800000000000006E-2</v>
      </c>
      <c r="D17" s="7">
        <v>839.48050000000001</v>
      </c>
      <c r="E17" s="25">
        <v>1.0840000000000001</v>
      </c>
      <c r="F17" s="25">
        <v>2.8492999999999999</v>
      </c>
      <c r="G17" s="25">
        <v>1.8413999999999999</v>
      </c>
      <c r="H17" s="25">
        <v>1.4793000000000001</v>
      </c>
      <c r="I17" s="8">
        <v>-3.4409999999999998</v>
      </c>
      <c r="J17" s="8">
        <v>15.490399999999999</v>
      </c>
    </row>
    <row r="18" spans="1:13" x14ac:dyDescent="0.3">
      <c r="A18" s="5">
        <v>2</v>
      </c>
      <c r="B18">
        <v>31595</v>
      </c>
      <c r="C18" s="6">
        <v>0.22109999999999999</v>
      </c>
      <c r="D18" s="7">
        <v>463.04219999999998</v>
      </c>
      <c r="E18" s="25">
        <v>1.0539000000000001</v>
      </c>
      <c r="F18" s="25">
        <v>2.411</v>
      </c>
      <c r="G18" s="25">
        <v>1.2970999999999999</v>
      </c>
      <c r="H18" s="25">
        <v>2.1909000000000001</v>
      </c>
      <c r="I18" s="8">
        <v>1.0206999999999999</v>
      </c>
      <c r="J18" s="8">
        <v>12.5181</v>
      </c>
    </row>
    <row r="19" spans="1:13" x14ac:dyDescent="0.3">
      <c r="A19" s="10">
        <v>2.02</v>
      </c>
      <c r="B19" s="11">
        <v>27022</v>
      </c>
      <c r="C19" s="12">
        <v>0.18909999999999999</v>
      </c>
      <c r="D19" s="13">
        <v>404.1721</v>
      </c>
      <c r="E19" s="26">
        <v>1.0532999999999999</v>
      </c>
      <c r="F19" s="26">
        <v>2.2866</v>
      </c>
      <c r="G19" s="26">
        <v>1.2168000000000001</v>
      </c>
      <c r="H19" s="26">
        <v>2.2797999999999998</v>
      </c>
      <c r="I19" s="14">
        <v>1.9460999999999999</v>
      </c>
      <c r="J19" s="14">
        <v>12.105600000000001</v>
      </c>
      <c r="M19" s="9">
        <f>SUM(C19,C24,C25)</f>
        <v>0.36310000000000003</v>
      </c>
    </row>
    <row r="20" spans="1:13" x14ac:dyDescent="0.3">
      <c r="A20" s="5">
        <v>3</v>
      </c>
      <c r="B20">
        <v>1728</v>
      </c>
      <c r="C20" s="6">
        <v>1.21E-2</v>
      </c>
      <c r="D20" s="7">
        <v>1128.6840999999999</v>
      </c>
      <c r="E20" s="25">
        <v>1.1193</v>
      </c>
      <c r="F20" s="25">
        <v>3.6865000000000001</v>
      </c>
      <c r="G20" s="25">
        <v>2.4053</v>
      </c>
      <c r="H20" s="25">
        <v>1.9160999999999999</v>
      </c>
      <c r="I20" s="8">
        <v>-4.2596999999999996</v>
      </c>
      <c r="J20" s="8">
        <v>12.871700000000001</v>
      </c>
    </row>
    <row r="21" spans="1:13" x14ac:dyDescent="0.3">
      <c r="A21" s="5">
        <v>4</v>
      </c>
      <c r="B21">
        <v>478</v>
      </c>
      <c r="C21" s="6">
        <v>3.3E-3</v>
      </c>
      <c r="D21" s="7">
        <v>769.64620000000002</v>
      </c>
      <c r="E21" s="25">
        <v>1.0869</v>
      </c>
      <c r="F21" s="25">
        <v>2.3157000000000001</v>
      </c>
      <c r="G21" s="25">
        <v>1.1863999999999999</v>
      </c>
      <c r="H21" s="25">
        <v>0.56779999999999997</v>
      </c>
      <c r="I21" s="8">
        <v>-10.317299999999999</v>
      </c>
      <c r="J21" s="8">
        <v>16.381399999999999</v>
      </c>
    </row>
    <row r="22" spans="1:13" x14ac:dyDescent="0.3">
      <c r="A22" s="5">
        <v>5</v>
      </c>
      <c r="B22">
        <v>19494</v>
      </c>
      <c r="C22" s="6">
        <v>0.13639999999999999</v>
      </c>
      <c r="D22" s="7">
        <v>587.39729999999997</v>
      </c>
      <c r="E22" s="25">
        <v>1.0633999999999999</v>
      </c>
      <c r="F22" s="25">
        <v>2.0647000000000002</v>
      </c>
      <c r="G22" s="25">
        <v>0.96</v>
      </c>
      <c r="H22" s="25">
        <v>0.64529999999999998</v>
      </c>
      <c r="I22" s="8">
        <v>8.8400000000000006E-2</v>
      </c>
      <c r="J22" s="8">
        <v>16.100999999999999</v>
      </c>
    </row>
    <row r="23" spans="1:13" x14ac:dyDescent="0.3">
      <c r="A23" s="5">
        <v>6</v>
      </c>
      <c r="B23">
        <v>2</v>
      </c>
      <c r="C23" s="6">
        <v>0</v>
      </c>
      <c r="D23" s="7">
        <v>200</v>
      </c>
      <c r="E23" s="25">
        <v>1</v>
      </c>
      <c r="F23" s="25">
        <v>2</v>
      </c>
      <c r="G23" s="25">
        <v>1</v>
      </c>
      <c r="H23" s="25">
        <v>0</v>
      </c>
      <c r="I23" s="8">
        <v>2.2025999999999999</v>
      </c>
      <c r="J23" s="8">
        <v>6.5</v>
      </c>
    </row>
    <row r="24" spans="1:13" x14ac:dyDescent="0.3">
      <c r="A24" s="10">
        <v>7</v>
      </c>
      <c r="B24" s="11">
        <v>11844</v>
      </c>
      <c r="C24" s="12">
        <v>8.2900000000000001E-2</v>
      </c>
      <c r="D24" s="13">
        <v>561.76199999999994</v>
      </c>
      <c r="E24" s="26">
        <v>1.0906</v>
      </c>
      <c r="F24" s="26">
        <v>2.6516999999999999</v>
      </c>
      <c r="G24" s="26">
        <v>1.3601000000000001</v>
      </c>
      <c r="H24" s="26">
        <v>8.9745000000000008</v>
      </c>
      <c r="I24" s="14">
        <v>0.33300000000000002</v>
      </c>
      <c r="J24" s="14">
        <v>11.260300000000001</v>
      </c>
    </row>
    <row r="25" spans="1:13" x14ac:dyDescent="0.3">
      <c r="A25" s="10">
        <v>8</v>
      </c>
      <c r="B25" s="11">
        <v>13009</v>
      </c>
      <c r="C25" s="12">
        <v>9.11E-2</v>
      </c>
      <c r="D25" s="13">
        <v>568.96280000000002</v>
      </c>
      <c r="E25" s="26">
        <v>1.0881000000000001</v>
      </c>
      <c r="F25" s="26">
        <v>2.4580000000000002</v>
      </c>
      <c r="G25" s="26">
        <v>1.3844000000000001</v>
      </c>
      <c r="H25" s="26">
        <v>1.9821</v>
      </c>
      <c r="I25" s="14">
        <v>-0.84670000000000001</v>
      </c>
      <c r="J25" s="14">
        <v>12.145799999999999</v>
      </c>
    </row>
    <row r="26" spans="1:13" ht="15" customHeight="1" thickBot="1" x14ac:dyDescent="0.35">
      <c r="A26" s="20">
        <v>9</v>
      </c>
      <c r="B26" s="21">
        <v>53896</v>
      </c>
      <c r="C26" s="22">
        <v>0.37719999999999998</v>
      </c>
      <c r="D26" s="23">
        <v>499.92129999999997</v>
      </c>
      <c r="E26" s="28">
        <v>1.0474000000000001</v>
      </c>
      <c r="F26" s="28">
        <v>2.4077000000000002</v>
      </c>
      <c r="G26" s="28">
        <v>1.3934</v>
      </c>
      <c r="H26" s="28">
        <v>2.9964</v>
      </c>
      <c r="I26" s="24">
        <v>0.4945</v>
      </c>
      <c r="J26" s="24">
        <v>12.871</v>
      </c>
    </row>
    <row r="27" spans="1:13" ht="15" customHeight="1" thickTop="1" x14ac:dyDescent="0.3"/>
  </sheetData>
  <mergeCells count="3">
    <mergeCell ref="A1:J1"/>
    <mergeCell ref="A3:J3"/>
    <mergeCell ref="A16:J16"/>
  </mergeCells>
  <pageMargins left="0.75" right="0.75" top="1" bottom="1" header="0.5" footer="0.5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9B3EC-304F-4C77-9D15-BD45031C5449}">
  <dimension ref="A1:R19"/>
  <sheetViews>
    <sheetView workbookViewId="0">
      <selection sqref="A1:R1"/>
    </sheetView>
  </sheetViews>
  <sheetFormatPr defaultRowHeight="14.4" x14ac:dyDescent="0.3"/>
  <sheetData>
    <row r="1" spans="1:18" ht="18" x14ac:dyDescent="0.35">
      <c r="A1" s="63" t="s">
        <v>473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</row>
    <row r="2" spans="1:18" x14ac:dyDescent="0.3"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1" t="s">
        <v>14</v>
      </c>
      <c r="H2" s="1" t="s">
        <v>15</v>
      </c>
      <c r="I2" s="1" t="s">
        <v>16</v>
      </c>
      <c r="J2" s="1" t="s">
        <v>17</v>
      </c>
      <c r="K2" s="1" t="s">
        <v>18</v>
      </c>
      <c r="L2" s="1" t="s">
        <v>19</v>
      </c>
      <c r="M2" s="1" t="s">
        <v>20</v>
      </c>
      <c r="N2" s="1" t="s">
        <v>21</v>
      </c>
      <c r="O2" s="1" t="s">
        <v>22</v>
      </c>
      <c r="P2" s="1" t="s">
        <v>25</v>
      </c>
      <c r="Q2" s="1" t="s">
        <v>26</v>
      </c>
      <c r="R2" s="1" t="s">
        <v>27</v>
      </c>
    </row>
    <row r="3" spans="1:18" x14ac:dyDescent="0.3">
      <c r="A3" s="1" t="s">
        <v>9</v>
      </c>
      <c r="B3">
        <v>1</v>
      </c>
      <c r="C3">
        <v>-6.8699999999999997E-2</v>
      </c>
      <c r="D3">
        <v>-2.3300000000000001E-2</v>
      </c>
      <c r="E3">
        <v>-9.1999999999999998E-2</v>
      </c>
      <c r="F3">
        <v>-0.1381</v>
      </c>
      <c r="G3">
        <v>2.64E-2</v>
      </c>
      <c r="H3">
        <v>2.0000000000000001E-4</v>
      </c>
      <c r="I3">
        <v>8.3999999999999995E-3</v>
      </c>
      <c r="J3">
        <v>-8.3000000000000001E-3</v>
      </c>
      <c r="K3">
        <v>6.1499999999999999E-2</v>
      </c>
      <c r="L3">
        <v>1.24E-2</v>
      </c>
      <c r="M3">
        <v>-2.8000000000000001E-2</v>
      </c>
      <c r="N3">
        <v>-1.32E-2</v>
      </c>
      <c r="O3">
        <v>4.19E-2</v>
      </c>
      <c r="P3">
        <v>3.3300000000000003E-2</v>
      </c>
      <c r="Q3">
        <v>-3.6700000000000003E-2</v>
      </c>
      <c r="R3">
        <v>-8.9899999999999994E-2</v>
      </c>
    </row>
    <row r="4" spans="1:18" x14ac:dyDescent="0.3">
      <c r="A4" s="1" t="s">
        <v>10</v>
      </c>
      <c r="B4">
        <v>-0.1052</v>
      </c>
      <c r="C4">
        <v>1</v>
      </c>
      <c r="D4">
        <v>-4.1599999999999998E-2</v>
      </c>
      <c r="E4">
        <v>-5.45E-2</v>
      </c>
      <c r="F4">
        <v>3.5999999999999999E-3</v>
      </c>
      <c r="G4">
        <v>-5.6800000000000003E-2</v>
      </c>
      <c r="H4">
        <v>-1.04E-2</v>
      </c>
      <c r="I4">
        <v>-3.5200000000000002E-2</v>
      </c>
      <c r="J4">
        <v>3.9399999999999998E-2</v>
      </c>
      <c r="K4">
        <v>-7.51E-2</v>
      </c>
      <c r="L4">
        <v>-3.5999999999999999E-3</v>
      </c>
      <c r="M4">
        <v>-3.9300000000000002E-2</v>
      </c>
      <c r="N4">
        <v>-1.15E-2</v>
      </c>
      <c r="O4">
        <v>1.1000000000000001E-3</v>
      </c>
      <c r="P4">
        <v>5.0000000000000001E-3</v>
      </c>
      <c r="Q4">
        <v>2.8999999999999998E-3</v>
      </c>
      <c r="R4">
        <v>1.41E-2</v>
      </c>
    </row>
    <row r="5" spans="1:18" x14ac:dyDescent="0.3">
      <c r="A5" s="1" t="s">
        <v>11</v>
      </c>
      <c r="B5">
        <v>-4.3900000000000002E-2</v>
      </c>
      <c r="C5">
        <v>-5.7700000000000001E-2</v>
      </c>
      <c r="D5">
        <v>1</v>
      </c>
      <c r="E5">
        <v>0.43719999999999998</v>
      </c>
      <c r="F5">
        <v>0.20899999999999999</v>
      </c>
      <c r="G5">
        <v>6.59E-2</v>
      </c>
      <c r="H5">
        <v>1.4999999999999999E-2</v>
      </c>
      <c r="I5">
        <v>6.7999999999999996E-3</v>
      </c>
      <c r="J5">
        <v>-2.7000000000000001E-3</v>
      </c>
      <c r="K5">
        <v>2.52E-2</v>
      </c>
      <c r="L5">
        <v>-2.0000000000000001E-4</v>
      </c>
      <c r="M5">
        <v>2.7699999999999999E-2</v>
      </c>
      <c r="N5">
        <v>-1.2999999999999999E-3</v>
      </c>
      <c r="O5">
        <v>4.7000000000000002E-3</v>
      </c>
      <c r="P5">
        <v>2E-3</v>
      </c>
      <c r="Q5">
        <v>-7.4999999999999997E-3</v>
      </c>
      <c r="R5">
        <v>-1.3299999999999999E-2</v>
      </c>
    </row>
    <row r="6" spans="1:18" x14ac:dyDescent="0.3">
      <c r="A6" s="1" t="s">
        <v>12</v>
      </c>
      <c r="B6">
        <v>-0.1139</v>
      </c>
      <c r="C6">
        <v>-9.6000000000000002E-2</v>
      </c>
      <c r="D6">
        <v>0.30159999999999998</v>
      </c>
      <c r="E6">
        <v>1</v>
      </c>
      <c r="F6">
        <v>0.46079999999999999</v>
      </c>
      <c r="G6">
        <v>9.0999999999999998E-2</v>
      </c>
      <c r="H6">
        <v>8.0999999999999996E-3</v>
      </c>
      <c r="I6">
        <v>4.3E-3</v>
      </c>
      <c r="J6">
        <v>-3.3E-3</v>
      </c>
      <c r="K6">
        <v>-8.9999999999999998E-4</v>
      </c>
      <c r="L6">
        <v>-6.4999999999999997E-3</v>
      </c>
      <c r="M6">
        <v>3.1699999999999999E-2</v>
      </c>
      <c r="N6">
        <v>1.4E-3</v>
      </c>
      <c r="O6">
        <v>-3.2000000000000002E-3</v>
      </c>
      <c r="P6">
        <v>-4.5999999999999999E-3</v>
      </c>
      <c r="Q6">
        <v>1.6999999999999999E-3</v>
      </c>
      <c r="R6">
        <v>-2.8799999999999999E-2</v>
      </c>
    </row>
    <row r="7" spans="1:18" x14ac:dyDescent="0.3">
      <c r="A7" s="1" t="s">
        <v>13</v>
      </c>
      <c r="B7">
        <v>-0.11169999999999999</v>
      </c>
      <c r="C7">
        <v>-6.9400000000000003E-2</v>
      </c>
      <c r="D7">
        <v>0.20250000000000001</v>
      </c>
      <c r="E7">
        <v>0.61350000000000005</v>
      </c>
      <c r="F7">
        <v>1</v>
      </c>
      <c r="G7">
        <v>0.1007</v>
      </c>
      <c r="H7">
        <v>1.52E-2</v>
      </c>
      <c r="I7">
        <v>-7.4000000000000003E-3</v>
      </c>
      <c r="J7">
        <v>6.1999999999999998E-3</v>
      </c>
      <c r="K7">
        <v>-6.1000000000000004E-3</v>
      </c>
      <c r="L7">
        <v>-1.6000000000000001E-3</v>
      </c>
      <c r="M7">
        <v>5.3400000000000003E-2</v>
      </c>
      <c r="N7">
        <v>4.1999999999999997E-3</v>
      </c>
      <c r="O7">
        <v>-1.49E-2</v>
      </c>
      <c r="P7">
        <v>-2.52E-2</v>
      </c>
      <c r="Q7">
        <v>2.0799999999999999E-2</v>
      </c>
      <c r="R7">
        <v>3.0200000000000001E-2</v>
      </c>
    </row>
    <row r="8" spans="1:18" x14ac:dyDescent="0.3">
      <c r="A8" s="1" t="s">
        <v>14</v>
      </c>
      <c r="B8">
        <v>0.1225</v>
      </c>
      <c r="C8">
        <v>-0.16600000000000001</v>
      </c>
      <c r="D8">
        <v>0.10199999999999999</v>
      </c>
      <c r="E8">
        <v>0.29859999999999998</v>
      </c>
      <c r="F8">
        <v>0.31390000000000001</v>
      </c>
      <c r="G8">
        <v>1</v>
      </c>
      <c r="H8">
        <v>4.3E-3</v>
      </c>
      <c r="I8">
        <v>3.0000000000000001E-3</v>
      </c>
      <c r="J8">
        <v>-3.5999999999999999E-3</v>
      </c>
      <c r="K8">
        <v>3.8600000000000002E-2</v>
      </c>
      <c r="L8">
        <v>1.3899999999999999E-2</v>
      </c>
      <c r="M8">
        <v>4.4499999999999998E-2</v>
      </c>
      <c r="N8">
        <v>-2.5999999999999999E-3</v>
      </c>
      <c r="O8">
        <v>2.8E-3</v>
      </c>
      <c r="P8">
        <v>-5.0000000000000001E-3</v>
      </c>
      <c r="Q8">
        <v>-4.4000000000000003E-3</v>
      </c>
      <c r="R8">
        <v>-3.1600000000000003E-2</v>
      </c>
    </row>
    <row r="9" spans="1:18" x14ac:dyDescent="0.3">
      <c r="A9" s="1" t="s">
        <v>15</v>
      </c>
      <c r="B9">
        <v>5.3E-3</v>
      </c>
      <c r="C9">
        <v>-2.1299999999999999E-2</v>
      </c>
      <c r="D9">
        <v>3.7000000000000002E-3</v>
      </c>
      <c r="E9">
        <v>3.8999999999999998E-3</v>
      </c>
      <c r="F9">
        <v>6.0000000000000001E-3</v>
      </c>
      <c r="G9">
        <v>7.7999999999999996E-3</v>
      </c>
      <c r="H9">
        <v>1</v>
      </c>
      <c r="I9">
        <v>0.7</v>
      </c>
      <c r="J9">
        <v>-0.58650000000000002</v>
      </c>
      <c r="K9">
        <v>-1.44E-2</v>
      </c>
      <c r="L9">
        <v>3.8E-3</v>
      </c>
      <c r="M9">
        <v>3.2000000000000002E-3</v>
      </c>
      <c r="N9">
        <v>6.3E-3</v>
      </c>
      <c r="O9">
        <v>8.8999999999999999E-3</v>
      </c>
      <c r="P9">
        <v>1.7000000000000001E-2</v>
      </c>
      <c r="Q9">
        <v>4.5999999999999999E-3</v>
      </c>
      <c r="R9">
        <v>1.78E-2</v>
      </c>
    </row>
    <row r="10" spans="1:18" x14ac:dyDescent="0.3">
      <c r="A10" s="1" t="s">
        <v>16</v>
      </c>
      <c r="B10">
        <v>1.29E-2</v>
      </c>
      <c r="C10">
        <v>-4.7899999999999998E-2</v>
      </c>
      <c r="D10">
        <v>2.8999999999999998E-3</v>
      </c>
      <c r="E10">
        <v>7.1999999999999998E-3</v>
      </c>
      <c r="F10">
        <v>2.5000000000000001E-3</v>
      </c>
      <c r="G10">
        <v>1.72E-2</v>
      </c>
      <c r="H10">
        <v>0.76449999999999996</v>
      </c>
      <c r="I10">
        <v>1</v>
      </c>
      <c r="J10">
        <v>-0.76500000000000001</v>
      </c>
      <c r="K10">
        <v>5.6800000000000003E-2</v>
      </c>
      <c r="L10">
        <v>-7.4999999999999997E-3</v>
      </c>
      <c r="M10">
        <v>1.2699999999999999E-2</v>
      </c>
      <c r="N10">
        <v>6.2E-2</v>
      </c>
      <c r="O10">
        <v>8.0000000000000004E-4</v>
      </c>
      <c r="P10">
        <v>6.1699999999999998E-2</v>
      </c>
      <c r="Q10">
        <v>-5.4600000000000003E-2</v>
      </c>
      <c r="R10">
        <v>-9.6199999999999994E-2</v>
      </c>
    </row>
    <row r="11" spans="1:18" x14ac:dyDescent="0.3">
      <c r="A11" s="1" t="s">
        <v>17</v>
      </c>
      <c r="B11">
        <v>-9.1999999999999998E-3</v>
      </c>
      <c r="C11">
        <v>5.0999999999999997E-2</v>
      </c>
      <c r="D11">
        <v>-2.2000000000000001E-3</v>
      </c>
      <c r="E11">
        <v>-5.7000000000000002E-3</v>
      </c>
      <c r="F11">
        <v>-3.0999999999999999E-3</v>
      </c>
      <c r="G11">
        <v>-1.6400000000000001E-2</v>
      </c>
      <c r="H11">
        <v>-0.77349999999999997</v>
      </c>
      <c r="I11">
        <v>-0.86370000000000002</v>
      </c>
      <c r="J11">
        <v>1</v>
      </c>
      <c r="K11">
        <v>-3.2099999999999997E-2</v>
      </c>
      <c r="L11">
        <v>-2.9999999999999997E-4</v>
      </c>
      <c r="M11">
        <v>-1.14E-2</v>
      </c>
      <c r="N11">
        <v>-2.6800000000000001E-2</v>
      </c>
      <c r="O11">
        <v>1.6999999999999999E-3</v>
      </c>
      <c r="P11">
        <v>-3.0800000000000001E-2</v>
      </c>
      <c r="Q11">
        <v>2.7E-2</v>
      </c>
      <c r="R11">
        <v>3.6200000000000003E-2</v>
      </c>
    </row>
    <row r="12" spans="1:18" x14ac:dyDescent="0.3">
      <c r="A12" s="1" t="s">
        <v>18</v>
      </c>
      <c r="B12">
        <v>6.7799999999999999E-2</v>
      </c>
      <c r="C12">
        <v>-9.5200000000000007E-2</v>
      </c>
      <c r="D12">
        <v>2.5600000000000001E-2</v>
      </c>
      <c r="E12">
        <v>9.2999999999999992E-3</v>
      </c>
      <c r="F12">
        <v>3.3E-3</v>
      </c>
      <c r="G12">
        <v>9.0800000000000006E-2</v>
      </c>
      <c r="H12">
        <v>2.0899999999999998E-2</v>
      </c>
      <c r="I12">
        <v>6.9800000000000001E-2</v>
      </c>
      <c r="J12">
        <v>-3.1099999999999999E-2</v>
      </c>
      <c r="K12">
        <v>1</v>
      </c>
      <c r="L12">
        <v>0.20660000000000001</v>
      </c>
      <c r="M12">
        <v>0.1696</v>
      </c>
      <c r="N12">
        <v>0.1143</v>
      </c>
      <c r="O12">
        <v>0.18770000000000001</v>
      </c>
      <c r="P12">
        <v>0.31309999999999999</v>
      </c>
      <c r="Q12">
        <v>-0.25919999999999999</v>
      </c>
      <c r="R12">
        <v>-0.56330000000000002</v>
      </c>
    </row>
    <row r="13" spans="1:18" x14ac:dyDescent="0.3">
      <c r="A13" s="1" t="s">
        <v>19</v>
      </c>
      <c r="B13">
        <v>2.92E-2</v>
      </c>
      <c r="C13">
        <v>-5.7999999999999996E-3</v>
      </c>
      <c r="D13">
        <v>-1E-3</v>
      </c>
      <c r="E13">
        <v>-1.5100000000000001E-2</v>
      </c>
      <c r="F13">
        <v>-2.2499999999999999E-2</v>
      </c>
      <c r="G13">
        <v>6.8999999999999999E-3</v>
      </c>
      <c r="H13">
        <v>7.4000000000000003E-3</v>
      </c>
      <c r="I13">
        <v>7.6E-3</v>
      </c>
      <c r="J13">
        <v>-4.3E-3</v>
      </c>
      <c r="K13">
        <v>0.34549999999999997</v>
      </c>
      <c r="L13">
        <v>1</v>
      </c>
      <c r="M13">
        <v>0.1037</v>
      </c>
      <c r="N13">
        <v>-0.15160000000000001</v>
      </c>
      <c r="O13">
        <v>7.6600000000000001E-2</v>
      </c>
      <c r="P13">
        <v>-5.5399999999999998E-2</v>
      </c>
      <c r="Q13">
        <v>0.12939999999999999</v>
      </c>
      <c r="R13">
        <v>-1.83E-2</v>
      </c>
    </row>
    <row r="14" spans="1:18" x14ac:dyDescent="0.3">
      <c r="A14" s="1" t="s">
        <v>20</v>
      </c>
      <c r="B14">
        <v>-3.73E-2</v>
      </c>
      <c r="C14">
        <v>-4.6199999999999998E-2</v>
      </c>
      <c r="D14">
        <v>2.8400000000000002E-2</v>
      </c>
      <c r="E14">
        <v>2.87E-2</v>
      </c>
      <c r="F14">
        <v>4.6100000000000002E-2</v>
      </c>
      <c r="G14">
        <v>7.3099999999999998E-2</v>
      </c>
      <c r="H14">
        <v>1.52E-2</v>
      </c>
      <c r="I14">
        <v>2.3599999999999999E-2</v>
      </c>
      <c r="J14">
        <v>-1.3899999999999999E-2</v>
      </c>
      <c r="K14">
        <v>0.21940000000000001</v>
      </c>
      <c r="L14">
        <v>-3.4700000000000002E-2</v>
      </c>
      <c r="M14">
        <v>1</v>
      </c>
      <c r="N14">
        <v>0.14380000000000001</v>
      </c>
      <c r="O14">
        <v>-7.1400000000000005E-2</v>
      </c>
      <c r="P14">
        <v>6.9900000000000004E-2</v>
      </c>
      <c r="Q14">
        <v>-0.1152</v>
      </c>
      <c r="R14">
        <v>-9.6799999999999997E-2</v>
      </c>
    </row>
    <row r="15" spans="1:18" x14ac:dyDescent="0.3">
      <c r="A15" s="1" t="s">
        <v>21</v>
      </c>
      <c r="B15">
        <v>1.29E-2</v>
      </c>
      <c r="C15">
        <v>-4.99E-2</v>
      </c>
      <c r="D15">
        <v>3.5999999999999999E-3</v>
      </c>
      <c r="E15">
        <v>1.6899999999999998E-2</v>
      </c>
      <c r="F15">
        <v>2.9499999999999998E-2</v>
      </c>
      <c r="G15">
        <v>3.85E-2</v>
      </c>
      <c r="H15">
        <v>-2.35E-2</v>
      </c>
      <c r="I15">
        <v>4.2000000000000003E-2</v>
      </c>
      <c r="J15">
        <v>-2.7699999999999999E-2</v>
      </c>
      <c r="K15">
        <v>2.9700000000000001E-2</v>
      </c>
      <c r="L15">
        <v>-0.40179999999999999</v>
      </c>
      <c r="M15">
        <v>0.2261</v>
      </c>
      <c r="N15">
        <v>1</v>
      </c>
      <c r="O15">
        <v>-0.1837</v>
      </c>
      <c r="P15">
        <v>0.3745</v>
      </c>
      <c r="Q15">
        <v>-0.20300000000000001</v>
      </c>
      <c r="R15">
        <v>-0.1482</v>
      </c>
    </row>
    <row r="16" spans="1:18" x14ac:dyDescent="0.3">
      <c r="A16" s="1" t="s">
        <v>22</v>
      </c>
      <c r="B16">
        <v>3.2300000000000002E-2</v>
      </c>
      <c r="C16">
        <v>-1.12E-2</v>
      </c>
      <c r="D16">
        <v>7.9000000000000008E-3</v>
      </c>
      <c r="E16">
        <v>2.3E-3</v>
      </c>
      <c r="F16">
        <v>-1.2E-2</v>
      </c>
      <c r="G16">
        <v>1.7000000000000001E-2</v>
      </c>
      <c r="H16">
        <v>3.1899999999999998E-2</v>
      </c>
      <c r="I16">
        <v>4.1000000000000003E-3</v>
      </c>
      <c r="J16">
        <v>-2.5999999999999999E-3</v>
      </c>
      <c r="K16">
        <v>0.13289999999999999</v>
      </c>
      <c r="L16">
        <v>0.122</v>
      </c>
      <c r="M16">
        <v>-6.1199999999999997E-2</v>
      </c>
      <c r="N16">
        <v>-0.21790000000000001</v>
      </c>
      <c r="O16">
        <v>1</v>
      </c>
      <c r="P16">
        <v>0.1933</v>
      </c>
      <c r="Q16">
        <v>-0.1104</v>
      </c>
      <c r="R16">
        <v>-0.22500000000000001</v>
      </c>
    </row>
    <row r="17" spans="1:18" x14ac:dyDescent="0.3">
      <c r="A17" s="1" t="s">
        <v>25</v>
      </c>
      <c r="B17">
        <v>6.7599999999999993E-2</v>
      </c>
      <c r="C17">
        <v>-2.1000000000000001E-2</v>
      </c>
      <c r="D17">
        <v>-4.1999999999999997E-3</v>
      </c>
      <c r="E17">
        <v>-6.9999999999999999E-4</v>
      </c>
      <c r="F17">
        <v>-3.5999999999999999E-3</v>
      </c>
      <c r="G17">
        <v>-1.89E-2</v>
      </c>
      <c r="H17">
        <v>4.4699999999999997E-2</v>
      </c>
      <c r="I17">
        <v>5.8900000000000001E-2</v>
      </c>
      <c r="J17">
        <v>-3.0200000000000001E-2</v>
      </c>
      <c r="K17">
        <v>0.34899999999999998</v>
      </c>
      <c r="L17">
        <v>0.2261</v>
      </c>
      <c r="M17">
        <v>-3.1800000000000002E-2</v>
      </c>
      <c r="N17">
        <v>0.1128</v>
      </c>
      <c r="O17">
        <v>0.22739999999999999</v>
      </c>
      <c r="P17">
        <v>1</v>
      </c>
      <c r="Q17">
        <v>-0.4703</v>
      </c>
      <c r="R17">
        <v>-0.43569999999999998</v>
      </c>
    </row>
    <row r="18" spans="1:18" x14ac:dyDescent="0.3">
      <c r="A18" s="1" t="s">
        <v>26</v>
      </c>
      <c r="B18">
        <v>-5.5800000000000002E-2</v>
      </c>
      <c r="C18">
        <v>1.83E-2</v>
      </c>
      <c r="D18">
        <v>-1.06E-2</v>
      </c>
      <c r="E18">
        <v>-0.01</v>
      </c>
      <c r="F18">
        <v>-8.5000000000000006E-3</v>
      </c>
      <c r="G18">
        <v>-1.2699999999999999E-2</v>
      </c>
      <c r="H18">
        <v>-3.0300000000000001E-2</v>
      </c>
      <c r="I18">
        <v>-5.8099999999999999E-2</v>
      </c>
      <c r="J18">
        <v>2.7799999999999998E-2</v>
      </c>
      <c r="K18">
        <v>-0.33750000000000002</v>
      </c>
      <c r="L18">
        <v>5.79E-2</v>
      </c>
      <c r="M18">
        <v>-0.17660000000000001</v>
      </c>
      <c r="N18">
        <v>-0.13320000000000001</v>
      </c>
      <c r="O18">
        <v>-6.5500000000000003E-2</v>
      </c>
      <c r="P18">
        <v>-0.3347</v>
      </c>
      <c r="Q18">
        <v>1</v>
      </c>
      <c r="R18">
        <v>0.38790000000000002</v>
      </c>
    </row>
    <row r="19" spans="1:18" x14ac:dyDescent="0.3">
      <c r="A19" s="1" t="s">
        <v>27</v>
      </c>
      <c r="B19">
        <v>-0.1042</v>
      </c>
      <c r="C19">
        <v>4.6199999999999998E-2</v>
      </c>
      <c r="D19">
        <v>-1.61E-2</v>
      </c>
      <c r="E19">
        <v>-3.9800000000000002E-2</v>
      </c>
      <c r="F19">
        <v>-4.1999999999999997E-3</v>
      </c>
      <c r="G19">
        <v>-9.5699999999999993E-2</v>
      </c>
      <c r="H19">
        <v>-3.7400000000000003E-2</v>
      </c>
      <c r="I19">
        <v>-9.5100000000000004E-2</v>
      </c>
      <c r="J19">
        <v>3.7499999999999999E-2</v>
      </c>
      <c r="K19">
        <v>-0.63890000000000002</v>
      </c>
      <c r="L19">
        <v>-0.1573</v>
      </c>
      <c r="M19">
        <v>-0.16869999999999999</v>
      </c>
      <c r="N19">
        <v>-8.9300000000000004E-2</v>
      </c>
      <c r="O19">
        <v>-0.1124</v>
      </c>
      <c r="P19">
        <v>-0.40360000000000001</v>
      </c>
      <c r="Q19">
        <v>0.46410000000000001</v>
      </c>
      <c r="R19">
        <v>1</v>
      </c>
    </row>
  </sheetData>
  <mergeCells count="1">
    <mergeCell ref="A1:R1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C9F92-A6D5-4514-9400-D57553A9459A}">
  <dimension ref="A1:O38"/>
  <sheetViews>
    <sheetView workbookViewId="0">
      <selection activeCell="B5" sqref="B5"/>
    </sheetView>
  </sheetViews>
  <sheetFormatPr defaultRowHeight="13.8" x14ac:dyDescent="0.3"/>
  <cols>
    <col min="1" max="1" width="23.33203125" style="29" customWidth="1"/>
    <col min="2" max="15" width="10.77734375" style="29" customWidth="1"/>
    <col min="16" max="16384" width="8.88671875" style="29"/>
  </cols>
  <sheetData>
    <row r="1" spans="1:15" ht="18" x14ac:dyDescent="0.35">
      <c r="A1" s="69" t="s">
        <v>474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</row>
    <row r="2" spans="1:15" x14ac:dyDescent="0.3">
      <c r="A2" s="34" t="s">
        <v>57</v>
      </c>
      <c r="B2" s="33" t="s">
        <v>246</v>
      </c>
      <c r="C2" s="33" t="s">
        <v>245</v>
      </c>
      <c r="D2" s="33" t="s">
        <v>244</v>
      </c>
      <c r="E2" s="33" t="s">
        <v>243</v>
      </c>
      <c r="F2" s="33" t="s">
        <v>242</v>
      </c>
      <c r="G2" s="33" t="s">
        <v>241</v>
      </c>
      <c r="H2" s="33" t="s">
        <v>240</v>
      </c>
      <c r="I2" s="33" t="s">
        <v>239</v>
      </c>
      <c r="J2" s="33" t="s">
        <v>238</v>
      </c>
      <c r="K2" s="33" t="s">
        <v>237</v>
      </c>
      <c r="L2" s="33" t="s">
        <v>236</v>
      </c>
      <c r="M2" s="33" t="s">
        <v>235</v>
      </c>
      <c r="N2" s="33" t="s">
        <v>234</v>
      </c>
      <c r="O2" s="33" t="s">
        <v>233</v>
      </c>
    </row>
    <row r="3" spans="1:15" x14ac:dyDescent="0.3">
      <c r="A3" s="29" t="s">
        <v>232</v>
      </c>
      <c r="B3" s="32" t="s">
        <v>231</v>
      </c>
      <c r="C3" s="32" t="s">
        <v>231</v>
      </c>
      <c r="D3" s="32" t="s">
        <v>230</v>
      </c>
      <c r="E3" s="32" t="s">
        <v>230</v>
      </c>
      <c r="F3" s="32" t="s">
        <v>229</v>
      </c>
      <c r="G3" s="32" t="s">
        <v>229</v>
      </c>
      <c r="H3" s="32" t="s">
        <v>228</v>
      </c>
      <c r="I3" s="32" t="s">
        <v>228</v>
      </c>
      <c r="J3" s="32" t="s">
        <v>227</v>
      </c>
      <c r="K3" s="32" t="s">
        <v>227</v>
      </c>
      <c r="L3" s="32" t="s">
        <v>9</v>
      </c>
      <c r="M3" s="32" t="s">
        <v>9</v>
      </c>
      <c r="N3" s="32" t="s">
        <v>10</v>
      </c>
      <c r="O3" s="32" t="s">
        <v>10</v>
      </c>
    </row>
    <row r="4" spans="1:15" x14ac:dyDescent="0.3">
      <c r="A4" s="34" t="s">
        <v>57</v>
      </c>
      <c r="B4" s="33" t="s">
        <v>57</v>
      </c>
      <c r="C4" s="33" t="s">
        <v>57</v>
      </c>
      <c r="D4" s="33" t="s">
        <v>57</v>
      </c>
      <c r="E4" s="33" t="s">
        <v>57</v>
      </c>
      <c r="F4" s="33" t="s">
        <v>57</v>
      </c>
      <c r="G4" s="33" t="s">
        <v>57</v>
      </c>
      <c r="H4" s="33" t="s">
        <v>57</v>
      </c>
      <c r="I4" s="33" t="s">
        <v>57</v>
      </c>
      <c r="J4" s="33" t="s">
        <v>57</v>
      </c>
      <c r="K4" s="33" t="s">
        <v>57</v>
      </c>
      <c r="L4" s="33" t="s">
        <v>57</v>
      </c>
      <c r="M4" s="33" t="s">
        <v>57</v>
      </c>
      <c r="N4" s="33" t="s">
        <v>57</v>
      </c>
      <c r="O4" s="33" t="s">
        <v>57</v>
      </c>
    </row>
    <row r="5" spans="1:15" x14ac:dyDescent="0.3">
      <c r="A5" s="29" t="s">
        <v>16</v>
      </c>
      <c r="B5" s="32" t="s">
        <v>226</v>
      </c>
      <c r="C5" s="32" t="s">
        <v>225</v>
      </c>
      <c r="D5" s="32" t="s">
        <v>1528</v>
      </c>
      <c r="E5" s="32" t="s">
        <v>1529</v>
      </c>
      <c r="F5" s="32" t="s">
        <v>1530</v>
      </c>
      <c r="G5" s="32" t="s">
        <v>1531</v>
      </c>
      <c r="H5" s="32" t="s">
        <v>223</v>
      </c>
      <c r="I5" s="32" t="s">
        <v>222</v>
      </c>
      <c r="J5" s="32" t="s">
        <v>221</v>
      </c>
      <c r="K5" s="32" t="s">
        <v>220</v>
      </c>
      <c r="L5" s="32" t="s">
        <v>219</v>
      </c>
      <c r="M5" s="32" t="s">
        <v>218</v>
      </c>
      <c r="N5" s="32" t="s">
        <v>1532</v>
      </c>
      <c r="O5" s="32" t="s">
        <v>1533</v>
      </c>
    </row>
    <row r="6" spans="1:15" x14ac:dyDescent="0.3">
      <c r="A6" s="29" t="s">
        <v>57</v>
      </c>
      <c r="B6" s="32" t="s">
        <v>217</v>
      </c>
      <c r="C6" s="32" t="s">
        <v>79</v>
      </c>
      <c r="D6" s="32" t="s">
        <v>1534</v>
      </c>
      <c r="E6" s="32" t="s">
        <v>1535</v>
      </c>
      <c r="F6" s="32" t="s">
        <v>1433</v>
      </c>
      <c r="G6" s="32" t="s">
        <v>1536</v>
      </c>
      <c r="H6" s="32" t="s">
        <v>215</v>
      </c>
      <c r="I6" s="32" t="s">
        <v>214</v>
      </c>
      <c r="J6" s="32" t="s">
        <v>213</v>
      </c>
      <c r="K6" s="32" t="s">
        <v>212</v>
      </c>
      <c r="L6" s="32" t="s">
        <v>211</v>
      </c>
      <c r="M6" s="32" t="s">
        <v>210</v>
      </c>
      <c r="N6" s="32" t="s">
        <v>1537</v>
      </c>
      <c r="O6" s="32" t="s">
        <v>1538</v>
      </c>
    </row>
    <row r="7" spans="1:15" x14ac:dyDescent="0.3">
      <c r="A7" s="29" t="s">
        <v>17</v>
      </c>
      <c r="B7" s="32" t="s">
        <v>209</v>
      </c>
      <c r="C7" s="32" t="s">
        <v>209</v>
      </c>
      <c r="D7" s="32" t="s">
        <v>1539</v>
      </c>
      <c r="E7" s="32" t="s">
        <v>401</v>
      </c>
      <c r="F7" s="32" t="s">
        <v>175</v>
      </c>
      <c r="G7" s="32" t="s">
        <v>175</v>
      </c>
      <c r="H7" s="32" t="s">
        <v>147</v>
      </c>
      <c r="I7" s="32" t="s">
        <v>169</v>
      </c>
      <c r="J7" s="32" t="s">
        <v>207</v>
      </c>
      <c r="K7" s="32" t="s">
        <v>167</v>
      </c>
      <c r="L7" s="32" t="s">
        <v>206</v>
      </c>
      <c r="M7" s="32" t="s">
        <v>205</v>
      </c>
      <c r="N7" s="32" t="s">
        <v>361</v>
      </c>
      <c r="O7" s="32" t="s">
        <v>99</v>
      </c>
    </row>
    <row r="8" spans="1:15" x14ac:dyDescent="0.3">
      <c r="A8" s="29" t="s">
        <v>57</v>
      </c>
      <c r="B8" s="32" t="s">
        <v>204</v>
      </c>
      <c r="C8" s="32" t="s">
        <v>203</v>
      </c>
      <c r="D8" s="32" t="s">
        <v>731</v>
      </c>
      <c r="E8" s="32" t="s">
        <v>443</v>
      </c>
      <c r="F8" s="32" t="s">
        <v>1104</v>
      </c>
      <c r="G8" s="32" t="s">
        <v>1540</v>
      </c>
      <c r="H8" s="32" t="s">
        <v>200</v>
      </c>
      <c r="I8" s="32" t="s">
        <v>199</v>
      </c>
      <c r="J8" s="32" t="s">
        <v>198</v>
      </c>
      <c r="K8" s="32" t="s">
        <v>197</v>
      </c>
      <c r="L8" s="32" t="s">
        <v>196</v>
      </c>
      <c r="M8" s="32" t="s">
        <v>195</v>
      </c>
      <c r="N8" s="32" t="s">
        <v>1104</v>
      </c>
      <c r="O8" s="32" t="s">
        <v>434</v>
      </c>
    </row>
    <row r="9" spans="1:15" x14ac:dyDescent="0.3">
      <c r="A9" s="40" t="s">
        <v>193</v>
      </c>
      <c r="B9" s="59" t="s">
        <v>192</v>
      </c>
      <c r="C9" s="59" t="s">
        <v>191</v>
      </c>
      <c r="D9" s="38" t="s">
        <v>1541</v>
      </c>
      <c r="E9" s="38" t="s">
        <v>1542</v>
      </c>
      <c r="F9" s="38" t="s">
        <v>1543</v>
      </c>
      <c r="G9" s="38" t="s">
        <v>634</v>
      </c>
      <c r="H9" s="38" t="s">
        <v>190</v>
      </c>
      <c r="I9" s="38" t="s">
        <v>189</v>
      </c>
      <c r="J9" s="38" t="s">
        <v>188</v>
      </c>
      <c r="K9" s="38" t="s">
        <v>187</v>
      </c>
      <c r="L9" s="38" t="s">
        <v>186</v>
      </c>
      <c r="M9" s="38" t="s">
        <v>185</v>
      </c>
      <c r="N9" s="38" t="s">
        <v>1544</v>
      </c>
      <c r="O9" s="38" t="s">
        <v>1545</v>
      </c>
    </row>
    <row r="10" spans="1:15" x14ac:dyDescent="0.3">
      <c r="A10" s="40" t="s">
        <v>57</v>
      </c>
      <c r="B10" s="59" t="s">
        <v>184</v>
      </c>
      <c r="C10" s="59" t="s">
        <v>183</v>
      </c>
      <c r="D10" s="38" t="s">
        <v>1546</v>
      </c>
      <c r="E10" s="38" t="s">
        <v>747</v>
      </c>
      <c r="F10" s="38" t="s">
        <v>1411</v>
      </c>
      <c r="G10" s="38" t="s">
        <v>1547</v>
      </c>
      <c r="H10" s="38" t="s">
        <v>182</v>
      </c>
      <c r="I10" s="38" t="s">
        <v>181</v>
      </c>
      <c r="J10" s="38" t="s">
        <v>180</v>
      </c>
      <c r="K10" s="38" t="s">
        <v>179</v>
      </c>
      <c r="L10" s="38" t="s">
        <v>178</v>
      </c>
      <c r="M10" s="38" t="s">
        <v>177</v>
      </c>
      <c r="N10" s="38" t="s">
        <v>1548</v>
      </c>
      <c r="O10" s="38" t="s">
        <v>1473</v>
      </c>
    </row>
    <row r="11" spans="1:15" x14ac:dyDescent="0.3">
      <c r="A11" s="29" t="s">
        <v>18</v>
      </c>
      <c r="B11" s="32" t="s">
        <v>57</v>
      </c>
      <c r="C11" s="32" t="s">
        <v>176</v>
      </c>
      <c r="D11" s="32" t="s">
        <v>57</v>
      </c>
      <c r="E11" s="32" t="s">
        <v>167</v>
      </c>
      <c r="F11" s="32" t="s">
        <v>57</v>
      </c>
      <c r="G11" s="32" t="s">
        <v>169</v>
      </c>
      <c r="H11" s="32" t="s">
        <v>57</v>
      </c>
      <c r="I11" s="32" t="s">
        <v>147</v>
      </c>
      <c r="J11" s="32" t="s">
        <v>57</v>
      </c>
      <c r="K11" s="32" t="s">
        <v>175</v>
      </c>
      <c r="L11" s="32" t="s">
        <v>57</v>
      </c>
      <c r="M11" s="32" t="s">
        <v>174</v>
      </c>
      <c r="N11" s="32" t="s">
        <v>57</v>
      </c>
      <c r="O11" s="32" t="s">
        <v>1542</v>
      </c>
    </row>
    <row r="12" spans="1:15" x14ac:dyDescent="0.3">
      <c r="A12" s="29" t="s">
        <v>57</v>
      </c>
      <c r="B12" s="32" t="s">
        <v>57</v>
      </c>
      <c r="C12" s="32" t="s">
        <v>173</v>
      </c>
      <c r="D12" s="32" t="s">
        <v>57</v>
      </c>
      <c r="E12" s="32" t="s">
        <v>1236</v>
      </c>
      <c r="F12" s="32" t="s">
        <v>57</v>
      </c>
      <c r="G12" s="32" t="s">
        <v>832</v>
      </c>
      <c r="H12" s="32" t="s">
        <v>57</v>
      </c>
      <c r="I12" s="32" t="s">
        <v>162</v>
      </c>
      <c r="J12" s="32" t="s">
        <v>57</v>
      </c>
      <c r="K12" s="32" t="s">
        <v>171</v>
      </c>
      <c r="L12" s="32" t="s">
        <v>57</v>
      </c>
      <c r="M12" s="32" t="s">
        <v>170</v>
      </c>
      <c r="N12" s="32" t="s">
        <v>57</v>
      </c>
      <c r="O12" s="32" t="s">
        <v>1549</v>
      </c>
    </row>
    <row r="13" spans="1:15" x14ac:dyDescent="0.3">
      <c r="A13" s="29" t="s">
        <v>19</v>
      </c>
      <c r="B13" s="32" t="s">
        <v>57</v>
      </c>
      <c r="C13" s="32" t="s">
        <v>169</v>
      </c>
      <c r="D13" s="32" t="s">
        <v>57</v>
      </c>
      <c r="E13" s="32" t="s">
        <v>168</v>
      </c>
      <c r="F13" s="32" t="s">
        <v>57</v>
      </c>
      <c r="G13" s="32" t="s">
        <v>168</v>
      </c>
      <c r="H13" s="32" t="s">
        <v>57</v>
      </c>
      <c r="I13" s="32" t="s">
        <v>166</v>
      </c>
      <c r="J13" s="32" t="s">
        <v>57</v>
      </c>
      <c r="K13" s="32" t="s">
        <v>165</v>
      </c>
      <c r="L13" s="32" t="s">
        <v>57</v>
      </c>
      <c r="M13" s="32" t="s">
        <v>135</v>
      </c>
      <c r="N13" s="32" t="s">
        <v>57</v>
      </c>
      <c r="O13" s="32" t="s">
        <v>440</v>
      </c>
    </row>
    <row r="14" spans="1:15" x14ac:dyDescent="0.3">
      <c r="A14" s="29" t="s">
        <v>57</v>
      </c>
      <c r="B14" s="32" t="s">
        <v>57</v>
      </c>
      <c r="C14" s="32" t="s">
        <v>163</v>
      </c>
      <c r="D14" s="32" t="s">
        <v>57</v>
      </c>
      <c r="E14" s="32" t="s">
        <v>302</v>
      </c>
      <c r="F14" s="32" t="s">
        <v>57</v>
      </c>
      <c r="G14" s="32" t="s">
        <v>1069</v>
      </c>
      <c r="H14" s="32" t="s">
        <v>57</v>
      </c>
      <c r="I14" s="32" t="s">
        <v>161</v>
      </c>
      <c r="J14" s="32" t="s">
        <v>57</v>
      </c>
      <c r="K14" s="32" t="s">
        <v>160</v>
      </c>
      <c r="L14" s="32" t="s">
        <v>57</v>
      </c>
      <c r="M14" s="32" t="s">
        <v>159</v>
      </c>
      <c r="N14" s="32" t="s">
        <v>57</v>
      </c>
      <c r="O14" s="32" t="s">
        <v>1326</v>
      </c>
    </row>
    <row r="15" spans="1:15" x14ac:dyDescent="0.3">
      <c r="A15" s="29" t="s">
        <v>20</v>
      </c>
      <c r="B15" s="32" t="s">
        <v>57</v>
      </c>
      <c r="C15" s="32" t="s">
        <v>158</v>
      </c>
      <c r="D15" s="32" t="s">
        <v>57</v>
      </c>
      <c r="E15" s="32" t="s">
        <v>1550</v>
      </c>
      <c r="F15" s="32" t="s">
        <v>57</v>
      </c>
      <c r="G15" s="32" t="s">
        <v>1551</v>
      </c>
      <c r="H15" s="32" t="s">
        <v>57</v>
      </c>
      <c r="I15" s="32" t="s">
        <v>157</v>
      </c>
      <c r="J15" s="32" t="s">
        <v>57</v>
      </c>
      <c r="K15" s="32" t="s">
        <v>156</v>
      </c>
      <c r="L15" s="32" t="s">
        <v>57</v>
      </c>
      <c r="M15" s="32" t="s">
        <v>155</v>
      </c>
      <c r="N15" s="32" t="s">
        <v>57</v>
      </c>
      <c r="O15" s="32" t="s">
        <v>157</v>
      </c>
    </row>
    <row r="16" spans="1:15" x14ac:dyDescent="0.3">
      <c r="A16" s="29" t="s">
        <v>57</v>
      </c>
      <c r="B16" s="32" t="s">
        <v>57</v>
      </c>
      <c r="C16" s="32" t="s">
        <v>154</v>
      </c>
      <c r="D16" s="32" t="s">
        <v>57</v>
      </c>
      <c r="E16" s="32" t="s">
        <v>443</v>
      </c>
      <c r="F16" s="32" t="s">
        <v>57</v>
      </c>
      <c r="G16" s="32" t="s">
        <v>722</v>
      </c>
      <c r="H16" s="32" t="s">
        <v>57</v>
      </c>
      <c r="I16" s="32" t="s">
        <v>152</v>
      </c>
      <c r="J16" s="32" t="s">
        <v>57</v>
      </c>
      <c r="K16" s="32" t="s">
        <v>151</v>
      </c>
      <c r="L16" s="32" t="s">
        <v>57</v>
      </c>
      <c r="M16" s="32" t="s">
        <v>150</v>
      </c>
      <c r="N16" s="32" t="s">
        <v>57</v>
      </c>
      <c r="O16" s="32" t="s">
        <v>697</v>
      </c>
    </row>
    <row r="17" spans="1:15" x14ac:dyDescent="0.3">
      <c r="A17" s="29" t="s">
        <v>25</v>
      </c>
      <c r="B17" s="32" t="s">
        <v>57</v>
      </c>
      <c r="C17" s="32" t="s">
        <v>148</v>
      </c>
      <c r="D17" s="32" t="s">
        <v>57</v>
      </c>
      <c r="E17" s="32" t="s">
        <v>167</v>
      </c>
      <c r="F17" s="32" t="s">
        <v>57</v>
      </c>
      <c r="G17" s="32" t="s">
        <v>1552</v>
      </c>
      <c r="H17" s="32" t="s">
        <v>57</v>
      </c>
      <c r="I17" s="32" t="s">
        <v>146</v>
      </c>
      <c r="J17" s="32" t="s">
        <v>57</v>
      </c>
      <c r="K17" s="32" t="s">
        <v>145</v>
      </c>
      <c r="L17" s="32" t="s">
        <v>57</v>
      </c>
      <c r="M17" s="32" t="s">
        <v>144</v>
      </c>
      <c r="N17" s="32" t="s">
        <v>57</v>
      </c>
      <c r="O17" s="32" t="s">
        <v>1553</v>
      </c>
    </row>
    <row r="18" spans="1:15" x14ac:dyDescent="0.3">
      <c r="A18" s="29" t="s">
        <v>57</v>
      </c>
      <c r="B18" s="32" t="s">
        <v>57</v>
      </c>
      <c r="C18" s="32" t="s">
        <v>143</v>
      </c>
      <c r="D18" s="32" t="s">
        <v>57</v>
      </c>
      <c r="E18" s="32" t="s">
        <v>349</v>
      </c>
      <c r="F18" s="32" t="s">
        <v>57</v>
      </c>
      <c r="G18" s="32" t="s">
        <v>364</v>
      </c>
      <c r="H18" s="32" t="s">
        <v>57</v>
      </c>
      <c r="I18" s="32" t="s">
        <v>140</v>
      </c>
      <c r="J18" s="32" t="s">
        <v>57</v>
      </c>
      <c r="K18" s="32" t="s">
        <v>139</v>
      </c>
      <c r="L18" s="32" t="s">
        <v>57</v>
      </c>
      <c r="M18" s="32" t="s">
        <v>138</v>
      </c>
      <c r="N18" s="32" t="s">
        <v>57</v>
      </c>
      <c r="O18" s="32" t="s">
        <v>262</v>
      </c>
    </row>
    <row r="19" spans="1:15" x14ac:dyDescent="0.3">
      <c r="A19" s="29" t="s">
        <v>26</v>
      </c>
      <c r="B19" s="32" t="s">
        <v>57</v>
      </c>
      <c r="C19" s="32" t="s">
        <v>136</v>
      </c>
      <c r="D19" s="32" t="s">
        <v>57</v>
      </c>
      <c r="E19" s="32" t="s">
        <v>175</v>
      </c>
      <c r="F19" s="32" t="s">
        <v>57</v>
      </c>
      <c r="G19" s="32" t="s">
        <v>1554</v>
      </c>
      <c r="H19" s="32" t="s">
        <v>57</v>
      </c>
      <c r="I19" s="32" t="s">
        <v>134</v>
      </c>
      <c r="J19" s="32" t="s">
        <v>57</v>
      </c>
      <c r="K19" s="32" t="s">
        <v>133</v>
      </c>
      <c r="L19" s="32" t="s">
        <v>57</v>
      </c>
      <c r="M19" s="32" t="s">
        <v>132</v>
      </c>
      <c r="N19" s="32" t="s">
        <v>57</v>
      </c>
      <c r="O19" s="32" t="s">
        <v>1555</v>
      </c>
    </row>
    <row r="20" spans="1:15" x14ac:dyDescent="0.3">
      <c r="A20" s="29" t="s">
        <v>57</v>
      </c>
      <c r="B20" s="32" t="s">
        <v>57</v>
      </c>
      <c r="C20" s="32" t="s">
        <v>131</v>
      </c>
      <c r="D20" s="32" t="s">
        <v>57</v>
      </c>
      <c r="E20" s="32" t="s">
        <v>406</v>
      </c>
      <c r="F20" s="32" t="s">
        <v>57</v>
      </c>
      <c r="G20" s="32" t="s">
        <v>696</v>
      </c>
      <c r="H20" s="32" t="s">
        <v>57</v>
      </c>
      <c r="I20" s="32" t="s">
        <v>128</v>
      </c>
      <c r="J20" s="32" t="s">
        <v>57</v>
      </c>
      <c r="K20" s="32" t="s">
        <v>127</v>
      </c>
      <c r="L20" s="32" t="s">
        <v>57</v>
      </c>
      <c r="M20" s="32" t="s">
        <v>126</v>
      </c>
      <c r="N20" s="32" t="s">
        <v>57</v>
      </c>
      <c r="O20" s="32" t="s">
        <v>442</v>
      </c>
    </row>
    <row r="21" spans="1:15" x14ac:dyDescent="0.3">
      <c r="A21" s="29" t="s">
        <v>23</v>
      </c>
      <c r="B21" s="32" t="s">
        <v>57</v>
      </c>
      <c r="C21" s="32" t="s">
        <v>124</v>
      </c>
      <c r="D21" s="32" t="s">
        <v>57</v>
      </c>
      <c r="E21" s="32" t="s">
        <v>123</v>
      </c>
      <c r="F21" s="32" t="s">
        <v>57</v>
      </c>
      <c r="G21" s="32" t="s">
        <v>440</v>
      </c>
      <c r="H21" s="32" t="s">
        <v>57</v>
      </c>
      <c r="I21" s="32" t="s">
        <v>121</v>
      </c>
      <c r="J21" s="32" t="s">
        <v>57</v>
      </c>
      <c r="K21" s="32" t="s">
        <v>120</v>
      </c>
      <c r="L21" s="32" t="s">
        <v>57</v>
      </c>
      <c r="M21" s="32" t="s">
        <v>119</v>
      </c>
      <c r="N21" s="32" t="s">
        <v>57</v>
      </c>
      <c r="O21" s="32" t="s">
        <v>400</v>
      </c>
    </row>
    <row r="22" spans="1:15" x14ac:dyDescent="0.3">
      <c r="A22" s="29" t="s">
        <v>57</v>
      </c>
      <c r="B22" s="32" t="s">
        <v>57</v>
      </c>
      <c r="C22" s="32" t="s">
        <v>79</v>
      </c>
      <c r="D22" s="32" t="s">
        <v>57</v>
      </c>
      <c r="E22" s="32" t="s">
        <v>851</v>
      </c>
      <c r="F22" s="32" t="s">
        <v>57</v>
      </c>
      <c r="G22" s="32" t="s">
        <v>867</v>
      </c>
      <c r="H22" s="32" t="s">
        <v>57</v>
      </c>
      <c r="I22" s="32" t="s">
        <v>116</v>
      </c>
      <c r="J22" s="32" t="s">
        <v>57</v>
      </c>
      <c r="K22" s="32" t="s">
        <v>115</v>
      </c>
      <c r="L22" s="32" t="s">
        <v>57</v>
      </c>
      <c r="M22" s="32" t="s">
        <v>114</v>
      </c>
      <c r="N22" s="32" t="s">
        <v>57</v>
      </c>
      <c r="O22" s="32" t="s">
        <v>1237</v>
      </c>
    </row>
    <row r="23" spans="1:15" x14ac:dyDescent="0.3">
      <c r="A23" s="29" t="s">
        <v>24</v>
      </c>
      <c r="B23" s="32" t="s">
        <v>57</v>
      </c>
      <c r="C23" s="32" t="s">
        <v>112</v>
      </c>
      <c r="D23" s="32" t="s">
        <v>57</v>
      </c>
      <c r="E23" s="32" t="s">
        <v>1556</v>
      </c>
      <c r="F23" s="32" t="s">
        <v>57</v>
      </c>
      <c r="G23" s="32" t="s">
        <v>167</v>
      </c>
      <c r="H23" s="32" t="s">
        <v>57</v>
      </c>
      <c r="I23" s="32" t="s">
        <v>110</v>
      </c>
      <c r="J23" s="32" t="s">
        <v>57</v>
      </c>
      <c r="K23" s="32" t="s">
        <v>109</v>
      </c>
      <c r="L23" s="32" t="s">
        <v>57</v>
      </c>
      <c r="M23" s="32" t="s">
        <v>108</v>
      </c>
      <c r="N23" s="32" t="s">
        <v>57</v>
      </c>
      <c r="O23" s="32" t="s">
        <v>944</v>
      </c>
    </row>
    <row r="24" spans="1:15" x14ac:dyDescent="0.3">
      <c r="A24" s="29" t="s">
        <v>57</v>
      </c>
      <c r="B24" s="32" t="s">
        <v>57</v>
      </c>
      <c r="C24" s="32" t="s">
        <v>106</v>
      </c>
      <c r="D24" s="32" t="s">
        <v>57</v>
      </c>
      <c r="E24" s="32" t="s">
        <v>105</v>
      </c>
      <c r="F24" s="32" t="s">
        <v>57</v>
      </c>
      <c r="G24" s="32" t="s">
        <v>199</v>
      </c>
      <c r="H24" s="32" t="s">
        <v>57</v>
      </c>
      <c r="I24" s="32" t="s">
        <v>103</v>
      </c>
      <c r="J24" s="32" t="s">
        <v>57</v>
      </c>
      <c r="K24" s="32" t="s">
        <v>102</v>
      </c>
      <c r="L24" s="32" t="s">
        <v>57</v>
      </c>
      <c r="M24" s="32" t="s">
        <v>101</v>
      </c>
      <c r="N24" s="32" t="s">
        <v>57</v>
      </c>
      <c r="O24" s="32" t="s">
        <v>811</v>
      </c>
    </row>
    <row r="25" spans="1:15" x14ac:dyDescent="0.3">
      <c r="A25" s="29" t="s">
        <v>21</v>
      </c>
      <c r="B25" s="32" t="s">
        <v>57</v>
      </c>
      <c r="C25" s="32" t="s">
        <v>99</v>
      </c>
      <c r="D25" s="32" t="s">
        <v>57</v>
      </c>
      <c r="E25" s="32" t="s">
        <v>326</v>
      </c>
      <c r="F25" s="32" t="s">
        <v>57</v>
      </c>
      <c r="G25" s="32" t="s">
        <v>806</v>
      </c>
      <c r="H25" s="32" t="s">
        <v>57</v>
      </c>
      <c r="I25" s="32" t="s">
        <v>96</v>
      </c>
      <c r="J25" s="32" t="s">
        <v>57</v>
      </c>
      <c r="K25" s="32" t="s">
        <v>95</v>
      </c>
      <c r="L25" s="32" t="s">
        <v>57</v>
      </c>
      <c r="M25" s="32" t="s">
        <v>94</v>
      </c>
      <c r="N25" s="32" t="s">
        <v>57</v>
      </c>
      <c r="O25" s="32" t="s">
        <v>50</v>
      </c>
    </row>
    <row r="26" spans="1:15" x14ac:dyDescent="0.3">
      <c r="A26" s="29" t="s">
        <v>57</v>
      </c>
      <c r="B26" s="32" t="s">
        <v>57</v>
      </c>
      <c r="C26" s="32" t="s">
        <v>92</v>
      </c>
      <c r="D26" s="32" t="s">
        <v>57</v>
      </c>
      <c r="E26" s="32" t="s">
        <v>902</v>
      </c>
      <c r="F26" s="32" t="s">
        <v>57</v>
      </c>
      <c r="G26" s="32" t="s">
        <v>297</v>
      </c>
      <c r="H26" s="32" t="s">
        <v>57</v>
      </c>
      <c r="I26" s="32" t="s">
        <v>89</v>
      </c>
      <c r="J26" s="32" t="s">
        <v>57</v>
      </c>
      <c r="K26" s="32" t="s">
        <v>88</v>
      </c>
      <c r="L26" s="32" t="s">
        <v>57</v>
      </c>
      <c r="M26" s="32" t="s">
        <v>87</v>
      </c>
      <c r="N26" s="32" t="s">
        <v>57</v>
      </c>
      <c r="O26" s="32" t="s">
        <v>312</v>
      </c>
    </row>
    <row r="27" spans="1:15" x14ac:dyDescent="0.3">
      <c r="A27" s="29" t="s">
        <v>22</v>
      </c>
      <c r="B27" s="32" t="s">
        <v>57</v>
      </c>
      <c r="C27" s="32" t="s">
        <v>86</v>
      </c>
      <c r="D27" s="32" t="s">
        <v>57</v>
      </c>
      <c r="E27" s="32" t="s">
        <v>135</v>
      </c>
      <c r="F27" s="32" t="s">
        <v>57</v>
      </c>
      <c r="G27" s="32" t="s">
        <v>85</v>
      </c>
      <c r="H27" s="32" t="s">
        <v>57</v>
      </c>
      <c r="I27" s="32" t="s">
        <v>84</v>
      </c>
      <c r="J27" s="32" t="s">
        <v>57</v>
      </c>
      <c r="K27" s="32" t="s">
        <v>83</v>
      </c>
      <c r="L27" s="32" t="s">
        <v>57</v>
      </c>
      <c r="M27" s="32" t="s">
        <v>82</v>
      </c>
      <c r="N27" s="32" t="s">
        <v>57</v>
      </c>
      <c r="O27" s="32" t="s">
        <v>858</v>
      </c>
    </row>
    <row r="28" spans="1:15" x14ac:dyDescent="0.3">
      <c r="A28" s="29" t="s">
        <v>57</v>
      </c>
      <c r="B28" s="32" t="s">
        <v>57</v>
      </c>
      <c r="C28" s="32" t="s">
        <v>81</v>
      </c>
      <c r="D28" s="32" t="s">
        <v>57</v>
      </c>
      <c r="E28" s="32" t="s">
        <v>557</v>
      </c>
      <c r="F28" s="32" t="s">
        <v>57</v>
      </c>
      <c r="G28" s="32" t="s">
        <v>397</v>
      </c>
      <c r="H28" s="32" t="s">
        <v>57</v>
      </c>
      <c r="I28" s="32" t="s">
        <v>78</v>
      </c>
      <c r="J28" s="32" t="s">
        <v>57</v>
      </c>
      <c r="K28" s="32" t="s">
        <v>77</v>
      </c>
      <c r="L28" s="32" t="s">
        <v>57</v>
      </c>
      <c r="M28" s="32" t="s">
        <v>76</v>
      </c>
      <c r="N28" s="32" t="s">
        <v>57</v>
      </c>
      <c r="O28" s="32" t="s">
        <v>875</v>
      </c>
    </row>
    <row r="29" spans="1:15" x14ac:dyDescent="0.3">
      <c r="A29" s="29" t="s">
        <v>74</v>
      </c>
      <c r="B29" s="32" t="s">
        <v>73</v>
      </c>
      <c r="C29" s="32" t="s">
        <v>72</v>
      </c>
      <c r="D29" s="32" t="s">
        <v>1557</v>
      </c>
      <c r="E29" s="32" t="s">
        <v>1558</v>
      </c>
      <c r="F29" s="32" t="s">
        <v>1559</v>
      </c>
      <c r="G29" s="32" t="s">
        <v>1560</v>
      </c>
      <c r="H29" s="32" t="s">
        <v>71</v>
      </c>
      <c r="I29" s="32" t="s">
        <v>70</v>
      </c>
      <c r="J29" s="32" t="s">
        <v>69</v>
      </c>
      <c r="K29" s="32" t="s">
        <v>68</v>
      </c>
      <c r="L29" s="32" t="s">
        <v>67</v>
      </c>
      <c r="M29" s="32" t="s">
        <v>66</v>
      </c>
      <c r="N29" s="32" t="s">
        <v>1561</v>
      </c>
      <c r="O29" s="32" t="s">
        <v>1562</v>
      </c>
    </row>
    <row r="30" spans="1:15" x14ac:dyDescent="0.3">
      <c r="A30" s="29" t="s">
        <v>57</v>
      </c>
      <c r="B30" s="32" t="s">
        <v>65</v>
      </c>
      <c r="C30" s="32" t="s">
        <v>64</v>
      </c>
      <c r="D30" s="32" t="s">
        <v>1563</v>
      </c>
      <c r="E30" s="32" t="s">
        <v>1564</v>
      </c>
      <c r="F30" s="32" t="s">
        <v>1565</v>
      </c>
      <c r="G30" s="32" t="s">
        <v>1566</v>
      </c>
      <c r="H30" s="32" t="s">
        <v>63</v>
      </c>
      <c r="I30" s="32" t="s">
        <v>62</v>
      </c>
      <c r="J30" s="32" t="s">
        <v>61</v>
      </c>
      <c r="K30" s="32" t="s">
        <v>60</v>
      </c>
      <c r="L30" s="32" t="s">
        <v>59</v>
      </c>
      <c r="M30" s="32" t="s">
        <v>58</v>
      </c>
      <c r="N30" s="32" t="s">
        <v>1416</v>
      </c>
      <c r="O30" s="32" t="s">
        <v>1567</v>
      </c>
    </row>
    <row r="31" spans="1:15" x14ac:dyDescent="0.3">
      <c r="A31" s="29" t="s">
        <v>57</v>
      </c>
      <c r="B31" s="32" t="s">
        <v>57</v>
      </c>
      <c r="C31" s="32" t="s">
        <v>57</v>
      </c>
      <c r="D31" s="32" t="s">
        <v>57</v>
      </c>
      <c r="E31" s="32" t="s">
        <v>57</v>
      </c>
      <c r="F31" s="32" t="s">
        <v>57</v>
      </c>
      <c r="G31" s="32" t="s">
        <v>57</v>
      </c>
      <c r="H31" s="32" t="s">
        <v>57</v>
      </c>
      <c r="I31" s="32" t="s">
        <v>57</v>
      </c>
      <c r="J31" s="32" t="s">
        <v>57</v>
      </c>
      <c r="K31" s="32" t="s">
        <v>57</v>
      </c>
      <c r="L31" s="32" t="s">
        <v>57</v>
      </c>
      <c r="M31" s="32" t="s">
        <v>57</v>
      </c>
      <c r="N31" s="32" t="s">
        <v>57</v>
      </c>
      <c r="O31" s="32" t="s">
        <v>57</v>
      </c>
    </row>
    <row r="32" spans="1:15" x14ac:dyDescent="0.3">
      <c r="A32" s="29" t="s">
        <v>56</v>
      </c>
      <c r="B32" s="32" t="s">
        <v>55</v>
      </c>
      <c r="C32" s="32" t="s">
        <v>54</v>
      </c>
      <c r="D32" s="32" t="s">
        <v>55</v>
      </c>
      <c r="E32" s="32" t="s">
        <v>54</v>
      </c>
      <c r="F32" s="32" t="s">
        <v>55</v>
      </c>
      <c r="G32" s="32" t="s">
        <v>54</v>
      </c>
      <c r="H32" s="32" t="s">
        <v>55</v>
      </c>
      <c r="I32" s="32" t="s">
        <v>54</v>
      </c>
      <c r="J32" s="32" t="s">
        <v>55</v>
      </c>
      <c r="K32" s="32" t="s">
        <v>54</v>
      </c>
      <c r="L32" s="32" t="s">
        <v>55</v>
      </c>
      <c r="M32" s="32" t="s">
        <v>54</v>
      </c>
      <c r="N32" s="32" t="s">
        <v>55</v>
      </c>
      <c r="O32" s="32" t="s">
        <v>54</v>
      </c>
    </row>
    <row r="33" spans="1:15" x14ac:dyDescent="0.3">
      <c r="A33" s="29" t="s">
        <v>53</v>
      </c>
      <c r="B33" s="32" t="s">
        <v>52</v>
      </c>
      <c r="C33" s="32" t="s">
        <v>51</v>
      </c>
      <c r="D33" s="32" t="s">
        <v>164</v>
      </c>
      <c r="E33" s="32" t="s">
        <v>49</v>
      </c>
      <c r="F33" s="32" t="s">
        <v>252</v>
      </c>
      <c r="G33" s="32" t="s">
        <v>760</v>
      </c>
      <c r="H33" s="32" t="s">
        <v>46</v>
      </c>
      <c r="I33" s="32" t="s">
        <v>45</v>
      </c>
      <c r="J33" s="32" t="s">
        <v>44</v>
      </c>
      <c r="K33" s="32" t="s">
        <v>43</v>
      </c>
      <c r="L33" s="32" t="s">
        <v>42</v>
      </c>
      <c r="M33" s="32" t="s">
        <v>41</v>
      </c>
      <c r="N33" s="32" t="s">
        <v>108</v>
      </c>
      <c r="O33" s="32" t="s">
        <v>48</v>
      </c>
    </row>
    <row r="34" spans="1:15" x14ac:dyDescent="0.3">
      <c r="A34" s="29" t="s">
        <v>38</v>
      </c>
      <c r="B34" s="32" t="s">
        <v>35</v>
      </c>
      <c r="C34" s="32" t="s">
        <v>35</v>
      </c>
      <c r="D34" s="32" t="s">
        <v>35</v>
      </c>
      <c r="E34" s="32" t="s">
        <v>35</v>
      </c>
      <c r="F34" s="32" t="s">
        <v>35</v>
      </c>
      <c r="G34" s="32" t="s">
        <v>35</v>
      </c>
      <c r="H34" s="32" t="s">
        <v>35</v>
      </c>
      <c r="I34" s="32" t="s">
        <v>35</v>
      </c>
      <c r="J34" s="32" t="s">
        <v>35</v>
      </c>
      <c r="K34" s="32" t="s">
        <v>35</v>
      </c>
      <c r="L34" s="32" t="s">
        <v>35</v>
      </c>
      <c r="M34" s="32" t="s">
        <v>35</v>
      </c>
      <c r="N34" s="32" t="s">
        <v>35</v>
      </c>
      <c r="O34" s="32" t="s">
        <v>35</v>
      </c>
    </row>
    <row r="35" spans="1:15" x14ac:dyDescent="0.3">
      <c r="A35" s="29" t="s">
        <v>37</v>
      </c>
      <c r="B35" s="32" t="s">
        <v>35</v>
      </c>
      <c r="C35" s="32" t="s">
        <v>35</v>
      </c>
      <c r="D35" s="32" t="s">
        <v>35</v>
      </c>
      <c r="E35" s="32" t="s">
        <v>35</v>
      </c>
      <c r="F35" s="32" t="s">
        <v>35</v>
      </c>
      <c r="G35" s="32" t="s">
        <v>35</v>
      </c>
      <c r="H35" s="32" t="s">
        <v>35</v>
      </c>
      <c r="I35" s="32" t="s">
        <v>35</v>
      </c>
      <c r="J35" s="32" t="s">
        <v>35</v>
      </c>
      <c r="K35" s="32" t="s">
        <v>35</v>
      </c>
      <c r="L35" s="32" t="s">
        <v>35</v>
      </c>
      <c r="M35" s="32" t="s">
        <v>35</v>
      </c>
      <c r="N35" s="32" t="s">
        <v>35</v>
      </c>
      <c r="O35" s="32" t="s">
        <v>35</v>
      </c>
    </row>
    <row r="36" spans="1:15" x14ac:dyDescent="0.3">
      <c r="A36" s="31" t="s">
        <v>36</v>
      </c>
      <c r="B36" s="30" t="s">
        <v>35</v>
      </c>
      <c r="C36" s="30" t="s">
        <v>35</v>
      </c>
      <c r="D36" s="30" t="s">
        <v>35</v>
      </c>
      <c r="E36" s="30" t="s">
        <v>35</v>
      </c>
      <c r="F36" s="30" t="s">
        <v>35</v>
      </c>
      <c r="G36" s="30" t="s">
        <v>35</v>
      </c>
      <c r="H36" s="30" t="s">
        <v>35</v>
      </c>
      <c r="I36" s="30" t="s">
        <v>35</v>
      </c>
      <c r="J36" s="30" t="s">
        <v>35</v>
      </c>
      <c r="K36" s="30" t="s">
        <v>35</v>
      </c>
      <c r="L36" s="30" t="s">
        <v>35</v>
      </c>
      <c r="M36" s="30" t="s">
        <v>35</v>
      </c>
      <c r="N36" s="30" t="s">
        <v>35</v>
      </c>
      <c r="O36" s="30" t="s">
        <v>35</v>
      </c>
    </row>
    <row r="37" spans="1:15" x14ac:dyDescent="0.3">
      <c r="A37" s="29" t="s">
        <v>34</v>
      </c>
    </row>
    <row r="38" spans="1:15" x14ac:dyDescent="0.3">
      <c r="A38" s="29" t="s">
        <v>33</v>
      </c>
    </row>
  </sheetData>
  <mergeCells count="1">
    <mergeCell ref="A1:O1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FD255-A719-4285-8C31-579BE36BD852}">
  <dimension ref="A1:O38"/>
  <sheetViews>
    <sheetView workbookViewId="0">
      <selection activeCell="B5" sqref="B5:O33"/>
    </sheetView>
  </sheetViews>
  <sheetFormatPr defaultRowHeight="13.8" x14ac:dyDescent="0.3"/>
  <cols>
    <col min="1" max="1" width="23.33203125" style="29" customWidth="1"/>
    <col min="2" max="2" width="10.77734375" style="40" customWidth="1"/>
    <col min="3" max="3" width="10.77734375" style="29" customWidth="1"/>
    <col min="4" max="4" width="10.77734375" style="40" customWidth="1"/>
    <col min="5" max="5" width="10.77734375" style="29" customWidth="1"/>
    <col min="6" max="6" width="10.77734375" style="40" customWidth="1"/>
    <col min="7" max="7" width="10.77734375" style="29" customWidth="1"/>
    <col min="8" max="8" width="10.77734375" style="40" customWidth="1"/>
    <col min="9" max="9" width="10.77734375" style="29" customWidth="1"/>
    <col min="10" max="10" width="10.77734375" style="40" customWidth="1"/>
    <col min="11" max="11" width="10.77734375" style="29" customWidth="1"/>
    <col min="12" max="12" width="10.77734375" style="40" customWidth="1"/>
    <col min="13" max="13" width="10.77734375" style="29" customWidth="1"/>
    <col min="14" max="14" width="10.77734375" style="40" customWidth="1"/>
    <col min="15" max="15" width="10.77734375" style="29" customWidth="1"/>
    <col min="16" max="16384" width="8.88671875" style="29"/>
  </cols>
  <sheetData>
    <row r="1" spans="1:15" ht="18" x14ac:dyDescent="0.35">
      <c r="A1" s="70" t="s">
        <v>475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</row>
    <row r="2" spans="1:15" x14ac:dyDescent="0.3">
      <c r="A2" s="34" t="s">
        <v>57</v>
      </c>
      <c r="B2" s="37" t="s">
        <v>246</v>
      </c>
      <c r="C2" s="33" t="s">
        <v>245</v>
      </c>
      <c r="D2" s="37" t="s">
        <v>244</v>
      </c>
      <c r="E2" s="33" t="s">
        <v>243</v>
      </c>
      <c r="F2" s="37" t="s">
        <v>242</v>
      </c>
      <c r="G2" s="33" t="s">
        <v>241</v>
      </c>
      <c r="H2" s="37" t="s">
        <v>240</v>
      </c>
      <c r="I2" s="33" t="s">
        <v>239</v>
      </c>
      <c r="J2" s="37" t="s">
        <v>238</v>
      </c>
      <c r="K2" s="33" t="s">
        <v>237</v>
      </c>
      <c r="L2" s="37" t="s">
        <v>236</v>
      </c>
      <c r="M2" s="33" t="s">
        <v>235</v>
      </c>
      <c r="N2" s="37" t="s">
        <v>234</v>
      </c>
      <c r="O2" s="33" t="s">
        <v>233</v>
      </c>
    </row>
    <row r="3" spans="1:15" x14ac:dyDescent="0.3">
      <c r="A3" s="29" t="s">
        <v>232</v>
      </c>
      <c r="B3" s="38" t="s">
        <v>470</v>
      </c>
      <c r="C3" s="32" t="s">
        <v>469</v>
      </c>
      <c r="D3" s="38" t="s">
        <v>468</v>
      </c>
      <c r="E3" s="32" t="s">
        <v>467</v>
      </c>
      <c r="F3" s="38" t="s">
        <v>466</v>
      </c>
      <c r="G3" s="32" t="s">
        <v>465</v>
      </c>
      <c r="H3" s="38" t="s">
        <v>464</v>
      </c>
      <c r="I3" s="32" t="s">
        <v>463</v>
      </c>
      <c r="J3" s="38" t="s">
        <v>462</v>
      </c>
      <c r="K3" s="32" t="s">
        <v>461</v>
      </c>
      <c r="L3" s="38" t="s">
        <v>460</v>
      </c>
      <c r="M3" s="32" t="s">
        <v>459</v>
      </c>
      <c r="N3" s="38" t="s">
        <v>458</v>
      </c>
      <c r="O3" s="32" t="s">
        <v>457</v>
      </c>
    </row>
    <row r="4" spans="1:15" x14ac:dyDescent="0.3">
      <c r="A4" s="34" t="s">
        <v>57</v>
      </c>
      <c r="B4" s="37" t="s">
        <v>57</v>
      </c>
      <c r="C4" s="33" t="s">
        <v>57</v>
      </c>
      <c r="D4" s="37" t="s">
        <v>57</v>
      </c>
      <c r="E4" s="33" t="s">
        <v>57</v>
      </c>
      <c r="F4" s="37" t="s">
        <v>57</v>
      </c>
      <c r="G4" s="33" t="s">
        <v>57</v>
      </c>
      <c r="H4" s="37" t="s">
        <v>57</v>
      </c>
      <c r="I4" s="33" t="s">
        <v>57</v>
      </c>
      <c r="J4" s="37" t="s">
        <v>57</v>
      </c>
      <c r="K4" s="33" t="s">
        <v>57</v>
      </c>
      <c r="L4" s="37" t="s">
        <v>57</v>
      </c>
      <c r="M4" s="33" t="s">
        <v>57</v>
      </c>
      <c r="N4" s="37" t="s">
        <v>57</v>
      </c>
      <c r="O4" s="33" t="s">
        <v>57</v>
      </c>
    </row>
    <row r="5" spans="1:15" x14ac:dyDescent="0.3">
      <c r="A5" s="29" t="s">
        <v>16</v>
      </c>
      <c r="B5" s="38" t="s">
        <v>456</v>
      </c>
      <c r="C5" s="32" t="s">
        <v>254</v>
      </c>
      <c r="D5" s="38" t="s">
        <v>1568</v>
      </c>
      <c r="E5" s="32" t="s">
        <v>1569</v>
      </c>
      <c r="F5" s="38" t="s">
        <v>1570</v>
      </c>
      <c r="G5" s="32" t="s">
        <v>1571</v>
      </c>
      <c r="H5" s="38" t="s">
        <v>453</v>
      </c>
      <c r="I5" s="32" t="s">
        <v>439</v>
      </c>
      <c r="J5" s="38" t="s">
        <v>452</v>
      </c>
      <c r="K5" s="32" t="s">
        <v>451</v>
      </c>
      <c r="L5" s="38" t="s">
        <v>450</v>
      </c>
      <c r="M5" s="32" t="s">
        <v>449</v>
      </c>
      <c r="N5" s="38" t="s">
        <v>1572</v>
      </c>
      <c r="O5" s="32" t="s">
        <v>1573</v>
      </c>
    </row>
    <row r="6" spans="1:15" x14ac:dyDescent="0.3">
      <c r="A6" s="29" t="s">
        <v>57</v>
      </c>
      <c r="B6" s="38" t="s">
        <v>77</v>
      </c>
      <c r="C6" s="32" t="s">
        <v>448</v>
      </c>
      <c r="D6" s="38" t="s">
        <v>1574</v>
      </c>
      <c r="E6" s="32" t="s">
        <v>159</v>
      </c>
      <c r="F6" s="38" t="s">
        <v>1575</v>
      </c>
      <c r="G6" s="32" t="s">
        <v>201</v>
      </c>
      <c r="H6" s="38" t="s">
        <v>446</v>
      </c>
      <c r="I6" s="32" t="s">
        <v>445</v>
      </c>
      <c r="J6" s="38" t="s">
        <v>444</v>
      </c>
      <c r="K6" s="32" t="s">
        <v>410</v>
      </c>
      <c r="L6" s="38" t="s">
        <v>443</v>
      </c>
      <c r="M6" s="32" t="s">
        <v>442</v>
      </c>
      <c r="N6" s="38" t="s">
        <v>1576</v>
      </c>
      <c r="O6" s="32" t="s">
        <v>1577</v>
      </c>
    </row>
    <row r="7" spans="1:15" x14ac:dyDescent="0.3">
      <c r="A7" s="29" t="s">
        <v>17</v>
      </c>
      <c r="B7" s="38" t="s">
        <v>441</v>
      </c>
      <c r="C7" s="32" t="s">
        <v>440</v>
      </c>
      <c r="D7" s="38" t="s">
        <v>175</v>
      </c>
      <c r="E7" s="32" t="s">
        <v>157</v>
      </c>
      <c r="F7" s="38" t="s">
        <v>169</v>
      </c>
      <c r="G7" s="32" t="s">
        <v>169</v>
      </c>
      <c r="H7" s="38" t="s">
        <v>147</v>
      </c>
      <c r="I7" s="32" t="s">
        <v>123</v>
      </c>
      <c r="J7" s="38" t="s">
        <v>439</v>
      </c>
      <c r="K7" s="32" t="s">
        <v>438</v>
      </c>
      <c r="L7" s="38" t="s">
        <v>437</v>
      </c>
      <c r="M7" s="32" t="s">
        <v>436</v>
      </c>
      <c r="N7" s="38" t="s">
        <v>1578</v>
      </c>
      <c r="O7" s="32" t="s">
        <v>122</v>
      </c>
    </row>
    <row r="8" spans="1:15" x14ac:dyDescent="0.3">
      <c r="A8" s="29" t="s">
        <v>57</v>
      </c>
      <c r="B8" s="38" t="s">
        <v>435</v>
      </c>
      <c r="C8" s="32" t="s">
        <v>118</v>
      </c>
      <c r="D8" s="38" t="s">
        <v>654</v>
      </c>
      <c r="E8" s="32" t="s">
        <v>159</v>
      </c>
      <c r="F8" s="38" t="s">
        <v>645</v>
      </c>
      <c r="G8" s="32" t="s">
        <v>645</v>
      </c>
      <c r="H8" s="38" t="s">
        <v>433</v>
      </c>
      <c r="I8" s="32" t="s">
        <v>432</v>
      </c>
      <c r="J8" s="38" t="s">
        <v>431</v>
      </c>
      <c r="K8" s="32" t="s">
        <v>388</v>
      </c>
      <c r="L8" s="38" t="s">
        <v>430</v>
      </c>
      <c r="M8" s="32" t="s">
        <v>429</v>
      </c>
      <c r="N8" s="38" t="s">
        <v>853</v>
      </c>
      <c r="O8" s="32" t="s">
        <v>1249</v>
      </c>
    </row>
    <row r="9" spans="1:15" x14ac:dyDescent="0.3">
      <c r="A9" s="40" t="s">
        <v>193</v>
      </c>
      <c r="B9" s="38" t="s">
        <v>426</v>
      </c>
      <c r="C9" s="38" t="s">
        <v>121</v>
      </c>
      <c r="D9" s="38" t="s">
        <v>1579</v>
      </c>
      <c r="E9" s="38" t="s">
        <v>858</v>
      </c>
      <c r="F9" s="38" t="s">
        <v>1580</v>
      </c>
      <c r="G9" s="38" t="s">
        <v>308</v>
      </c>
      <c r="H9" s="38" t="s">
        <v>189</v>
      </c>
      <c r="I9" s="38" t="s">
        <v>425</v>
      </c>
      <c r="J9" s="38" t="s">
        <v>107</v>
      </c>
      <c r="K9" s="38" t="s">
        <v>307</v>
      </c>
      <c r="L9" s="38" t="s">
        <v>424</v>
      </c>
      <c r="M9" s="38" t="s">
        <v>423</v>
      </c>
      <c r="N9" s="38" t="s">
        <v>1581</v>
      </c>
      <c r="O9" s="38" t="s">
        <v>1582</v>
      </c>
    </row>
    <row r="10" spans="1:15" x14ac:dyDescent="0.3">
      <c r="A10" s="40" t="s">
        <v>57</v>
      </c>
      <c r="B10" s="38" t="s">
        <v>422</v>
      </c>
      <c r="C10" s="38" t="s">
        <v>399</v>
      </c>
      <c r="D10" s="38" t="s">
        <v>1583</v>
      </c>
      <c r="E10" s="38" t="s">
        <v>1414</v>
      </c>
      <c r="F10" s="38" t="s">
        <v>1584</v>
      </c>
      <c r="G10" s="38" t="s">
        <v>1499</v>
      </c>
      <c r="H10" s="38" t="s">
        <v>419</v>
      </c>
      <c r="I10" s="38" t="s">
        <v>410</v>
      </c>
      <c r="J10" s="38" t="s">
        <v>418</v>
      </c>
      <c r="K10" s="38" t="s">
        <v>116</v>
      </c>
      <c r="L10" s="38" t="s">
        <v>417</v>
      </c>
      <c r="M10" s="38" t="s">
        <v>416</v>
      </c>
      <c r="N10" s="38" t="s">
        <v>1585</v>
      </c>
      <c r="O10" s="38" t="s">
        <v>216</v>
      </c>
    </row>
    <row r="11" spans="1:15" x14ac:dyDescent="0.3">
      <c r="A11" s="29" t="s">
        <v>18</v>
      </c>
      <c r="B11" s="38" t="s">
        <v>122</v>
      </c>
      <c r="C11" s="32" t="s">
        <v>415</v>
      </c>
      <c r="D11" s="38" t="s">
        <v>121</v>
      </c>
      <c r="E11" s="32" t="s">
        <v>147</v>
      </c>
      <c r="F11" s="38" t="s">
        <v>167</v>
      </c>
      <c r="G11" s="32" t="s">
        <v>167</v>
      </c>
      <c r="H11" s="38" t="s">
        <v>123</v>
      </c>
      <c r="I11" s="32" t="s">
        <v>156</v>
      </c>
      <c r="J11" s="38" t="s">
        <v>414</v>
      </c>
      <c r="K11" s="32" t="s">
        <v>147</v>
      </c>
      <c r="L11" s="38" t="s">
        <v>413</v>
      </c>
      <c r="M11" s="32" t="s">
        <v>412</v>
      </c>
      <c r="N11" s="38" t="s">
        <v>1586</v>
      </c>
      <c r="O11" s="32" t="s">
        <v>944</v>
      </c>
    </row>
    <row r="12" spans="1:15" x14ac:dyDescent="0.3">
      <c r="A12" s="29" t="s">
        <v>57</v>
      </c>
      <c r="B12" s="38" t="s">
        <v>101</v>
      </c>
      <c r="C12" s="32" t="s">
        <v>411</v>
      </c>
      <c r="D12" s="38" t="s">
        <v>1083</v>
      </c>
      <c r="E12" s="32" t="s">
        <v>523</v>
      </c>
      <c r="F12" s="38" t="s">
        <v>104</v>
      </c>
      <c r="G12" s="32" t="s">
        <v>686</v>
      </c>
      <c r="H12" s="38" t="s">
        <v>300</v>
      </c>
      <c r="I12" s="32" t="s">
        <v>408</v>
      </c>
      <c r="J12" s="38" t="s">
        <v>407</v>
      </c>
      <c r="K12" s="32" t="s">
        <v>406</v>
      </c>
      <c r="L12" s="38" t="s">
        <v>405</v>
      </c>
      <c r="M12" s="32" t="s">
        <v>102</v>
      </c>
      <c r="N12" s="38" t="s">
        <v>1587</v>
      </c>
      <c r="O12" s="32" t="s">
        <v>809</v>
      </c>
    </row>
    <row r="13" spans="1:15" x14ac:dyDescent="0.3">
      <c r="A13" s="29" t="s">
        <v>19</v>
      </c>
      <c r="B13" s="38" t="s">
        <v>123</v>
      </c>
      <c r="C13" s="32" t="s">
        <v>402</v>
      </c>
      <c r="D13" s="38" t="s">
        <v>168</v>
      </c>
      <c r="E13" s="32" t="s">
        <v>167</v>
      </c>
      <c r="F13" s="38" t="s">
        <v>168</v>
      </c>
      <c r="G13" s="32" t="s">
        <v>1588</v>
      </c>
      <c r="H13" s="38" t="s">
        <v>166</v>
      </c>
      <c r="I13" s="32" t="s">
        <v>167</v>
      </c>
      <c r="J13" s="38" t="s">
        <v>401</v>
      </c>
      <c r="K13" s="32" t="s">
        <v>167</v>
      </c>
      <c r="L13" s="38" t="s">
        <v>175</v>
      </c>
      <c r="M13" s="32" t="s">
        <v>326</v>
      </c>
      <c r="N13" s="38" t="s">
        <v>1589</v>
      </c>
      <c r="O13" s="32" t="s">
        <v>147</v>
      </c>
    </row>
    <row r="14" spans="1:15" x14ac:dyDescent="0.3">
      <c r="A14" s="29" t="s">
        <v>57</v>
      </c>
      <c r="B14" s="38" t="s">
        <v>399</v>
      </c>
      <c r="C14" s="32" t="s">
        <v>398</v>
      </c>
      <c r="D14" s="38" t="s">
        <v>142</v>
      </c>
      <c r="E14" s="32" t="s">
        <v>427</v>
      </c>
      <c r="F14" s="38" t="s">
        <v>492</v>
      </c>
      <c r="G14" s="32" t="s">
        <v>396</v>
      </c>
      <c r="H14" s="38" t="s">
        <v>395</v>
      </c>
      <c r="I14" s="32" t="s">
        <v>350</v>
      </c>
      <c r="J14" s="38" t="s">
        <v>394</v>
      </c>
      <c r="K14" s="32" t="s">
        <v>81</v>
      </c>
      <c r="L14" s="38" t="s">
        <v>152</v>
      </c>
      <c r="M14" s="32" t="s">
        <v>275</v>
      </c>
      <c r="N14" s="38" t="s">
        <v>1413</v>
      </c>
      <c r="O14" s="32" t="s">
        <v>163</v>
      </c>
    </row>
    <row r="15" spans="1:15" x14ac:dyDescent="0.3">
      <c r="A15" s="29" t="s">
        <v>20</v>
      </c>
      <c r="B15" s="38" t="s">
        <v>393</v>
      </c>
      <c r="C15" s="32" t="s">
        <v>392</v>
      </c>
      <c r="D15" s="38" t="s">
        <v>1590</v>
      </c>
      <c r="E15" s="32" t="s">
        <v>326</v>
      </c>
      <c r="F15" s="38" t="s">
        <v>1591</v>
      </c>
      <c r="G15" s="32" t="s">
        <v>167</v>
      </c>
      <c r="H15" s="38" t="s">
        <v>361</v>
      </c>
      <c r="I15" s="32" t="s">
        <v>99</v>
      </c>
      <c r="J15" s="38" t="s">
        <v>175</v>
      </c>
      <c r="K15" s="32" t="s">
        <v>124</v>
      </c>
      <c r="L15" s="38" t="s">
        <v>391</v>
      </c>
      <c r="M15" s="32" t="s">
        <v>390</v>
      </c>
      <c r="N15" s="38" t="s">
        <v>175</v>
      </c>
      <c r="O15" s="32" t="s">
        <v>898</v>
      </c>
    </row>
    <row r="16" spans="1:15" x14ac:dyDescent="0.3">
      <c r="A16" s="29" t="s">
        <v>57</v>
      </c>
      <c r="B16" s="38" t="s">
        <v>389</v>
      </c>
      <c r="C16" s="32" t="s">
        <v>388</v>
      </c>
      <c r="D16" s="38" t="s">
        <v>129</v>
      </c>
      <c r="E16" s="32" t="s">
        <v>198</v>
      </c>
      <c r="F16" s="38" t="s">
        <v>387</v>
      </c>
      <c r="G16" s="32" t="s">
        <v>383</v>
      </c>
      <c r="H16" s="38" t="s">
        <v>385</v>
      </c>
      <c r="I16" s="32" t="s">
        <v>384</v>
      </c>
      <c r="J16" s="38" t="s">
        <v>353</v>
      </c>
      <c r="K16" s="32" t="s">
        <v>383</v>
      </c>
      <c r="L16" s="38" t="s">
        <v>382</v>
      </c>
      <c r="M16" s="32" t="s">
        <v>381</v>
      </c>
      <c r="N16" s="38" t="s">
        <v>1075</v>
      </c>
      <c r="O16" s="32" t="s">
        <v>420</v>
      </c>
    </row>
    <row r="17" spans="1:15" x14ac:dyDescent="0.3">
      <c r="A17" s="29" t="s">
        <v>25</v>
      </c>
      <c r="B17" s="38" t="s">
        <v>379</v>
      </c>
      <c r="C17" s="32" t="s">
        <v>378</v>
      </c>
      <c r="D17" s="38" t="s">
        <v>1101</v>
      </c>
      <c r="E17" s="32" t="s">
        <v>862</v>
      </c>
      <c r="F17" s="38" t="s">
        <v>147</v>
      </c>
      <c r="G17" s="32" t="s">
        <v>135</v>
      </c>
      <c r="H17" s="38" t="s">
        <v>377</v>
      </c>
      <c r="I17" s="32" t="s">
        <v>375</v>
      </c>
      <c r="J17" s="38" t="s">
        <v>376</v>
      </c>
      <c r="K17" s="32" t="s">
        <v>375</v>
      </c>
      <c r="L17" s="38" t="s">
        <v>374</v>
      </c>
      <c r="M17" s="32" t="s">
        <v>373</v>
      </c>
      <c r="N17" s="38" t="s">
        <v>1592</v>
      </c>
      <c r="O17" s="32" t="s">
        <v>1593</v>
      </c>
    </row>
    <row r="18" spans="1:15" x14ac:dyDescent="0.3">
      <c r="A18" s="29" t="s">
        <v>57</v>
      </c>
      <c r="B18" s="38" t="s">
        <v>372</v>
      </c>
      <c r="C18" s="32" t="s">
        <v>371</v>
      </c>
      <c r="D18" s="38" t="s">
        <v>839</v>
      </c>
      <c r="E18" s="32" t="s">
        <v>735</v>
      </c>
      <c r="F18" s="38" t="s">
        <v>526</v>
      </c>
      <c r="G18" s="32" t="s">
        <v>654</v>
      </c>
      <c r="H18" s="38" t="s">
        <v>368</v>
      </c>
      <c r="I18" s="32" t="s">
        <v>367</v>
      </c>
      <c r="J18" s="38" t="s">
        <v>366</v>
      </c>
      <c r="K18" s="32" t="s">
        <v>100</v>
      </c>
      <c r="L18" s="38" t="s">
        <v>365</v>
      </c>
      <c r="M18" s="32" t="s">
        <v>364</v>
      </c>
      <c r="N18" s="38" t="s">
        <v>1540</v>
      </c>
      <c r="O18" s="32" t="s">
        <v>352</v>
      </c>
    </row>
    <row r="19" spans="1:15" x14ac:dyDescent="0.3">
      <c r="A19" s="29" t="s">
        <v>26</v>
      </c>
      <c r="B19" s="38" t="s">
        <v>362</v>
      </c>
      <c r="C19" s="32" t="s">
        <v>361</v>
      </c>
      <c r="D19" s="38" t="s">
        <v>1442</v>
      </c>
      <c r="E19" s="32" t="s">
        <v>1070</v>
      </c>
      <c r="F19" s="38" t="s">
        <v>175</v>
      </c>
      <c r="G19" s="32" t="s">
        <v>323</v>
      </c>
      <c r="H19" s="38" t="s">
        <v>327</v>
      </c>
      <c r="I19" s="32" t="s">
        <v>359</v>
      </c>
      <c r="J19" s="38" t="s">
        <v>358</v>
      </c>
      <c r="K19" s="32" t="s">
        <v>357</v>
      </c>
      <c r="L19" s="38" t="s">
        <v>356</v>
      </c>
      <c r="M19" s="32" t="s">
        <v>355</v>
      </c>
      <c r="N19" s="38" t="s">
        <v>1594</v>
      </c>
      <c r="O19" s="32" t="s">
        <v>1595</v>
      </c>
    </row>
    <row r="20" spans="1:15" x14ac:dyDescent="0.3">
      <c r="A20" s="29" t="s">
        <v>57</v>
      </c>
      <c r="B20" s="38" t="s">
        <v>354</v>
      </c>
      <c r="C20" s="32" t="s">
        <v>353</v>
      </c>
      <c r="D20" s="38" t="s">
        <v>1596</v>
      </c>
      <c r="E20" s="32" t="s">
        <v>971</v>
      </c>
      <c r="F20" s="38" t="s">
        <v>491</v>
      </c>
      <c r="G20" s="32" t="s">
        <v>320</v>
      </c>
      <c r="H20" s="38" t="s">
        <v>349</v>
      </c>
      <c r="I20" s="32" t="s">
        <v>348</v>
      </c>
      <c r="J20" s="38" t="s">
        <v>347</v>
      </c>
      <c r="K20" s="32" t="s">
        <v>346</v>
      </c>
      <c r="L20" s="38" t="s">
        <v>345</v>
      </c>
      <c r="M20" s="32" t="s">
        <v>344</v>
      </c>
      <c r="N20" s="38" t="s">
        <v>814</v>
      </c>
      <c r="O20" s="32" t="s">
        <v>311</v>
      </c>
    </row>
    <row r="21" spans="1:15" x14ac:dyDescent="0.3">
      <c r="A21" s="29" t="s">
        <v>23</v>
      </c>
      <c r="B21" s="38" t="s">
        <v>175</v>
      </c>
      <c r="C21" s="32" t="s">
        <v>341</v>
      </c>
      <c r="D21" s="38" t="s">
        <v>414</v>
      </c>
      <c r="E21" s="32" t="s">
        <v>1597</v>
      </c>
      <c r="F21" s="38" t="s">
        <v>123</v>
      </c>
      <c r="G21" s="32" t="s">
        <v>123</v>
      </c>
      <c r="H21" s="38" t="s">
        <v>339</v>
      </c>
      <c r="I21" s="32" t="s">
        <v>338</v>
      </c>
      <c r="J21" s="38" t="s">
        <v>119</v>
      </c>
      <c r="K21" s="32" t="s">
        <v>207</v>
      </c>
      <c r="L21" s="38" t="s">
        <v>337</v>
      </c>
      <c r="M21" s="32" t="s">
        <v>111</v>
      </c>
      <c r="N21" s="38" t="s">
        <v>594</v>
      </c>
      <c r="O21" s="32" t="s">
        <v>327</v>
      </c>
    </row>
    <row r="22" spans="1:15" x14ac:dyDescent="0.3">
      <c r="A22" s="29" t="s">
        <v>57</v>
      </c>
      <c r="B22" s="38" t="s">
        <v>336</v>
      </c>
      <c r="C22" s="32" t="s">
        <v>335</v>
      </c>
      <c r="D22" s="38" t="s">
        <v>1397</v>
      </c>
      <c r="E22" s="32" t="s">
        <v>394</v>
      </c>
      <c r="F22" s="38" t="s">
        <v>878</v>
      </c>
      <c r="G22" s="32" t="s">
        <v>331</v>
      </c>
      <c r="H22" s="38" t="s">
        <v>127</v>
      </c>
      <c r="I22" s="32" t="s">
        <v>330</v>
      </c>
      <c r="J22" s="38" t="s">
        <v>81</v>
      </c>
      <c r="K22" s="32" t="s">
        <v>151</v>
      </c>
      <c r="L22" s="38" t="s">
        <v>275</v>
      </c>
      <c r="M22" s="32" t="s">
        <v>329</v>
      </c>
      <c r="N22" s="38" t="s">
        <v>639</v>
      </c>
      <c r="O22" s="32" t="s">
        <v>200</v>
      </c>
    </row>
    <row r="23" spans="1:15" x14ac:dyDescent="0.3">
      <c r="A23" s="29" t="s">
        <v>24</v>
      </c>
      <c r="B23" s="38" t="s">
        <v>324</v>
      </c>
      <c r="C23" s="32" t="s">
        <v>326</v>
      </c>
      <c r="D23" s="38" t="s">
        <v>175</v>
      </c>
      <c r="E23" s="32" t="s">
        <v>121</v>
      </c>
      <c r="F23" s="38" t="s">
        <v>440</v>
      </c>
      <c r="G23" s="32" t="s">
        <v>1598</v>
      </c>
      <c r="H23" s="38" t="s">
        <v>325</v>
      </c>
      <c r="I23" s="32" t="s">
        <v>324</v>
      </c>
      <c r="J23" s="38" t="s">
        <v>323</v>
      </c>
      <c r="K23" s="32" t="s">
        <v>111</v>
      </c>
      <c r="L23" s="38" t="s">
        <v>322</v>
      </c>
      <c r="M23" s="32" t="s">
        <v>321</v>
      </c>
      <c r="N23" s="38" t="s">
        <v>96</v>
      </c>
      <c r="O23" s="32" t="s">
        <v>689</v>
      </c>
    </row>
    <row r="24" spans="1:15" x14ac:dyDescent="0.3">
      <c r="A24" s="29" t="s">
        <v>57</v>
      </c>
      <c r="B24" s="38" t="s">
        <v>106</v>
      </c>
      <c r="C24" s="32" t="s">
        <v>312</v>
      </c>
      <c r="D24" s="38" t="s">
        <v>139</v>
      </c>
      <c r="E24" s="32" t="s">
        <v>874</v>
      </c>
      <c r="F24" s="38" t="s">
        <v>319</v>
      </c>
      <c r="G24" s="32" t="s">
        <v>318</v>
      </c>
      <c r="H24" s="38" t="s">
        <v>317</v>
      </c>
      <c r="I24" s="32" t="s">
        <v>316</v>
      </c>
      <c r="J24" s="38" t="s">
        <v>315</v>
      </c>
      <c r="K24" s="32" t="s">
        <v>314</v>
      </c>
      <c r="L24" s="38" t="s">
        <v>313</v>
      </c>
      <c r="M24" s="32" t="s">
        <v>312</v>
      </c>
      <c r="N24" s="38" t="s">
        <v>885</v>
      </c>
      <c r="O24" s="32" t="s">
        <v>934</v>
      </c>
    </row>
    <row r="25" spans="1:15" x14ac:dyDescent="0.3">
      <c r="A25" s="29" t="s">
        <v>21</v>
      </c>
      <c r="B25" s="38" t="s">
        <v>309</v>
      </c>
      <c r="C25" s="32" t="s">
        <v>292</v>
      </c>
      <c r="D25" s="38" t="s">
        <v>121</v>
      </c>
      <c r="E25" s="32" t="s">
        <v>156</v>
      </c>
      <c r="F25" s="38" t="s">
        <v>440</v>
      </c>
      <c r="G25" s="32" t="s">
        <v>207</v>
      </c>
      <c r="H25" s="38" t="s">
        <v>308</v>
      </c>
      <c r="I25" s="32" t="s">
        <v>307</v>
      </c>
      <c r="J25" s="38" t="s">
        <v>306</v>
      </c>
      <c r="K25" s="32" t="s">
        <v>305</v>
      </c>
      <c r="L25" s="38" t="s">
        <v>304</v>
      </c>
      <c r="M25" s="32" t="s">
        <v>303</v>
      </c>
      <c r="N25" s="38" t="s">
        <v>858</v>
      </c>
      <c r="O25" s="32" t="s">
        <v>1475</v>
      </c>
    </row>
    <row r="26" spans="1:15" x14ac:dyDescent="0.3">
      <c r="A26" s="29" t="s">
        <v>57</v>
      </c>
      <c r="B26" s="38" t="s">
        <v>302</v>
      </c>
      <c r="C26" s="32" t="s">
        <v>301</v>
      </c>
      <c r="D26" s="38" t="s">
        <v>118</v>
      </c>
      <c r="E26" s="32" t="s">
        <v>753</v>
      </c>
      <c r="F26" s="38" t="s">
        <v>275</v>
      </c>
      <c r="G26" s="32" t="s">
        <v>679</v>
      </c>
      <c r="H26" s="38" t="s">
        <v>297</v>
      </c>
      <c r="I26" s="32" t="s">
        <v>296</v>
      </c>
      <c r="J26" s="38" t="s">
        <v>159</v>
      </c>
      <c r="K26" s="32" t="s">
        <v>295</v>
      </c>
      <c r="L26" s="38" t="s">
        <v>162</v>
      </c>
      <c r="M26" s="32" t="s">
        <v>294</v>
      </c>
      <c r="N26" s="38" t="s">
        <v>699</v>
      </c>
      <c r="O26" s="32" t="s">
        <v>311</v>
      </c>
    </row>
    <row r="27" spans="1:15" x14ac:dyDescent="0.3">
      <c r="A27" s="29" t="s">
        <v>22</v>
      </c>
      <c r="B27" s="38" t="s">
        <v>292</v>
      </c>
      <c r="C27" s="32" t="s">
        <v>291</v>
      </c>
      <c r="D27" s="38" t="s">
        <v>1599</v>
      </c>
      <c r="E27" s="32" t="s">
        <v>1600</v>
      </c>
      <c r="F27" s="38" t="s">
        <v>1601</v>
      </c>
      <c r="G27" s="32" t="s">
        <v>1602</v>
      </c>
      <c r="H27" s="38" t="s">
        <v>156</v>
      </c>
      <c r="I27" s="32" t="s">
        <v>287</v>
      </c>
      <c r="J27" s="38" t="s">
        <v>286</v>
      </c>
      <c r="K27" s="32" t="s">
        <v>85</v>
      </c>
      <c r="L27" s="38" t="s">
        <v>285</v>
      </c>
      <c r="M27" s="32" t="s">
        <v>284</v>
      </c>
      <c r="N27" s="38" t="s">
        <v>97</v>
      </c>
      <c r="O27" s="32" t="s">
        <v>1603</v>
      </c>
    </row>
    <row r="28" spans="1:15" x14ac:dyDescent="0.3">
      <c r="A28" s="29" t="s">
        <v>57</v>
      </c>
      <c r="B28" s="38" t="s">
        <v>198</v>
      </c>
      <c r="C28" s="32" t="s">
        <v>283</v>
      </c>
      <c r="D28" s="38" t="s">
        <v>1604</v>
      </c>
      <c r="E28" s="32" t="s">
        <v>195</v>
      </c>
      <c r="F28" s="38" t="s">
        <v>1437</v>
      </c>
      <c r="G28" s="32" t="s">
        <v>876</v>
      </c>
      <c r="H28" s="38" t="s">
        <v>280</v>
      </c>
      <c r="I28" s="32" t="s">
        <v>126</v>
      </c>
      <c r="J28" s="38" t="s">
        <v>279</v>
      </c>
      <c r="K28" s="32" t="s">
        <v>278</v>
      </c>
      <c r="L28" s="38" t="s">
        <v>277</v>
      </c>
      <c r="M28" s="32" t="s">
        <v>276</v>
      </c>
      <c r="N28" s="38" t="s">
        <v>1525</v>
      </c>
      <c r="O28" s="32" t="s">
        <v>850</v>
      </c>
    </row>
    <row r="29" spans="1:15" x14ac:dyDescent="0.3">
      <c r="A29" s="29" t="s">
        <v>74</v>
      </c>
      <c r="B29" s="38" t="s">
        <v>274</v>
      </c>
      <c r="C29" s="32" t="s">
        <v>273</v>
      </c>
      <c r="D29" s="38" t="s">
        <v>1605</v>
      </c>
      <c r="E29" s="32" t="s">
        <v>1606</v>
      </c>
      <c r="F29" s="38" t="s">
        <v>1183</v>
      </c>
      <c r="G29" s="32" t="s">
        <v>1607</v>
      </c>
      <c r="H29" s="38" t="s">
        <v>272</v>
      </c>
      <c r="I29" s="32" t="s">
        <v>271</v>
      </c>
      <c r="J29" s="38" t="s">
        <v>123</v>
      </c>
      <c r="K29" s="32" t="s">
        <v>270</v>
      </c>
      <c r="L29" s="38" t="s">
        <v>269</v>
      </c>
      <c r="M29" s="32" t="s">
        <v>268</v>
      </c>
      <c r="N29" s="38" t="s">
        <v>1608</v>
      </c>
      <c r="O29" s="32" t="s">
        <v>1609</v>
      </c>
    </row>
    <row r="30" spans="1:15" x14ac:dyDescent="0.3">
      <c r="A30" s="29" t="s">
        <v>57</v>
      </c>
      <c r="B30" s="38" t="s">
        <v>267</v>
      </c>
      <c r="C30" s="32" t="s">
        <v>266</v>
      </c>
      <c r="D30" s="38" t="s">
        <v>1610</v>
      </c>
      <c r="E30" s="32" t="s">
        <v>1611</v>
      </c>
      <c r="F30" s="38" t="s">
        <v>1612</v>
      </c>
      <c r="G30" s="32" t="s">
        <v>1613</v>
      </c>
      <c r="H30" s="38" t="s">
        <v>265</v>
      </c>
      <c r="I30" s="32" t="s">
        <v>264</v>
      </c>
      <c r="J30" s="38" t="s">
        <v>263</v>
      </c>
      <c r="K30" s="32" t="s">
        <v>75</v>
      </c>
      <c r="L30" s="38" t="s">
        <v>262</v>
      </c>
      <c r="M30" s="32" t="s">
        <v>261</v>
      </c>
      <c r="N30" s="38" t="s">
        <v>1614</v>
      </c>
      <c r="O30" s="32" t="s">
        <v>1615</v>
      </c>
    </row>
    <row r="31" spans="1:15" x14ac:dyDescent="0.3">
      <c r="A31" s="29" t="s">
        <v>57</v>
      </c>
      <c r="B31" s="38" t="s">
        <v>57</v>
      </c>
      <c r="C31" s="32" t="s">
        <v>57</v>
      </c>
      <c r="D31" s="38" t="s">
        <v>57</v>
      </c>
      <c r="E31" s="32" t="s">
        <v>57</v>
      </c>
      <c r="F31" s="38" t="s">
        <v>57</v>
      </c>
      <c r="G31" s="32" t="s">
        <v>57</v>
      </c>
      <c r="H31" s="38" t="s">
        <v>57</v>
      </c>
      <c r="I31" s="32" t="s">
        <v>57</v>
      </c>
      <c r="J31" s="38" t="s">
        <v>57</v>
      </c>
      <c r="K31" s="32" t="s">
        <v>57</v>
      </c>
      <c r="L31" s="38" t="s">
        <v>57</v>
      </c>
      <c r="M31" s="32" t="s">
        <v>57</v>
      </c>
      <c r="N31" s="38" t="s">
        <v>57</v>
      </c>
      <c r="O31" s="32" t="s">
        <v>57</v>
      </c>
    </row>
    <row r="32" spans="1:15" x14ac:dyDescent="0.3">
      <c r="A32" s="29" t="s">
        <v>56</v>
      </c>
      <c r="B32" s="38" t="s">
        <v>260</v>
      </c>
      <c r="C32" s="32" t="s">
        <v>259</v>
      </c>
      <c r="D32" s="38" t="s">
        <v>260</v>
      </c>
      <c r="E32" s="32" t="s">
        <v>259</v>
      </c>
      <c r="F32" s="38" t="s">
        <v>260</v>
      </c>
      <c r="G32" s="32" t="s">
        <v>259</v>
      </c>
      <c r="H32" s="38" t="s">
        <v>260</v>
      </c>
      <c r="I32" s="32" t="s">
        <v>259</v>
      </c>
      <c r="J32" s="38" t="s">
        <v>260</v>
      </c>
      <c r="K32" s="32" t="s">
        <v>259</v>
      </c>
      <c r="L32" s="38" t="s">
        <v>260</v>
      </c>
      <c r="M32" s="32" t="s">
        <v>259</v>
      </c>
      <c r="N32" s="38" t="s">
        <v>260</v>
      </c>
      <c r="O32" s="32" t="s">
        <v>259</v>
      </c>
    </row>
    <row r="33" spans="1:15" x14ac:dyDescent="0.3">
      <c r="A33" s="29" t="s">
        <v>53</v>
      </c>
      <c r="B33" s="38" t="s">
        <v>258</v>
      </c>
      <c r="C33" s="32" t="s">
        <v>257</v>
      </c>
      <c r="D33" s="38" t="s">
        <v>1418</v>
      </c>
      <c r="E33" s="32" t="s">
        <v>392</v>
      </c>
      <c r="F33" s="38" t="s">
        <v>321</v>
      </c>
      <c r="G33" s="32" t="s">
        <v>652</v>
      </c>
      <c r="H33" s="38" t="s">
        <v>247</v>
      </c>
      <c r="I33" s="32" t="s">
        <v>252</v>
      </c>
      <c r="J33" s="38" t="s">
        <v>251</v>
      </c>
      <c r="K33" s="32" t="s">
        <v>250</v>
      </c>
      <c r="L33" s="38" t="s">
        <v>249</v>
      </c>
      <c r="M33" s="32" t="s">
        <v>248</v>
      </c>
      <c r="N33" s="38" t="s">
        <v>710</v>
      </c>
      <c r="O33" s="32" t="s">
        <v>763</v>
      </c>
    </row>
    <row r="34" spans="1:15" x14ac:dyDescent="0.3">
      <c r="A34" s="29" t="s">
        <v>38</v>
      </c>
      <c r="B34" s="38" t="s">
        <v>35</v>
      </c>
      <c r="C34" s="32" t="s">
        <v>35</v>
      </c>
      <c r="D34" s="38" t="s">
        <v>35</v>
      </c>
      <c r="E34" s="32" t="s">
        <v>35</v>
      </c>
      <c r="F34" s="38" t="s">
        <v>35</v>
      </c>
      <c r="G34" s="32" t="s">
        <v>35</v>
      </c>
      <c r="H34" s="38" t="s">
        <v>35</v>
      </c>
      <c r="I34" s="32" t="s">
        <v>35</v>
      </c>
      <c r="J34" s="38" t="s">
        <v>35</v>
      </c>
      <c r="K34" s="32" t="s">
        <v>35</v>
      </c>
      <c r="L34" s="38" t="s">
        <v>35</v>
      </c>
      <c r="M34" s="32" t="s">
        <v>35</v>
      </c>
      <c r="N34" s="38" t="s">
        <v>35</v>
      </c>
      <c r="O34" s="32" t="s">
        <v>35</v>
      </c>
    </row>
    <row r="35" spans="1:15" x14ac:dyDescent="0.3">
      <c r="A35" s="29" t="s">
        <v>37</v>
      </c>
      <c r="B35" s="38" t="s">
        <v>35</v>
      </c>
      <c r="C35" s="32" t="s">
        <v>35</v>
      </c>
      <c r="D35" s="38" t="s">
        <v>35</v>
      </c>
      <c r="E35" s="32" t="s">
        <v>35</v>
      </c>
      <c r="F35" s="38" t="s">
        <v>35</v>
      </c>
      <c r="G35" s="32" t="s">
        <v>35</v>
      </c>
      <c r="H35" s="38" t="s">
        <v>35</v>
      </c>
      <c r="I35" s="32" t="s">
        <v>35</v>
      </c>
      <c r="J35" s="38" t="s">
        <v>35</v>
      </c>
      <c r="K35" s="32" t="s">
        <v>35</v>
      </c>
      <c r="L35" s="38" t="s">
        <v>35</v>
      </c>
      <c r="M35" s="32" t="s">
        <v>35</v>
      </c>
      <c r="N35" s="38" t="s">
        <v>35</v>
      </c>
      <c r="O35" s="32" t="s">
        <v>35</v>
      </c>
    </row>
    <row r="36" spans="1:15" x14ac:dyDescent="0.3">
      <c r="A36" s="31" t="s">
        <v>36</v>
      </c>
      <c r="B36" s="39" t="s">
        <v>35</v>
      </c>
      <c r="C36" s="30" t="s">
        <v>35</v>
      </c>
      <c r="D36" s="39" t="s">
        <v>35</v>
      </c>
      <c r="E36" s="30" t="s">
        <v>35</v>
      </c>
      <c r="F36" s="39" t="s">
        <v>35</v>
      </c>
      <c r="G36" s="30" t="s">
        <v>35</v>
      </c>
      <c r="H36" s="39" t="s">
        <v>35</v>
      </c>
      <c r="I36" s="30" t="s">
        <v>35</v>
      </c>
      <c r="J36" s="39" t="s">
        <v>35</v>
      </c>
      <c r="K36" s="30" t="s">
        <v>35</v>
      </c>
      <c r="L36" s="39" t="s">
        <v>35</v>
      </c>
      <c r="M36" s="30" t="s">
        <v>35</v>
      </c>
      <c r="N36" s="39" t="s">
        <v>35</v>
      </c>
      <c r="O36" s="30" t="s">
        <v>35</v>
      </c>
    </row>
    <row r="37" spans="1:15" x14ac:dyDescent="0.3">
      <c r="A37" s="29" t="s">
        <v>34</v>
      </c>
    </row>
    <row r="38" spans="1:15" x14ac:dyDescent="0.3">
      <c r="A38" s="29" t="s">
        <v>33</v>
      </c>
    </row>
  </sheetData>
  <mergeCells count="1">
    <mergeCell ref="A1:O1"/>
  </mergeCells>
  <pageMargins left="0.75" right="0.75" top="1" bottom="1" header="0.5" footer="0.5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DD362-DF85-435B-98BE-EC433BD8CF96}">
  <dimension ref="A1:O34"/>
  <sheetViews>
    <sheetView topLeftCell="A4" workbookViewId="0">
      <selection activeCell="I11" sqref="I11"/>
    </sheetView>
  </sheetViews>
  <sheetFormatPr defaultRowHeight="13.8" x14ac:dyDescent="0.3"/>
  <cols>
    <col min="1" max="1" width="23.33203125" style="29" customWidth="1"/>
    <col min="2" max="2" width="10.77734375" style="29" customWidth="1"/>
    <col min="3" max="3" width="10.77734375" style="74" customWidth="1"/>
    <col min="4" max="4" width="10.77734375" style="29" customWidth="1"/>
    <col min="5" max="5" width="10.77734375" style="74" customWidth="1"/>
    <col min="6" max="6" width="10.77734375" style="29" customWidth="1"/>
    <col min="7" max="7" width="10.77734375" style="74" customWidth="1"/>
    <col min="8" max="8" width="10.77734375" style="29" customWidth="1"/>
    <col min="9" max="9" width="10.77734375" style="74" customWidth="1"/>
    <col min="10" max="10" width="10.77734375" style="29" customWidth="1"/>
    <col min="11" max="11" width="10.77734375" style="74" customWidth="1"/>
    <col min="12" max="12" width="10.77734375" style="29" customWidth="1"/>
    <col min="13" max="13" width="10.77734375" style="74" customWidth="1"/>
    <col min="14" max="14" width="10.77734375" style="29" customWidth="1"/>
    <col min="15" max="15" width="10.77734375" style="74" customWidth="1"/>
    <col min="16" max="16384" width="8.88671875" style="29"/>
  </cols>
  <sheetData>
    <row r="1" spans="1:15" ht="18" x14ac:dyDescent="0.35">
      <c r="A1" s="70" t="s">
        <v>607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</row>
    <row r="2" spans="1:15" x14ac:dyDescent="0.3">
      <c r="A2" s="61" t="s">
        <v>232</v>
      </c>
      <c r="B2" s="71" t="s">
        <v>231</v>
      </c>
      <c r="C2" s="71"/>
      <c r="D2" s="71" t="s">
        <v>11</v>
      </c>
      <c r="E2" s="71"/>
      <c r="F2" s="71" t="s">
        <v>12</v>
      </c>
      <c r="G2" s="71"/>
      <c r="H2" s="71" t="s">
        <v>228</v>
      </c>
      <c r="I2" s="71"/>
      <c r="J2" s="71" t="s">
        <v>227</v>
      </c>
      <c r="K2" s="71"/>
      <c r="L2" s="71" t="s">
        <v>9</v>
      </c>
      <c r="M2" s="71"/>
      <c r="N2" s="71" t="s">
        <v>10</v>
      </c>
      <c r="O2" s="71"/>
    </row>
    <row r="3" spans="1:15" x14ac:dyDescent="0.3">
      <c r="A3" s="62"/>
      <c r="B3" s="57" t="s">
        <v>246</v>
      </c>
      <c r="C3" s="57" t="s">
        <v>245</v>
      </c>
      <c r="D3" s="57" t="s">
        <v>244</v>
      </c>
      <c r="E3" s="57" t="s">
        <v>243</v>
      </c>
      <c r="F3" s="57" t="s">
        <v>242</v>
      </c>
      <c r="G3" s="57" t="s">
        <v>241</v>
      </c>
      <c r="H3" s="57" t="s">
        <v>240</v>
      </c>
      <c r="I3" s="57" t="s">
        <v>239</v>
      </c>
      <c r="J3" s="57" t="s">
        <v>238</v>
      </c>
      <c r="K3" s="57" t="s">
        <v>237</v>
      </c>
      <c r="L3" s="57" t="s">
        <v>236</v>
      </c>
      <c r="M3" s="90" t="s">
        <v>235</v>
      </c>
      <c r="N3" s="57" t="s">
        <v>234</v>
      </c>
      <c r="O3" s="90" t="s">
        <v>233</v>
      </c>
    </row>
    <row r="4" spans="1:15" x14ac:dyDescent="0.3">
      <c r="A4" s="45" t="s">
        <v>608</v>
      </c>
      <c r="B4" s="49" t="s">
        <v>712</v>
      </c>
      <c r="C4" s="46" t="s">
        <v>713</v>
      </c>
      <c r="D4" s="49" t="s">
        <v>712</v>
      </c>
      <c r="E4" s="46" t="s">
        <v>713</v>
      </c>
      <c r="F4" s="49" t="s">
        <v>712</v>
      </c>
      <c r="G4" s="46" t="s">
        <v>713</v>
      </c>
      <c r="H4" s="49" t="s">
        <v>712</v>
      </c>
      <c r="I4" s="46" t="s">
        <v>713</v>
      </c>
      <c r="J4" s="49" t="s">
        <v>712</v>
      </c>
      <c r="K4" s="46" t="s">
        <v>713</v>
      </c>
      <c r="L4" s="49" t="s">
        <v>712</v>
      </c>
      <c r="M4" s="46" t="s">
        <v>713</v>
      </c>
      <c r="N4" s="49" t="s">
        <v>712</v>
      </c>
      <c r="O4" s="46" t="s">
        <v>713</v>
      </c>
    </row>
    <row r="5" spans="1:15" x14ac:dyDescent="0.3">
      <c r="A5" s="29" t="s">
        <v>16</v>
      </c>
      <c r="B5" s="32" t="s">
        <v>606</v>
      </c>
      <c r="C5" s="38" t="s">
        <v>605</v>
      </c>
      <c r="D5" s="32" t="s">
        <v>1616</v>
      </c>
      <c r="E5" s="38" t="s">
        <v>1617</v>
      </c>
      <c r="F5" s="32" t="s">
        <v>830</v>
      </c>
      <c r="G5" s="38" t="s">
        <v>1079</v>
      </c>
      <c r="H5" s="32" t="s">
        <v>306</v>
      </c>
      <c r="I5" s="38" t="s">
        <v>604</v>
      </c>
      <c r="J5" s="32" t="s">
        <v>603</v>
      </c>
      <c r="K5" s="38" t="s">
        <v>602</v>
      </c>
      <c r="L5" s="32" t="s">
        <v>601</v>
      </c>
      <c r="M5" s="38" t="s">
        <v>600</v>
      </c>
      <c r="N5" s="32" t="s">
        <v>1618</v>
      </c>
      <c r="O5" s="38" t="s">
        <v>1619</v>
      </c>
    </row>
    <row r="6" spans="1:15" x14ac:dyDescent="0.3">
      <c r="A6" s="29" t="s">
        <v>57</v>
      </c>
      <c r="B6" s="32" t="s">
        <v>91</v>
      </c>
      <c r="C6" s="38" t="s">
        <v>599</v>
      </c>
      <c r="D6" s="32" t="s">
        <v>1620</v>
      </c>
      <c r="E6" s="38" t="s">
        <v>1621</v>
      </c>
      <c r="F6" s="32" t="s">
        <v>1392</v>
      </c>
      <c r="G6" s="38" t="s">
        <v>903</v>
      </c>
      <c r="H6" s="32" t="s">
        <v>598</v>
      </c>
      <c r="I6" s="38" t="s">
        <v>597</v>
      </c>
      <c r="J6" s="32" t="s">
        <v>126</v>
      </c>
      <c r="K6" s="38" t="s">
        <v>596</v>
      </c>
      <c r="L6" s="32" t="s">
        <v>529</v>
      </c>
      <c r="M6" s="38" t="s">
        <v>210</v>
      </c>
      <c r="N6" s="32" t="s">
        <v>1622</v>
      </c>
      <c r="O6" s="38" t="s">
        <v>1623</v>
      </c>
    </row>
    <row r="7" spans="1:15" x14ac:dyDescent="0.3">
      <c r="A7" s="29" t="s">
        <v>17</v>
      </c>
      <c r="B7" s="32" t="s">
        <v>169</v>
      </c>
      <c r="C7" s="38" t="s">
        <v>595</v>
      </c>
      <c r="D7" s="32" t="s">
        <v>169</v>
      </c>
      <c r="E7" s="38" t="s">
        <v>168</v>
      </c>
      <c r="F7" s="32" t="s">
        <v>157</v>
      </c>
      <c r="G7" s="38" t="s">
        <v>147</v>
      </c>
      <c r="H7" s="32" t="s">
        <v>168</v>
      </c>
      <c r="I7" s="38" t="s">
        <v>157</v>
      </c>
      <c r="J7" s="32" t="s">
        <v>167</v>
      </c>
      <c r="K7" s="38" t="s">
        <v>323</v>
      </c>
      <c r="L7" s="32" t="s">
        <v>593</v>
      </c>
      <c r="M7" s="38" t="s">
        <v>592</v>
      </c>
      <c r="N7" s="32" t="s">
        <v>651</v>
      </c>
      <c r="O7" s="38" t="s">
        <v>1624</v>
      </c>
    </row>
    <row r="8" spans="1:15" x14ac:dyDescent="0.3">
      <c r="A8" s="29" t="s">
        <v>57</v>
      </c>
      <c r="B8" s="32" t="s">
        <v>197</v>
      </c>
      <c r="C8" s="38" t="s">
        <v>590</v>
      </c>
      <c r="D8" s="32" t="s">
        <v>346</v>
      </c>
      <c r="E8" s="38" t="s">
        <v>892</v>
      </c>
      <c r="F8" s="32" t="s">
        <v>409</v>
      </c>
      <c r="G8" s="38" t="s">
        <v>430</v>
      </c>
      <c r="H8" s="32" t="s">
        <v>87</v>
      </c>
      <c r="I8" s="38" t="s">
        <v>588</v>
      </c>
      <c r="J8" s="32" t="s">
        <v>587</v>
      </c>
      <c r="K8" s="38" t="s">
        <v>366</v>
      </c>
      <c r="L8" s="32" t="s">
        <v>366</v>
      </c>
      <c r="M8" s="38" t="s">
        <v>586</v>
      </c>
      <c r="N8" s="32" t="s">
        <v>1104</v>
      </c>
      <c r="O8" s="38" t="s">
        <v>62</v>
      </c>
    </row>
    <row r="9" spans="1:15" x14ac:dyDescent="0.3">
      <c r="A9" s="40" t="s">
        <v>193</v>
      </c>
      <c r="B9" s="38" t="s">
        <v>225</v>
      </c>
      <c r="C9" s="38" t="s">
        <v>255</v>
      </c>
      <c r="D9" s="38" t="s">
        <v>1625</v>
      </c>
      <c r="E9" s="38" t="s">
        <v>1626</v>
      </c>
      <c r="F9" s="59" t="s">
        <v>1627</v>
      </c>
      <c r="G9" s="59" t="s">
        <v>1238</v>
      </c>
      <c r="H9" s="38" t="s">
        <v>582</v>
      </c>
      <c r="I9" s="38" t="s">
        <v>581</v>
      </c>
      <c r="J9" s="38" t="s">
        <v>580</v>
      </c>
      <c r="K9" s="38" t="s">
        <v>579</v>
      </c>
      <c r="L9" s="38" t="s">
        <v>578</v>
      </c>
      <c r="M9" s="38" t="s">
        <v>577</v>
      </c>
      <c r="N9" s="38" t="s">
        <v>1628</v>
      </c>
      <c r="O9" s="38" t="s">
        <v>1629</v>
      </c>
    </row>
    <row r="10" spans="1:15" x14ac:dyDescent="0.3">
      <c r="A10" s="40" t="s">
        <v>57</v>
      </c>
      <c r="B10" s="38" t="s">
        <v>130</v>
      </c>
      <c r="C10" s="38" t="s">
        <v>576</v>
      </c>
      <c r="D10" s="38" t="s">
        <v>681</v>
      </c>
      <c r="E10" s="38" t="s">
        <v>1587</v>
      </c>
      <c r="F10" s="59" t="s">
        <v>877</v>
      </c>
      <c r="G10" s="59" t="s">
        <v>935</v>
      </c>
      <c r="H10" s="38" t="s">
        <v>573</v>
      </c>
      <c r="I10" s="38" t="s">
        <v>372</v>
      </c>
      <c r="J10" s="38" t="s">
        <v>572</v>
      </c>
      <c r="K10" s="38" t="s">
        <v>571</v>
      </c>
      <c r="L10" s="38" t="s">
        <v>570</v>
      </c>
      <c r="M10" s="38" t="s">
        <v>569</v>
      </c>
      <c r="N10" s="38" t="s">
        <v>1630</v>
      </c>
      <c r="O10" s="38" t="s">
        <v>1631</v>
      </c>
    </row>
    <row r="11" spans="1:15" x14ac:dyDescent="0.3">
      <c r="A11" s="29" t="s">
        <v>74</v>
      </c>
      <c r="B11" s="32" t="s">
        <v>568</v>
      </c>
      <c r="C11" s="38" t="s">
        <v>567</v>
      </c>
      <c r="D11" s="32" t="s">
        <v>1632</v>
      </c>
      <c r="E11" s="38" t="s">
        <v>1632</v>
      </c>
      <c r="F11" s="32" t="s">
        <v>1633</v>
      </c>
      <c r="G11" s="38" t="s">
        <v>1634</v>
      </c>
      <c r="H11" s="32" t="s">
        <v>566</v>
      </c>
      <c r="I11" s="38" t="s">
        <v>565</v>
      </c>
      <c r="J11" s="32" t="s">
        <v>564</v>
      </c>
      <c r="K11" s="38" t="s">
        <v>563</v>
      </c>
      <c r="L11" s="32" t="s">
        <v>562</v>
      </c>
      <c r="M11" s="38" t="s">
        <v>561</v>
      </c>
      <c r="N11" s="32" t="s">
        <v>1635</v>
      </c>
      <c r="O11" s="38" t="s">
        <v>1636</v>
      </c>
    </row>
    <row r="12" spans="1:15" x14ac:dyDescent="0.3">
      <c r="A12" s="29" t="s">
        <v>57</v>
      </c>
      <c r="B12" s="32" t="s">
        <v>560</v>
      </c>
      <c r="C12" s="38" t="s">
        <v>559</v>
      </c>
      <c r="D12" s="32" t="s">
        <v>1637</v>
      </c>
      <c r="E12" s="38" t="s">
        <v>1638</v>
      </c>
      <c r="F12" s="32" t="s">
        <v>1639</v>
      </c>
      <c r="G12" s="38" t="s">
        <v>1640</v>
      </c>
      <c r="H12" s="32" t="s">
        <v>363</v>
      </c>
      <c r="I12" s="38" t="s">
        <v>58</v>
      </c>
      <c r="J12" s="32" t="s">
        <v>558</v>
      </c>
      <c r="K12" s="38" t="s">
        <v>557</v>
      </c>
      <c r="L12" s="32" t="s">
        <v>556</v>
      </c>
      <c r="M12" s="38" t="s">
        <v>555</v>
      </c>
      <c r="N12" s="32" t="s">
        <v>1641</v>
      </c>
      <c r="O12" s="38" t="s">
        <v>1642</v>
      </c>
    </row>
    <row r="13" spans="1:15" x14ac:dyDescent="0.3">
      <c r="A13" s="29" t="s">
        <v>57</v>
      </c>
      <c r="B13" s="32" t="s">
        <v>57</v>
      </c>
      <c r="C13" s="38" t="s">
        <v>57</v>
      </c>
      <c r="D13" s="32" t="s">
        <v>57</v>
      </c>
      <c r="E13" s="38" t="s">
        <v>57</v>
      </c>
      <c r="F13" s="32" t="s">
        <v>57</v>
      </c>
      <c r="G13" s="38" t="s">
        <v>57</v>
      </c>
      <c r="H13" s="32" t="s">
        <v>57</v>
      </c>
      <c r="I13" s="38" t="s">
        <v>57</v>
      </c>
      <c r="J13" s="32" t="s">
        <v>57</v>
      </c>
      <c r="K13" s="38" t="s">
        <v>57</v>
      </c>
      <c r="L13" s="32" t="s">
        <v>57</v>
      </c>
      <c r="M13" s="38" t="s">
        <v>57</v>
      </c>
      <c r="N13" s="32" t="s">
        <v>57</v>
      </c>
      <c r="O13" s="38" t="s">
        <v>57</v>
      </c>
    </row>
    <row r="14" spans="1:15" x14ac:dyDescent="0.3">
      <c r="A14" s="29" t="s">
        <v>56</v>
      </c>
      <c r="B14" s="32" t="s">
        <v>553</v>
      </c>
      <c r="C14" s="38" t="s">
        <v>552</v>
      </c>
      <c r="D14" s="32" t="s">
        <v>553</v>
      </c>
      <c r="E14" s="38" t="s">
        <v>552</v>
      </c>
      <c r="F14" s="32" t="s">
        <v>553</v>
      </c>
      <c r="G14" s="38" t="s">
        <v>552</v>
      </c>
      <c r="H14" s="32" t="s">
        <v>553</v>
      </c>
      <c r="I14" s="38" t="s">
        <v>552</v>
      </c>
      <c r="J14" s="32" t="s">
        <v>553</v>
      </c>
      <c r="K14" s="38" t="s">
        <v>552</v>
      </c>
      <c r="L14" s="32" t="s">
        <v>553</v>
      </c>
      <c r="M14" s="38" t="s">
        <v>552</v>
      </c>
      <c r="N14" s="32" t="s">
        <v>553</v>
      </c>
      <c r="O14" s="38" t="s">
        <v>552</v>
      </c>
    </row>
    <row r="15" spans="1:15" x14ac:dyDescent="0.3">
      <c r="A15" s="29" t="s">
        <v>53</v>
      </c>
      <c r="B15" s="32" t="s">
        <v>551</v>
      </c>
      <c r="C15" s="38" t="s">
        <v>550</v>
      </c>
      <c r="D15" s="32" t="s">
        <v>549</v>
      </c>
      <c r="E15" s="38" t="s">
        <v>1643</v>
      </c>
      <c r="F15" s="32" t="s">
        <v>1644</v>
      </c>
      <c r="G15" s="38" t="s">
        <v>107</v>
      </c>
      <c r="H15" s="32" t="s">
        <v>413</v>
      </c>
      <c r="I15" s="38" t="s">
        <v>547</v>
      </c>
      <c r="J15" s="32" t="s">
        <v>546</v>
      </c>
      <c r="K15" s="38" t="s">
        <v>545</v>
      </c>
      <c r="L15" s="32" t="s">
        <v>48</v>
      </c>
      <c r="M15" s="38" t="s">
        <v>544</v>
      </c>
      <c r="N15" s="32" t="s">
        <v>1645</v>
      </c>
      <c r="O15" s="38" t="s">
        <v>1067</v>
      </c>
    </row>
    <row r="16" spans="1:15" x14ac:dyDescent="0.3">
      <c r="A16" s="45" t="s">
        <v>764</v>
      </c>
      <c r="B16" s="49" t="s">
        <v>712</v>
      </c>
      <c r="C16" s="46" t="s">
        <v>713</v>
      </c>
      <c r="D16" s="49" t="s">
        <v>712</v>
      </c>
      <c r="E16" s="46" t="s">
        <v>713</v>
      </c>
      <c r="F16" s="49" t="s">
        <v>712</v>
      </c>
      <c r="G16" s="46" t="s">
        <v>713</v>
      </c>
      <c r="H16" s="49" t="s">
        <v>712</v>
      </c>
      <c r="I16" s="46" t="s">
        <v>713</v>
      </c>
      <c r="J16" s="49" t="s">
        <v>712</v>
      </c>
      <c r="K16" s="46" t="s">
        <v>713</v>
      </c>
      <c r="L16" s="49" t="s">
        <v>712</v>
      </c>
      <c r="M16" s="46" t="s">
        <v>713</v>
      </c>
      <c r="N16" s="49" t="s">
        <v>712</v>
      </c>
      <c r="O16" s="46" t="s">
        <v>713</v>
      </c>
    </row>
    <row r="17" spans="1:15" x14ac:dyDescent="0.3">
      <c r="A17" s="29" t="s">
        <v>16</v>
      </c>
      <c r="B17" s="32" t="s">
        <v>542</v>
      </c>
      <c r="C17" s="38" t="s">
        <v>156</v>
      </c>
      <c r="D17" s="32" t="s">
        <v>1646</v>
      </c>
      <c r="E17" s="38" t="s">
        <v>1647</v>
      </c>
      <c r="F17" s="32" t="s">
        <v>1648</v>
      </c>
      <c r="G17" s="38" t="s">
        <v>157</v>
      </c>
      <c r="H17" s="32" t="s">
        <v>541</v>
      </c>
      <c r="I17" s="38" t="s">
        <v>540</v>
      </c>
      <c r="J17" s="32" t="s">
        <v>539</v>
      </c>
      <c r="K17" s="38" t="s">
        <v>538</v>
      </c>
      <c r="L17" s="32" t="s">
        <v>537</v>
      </c>
      <c r="M17" s="38" t="s">
        <v>536</v>
      </c>
      <c r="N17" s="32" t="s">
        <v>1649</v>
      </c>
      <c r="O17" s="38" t="s">
        <v>1650</v>
      </c>
    </row>
    <row r="18" spans="1:15" x14ac:dyDescent="0.3">
      <c r="A18" s="29" t="s">
        <v>57</v>
      </c>
      <c r="B18" s="32" t="s">
        <v>81</v>
      </c>
      <c r="C18" s="38" t="s">
        <v>298</v>
      </c>
      <c r="D18" s="32" t="s">
        <v>1096</v>
      </c>
      <c r="E18" s="38" t="s">
        <v>1651</v>
      </c>
      <c r="F18" s="32" t="s">
        <v>1652</v>
      </c>
      <c r="G18" s="38" t="s">
        <v>526</v>
      </c>
      <c r="H18" s="32" t="s">
        <v>535</v>
      </c>
      <c r="I18" s="38" t="s">
        <v>385</v>
      </c>
      <c r="J18" s="32" t="s">
        <v>523</v>
      </c>
      <c r="K18" s="38" t="s">
        <v>534</v>
      </c>
      <c r="L18" s="32" t="s">
        <v>533</v>
      </c>
      <c r="M18" s="38" t="s">
        <v>532</v>
      </c>
      <c r="N18" s="32" t="s">
        <v>1653</v>
      </c>
      <c r="O18" s="38" t="s">
        <v>1654</v>
      </c>
    </row>
    <row r="19" spans="1:15" x14ac:dyDescent="0.3">
      <c r="A19" s="29" t="s">
        <v>17</v>
      </c>
      <c r="B19" s="32" t="s">
        <v>439</v>
      </c>
      <c r="C19" s="38" t="s">
        <v>120</v>
      </c>
      <c r="D19" s="32" t="s">
        <v>1655</v>
      </c>
      <c r="E19" s="38" t="s">
        <v>167</v>
      </c>
      <c r="F19" s="32" t="s">
        <v>111</v>
      </c>
      <c r="G19" s="38" t="s">
        <v>156</v>
      </c>
      <c r="H19" s="32" t="s">
        <v>147</v>
      </c>
      <c r="I19" s="38" t="s">
        <v>292</v>
      </c>
      <c r="J19" s="32" t="s">
        <v>122</v>
      </c>
      <c r="K19" s="38" t="s">
        <v>270</v>
      </c>
      <c r="L19" s="32" t="s">
        <v>531</v>
      </c>
      <c r="M19" s="38" t="s">
        <v>530</v>
      </c>
      <c r="N19" s="32" t="s">
        <v>122</v>
      </c>
      <c r="O19" s="38" t="s">
        <v>341</v>
      </c>
    </row>
    <row r="20" spans="1:15" x14ac:dyDescent="0.3">
      <c r="A20" s="29" t="s">
        <v>57</v>
      </c>
      <c r="B20" s="32" t="s">
        <v>529</v>
      </c>
      <c r="C20" s="38" t="s">
        <v>75</v>
      </c>
      <c r="D20" s="32" t="s">
        <v>1656</v>
      </c>
      <c r="E20" s="38" t="s">
        <v>586</v>
      </c>
      <c r="F20" s="32" t="s">
        <v>1236</v>
      </c>
      <c r="G20" s="38" t="s">
        <v>388</v>
      </c>
      <c r="H20" s="32" t="s">
        <v>526</v>
      </c>
      <c r="I20" s="38" t="s">
        <v>525</v>
      </c>
      <c r="J20" s="32" t="s">
        <v>407</v>
      </c>
      <c r="K20" s="38" t="s">
        <v>202</v>
      </c>
      <c r="L20" s="32" t="s">
        <v>524</v>
      </c>
      <c r="M20" s="38" t="s">
        <v>104</v>
      </c>
      <c r="N20" s="32" t="s">
        <v>852</v>
      </c>
      <c r="O20" s="38" t="s">
        <v>320</v>
      </c>
    </row>
    <row r="21" spans="1:15" x14ac:dyDescent="0.3">
      <c r="A21" s="40" t="s">
        <v>193</v>
      </c>
      <c r="B21" s="38" t="s">
        <v>521</v>
      </c>
      <c r="C21" s="38" t="s">
        <v>520</v>
      </c>
      <c r="D21" s="38" t="s">
        <v>1657</v>
      </c>
      <c r="E21" s="38" t="s">
        <v>1625</v>
      </c>
      <c r="F21" s="59" t="s">
        <v>1658</v>
      </c>
      <c r="G21" s="59" t="s">
        <v>1420</v>
      </c>
      <c r="H21" s="38" t="s">
        <v>519</v>
      </c>
      <c r="I21" s="38" t="s">
        <v>518</v>
      </c>
      <c r="J21" s="38" t="s">
        <v>517</v>
      </c>
      <c r="K21" s="38" t="s">
        <v>516</v>
      </c>
      <c r="L21" s="38" t="s">
        <v>515</v>
      </c>
      <c r="M21" s="38" t="s">
        <v>514</v>
      </c>
      <c r="N21" s="38" t="s">
        <v>1659</v>
      </c>
      <c r="O21" s="38" t="s">
        <v>1660</v>
      </c>
    </row>
    <row r="22" spans="1:15" x14ac:dyDescent="0.3">
      <c r="A22" s="40" t="s">
        <v>57</v>
      </c>
      <c r="B22" s="38" t="s">
        <v>513</v>
      </c>
      <c r="C22" s="38" t="s">
        <v>353</v>
      </c>
      <c r="D22" s="38" t="s">
        <v>877</v>
      </c>
      <c r="E22" s="38" t="s">
        <v>1661</v>
      </c>
      <c r="F22" s="59" t="s">
        <v>1156</v>
      </c>
      <c r="G22" s="59" t="s">
        <v>1406</v>
      </c>
      <c r="H22" s="38" t="s">
        <v>510</v>
      </c>
      <c r="I22" s="38" t="s">
        <v>509</v>
      </c>
      <c r="J22" s="38" t="s">
        <v>127</v>
      </c>
      <c r="K22" s="38" t="s">
        <v>508</v>
      </c>
      <c r="L22" s="38" t="s">
        <v>433</v>
      </c>
      <c r="M22" s="38" t="s">
        <v>507</v>
      </c>
      <c r="N22" s="38" t="s">
        <v>1431</v>
      </c>
      <c r="O22" s="38" t="s">
        <v>1662</v>
      </c>
    </row>
    <row r="23" spans="1:15" x14ac:dyDescent="0.3">
      <c r="A23" s="29" t="s">
        <v>74</v>
      </c>
      <c r="B23" s="32" t="s">
        <v>506</v>
      </c>
      <c r="C23" s="38" t="s">
        <v>505</v>
      </c>
      <c r="D23" s="32" t="s">
        <v>1663</v>
      </c>
      <c r="E23" s="38" t="s">
        <v>1664</v>
      </c>
      <c r="F23" s="32" t="s">
        <v>1665</v>
      </c>
      <c r="G23" s="38" t="s">
        <v>1271</v>
      </c>
      <c r="H23" s="32" t="s">
        <v>503</v>
      </c>
      <c r="I23" s="38" t="s">
        <v>502</v>
      </c>
      <c r="J23" s="32" t="s">
        <v>501</v>
      </c>
      <c r="K23" s="38" t="s">
        <v>500</v>
      </c>
      <c r="L23" s="32" t="s">
        <v>499</v>
      </c>
      <c r="M23" s="38" t="s">
        <v>498</v>
      </c>
      <c r="N23" s="32" t="s">
        <v>1666</v>
      </c>
      <c r="O23" s="38" t="s">
        <v>1667</v>
      </c>
    </row>
    <row r="24" spans="1:15" x14ac:dyDescent="0.3">
      <c r="A24" s="29" t="s">
        <v>57</v>
      </c>
      <c r="B24" s="32" t="s">
        <v>497</v>
      </c>
      <c r="C24" s="38" t="s">
        <v>496</v>
      </c>
      <c r="D24" s="32" t="s">
        <v>1668</v>
      </c>
      <c r="E24" s="38" t="s">
        <v>1669</v>
      </c>
      <c r="F24" s="32" t="s">
        <v>1611</v>
      </c>
      <c r="G24" s="38" t="s">
        <v>1670</v>
      </c>
      <c r="H24" s="32" t="s">
        <v>494</v>
      </c>
      <c r="I24" s="38" t="s">
        <v>137</v>
      </c>
      <c r="J24" s="32" t="s">
        <v>493</v>
      </c>
      <c r="K24" s="38" t="s">
        <v>492</v>
      </c>
      <c r="L24" s="32" t="s">
        <v>491</v>
      </c>
      <c r="M24" s="38" t="s">
        <v>194</v>
      </c>
      <c r="N24" s="32" t="s">
        <v>1671</v>
      </c>
      <c r="O24" s="38" t="s">
        <v>1672</v>
      </c>
    </row>
    <row r="25" spans="1:15" x14ac:dyDescent="0.3">
      <c r="A25" s="29" t="s">
        <v>57</v>
      </c>
      <c r="B25" s="32" t="s">
        <v>57</v>
      </c>
      <c r="C25" s="38" t="s">
        <v>57</v>
      </c>
      <c r="D25" s="32" t="s">
        <v>57</v>
      </c>
      <c r="E25" s="38" t="s">
        <v>57</v>
      </c>
      <c r="F25" s="32" t="s">
        <v>57</v>
      </c>
      <c r="G25" s="38" t="s">
        <v>57</v>
      </c>
      <c r="H25" s="32" t="s">
        <v>57</v>
      </c>
      <c r="I25" s="38" t="s">
        <v>57</v>
      </c>
      <c r="J25" s="32" t="s">
        <v>57</v>
      </c>
      <c r="K25" s="38" t="s">
        <v>57</v>
      </c>
      <c r="L25" s="32" t="s">
        <v>57</v>
      </c>
      <c r="M25" s="38" t="s">
        <v>57</v>
      </c>
      <c r="N25" s="32" t="s">
        <v>57</v>
      </c>
      <c r="O25" s="38" t="s">
        <v>57</v>
      </c>
    </row>
    <row r="26" spans="1:15" x14ac:dyDescent="0.3">
      <c r="A26" s="29" t="s">
        <v>56</v>
      </c>
      <c r="B26" s="32" t="s">
        <v>490</v>
      </c>
      <c r="C26" s="38" t="s">
        <v>489</v>
      </c>
      <c r="D26" s="32" t="s">
        <v>490</v>
      </c>
      <c r="E26" s="38" t="s">
        <v>489</v>
      </c>
      <c r="F26" s="32" t="s">
        <v>490</v>
      </c>
      <c r="G26" s="38" t="s">
        <v>489</v>
      </c>
      <c r="H26" s="32" t="s">
        <v>490</v>
      </c>
      <c r="I26" s="38" t="s">
        <v>489</v>
      </c>
      <c r="J26" s="32" t="s">
        <v>490</v>
      </c>
      <c r="K26" s="38" t="s">
        <v>489</v>
      </c>
      <c r="L26" s="32" t="s">
        <v>490</v>
      </c>
      <c r="M26" s="38" t="s">
        <v>489</v>
      </c>
      <c r="N26" s="32" t="s">
        <v>490</v>
      </c>
      <c r="O26" s="38" t="s">
        <v>489</v>
      </c>
    </row>
    <row r="27" spans="1:15" x14ac:dyDescent="0.3">
      <c r="A27" s="29" t="s">
        <v>53</v>
      </c>
      <c r="B27" s="32" t="s">
        <v>488</v>
      </c>
      <c r="C27" s="38" t="s">
        <v>487</v>
      </c>
      <c r="D27" s="32" t="s">
        <v>156</v>
      </c>
      <c r="E27" s="38" t="s">
        <v>98</v>
      </c>
      <c r="F27" s="32" t="s">
        <v>856</v>
      </c>
      <c r="G27" s="38" t="s">
        <v>920</v>
      </c>
      <c r="H27" s="32" t="s">
        <v>484</v>
      </c>
      <c r="I27" s="38" t="s">
        <v>483</v>
      </c>
      <c r="J27" s="32" t="s">
        <v>482</v>
      </c>
      <c r="K27" s="38" t="s">
        <v>481</v>
      </c>
      <c r="L27" s="32" t="s">
        <v>480</v>
      </c>
      <c r="M27" s="38" t="s">
        <v>479</v>
      </c>
      <c r="N27" s="32" t="s">
        <v>290</v>
      </c>
      <c r="O27" s="38" t="s">
        <v>923</v>
      </c>
    </row>
    <row r="28" spans="1:15" s="74" customFormat="1" x14ac:dyDescent="0.3">
      <c r="B28" s="75"/>
      <c r="C28" s="75"/>
      <c r="D28" s="75"/>
      <c r="E28" s="75"/>
      <c r="F28" s="75"/>
      <c r="G28" s="75"/>
      <c r="H28" s="75"/>
      <c r="I28" s="75"/>
      <c r="J28" s="75"/>
      <c r="K28" s="75"/>
      <c r="L28" s="75"/>
      <c r="M28" s="75"/>
      <c r="N28" s="75"/>
      <c r="O28" s="75"/>
    </row>
    <row r="29" spans="1:15" x14ac:dyDescent="0.3">
      <c r="A29" s="29" t="s">
        <v>477</v>
      </c>
      <c r="B29" s="32" t="s">
        <v>35</v>
      </c>
      <c r="C29" s="75" t="s">
        <v>35</v>
      </c>
      <c r="D29" s="32" t="s">
        <v>35</v>
      </c>
      <c r="E29" s="75" t="s">
        <v>35</v>
      </c>
      <c r="F29" s="32" t="s">
        <v>35</v>
      </c>
      <c r="G29" s="75" t="s">
        <v>35</v>
      </c>
      <c r="H29" s="32" t="s">
        <v>35</v>
      </c>
      <c r="I29" s="75" t="s">
        <v>35</v>
      </c>
      <c r="J29" s="32" t="s">
        <v>35</v>
      </c>
      <c r="K29" s="75" t="s">
        <v>35</v>
      </c>
      <c r="L29" s="32" t="s">
        <v>35</v>
      </c>
      <c r="M29" s="75" t="s">
        <v>35</v>
      </c>
      <c r="N29" s="32" t="s">
        <v>35</v>
      </c>
      <c r="O29" s="75" t="s">
        <v>35</v>
      </c>
    </row>
    <row r="30" spans="1:15" x14ac:dyDescent="0.3">
      <c r="A30" s="29" t="s">
        <v>476</v>
      </c>
      <c r="B30" s="32" t="s">
        <v>35</v>
      </c>
      <c r="C30" s="75" t="s">
        <v>35</v>
      </c>
      <c r="D30" s="32" t="s">
        <v>35</v>
      </c>
      <c r="E30" s="75" t="s">
        <v>35</v>
      </c>
      <c r="F30" s="32" t="s">
        <v>35</v>
      </c>
      <c r="G30" s="75" t="s">
        <v>35</v>
      </c>
      <c r="H30" s="32" t="s">
        <v>35</v>
      </c>
      <c r="I30" s="75" t="s">
        <v>35</v>
      </c>
      <c r="J30" s="32" t="s">
        <v>35</v>
      </c>
      <c r="K30" s="75" t="s">
        <v>35</v>
      </c>
      <c r="L30" s="32" t="s">
        <v>35</v>
      </c>
      <c r="M30" s="75" t="s">
        <v>35</v>
      </c>
      <c r="N30" s="32" t="s">
        <v>35</v>
      </c>
      <c r="O30" s="75" t="s">
        <v>35</v>
      </c>
    </row>
    <row r="31" spans="1:15" x14ac:dyDescent="0.3">
      <c r="A31" s="29" t="s">
        <v>37</v>
      </c>
      <c r="B31" s="32" t="s">
        <v>35</v>
      </c>
      <c r="C31" s="75" t="s">
        <v>35</v>
      </c>
      <c r="D31" s="32" t="s">
        <v>35</v>
      </c>
      <c r="E31" s="75" t="s">
        <v>35</v>
      </c>
      <c r="F31" s="32" t="s">
        <v>35</v>
      </c>
      <c r="G31" s="75" t="s">
        <v>35</v>
      </c>
      <c r="H31" s="32" t="s">
        <v>35</v>
      </c>
      <c r="I31" s="75" t="s">
        <v>35</v>
      </c>
      <c r="J31" s="32" t="s">
        <v>35</v>
      </c>
      <c r="K31" s="75" t="s">
        <v>35</v>
      </c>
      <c r="L31" s="32" t="s">
        <v>35</v>
      </c>
      <c r="M31" s="75" t="s">
        <v>35</v>
      </c>
      <c r="N31" s="32" t="s">
        <v>35</v>
      </c>
      <c r="O31" s="75" t="s">
        <v>35</v>
      </c>
    </row>
    <row r="32" spans="1:15" x14ac:dyDescent="0.3">
      <c r="A32" s="31" t="s">
        <v>36</v>
      </c>
      <c r="B32" s="30" t="s">
        <v>35</v>
      </c>
      <c r="C32" s="89" t="s">
        <v>35</v>
      </c>
      <c r="D32" s="30" t="s">
        <v>35</v>
      </c>
      <c r="E32" s="89" t="s">
        <v>35</v>
      </c>
      <c r="F32" s="30" t="s">
        <v>35</v>
      </c>
      <c r="G32" s="89" t="s">
        <v>35</v>
      </c>
      <c r="H32" s="30" t="s">
        <v>35</v>
      </c>
      <c r="I32" s="89" t="s">
        <v>35</v>
      </c>
      <c r="J32" s="30" t="s">
        <v>35</v>
      </c>
      <c r="K32" s="89" t="s">
        <v>35</v>
      </c>
      <c r="L32" s="30" t="s">
        <v>35</v>
      </c>
      <c r="M32" s="89" t="s">
        <v>35</v>
      </c>
      <c r="N32" s="30" t="s">
        <v>35</v>
      </c>
      <c r="O32" s="89" t="s">
        <v>35</v>
      </c>
    </row>
    <row r="33" spans="1:1" x14ac:dyDescent="0.3">
      <c r="A33" s="29" t="s">
        <v>34</v>
      </c>
    </row>
    <row r="34" spans="1:1" x14ac:dyDescent="0.3">
      <c r="A34" s="29" t="s">
        <v>33</v>
      </c>
    </row>
  </sheetData>
  <mergeCells count="8">
    <mergeCell ref="A1:O1"/>
    <mergeCell ref="B2:C2"/>
    <mergeCell ref="D2:E2"/>
    <mergeCell ref="F2:G2"/>
    <mergeCell ref="H2:I2"/>
    <mergeCell ref="J2:K2"/>
    <mergeCell ref="L2:M2"/>
    <mergeCell ref="N2:O2"/>
  </mergeCells>
  <pageMargins left="0.75" right="0.75" top="1" bottom="1" header="0.5" footer="0.5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105792-31F9-4FBA-9471-D3443E406369}">
  <dimension ref="A1:O40"/>
  <sheetViews>
    <sheetView topLeftCell="A10" workbookViewId="0">
      <selection activeCell="A9" sqref="A9"/>
    </sheetView>
  </sheetViews>
  <sheetFormatPr defaultRowHeight="13.8" x14ac:dyDescent="0.3"/>
  <cols>
    <col min="1" max="1" width="23.33203125" style="41" customWidth="1"/>
    <col min="2" max="2" width="10.77734375" style="53" customWidth="1"/>
    <col min="3" max="3" width="10.77734375" style="41" customWidth="1"/>
    <col min="4" max="4" width="10.77734375" style="53" customWidth="1"/>
    <col min="5" max="5" width="10.77734375" style="41" customWidth="1"/>
    <col min="6" max="6" width="10.77734375" style="53" customWidth="1"/>
    <col min="7" max="7" width="10.77734375" style="41" customWidth="1"/>
    <col min="8" max="8" width="10.77734375" style="53" customWidth="1"/>
    <col min="9" max="9" width="10.77734375" style="41" customWidth="1"/>
    <col min="10" max="10" width="10.77734375" style="53" customWidth="1"/>
    <col min="11" max="11" width="10.77734375" style="41" customWidth="1"/>
    <col min="12" max="12" width="10.77734375" style="53" customWidth="1"/>
    <col min="13" max="13" width="10.77734375" style="41" customWidth="1"/>
    <col min="14" max="14" width="10.77734375" style="53" customWidth="1"/>
    <col min="15" max="15" width="10.77734375" style="41" customWidth="1"/>
    <col min="16" max="16384" width="8.88671875" style="41"/>
  </cols>
  <sheetData>
    <row r="1" spans="1:15" ht="18" x14ac:dyDescent="0.35">
      <c r="A1" s="70" t="s">
        <v>667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</row>
    <row r="2" spans="1:15" x14ac:dyDescent="0.3">
      <c r="A2" s="45" t="s">
        <v>232</v>
      </c>
      <c r="B2" s="71" t="s">
        <v>231</v>
      </c>
      <c r="C2" s="71"/>
      <c r="D2" s="71" t="s">
        <v>11</v>
      </c>
      <c r="E2" s="71"/>
      <c r="F2" s="71" t="s">
        <v>12</v>
      </c>
      <c r="G2" s="71"/>
      <c r="H2" s="71" t="s">
        <v>228</v>
      </c>
      <c r="I2" s="71"/>
      <c r="J2" s="71" t="s">
        <v>227</v>
      </c>
      <c r="K2" s="71"/>
      <c r="L2" s="71" t="s">
        <v>9</v>
      </c>
      <c r="M2" s="71"/>
      <c r="N2" s="71" t="s">
        <v>10</v>
      </c>
      <c r="O2" s="71"/>
    </row>
    <row r="3" spans="1:15" x14ac:dyDescent="0.3">
      <c r="A3" s="48"/>
      <c r="B3" s="57" t="s">
        <v>246</v>
      </c>
      <c r="C3" s="60" t="s">
        <v>245</v>
      </c>
      <c r="D3" s="57" t="s">
        <v>244</v>
      </c>
      <c r="E3" s="60" t="s">
        <v>243</v>
      </c>
      <c r="F3" s="57" t="s">
        <v>242</v>
      </c>
      <c r="G3" s="60" t="s">
        <v>241</v>
      </c>
      <c r="H3" s="57" t="s">
        <v>240</v>
      </c>
      <c r="I3" s="60" t="s">
        <v>239</v>
      </c>
      <c r="J3" s="57" t="s">
        <v>238</v>
      </c>
      <c r="K3" s="60" t="s">
        <v>237</v>
      </c>
      <c r="L3" s="57" t="s">
        <v>236</v>
      </c>
      <c r="M3" s="60" t="s">
        <v>235</v>
      </c>
      <c r="N3" s="57" t="s">
        <v>234</v>
      </c>
      <c r="O3" s="60" t="s">
        <v>233</v>
      </c>
    </row>
    <row r="4" spans="1:15" s="48" customFormat="1" x14ac:dyDescent="0.3">
      <c r="A4" s="45" t="s">
        <v>669</v>
      </c>
      <c r="B4" s="54" t="s">
        <v>668</v>
      </c>
      <c r="C4" s="47" t="s">
        <v>35</v>
      </c>
      <c r="D4" s="54" t="s">
        <v>668</v>
      </c>
      <c r="E4" s="47" t="s">
        <v>35</v>
      </c>
      <c r="F4" s="54" t="s">
        <v>668</v>
      </c>
      <c r="G4" s="47" t="s">
        <v>35</v>
      </c>
      <c r="H4" s="54" t="s">
        <v>668</v>
      </c>
      <c r="I4" s="47" t="s">
        <v>35</v>
      </c>
      <c r="J4" s="54" t="s">
        <v>668</v>
      </c>
      <c r="K4" s="47" t="s">
        <v>35</v>
      </c>
      <c r="L4" s="54" t="s">
        <v>668</v>
      </c>
      <c r="M4" s="47" t="s">
        <v>35</v>
      </c>
      <c r="N4" s="54" t="s">
        <v>668</v>
      </c>
      <c r="O4" s="47" t="s">
        <v>35</v>
      </c>
    </row>
    <row r="5" spans="1:15" x14ac:dyDescent="0.3">
      <c r="A5" s="41" t="s">
        <v>16</v>
      </c>
      <c r="B5" s="55" t="s">
        <v>666</v>
      </c>
      <c r="C5" s="44" t="s">
        <v>530</v>
      </c>
      <c r="D5" s="55" t="s">
        <v>94</v>
      </c>
      <c r="E5" s="44" t="s">
        <v>94</v>
      </c>
      <c r="F5" s="55" t="s">
        <v>1444</v>
      </c>
      <c r="G5" s="44" t="s">
        <v>341</v>
      </c>
      <c r="H5" s="55" t="s">
        <v>663</v>
      </c>
      <c r="I5" s="44" t="s">
        <v>662</v>
      </c>
      <c r="J5" s="55" t="s">
        <v>661</v>
      </c>
      <c r="K5" s="44" t="s">
        <v>660</v>
      </c>
      <c r="L5" s="55" t="s">
        <v>659</v>
      </c>
      <c r="M5" s="44" t="s">
        <v>360</v>
      </c>
      <c r="N5" s="55" t="s">
        <v>1673</v>
      </c>
      <c r="O5" s="44" t="s">
        <v>1674</v>
      </c>
    </row>
    <row r="6" spans="1:15" x14ac:dyDescent="0.3">
      <c r="A6" s="41" t="s">
        <v>57</v>
      </c>
      <c r="B6" s="55" t="s">
        <v>658</v>
      </c>
      <c r="C6" s="44" t="s">
        <v>657</v>
      </c>
      <c r="D6" s="55" t="s">
        <v>369</v>
      </c>
      <c r="E6" s="44" t="s">
        <v>834</v>
      </c>
      <c r="F6" s="55" t="s">
        <v>446</v>
      </c>
      <c r="G6" s="44" t="s">
        <v>638</v>
      </c>
      <c r="H6" s="55" t="s">
        <v>655</v>
      </c>
      <c r="I6" s="44" t="s">
        <v>333</v>
      </c>
      <c r="J6" s="55" t="s">
        <v>654</v>
      </c>
      <c r="K6" s="44" t="s">
        <v>584</v>
      </c>
      <c r="L6" s="55" t="s">
        <v>653</v>
      </c>
      <c r="M6" s="44" t="s">
        <v>528</v>
      </c>
      <c r="N6" s="55" t="s">
        <v>1675</v>
      </c>
      <c r="O6" s="44" t="s">
        <v>1676</v>
      </c>
    </row>
    <row r="7" spans="1:15" x14ac:dyDescent="0.3">
      <c r="A7" s="41" t="s">
        <v>17</v>
      </c>
      <c r="B7" s="55" t="s">
        <v>652</v>
      </c>
      <c r="C7" s="44" t="s">
        <v>270</v>
      </c>
      <c r="D7" s="55" t="s">
        <v>167</v>
      </c>
      <c r="E7" s="44" t="s">
        <v>169</v>
      </c>
      <c r="F7" s="55" t="s">
        <v>135</v>
      </c>
      <c r="G7" s="44" t="s">
        <v>207</v>
      </c>
      <c r="H7" s="55" t="s">
        <v>124</v>
      </c>
      <c r="I7" s="44" t="s">
        <v>147</v>
      </c>
      <c r="J7" s="55" t="s">
        <v>650</v>
      </c>
      <c r="K7" s="44" t="s">
        <v>649</v>
      </c>
      <c r="L7" s="55" t="s">
        <v>648</v>
      </c>
      <c r="M7" s="44" t="s">
        <v>647</v>
      </c>
      <c r="N7" s="55" t="s">
        <v>897</v>
      </c>
      <c r="O7" s="44" t="s">
        <v>85</v>
      </c>
    </row>
    <row r="8" spans="1:15" x14ac:dyDescent="0.3">
      <c r="A8" s="41" t="s">
        <v>57</v>
      </c>
      <c r="B8" s="55" t="s">
        <v>646</v>
      </c>
      <c r="C8" s="44" t="s">
        <v>645</v>
      </c>
      <c r="D8" s="55" t="s">
        <v>746</v>
      </c>
      <c r="E8" s="44" t="s">
        <v>442</v>
      </c>
      <c r="F8" s="55" t="s">
        <v>888</v>
      </c>
      <c r="G8" s="44" t="s">
        <v>299</v>
      </c>
      <c r="H8" s="55" t="s">
        <v>429</v>
      </c>
      <c r="I8" s="44" t="s">
        <v>642</v>
      </c>
      <c r="J8" s="55" t="s">
        <v>641</v>
      </c>
      <c r="K8" s="44" t="s">
        <v>640</v>
      </c>
      <c r="L8" s="55" t="s">
        <v>639</v>
      </c>
      <c r="M8" s="44" t="s">
        <v>80</v>
      </c>
      <c r="N8" s="55" t="s">
        <v>163</v>
      </c>
      <c r="O8" s="44" t="s">
        <v>826</v>
      </c>
    </row>
    <row r="9" spans="1:15" x14ac:dyDescent="0.3">
      <c r="A9" s="92" t="s">
        <v>193</v>
      </c>
      <c r="B9" s="93" t="s">
        <v>636</v>
      </c>
      <c r="C9" s="93" t="s">
        <v>248</v>
      </c>
      <c r="D9" s="94" t="s">
        <v>96</v>
      </c>
      <c r="E9" s="94" t="s">
        <v>1677</v>
      </c>
      <c r="F9" s="93" t="s">
        <v>1678</v>
      </c>
      <c r="G9" s="93" t="s">
        <v>1679</v>
      </c>
      <c r="H9" s="94" t="s">
        <v>633</v>
      </c>
      <c r="I9" s="94" t="s">
        <v>632</v>
      </c>
      <c r="J9" s="94" t="s">
        <v>631</v>
      </c>
      <c r="K9" s="94" t="s">
        <v>630</v>
      </c>
      <c r="L9" s="93" t="s">
        <v>629</v>
      </c>
      <c r="M9" s="93" t="s">
        <v>628</v>
      </c>
      <c r="N9" s="93" t="s">
        <v>1680</v>
      </c>
      <c r="O9" s="93" t="s">
        <v>1681</v>
      </c>
    </row>
    <row r="10" spans="1:15" x14ac:dyDescent="0.3">
      <c r="A10" s="92" t="s">
        <v>57</v>
      </c>
      <c r="B10" s="93" t="s">
        <v>627</v>
      </c>
      <c r="C10" s="93" t="s">
        <v>293</v>
      </c>
      <c r="D10" s="94" t="s">
        <v>1682</v>
      </c>
      <c r="E10" s="94" t="s">
        <v>1683</v>
      </c>
      <c r="F10" s="93" t="s">
        <v>1490</v>
      </c>
      <c r="G10" s="93" t="s">
        <v>733</v>
      </c>
      <c r="H10" s="94" t="s">
        <v>624</v>
      </c>
      <c r="I10" s="94" t="s">
        <v>623</v>
      </c>
      <c r="J10" s="94" t="s">
        <v>622</v>
      </c>
      <c r="K10" s="94" t="s">
        <v>621</v>
      </c>
      <c r="L10" s="93" t="s">
        <v>620</v>
      </c>
      <c r="M10" s="93" t="s">
        <v>282</v>
      </c>
      <c r="N10" s="93" t="s">
        <v>1684</v>
      </c>
      <c r="O10" s="93" t="s">
        <v>1685</v>
      </c>
    </row>
    <row r="11" spans="1:15" x14ac:dyDescent="0.3">
      <c r="A11" s="41" t="s">
        <v>57</v>
      </c>
      <c r="B11" s="55" t="s">
        <v>57</v>
      </c>
      <c r="C11" s="44" t="s">
        <v>57</v>
      </c>
      <c r="D11" s="55" t="s">
        <v>57</v>
      </c>
      <c r="E11" s="44" t="s">
        <v>57</v>
      </c>
      <c r="F11" s="55" t="s">
        <v>57</v>
      </c>
      <c r="G11" s="44" t="s">
        <v>57</v>
      </c>
      <c r="H11" s="55" t="s">
        <v>57</v>
      </c>
      <c r="I11" s="44" t="s">
        <v>57</v>
      </c>
      <c r="J11" s="55" t="s">
        <v>57</v>
      </c>
      <c r="K11" s="44" t="s">
        <v>57</v>
      </c>
      <c r="L11" s="55" t="s">
        <v>57</v>
      </c>
      <c r="M11" s="44" t="s">
        <v>57</v>
      </c>
      <c r="N11" s="55" t="s">
        <v>57</v>
      </c>
      <c r="O11" s="44" t="s">
        <v>57</v>
      </c>
    </row>
    <row r="12" spans="1:15" x14ac:dyDescent="0.3">
      <c r="A12" s="41" t="s">
        <v>56</v>
      </c>
      <c r="B12" s="55" t="s">
        <v>619</v>
      </c>
      <c r="C12" s="44" t="s">
        <v>618</v>
      </c>
      <c r="D12" s="55" t="s">
        <v>619</v>
      </c>
      <c r="E12" s="44" t="s">
        <v>618</v>
      </c>
      <c r="F12" s="55" t="s">
        <v>619</v>
      </c>
      <c r="G12" s="44" t="s">
        <v>618</v>
      </c>
      <c r="H12" s="55" t="s">
        <v>619</v>
      </c>
      <c r="I12" s="44" t="s">
        <v>618</v>
      </c>
      <c r="J12" s="55" t="s">
        <v>619</v>
      </c>
      <c r="K12" s="44" t="s">
        <v>618</v>
      </c>
      <c r="L12" s="55" t="s">
        <v>619</v>
      </c>
      <c r="M12" s="44" t="s">
        <v>618</v>
      </c>
      <c r="N12" s="55" t="s">
        <v>619</v>
      </c>
      <c r="O12" s="44" t="s">
        <v>618</v>
      </c>
    </row>
    <row r="13" spans="1:15" x14ac:dyDescent="0.3">
      <c r="A13" s="41" t="s">
        <v>53</v>
      </c>
      <c r="B13" s="55" t="s">
        <v>617</v>
      </c>
      <c r="C13" s="44" t="s">
        <v>616</v>
      </c>
      <c r="D13" s="55" t="s">
        <v>615</v>
      </c>
      <c r="E13" s="44" t="s">
        <v>1643</v>
      </c>
      <c r="F13" s="55" t="s">
        <v>1686</v>
      </c>
      <c r="G13" s="44" t="s">
        <v>250</v>
      </c>
      <c r="H13" s="55" t="s">
        <v>614</v>
      </c>
      <c r="I13" s="44" t="s">
        <v>613</v>
      </c>
      <c r="J13" s="55" t="s">
        <v>612</v>
      </c>
      <c r="K13" s="44" t="s">
        <v>611</v>
      </c>
      <c r="L13" s="55" t="s">
        <v>610</v>
      </c>
      <c r="M13" s="44" t="s">
        <v>39</v>
      </c>
      <c r="N13" s="55" t="s">
        <v>40</v>
      </c>
      <c r="O13" s="44" t="s">
        <v>1460</v>
      </c>
    </row>
    <row r="14" spans="1:15" x14ac:dyDescent="0.3">
      <c r="A14" s="45" t="s">
        <v>711</v>
      </c>
      <c r="B14" s="49" t="s">
        <v>712</v>
      </c>
      <c r="C14" s="54" t="s">
        <v>713</v>
      </c>
      <c r="D14" s="49" t="s">
        <v>712</v>
      </c>
      <c r="E14" s="54" t="s">
        <v>713</v>
      </c>
      <c r="F14" s="49" t="s">
        <v>712</v>
      </c>
      <c r="G14" s="54" t="s">
        <v>713</v>
      </c>
      <c r="H14" s="49" t="s">
        <v>712</v>
      </c>
      <c r="I14" s="54" t="s">
        <v>713</v>
      </c>
      <c r="J14" s="49" t="s">
        <v>712</v>
      </c>
      <c r="K14" s="54" t="s">
        <v>713</v>
      </c>
      <c r="L14" s="49" t="s">
        <v>712</v>
      </c>
      <c r="M14" s="54" t="s">
        <v>713</v>
      </c>
      <c r="N14" s="49" t="s">
        <v>712</v>
      </c>
      <c r="O14" s="54" t="s">
        <v>713</v>
      </c>
    </row>
    <row r="15" spans="1:15" ht="14.4" x14ac:dyDescent="0.3">
      <c r="A15" t="s">
        <v>16</v>
      </c>
      <c r="B15" s="51" t="s">
        <v>670</v>
      </c>
      <c r="C15" s="56" t="s">
        <v>671</v>
      </c>
      <c r="D15" s="51" t="s">
        <v>651</v>
      </c>
      <c r="E15" s="56" t="s">
        <v>168</v>
      </c>
      <c r="F15" s="51" t="s">
        <v>1451</v>
      </c>
      <c r="G15" s="56" t="s">
        <v>413</v>
      </c>
      <c r="H15" s="51" t="s">
        <v>673</v>
      </c>
      <c r="I15" s="56" t="s">
        <v>674</v>
      </c>
      <c r="J15" s="51" t="s">
        <v>86</v>
      </c>
      <c r="K15" s="56" t="s">
        <v>675</v>
      </c>
      <c r="L15" s="51" t="s">
        <v>676</v>
      </c>
      <c r="M15" s="56" t="s">
        <v>677</v>
      </c>
      <c r="N15" s="51" t="s">
        <v>1687</v>
      </c>
      <c r="O15" s="56" t="s">
        <v>1688</v>
      </c>
    </row>
    <row r="16" spans="1:15" ht="14.4" x14ac:dyDescent="0.3">
      <c r="A16" t="s">
        <v>57</v>
      </c>
      <c r="B16" s="51" t="s">
        <v>678</v>
      </c>
      <c r="C16" s="56" t="s">
        <v>525</v>
      </c>
      <c r="D16" s="51" t="s">
        <v>128</v>
      </c>
      <c r="E16" s="56" t="s">
        <v>854</v>
      </c>
      <c r="F16" s="51" t="s">
        <v>302</v>
      </c>
      <c r="G16" s="56" t="s">
        <v>973</v>
      </c>
      <c r="H16" s="51" t="s">
        <v>128</v>
      </c>
      <c r="I16" s="56" t="s">
        <v>101</v>
      </c>
      <c r="J16" s="51" t="s">
        <v>528</v>
      </c>
      <c r="K16" s="56" t="s">
        <v>130</v>
      </c>
      <c r="L16" s="51" t="s">
        <v>282</v>
      </c>
      <c r="M16" s="56" t="s">
        <v>680</v>
      </c>
      <c r="N16" s="51" t="s">
        <v>1689</v>
      </c>
      <c r="O16" s="56" t="s">
        <v>1440</v>
      </c>
    </row>
    <row r="17" spans="1:15" ht="14.4" x14ac:dyDescent="0.3">
      <c r="A17" t="s">
        <v>17</v>
      </c>
      <c r="B17" s="51" t="s">
        <v>682</v>
      </c>
      <c r="C17" s="56" t="s">
        <v>542</v>
      </c>
      <c r="D17" s="51" t="s">
        <v>167</v>
      </c>
      <c r="E17" s="56" t="s">
        <v>169</v>
      </c>
      <c r="F17" s="51" t="s">
        <v>438</v>
      </c>
      <c r="G17" s="56" t="s">
        <v>1099</v>
      </c>
      <c r="H17" s="51" t="s">
        <v>158</v>
      </c>
      <c r="I17" s="56" t="s">
        <v>175</v>
      </c>
      <c r="J17" s="51" t="s">
        <v>156</v>
      </c>
      <c r="K17" s="56" t="s">
        <v>549</v>
      </c>
      <c r="L17" s="51" t="s">
        <v>683</v>
      </c>
      <c r="M17" s="56" t="s">
        <v>684</v>
      </c>
      <c r="N17" s="51" t="s">
        <v>1690</v>
      </c>
      <c r="O17" s="56" t="s">
        <v>1691</v>
      </c>
    </row>
    <row r="18" spans="1:15" ht="14.4" x14ac:dyDescent="0.3">
      <c r="A18" t="s">
        <v>57</v>
      </c>
      <c r="B18" s="51" t="s">
        <v>646</v>
      </c>
      <c r="C18" s="56" t="s">
        <v>529</v>
      </c>
      <c r="D18" s="51" t="s">
        <v>526</v>
      </c>
      <c r="E18" s="56" t="s">
        <v>199</v>
      </c>
      <c r="F18" s="51" t="s">
        <v>407</v>
      </c>
      <c r="G18" s="56" t="s">
        <v>1540</v>
      </c>
      <c r="H18" s="51" t="s">
        <v>315</v>
      </c>
      <c r="I18" s="56" t="s">
        <v>197</v>
      </c>
      <c r="J18" s="51" t="s">
        <v>299</v>
      </c>
      <c r="K18" s="56" t="s">
        <v>416</v>
      </c>
      <c r="L18" s="51" t="s">
        <v>686</v>
      </c>
      <c r="M18" s="56" t="s">
        <v>114</v>
      </c>
      <c r="N18" s="51" t="s">
        <v>524</v>
      </c>
      <c r="O18" s="56" t="s">
        <v>1692</v>
      </c>
    </row>
    <row r="19" spans="1:15" ht="14.4" x14ac:dyDescent="0.3">
      <c r="A19" s="91" t="s">
        <v>193</v>
      </c>
      <c r="B19" s="58" t="s">
        <v>687</v>
      </c>
      <c r="C19" s="58" t="s">
        <v>688</v>
      </c>
      <c r="D19" s="58" t="s">
        <v>1459</v>
      </c>
      <c r="E19" s="58" t="s">
        <v>175</v>
      </c>
      <c r="F19" s="58" t="s">
        <v>1080</v>
      </c>
      <c r="G19" s="58" t="s">
        <v>647</v>
      </c>
      <c r="H19" s="58" t="s">
        <v>691</v>
      </c>
      <c r="I19" s="58" t="s">
        <v>692</v>
      </c>
      <c r="J19" s="58" t="s">
        <v>693</v>
      </c>
      <c r="K19" s="58" t="s">
        <v>610</v>
      </c>
      <c r="L19" s="58" t="s">
        <v>694</v>
      </c>
      <c r="M19" s="58" t="s">
        <v>695</v>
      </c>
      <c r="N19" s="58" t="s">
        <v>1693</v>
      </c>
      <c r="O19" s="58" t="s">
        <v>1694</v>
      </c>
    </row>
    <row r="20" spans="1:15" ht="14.4" x14ac:dyDescent="0.3">
      <c r="A20" s="91" t="s">
        <v>57</v>
      </c>
      <c r="B20" s="58" t="s">
        <v>196</v>
      </c>
      <c r="C20" s="58" t="s">
        <v>696</v>
      </c>
      <c r="D20" s="58" t="s">
        <v>810</v>
      </c>
      <c r="E20" s="58" t="s">
        <v>353</v>
      </c>
      <c r="F20" s="58" t="s">
        <v>831</v>
      </c>
      <c r="G20" s="58" t="s">
        <v>834</v>
      </c>
      <c r="H20" s="58" t="s">
        <v>101</v>
      </c>
      <c r="I20" s="58" t="s">
        <v>698</v>
      </c>
      <c r="J20" s="58" t="s">
        <v>699</v>
      </c>
      <c r="K20" s="58" t="s">
        <v>700</v>
      </c>
      <c r="L20" s="58" t="s">
        <v>698</v>
      </c>
      <c r="M20" s="58" t="s">
        <v>523</v>
      </c>
      <c r="N20" s="58" t="s">
        <v>1695</v>
      </c>
      <c r="O20" s="58" t="s">
        <v>1696</v>
      </c>
    </row>
    <row r="21" spans="1:15" ht="14.4" x14ac:dyDescent="0.3">
      <c r="A21"/>
      <c r="B21" s="51" t="s">
        <v>57</v>
      </c>
      <c r="C21" s="56" t="s">
        <v>57</v>
      </c>
      <c r="D21" s="51" t="s">
        <v>57</v>
      </c>
      <c r="E21" s="56" t="s">
        <v>57</v>
      </c>
      <c r="F21" s="51" t="s">
        <v>57</v>
      </c>
      <c r="G21" s="56" t="s">
        <v>57</v>
      </c>
      <c r="H21" s="51" t="s">
        <v>57</v>
      </c>
      <c r="I21" s="56" t="s">
        <v>57</v>
      </c>
      <c r="J21" s="51" t="s">
        <v>57</v>
      </c>
      <c r="K21" s="56" t="s">
        <v>57</v>
      </c>
      <c r="L21" s="51" t="s">
        <v>57</v>
      </c>
      <c r="M21" s="56" t="s">
        <v>57</v>
      </c>
      <c r="N21" s="51" t="s">
        <v>57</v>
      </c>
      <c r="O21" s="56" t="s">
        <v>57</v>
      </c>
    </row>
    <row r="22" spans="1:15" ht="14.4" x14ac:dyDescent="0.3">
      <c r="A22" t="s">
        <v>56</v>
      </c>
      <c r="B22" s="51" t="s">
        <v>701</v>
      </c>
      <c r="C22" s="56" t="s">
        <v>702</v>
      </c>
      <c r="D22" s="51" t="s">
        <v>701</v>
      </c>
      <c r="E22" s="56" t="s">
        <v>702</v>
      </c>
      <c r="F22" s="51" t="s">
        <v>701</v>
      </c>
      <c r="G22" s="56" t="s">
        <v>702</v>
      </c>
      <c r="H22" s="51" t="s">
        <v>701</v>
      </c>
      <c r="I22" s="56" t="s">
        <v>702</v>
      </c>
      <c r="J22" s="51" t="s">
        <v>701</v>
      </c>
      <c r="K22" s="56" t="s">
        <v>702</v>
      </c>
      <c r="L22" s="51" t="s">
        <v>701</v>
      </c>
      <c r="M22" s="56" t="s">
        <v>702</v>
      </c>
      <c r="N22" s="51" t="s">
        <v>701</v>
      </c>
      <c r="O22" s="56" t="s">
        <v>702</v>
      </c>
    </row>
    <row r="23" spans="1:15" ht="14.4" x14ac:dyDescent="0.3">
      <c r="A23" t="s">
        <v>53</v>
      </c>
      <c r="B23" s="51" t="s">
        <v>703</v>
      </c>
      <c r="C23" s="56" t="s">
        <v>704</v>
      </c>
      <c r="D23" s="51" t="s">
        <v>675</v>
      </c>
      <c r="E23" s="56" t="s">
        <v>820</v>
      </c>
      <c r="F23" s="51" t="s">
        <v>1697</v>
      </c>
      <c r="G23" s="56" t="s">
        <v>705</v>
      </c>
      <c r="H23" s="51" t="s">
        <v>706</v>
      </c>
      <c r="I23" s="56" t="s">
        <v>707</v>
      </c>
      <c r="J23" s="51" t="s">
        <v>708</v>
      </c>
      <c r="K23" s="56" t="s">
        <v>636</v>
      </c>
      <c r="L23" s="51" t="s">
        <v>690</v>
      </c>
      <c r="M23" s="56" t="s">
        <v>709</v>
      </c>
      <c r="N23" s="51" t="s">
        <v>252</v>
      </c>
      <c r="O23" s="56" t="s">
        <v>107</v>
      </c>
    </row>
    <row r="24" spans="1:15" x14ac:dyDescent="0.3">
      <c r="A24" s="45" t="s">
        <v>714</v>
      </c>
      <c r="B24" s="46" t="s">
        <v>712</v>
      </c>
      <c r="C24" s="49" t="s">
        <v>713</v>
      </c>
      <c r="D24" s="46" t="s">
        <v>712</v>
      </c>
      <c r="E24" s="49" t="s">
        <v>713</v>
      </c>
      <c r="F24" s="46" t="s">
        <v>712</v>
      </c>
      <c r="G24" s="49" t="s">
        <v>713</v>
      </c>
      <c r="H24" s="46" t="s">
        <v>712</v>
      </c>
      <c r="I24" s="49" t="s">
        <v>713</v>
      </c>
      <c r="J24" s="46" t="s">
        <v>712</v>
      </c>
      <c r="K24" s="49" t="s">
        <v>713</v>
      </c>
      <c r="L24" s="46" t="s">
        <v>712</v>
      </c>
      <c r="M24" s="49" t="s">
        <v>713</v>
      </c>
      <c r="N24" s="46" t="s">
        <v>712</v>
      </c>
      <c r="O24" s="49" t="s">
        <v>713</v>
      </c>
    </row>
    <row r="25" spans="1:15" ht="14.4" x14ac:dyDescent="0.3">
      <c r="A25" t="s">
        <v>16</v>
      </c>
      <c r="B25" s="58" t="s">
        <v>715</v>
      </c>
      <c r="C25" s="36" t="s">
        <v>164</v>
      </c>
      <c r="D25" s="58" t="s">
        <v>1698</v>
      </c>
      <c r="E25" s="36" t="s">
        <v>1699</v>
      </c>
      <c r="F25" s="58" t="s">
        <v>1700</v>
      </c>
      <c r="G25" s="36" t="s">
        <v>738</v>
      </c>
      <c r="H25" s="58" t="s">
        <v>717</v>
      </c>
      <c r="I25" s="36" t="s">
        <v>718</v>
      </c>
      <c r="J25" s="58" t="s">
        <v>719</v>
      </c>
      <c r="K25" s="36" t="s">
        <v>452</v>
      </c>
      <c r="L25" s="58" t="s">
        <v>720</v>
      </c>
      <c r="M25" s="36" t="s">
        <v>721</v>
      </c>
      <c r="N25" s="58" t="s">
        <v>1701</v>
      </c>
      <c r="O25" s="36" t="s">
        <v>1702</v>
      </c>
    </row>
    <row r="26" spans="1:15" ht="14.4" x14ac:dyDescent="0.3">
      <c r="A26" t="s">
        <v>57</v>
      </c>
      <c r="B26" s="58" t="s">
        <v>722</v>
      </c>
      <c r="C26" s="36" t="s">
        <v>380</v>
      </c>
      <c r="D26" s="58" t="s">
        <v>1703</v>
      </c>
      <c r="E26" s="36" t="s">
        <v>853</v>
      </c>
      <c r="F26" s="58" t="s">
        <v>1704</v>
      </c>
      <c r="G26" s="36" t="s">
        <v>522</v>
      </c>
      <c r="H26" s="58" t="s">
        <v>597</v>
      </c>
      <c r="I26" s="36" t="s">
        <v>314</v>
      </c>
      <c r="J26" s="58" t="s">
        <v>723</v>
      </c>
      <c r="K26" s="36" t="s">
        <v>724</v>
      </c>
      <c r="L26" s="58" t="s">
        <v>725</v>
      </c>
      <c r="M26" s="36" t="s">
        <v>448</v>
      </c>
      <c r="N26" s="58" t="s">
        <v>1705</v>
      </c>
      <c r="O26" s="36" t="s">
        <v>1706</v>
      </c>
    </row>
    <row r="27" spans="1:15" ht="14.4" x14ac:dyDescent="0.3">
      <c r="A27" t="s">
        <v>17</v>
      </c>
      <c r="B27" s="58" t="s">
        <v>726</v>
      </c>
      <c r="C27" s="36" t="s">
        <v>689</v>
      </c>
      <c r="D27" s="58" t="s">
        <v>147</v>
      </c>
      <c r="E27" s="36" t="s">
        <v>169</v>
      </c>
      <c r="F27" s="58" t="s">
        <v>1707</v>
      </c>
      <c r="G27" s="36" t="s">
        <v>156</v>
      </c>
      <c r="H27" s="58" t="s">
        <v>727</v>
      </c>
      <c r="I27" s="36" t="s">
        <v>728</v>
      </c>
      <c r="J27" s="58" t="s">
        <v>111</v>
      </c>
      <c r="K27" s="36" t="s">
        <v>729</v>
      </c>
      <c r="L27" s="58" t="s">
        <v>730</v>
      </c>
      <c r="M27" s="36" t="s">
        <v>111</v>
      </c>
      <c r="N27" s="58" t="s">
        <v>224</v>
      </c>
      <c r="O27" s="36" t="s">
        <v>337</v>
      </c>
    </row>
    <row r="28" spans="1:15" ht="14.4" x14ac:dyDescent="0.3">
      <c r="A28" t="s">
        <v>57</v>
      </c>
      <c r="B28" s="58" t="s">
        <v>731</v>
      </c>
      <c r="C28" s="36" t="s">
        <v>335</v>
      </c>
      <c r="D28" s="58" t="s">
        <v>645</v>
      </c>
      <c r="E28" s="36" t="s">
        <v>1237</v>
      </c>
      <c r="F28" s="58" t="s">
        <v>279</v>
      </c>
      <c r="G28" s="36" t="s">
        <v>811</v>
      </c>
      <c r="H28" s="58" t="s">
        <v>153</v>
      </c>
      <c r="I28" s="36" t="s">
        <v>733</v>
      </c>
      <c r="J28" s="58" t="s">
        <v>734</v>
      </c>
      <c r="K28" s="36" t="s">
        <v>735</v>
      </c>
      <c r="L28" s="58" t="s">
        <v>352</v>
      </c>
      <c r="M28" s="36" t="s">
        <v>556</v>
      </c>
      <c r="N28" s="58" t="s">
        <v>1415</v>
      </c>
      <c r="O28" s="36" t="s">
        <v>149</v>
      </c>
    </row>
    <row r="29" spans="1:15" ht="14.4" x14ac:dyDescent="0.3">
      <c r="A29" s="91" t="s">
        <v>193</v>
      </c>
      <c r="B29" s="58" t="s">
        <v>737</v>
      </c>
      <c r="C29" s="58" t="s">
        <v>738</v>
      </c>
      <c r="D29" s="58" t="s">
        <v>1708</v>
      </c>
      <c r="E29" s="58" t="s">
        <v>1709</v>
      </c>
      <c r="F29" s="58" t="s">
        <v>1710</v>
      </c>
      <c r="G29" s="58" t="s">
        <v>1711</v>
      </c>
      <c r="H29" s="58" t="s">
        <v>740</v>
      </c>
      <c r="I29" s="58" t="s">
        <v>741</v>
      </c>
      <c r="J29" s="58" t="s">
        <v>742</v>
      </c>
      <c r="K29" s="58" t="s">
        <v>743</v>
      </c>
      <c r="L29" s="58" t="s">
        <v>744</v>
      </c>
      <c r="M29" s="58" t="s">
        <v>745</v>
      </c>
      <c r="N29" s="58" t="s">
        <v>1712</v>
      </c>
      <c r="O29" s="58" t="s">
        <v>1713</v>
      </c>
    </row>
    <row r="30" spans="1:15" ht="14.4" x14ac:dyDescent="0.3">
      <c r="A30" s="91" t="s">
        <v>57</v>
      </c>
      <c r="B30" s="58" t="s">
        <v>342</v>
      </c>
      <c r="C30" s="58" t="s">
        <v>746</v>
      </c>
      <c r="D30" s="58" t="s">
        <v>1519</v>
      </c>
      <c r="E30" s="58" t="s">
        <v>1490</v>
      </c>
      <c r="F30" s="58" t="s">
        <v>509</v>
      </c>
      <c r="G30" s="58" t="s">
        <v>511</v>
      </c>
      <c r="H30" s="58" t="s">
        <v>749</v>
      </c>
      <c r="I30" s="58" t="s">
        <v>405</v>
      </c>
      <c r="J30" s="58" t="s">
        <v>750</v>
      </c>
      <c r="K30" s="58" t="s">
        <v>751</v>
      </c>
      <c r="L30" s="58" t="s">
        <v>752</v>
      </c>
      <c r="M30" s="58" t="s">
        <v>753</v>
      </c>
      <c r="N30" s="58" t="s">
        <v>1714</v>
      </c>
      <c r="O30" s="58" t="s">
        <v>1715</v>
      </c>
    </row>
    <row r="31" spans="1:15" ht="14.4" x14ac:dyDescent="0.3">
      <c r="A31" t="s">
        <v>57</v>
      </c>
      <c r="B31" s="58" t="s">
        <v>57</v>
      </c>
      <c r="C31" s="36" t="s">
        <v>57</v>
      </c>
      <c r="D31" s="58" t="s">
        <v>57</v>
      </c>
      <c r="E31" s="36" t="s">
        <v>57</v>
      </c>
      <c r="F31" s="58" t="s">
        <v>57</v>
      </c>
      <c r="G31" s="36" t="s">
        <v>57</v>
      </c>
      <c r="H31" s="58" t="s">
        <v>57</v>
      </c>
      <c r="I31" s="36" t="s">
        <v>57</v>
      </c>
      <c r="J31" s="58" t="s">
        <v>57</v>
      </c>
      <c r="K31" s="36" t="s">
        <v>57</v>
      </c>
      <c r="L31" s="58" t="s">
        <v>57</v>
      </c>
      <c r="M31" s="36" t="s">
        <v>57</v>
      </c>
      <c r="N31" s="58" t="s">
        <v>57</v>
      </c>
      <c r="O31" s="36" t="s">
        <v>57</v>
      </c>
    </row>
    <row r="32" spans="1:15" ht="14.4" x14ac:dyDescent="0.3">
      <c r="A32" t="s">
        <v>56</v>
      </c>
      <c r="B32" s="58" t="s">
        <v>754</v>
      </c>
      <c r="C32" s="36" t="s">
        <v>755</v>
      </c>
      <c r="D32" s="58" t="s">
        <v>754</v>
      </c>
      <c r="E32" s="36" t="s">
        <v>755</v>
      </c>
      <c r="F32" s="58" t="s">
        <v>754</v>
      </c>
      <c r="G32" s="36" t="s">
        <v>755</v>
      </c>
      <c r="H32" s="58" t="s">
        <v>754</v>
      </c>
      <c r="I32" s="36" t="s">
        <v>755</v>
      </c>
      <c r="J32" s="58" t="s">
        <v>754</v>
      </c>
      <c r="K32" s="36" t="s">
        <v>755</v>
      </c>
      <c r="L32" s="58" t="s">
        <v>754</v>
      </c>
      <c r="M32" s="36" t="s">
        <v>755</v>
      </c>
      <c r="N32" s="58" t="s">
        <v>754</v>
      </c>
      <c r="O32" s="36" t="s">
        <v>755</v>
      </c>
    </row>
    <row r="33" spans="1:15" ht="14.4" x14ac:dyDescent="0.3">
      <c r="A33" t="s">
        <v>53</v>
      </c>
      <c r="B33" s="58" t="s">
        <v>756</v>
      </c>
      <c r="C33" s="36" t="s">
        <v>757</v>
      </c>
      <c r="D33" s="58" t="s">
        <v>758</v>
      </c>
      <c r="E33" s="36" t="s">
        <v>759</v>
      </c>
      <c r="F33" s="58" t="s">
        <v>721</v>
      </c>
      <c r="G33" s="36" t="s">
        <v>484</v>
      </c>
      <c r="H33" s="58" t="s">
        <v>413</v>
      </c>
      <c r="I33" s="36" t="s">
        <v>745</v>
      </c>
      <c r="J33" s="58" t="s">
        <v>378</v>
      </c>
      <c r="K33" s="36" t="s">
        <v>761</v>
      </c>
      <c r="L33" s="58" t="s">
        <v>762</v>
      </c>
      <c r="M33" s="36" t="s">
        <v>48</v>
      </c>
      <c r="N33" s="58" t="s">
        <v>737</v>
      </c>
      <c r="O33" s="36" t="s">
        <v>40</v>
      </c>
    </row>
    <row r="34" spans="1:15" s="53" customFormat="1" ht="14.4" x14ac:dyDescent="0.3">
      <c r="A34" s="88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</row>
    <row r="35" spans="1:15" x14ac:dyDescent="0.3">
      <c r="A35" s="41" t="s">
        <v>477</v>
      </c>
      <c r="B35" s="50" t="s">
        <v>35</v>
      </c>
      <c r="C35" s="44" t="s">
        <v>35</v>
      </c>
      <c r="D35" s="50" t="s">
        <v>35</v>
      </c>
      <c r="E35" s="44" t="s">
        <v>35</v>
      </c>
      <c r="F35" s="50" t="s">
        <v>35</v>
      </c>
      <c r="G35" s="44" t="s">
        <v>35</v>
      </c>
      <c r="H35" s="50" t="s">
        <v>35</v>
      </c>
      <c r="I35" s="44" t="s">
        <v>35</v>
      </c>
      <c r="J35" s="50" t="s">
        <v>35</v>
      </c>
      <c r="K35" s="44" t="s">
        <v>35</v>
      </c>
      <c r="L35" s="50" t="s">
        <v>35</v>
      </c>
      <c r="M35" s="44" t="s">
        <v>35</v>
      </c>
      <c r="N35" s="50" t="s">
        <v>35</v>
      </c>
      <c r="O35" s="44" t="s">
        <v>35</v>
      </c>
    </row>
    <row r="36" spans="1:15" x14ac:dyDescent="0.3">
      <c r="A36" s="41" t="s">
        <v>476</v>
      </c>
      <c r="B36" s="50" t="s">
        <v>35</v>
      </c>
      <c r="C36" s="44" t="s">
        <v>35</v>
      </c>
      <c r="D36" s="50" t="s">
        <v>35</v>
      </c>
      <c r="E36" s="44" t="s">
        <v>35</v>
      </c>
      <c r="F36" s="50" t="s">
        <v>35</v>
      </c>
      <c r="G36" s="44" t="s">
        <v>35</v>
      </c>
      <c r="H36" s="50" t="s">
        <v>35</v>
      </c>
      <c r="I36" s="44" t="s">
        <v>35</v>
      </c>
      <c r="J36" s="50" t="s">
        <v>35</v>
      </c>
      <c r="K36" s="44" t="s">
        <v>35</v>
      </c>
      <c r="L36" s="50" t="s">
        <v>35</v>
      </c>
      <c r="M36" s="44" t="s">
        <v>35</v>
      </c>
      <c r="N36" s="50" t="s">
        <v>35</v>
      </c>
      <c r="O36" s="44" t="s">
        <v>35</v>
      </c>
    </row>
    <row r="37" spans="1:15" x14ac:dyDescent="0.3">
      <c r="A37" s="41" t="s">
        <v>37</v>
      </c>
      <c r="B37" s="50" t="s">
        <v>35</v>
      </c>
      <c r="C37" s="44" t="s">
        <v>35</v>
      </c>
      <c r="D37" s="50" t="s">
        <v>35</v>
      </c>
      <c r="E37" s="44" t="s">
        <v>35</v>
      </c>
      <c r="F37" s="50" t="s">
        <v>35</v>
      </c>
      <c r="G37" s="44" t="s">
        <v>35</v>
      </c>
      <c r="H37" s="50" t="s">
        <v>35</v>
      </c>
      <c r="I37" s="44" t="s">
        <v>35</v>
      </c>
      <c r="J37" s="50" t="s">
        <v>35</v>
      </c>
      <c r="K37" s="44" t="s">
        <v>35</v>
      </c>
      <c r="L37" s="50" t="s">
        <v>35</v>
      </c>
      <c r="M37" s="44" t="s">
        <v>35</v>
      </c>
      <c r="N37" s="50" t="s">
        <v>35</v>
      </c>
      <c r="O37" s="44" t="s">
        <v>35</v>
      </c>
    </row>
    <row r="38" spans="1:15" x14ac:dyDescent="0.3">
      <c r="A38" s="43" t="s">
        <v>36</v>
      </c>
      <c r="B38" s="52" t="s">
        <v>35</v>
      </c>
      <c r="C38" s="42" t="s">
        <v>35</v>
      </c>
      <c r="D38" s="52" t="s">
        <v>35</v>
      </c>
      <c r="E38" s="42" t="s">
        <v>35</v>
      </c>
      <c r="F38" s="52" t="s">
        <v>35</v>
      </c>
      <c r="G38" s="42" t="s">
        <v>35</v>
      </c>
      <c r="H38" s="52" t="s">
        <v>35</v>
      </c>
      <c r="I38" s="42" t="s">
        <v>35</v>
      </c>
      <c r="J38" s="52" t="s">
        <v>35</v>
      </c>
      <c r="K38" s="42" t="s">
        <v>35</v>
      </c>
      <c r="L38" s="52" t="s">
        <v>35</v>
      </c>
      <c r="M38" s="42" t="s">
        <v>35</v>
      </c>
      <c r="N38" s="52" t="s">
        <v>35</v>
      </c>
      <c r="O38" s="42" t="s">
        <v>35</v>
      </c>
    </row>
    <row r="39" spans="1:15" x14ac:dyDescent="0.3">
      <c r="A39" s="41" t="s">
        <v>34</v>
      </c>
    </row>
    <row r="40" spans="1:15" x14ac:dyDescent="0.3">
      <c r="A40" s="41" t="s">
        <v>33</v>
      </c>
    </row>
  </sheetData>
  <mergeCells count="8">
    <mergeCell ref="A1:O1"/>
    <mergeCell ref="B2:C2"/>
    <mergeCell ref="D2:E2"/>
    <mergeCell ref="F2:G2"/>
    <mergeCell ref="H2:I2"/>
    <mergeCell ref="J2:K2"/>
    <mergeCell ref="L2:M2"/>
    <mergeCell ref="N2:O2"/>
  </mergeCells>
  <pageMargins left="0.75" right="0.75" top="1" bottom="1" header="0.5" footer="0.5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EBD5A-4216-45EC-8E13-ACDB407D120A}">
  <dimension ref="A1:AA113"/>
  <sheetViews>
    <sheetView topLeftCell="A106" zoomScale="80" zoomScaleNormal="80" workbookViewId="0">
      <selection activeCell="B106" sqref="B106:AA106"/>
    </sheetView>
  </sheetViews>
  <sheetFormatPr defaultRowHeight="13.8" x14ac:dyDescent="0.3"/>
  <cols>
    <col min="1" max="1" width="23.33203125" style="74" customWidth="1"/>
    <col min="2" max="27" width="10.77734375" style="74" customWidth="1"/>
    <col min="28" max="37" width="8.88671875" style="29" customWidth="1"/>
    <col min="38" max="16384" width="8.88671875" style="29"/>
  </cols>
  <sheetData>
    <row r="1" spans="1:27" s="74" customFormat="1" x14ac:dyDescent="0.3"/>
    <row r="2" spans="1:27" s="74" customFormat="1" x14ac:dyDescent="0.3">
      <c r="A2" s="72" t="s">
        <v>231</v>
      </c>
      <c r="B2" s="73" t="s">
        <v>243</v>
      </c>
      <c r="C2" s="73" t="s">
        <v>242</v>
      </c>
      <c r="D2" s="73" t="s">
        <v>241</v>
      </c>
      <c r="E2" s="73" t="s">
        <v>240</v>
      </c>
      <c r="F2" s="73" t="s">
        <v>239</v>
      </c>
      <c r="G2" s="73" t="s">
        <v>238</v>
      </c>
      <c r="H2" s="73" t="s">
        <v>237</v>
      </c>
      <c r="I2" s="73" t="s">
        <v>236</v>
      </c>
      <c r="J2" s="73" t="s">
        <v>235</v>
      </c>
      <c r="K2" s="73" t="s">
        <v>234</v>
      </c>
      <c r="L2" s="73" t="s">
        <v>233</v>
      </c>
      <c r="M2" s="73" t="s">
        <v>765</v>
      </c>
      <c r="N2" s="73" t="s">
        <v>766</v>
      </c>
      <c r="O2" s="73" t="s">
        <v>767</v>
      </c>
      <c r="P2" s="73" t="s">
        <v>768</v>
      </c>
      <c r="Q2" s="73" t="s">
        <v>769</v>
      </c>
      <c r="R2" s="73" t="s">
        <v>770</v>
      </c>
      <c r="S2" s="73" t="s">
        <v>771</v>
      </c>
      <c r="T2" s="73" t="s">
        <v>772</v>
      </c>
      <c r="U2" s="73" t="s">
        <v>773</v>
      </c>
      <c r="V2" s="73" t="s">
        <v>774</v>
      </c>
      <c r="W2" s="73" t="s">
        <v>775</v>
      </c>
      <c r="X2" s="73" t="s">
        <v>776</v>
      </c>
      <c r="Y2" s="73" t="s">
        <v>777</v>
      </c>
      <c r="Z2" s="73" t="s">
        <v>778</v>
      </c>
      <c r="AA2" s="73" t="s">
        <v>779</v>
      </c>
    </row>
    <row r="3" spans="1:27" s="74" customFormat="1" x14ac:dyDescent="0.3">
      <c r="A3" s="74" t="s">
        <v>232</v>
      </c>
      <c r="B3" s="75" t="s">
        <v>780</v>
      </c>
      <c r="C3" s="75" t="s">
        <v>781</v>
      </c>
      <c r="D3" s="75" t="s">
        <v>782</v>
      </c>
      <c r="E3" s="75" t="s">
        <v>783</v>
      </c>
      <c r="F3" s="75" t="s">
        <v>784</v>
      </c>
      <c r="G3" s="75" t="s">
        <v>785</v>
      </c>
      <c r="H3" s="75" t="s">
        <v>786</v>
      </c>
      <c r="I3" s="75" t="s">
        <v>787</v>
      </c>
      <c r="J3" s="75" t="s">
        <v>788</v>
      </c>
      <c r="K3" s="75" t="s">
        <v>789</v>
      </c>
      <c r="L3" s="75" t="s">
        <v>790</v>
      </c>
      <c r="M3" s="75" t="s">
        <v>791</v>
      </c>
      <c r="N3" s="75" t="s">
        <v>792</v>
      </c>
      <c r="O3" s="75" t="s">
        <v>793</v>
      </c>
      <c r="P3" s="75" t="s">
        <v>794</v>
      </c>
      <c r="Q3" s="75" t="s">
        <v>795</v>
      </c>
      <c r="R3" s="75" t="s">
        <v>796</v>
      </c>
      <c r="S3" s="75" t="s">
        <v>797</v>
      </c>
      <c r="T3" s="75" t="s">
        <v>798</v>
      </c>
      <c r="U3" s="75" t="s">
        <v>799</v>
      </c>
      <c r="V3" s="75" t="s">
        <v>800</v>
      </c>
      <c r="W3" s="75" t="s">
        <v>801</v>
      </c>
      <c r="X3" s="75" t="s">
        <v>802</v>
      </c>
      <c r="Y3" s="75" t="s">
        <v>803</v>
      </c>
      <c r="Z3" s="75" t="s">
        <v>804</v>
      </c>
      <c r="AA3" s="75" t="s">
        <v>805</v>
      </c>
    </row>
    <row r="4" spans="1:27" s="74" customFormat="1" x14ac:dyDescent="0.3">
      <c r="A4" s="72"/>
      <c r="B4" s="73"/>
      <c r="C4" s="73"/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  <c r="R4" s="73"/>
      <c r="S4" s="73"/>
      <c r="T4" s="73"/>
      <c r="U4" s="73"/>
      <c r="V4" s="73"/>
      <c r="W4" s="73"/>
      <c r="X4" s="73"/>
      <c r="Y4" s="73"/>
      <c r="Z4" s="73"/>
      <c r="AA4" s="73"/>
    </row>
    <row r="5" spans="1:27" s="74" customFormat="1" x14ac:dyDescent="0.3">
      <c r="A5" s="74" t="s">
        <v>16</v>
      </c>
      <c r="B5" s="75" t="s">
        <v>912</v>
      </c>
      <c r="C5" s="75" t="s">
        <v>913</v>
      </c>
      <c r="D5" s="75" t="s">
        <v>914</v>
      </c>
      <c r="E5" s="75" t="s">
        <v>915</v>
      </c>
      <c r="F5" s="75" t="s">
        <v>916</v>
      </c>
      <c r="G5" s="75" t="s">
        <v>917</v>
      </c>
      <c r="H5" s="75" t="s">
        <v>918</v>
      </c>
      <c r="I5" s="75" t="s">
        <v>919</v>
      </c>
      <c r="J5" s="75" t="s">
        <v>920</v>
      </c>
      <c r="K5" s="75" t="s">
        <v>921</v>
      </c>
      <c r="L5" s="75" t="s">
        <v>922</v>
      </c>
      <c r="M5" s="75" t="s">
        <v>923</v>
      </c>
      <c r="N5" s="75" t="s">
        <v>324</v>
      </c>
      <c r="O5" s="75" t="s">
        <v>49</v>
      </c>
      <c r="P5" s="75" t="s">
        <v>924</v>
      </c>
      <c r="Q5" s="75" t="s">
        <v>925</v>
      </c>
      <c r="R5" s="75" t="s">
        <v>926</v>
      </c>
      <c r="S5" s="75" t="s">
        <v>927</v>
      </c>
      <c r="T5" s="75" t="s">
        <v>928</v>
      </c>
      <c r="U5" s="75" t="s">
        <v>929</v>
      </c>
      <c r="V5" s="75" t="s">
        <v>594</v>
      </c>
      <c r="W5" s="75" t="s">
        <v>672</v>
      </c>
      <c r="X5" s="75" t="s">
        <v>930</v>
      </c>
      <c r="Y5" s="75" t="s">
        <v>931</v>
      </c>
      <c r="Z5" s="75" t="s">
        <v>932</v>
      </c>
      <c r="AA5" s="75" t="s">
        <v>707</v>
      </c>
    </row>
    <row r="6" spans="1:27" s="74" customFormat="1" x14ac:dyDescent="0.3">
      <c r="B6" s="75" t="s">
        <v>819</v>
      </c>
      <c r="C6" s="75" t="s">
        <v>875</v>
      </c>
      <c r="D6" s="75" t="s">
        <v>299</v>
      </c>
      <c r="E6" s="75" t="s">
        <v>933</v>
      </c>
      <c r="F6" s="75" t="s">
        <v>809</v>
      </c>
      <c r="G6" s="75" t="s">
        <v>445</v>
      </c>
      <c r="H6" s="75" t="s">
        <v>275</v>
      </c>
      <c r="I6" s="75" t="s">
        <v>934</v>
      </c>
      <c r="J6" s="75" t="s">
        <v>408</v>
      </c>
      <c r="K6" s="75" t="s">
        <v>899</v>
      </c>
      <c r="L6" s="75" t="s">
        <v>935</v>
      </c>
      <c r="M6" s="75" t="s">
        <v>833</v>
      </c>
      <c r="N6" s="75" t="s">
        <v>300</v>
      </c>
      <c r="O6" s="75" t="s">
        <v>301</v>
      </c>
      <c r="P6" s="75" t="s">
        <v>310</v>
      </c>
      <c r="Q6" s="75" t="s">
        <v>384</v>
      </c>
      <c r="R6" s="75" t="s">
        <v>113</v>
      </c>
      <c r="S6" s="75" t="s">
        <v>349</v>
      </c>
      <c r="T6" s="75" t="s">
        <v>646</v>
      </c>
      <c r="U6" s="75" t="s">
        <v>523</v>
      </c>
      <c r="V6" s="75" t="s">
        <v>815</v>
      </c>
      <c r="W6" s="75" t="s">
        <v>936</v>
      </c>
      <c r="X6" s="75" t="s">
        <v>598</v>
      </c>
      <c r="Y6" s="75" t="s">
        <v>937</v>
      </c>
      <c r="Z6" s="75" t="s">
        <v>369</v>
      </c>
      <c r="AA6" s="75" t="s">
        <v>938</v>
      </c>
    </row>
    <row r="7" spans="1:27" s="74" customFormat="1" x14ac:dyDescent="0.3">
      <c r="A7" s="74" t="s">
        <v>17</v>
      </c>
      <c r="B7" s="75" t="s">
        <v>939</v>
      </c>
      <c r="C7" s="75" t="s">
        <v>940</v>
      </c>
      <c r="D7" s="75" t="s">
        <v>941</v>
      </c>
      <c r="E7" s="75" t="s">
        <v>942</v>
      </c>
      <c r="F7" s="75" t="s">
        <v>292</v>
      </c>
      <c r="G7" s="75" t="s">
        <v>481</v>
      </c>
      <c r="H7" s="75" t="s">
        <v>327</v>
      </c>
      <c r="I7" s="75" t="s">
        <v>943</v>
      </c>
      <c r="J7" s="75" t="s">
        <v>109</v>
      </c>
      <c r="K7" s="75" t="s">
        <v>944</v>
      </c>
      <c r="L7" s="75" t="s">
        <v>49</v>
      </c>
      <c r="M7" s="75" t="s">
        <v>321</v>
      </c>
      <c r="N7" s="75" t="s">
        <v>94</v>
      </c>
      <c r="O7" s="75" t="s">
        <v>109</v>
      </c>
      <c r="P7" s="75" t="s">
        <v>650</v>
      </c>
      <c r="Q7" s="75" t="s">
        <v>807</v>
      </c>
      <c r="R7" s="75" t="s">
        <v>530</v>
      </c>
      <c r="S7" s="75" t="s">
        <v>675</v>
      </c>
      <c r="T7" s="75" t="s">
        <v>438</v>
      </c>
      <c r="U7" s="75" t="s">
        <v>540</v>
      </c>
      <c r="V7" s="75" t="s">
        <v>119</v>
      </c>
      <c r="W7" s="75" t="s">
        <v>759</v>
      </c>
      <c r="X7" s="75" t="s">
        <v>135</v>
      </c>
      <c r="Y7" s="75" t="s">
        <v>945</v>
      </c>
      <c r="Z7" s="75" t="s">
        <v>594</v>
      </c>
      <c r="AA7" s="75" t="s">
        <v>119</v>
      </c>
    </row>
    <row r="8" spans="1:27" s="74" customFormat="1" x14ac:dyDescent="0.3">
      <c r="B8" s="75" t="s">
        <v>576</v>
      </c>
      <c r="C8" s="75" t="s">
        <v>130</v>
      </c>
      <c r="D8" s="75" t="s">
        <v>386</v>
      </c>
      <c r="E8" s="75" t="s">
        <v>867</v>
      </c>
      <c r="F8" s="75" t="s">
        <v>824</v>
      </c>
      <c r="G8" s="75" t="s">
        <v>367</v>
      </c>
      <c r="H8" s="75" t="s">
        <v>114</v>
      </c>
      <c r="I8" s="75" t="s">
        <v>901</v>
      </c>
      <c r="J8" s="75" t="s">
        <v>383</v>
      </c>
      <c r="K8" s="75" t="s">
        <v>116</v>
      </c>
      <c r="L8" s="75" t="s">
        <v>833</v>
      </c>
      <c r="M8" s="75" t="s">
        <v>700</v>
      </c>
      <c r="N8" s="75" t="s">
        <v>172</v>
      </c>
      <c r="O8" s="75" t="s">
        <v>586</v>
      </c>
      <c r="P8" s="75" t="s">
        <v>817</v>
      </c>
      <c r="Q8" s="75" t="s">
        <v>381</v>
      </c>
      <c r="R8" s="75" t="s">
        <v>385</v>
      </c>
      <c r="S8" s="75" t="s">
        <v>532</v>
      </c>
      <c r="T8" s="75" t="s">
        <v>818</v>
      </c>
      <c r="U8" s="75" t="s">
        <v>946</v>
      </c>
      <c r="V8" s="75" t="s">
        <v>656</v>
      </c>
      <c r="W8" s="75" t="s">
        <v>831</v>
      </c>
      <c r="X8" s="75" t="s">
        <v>642</v>
      </c>
      <c r="Y8" s="75" t="s">
        <v>653</v>
      </c>
      <c r="Z8" s="75" t="s">
        <v>315</v>
      </c>
      <c r="AA8" s="75" t="s">
        <v>697</v>
      </c>
    </row>
    <row r="9" spans="1:27" s="40" customFormat="1" x14ac:dyDescent="0.3">
      <c r="A9" s="40" t="s">
        <v>193</v>
      </c>
      <c r="B9" s="38" t="s">
        <v>947</v>
      </c>
      <c r="C9" s="38" t="s">
        <v>948</v>
      </c>
      <c r="D9" s="38" t="s">
        <v>949</v>
      </c>
      <c r="E9" s="38" t="s">
        <v>950</v>
      </c>
      <c r="F9" s="38" t="s">
        <v>951</v>
      </c>
      <c r="G9" s="38" t="s">
        <v>952</v>
      </c>
      <c r="H9" s="38" t="s">
        <v>953</v>
      </c>
      <c r="I9" s="38" t="s">
        <v>954</v>
      </c>
      <c r="J9" s="38" t="s">
        <v>955</v>
      </c>
      <c r="K9" s="38" t="s">
        <v>956</v>
      </c>
      <c r="L9" s="38" t="s">
        <v>957</v>
      </c>
      <c r="M9" s="38" t="s">
        <v>958</v>
      </c>
      <c r="N9" s="38" t="s">
        <v>959</v>
      </c>
      <c r="O9" s="38" t="s">
        <v>98</v>
      </c>
      <c r="P9" s="38" t="s">
        <v>478</v>
      </c>
      <c r="Q9" s="38" t="s">
        <v>960</v>
      </c>
      <c r="R9" s="38" t="s">
        <v>961</v>
      </c>
      <c r="S9" s="38" t="s">
        <v>962</v>
      </c>
      <c r="T9" s="38" t="s">
        <v>963</v>
      </c>
      <c r="U9" s="38" t="s">
        <v>169</v>
      </c>
      <c r="V9" s="38" t="s">
        <v>964</v>
      </c>
      <c r="W9" s="38" t="s">
        <v>965</v>
      </c>
      <c r="X9" s="38" t="s">
        <v>966</v>
      </c>
      <c r="Y9" s="38" t="s">
        <v>967</v>
      </c>
      <c r="Z9" s="38" t="s">
        <v>968</v>
      </c>
      <c r="AA9" s="38" t="s">
        <v>969</v>
      </c>
    </row>
    <row r="10" spans="1:27" s="40" customFormat="1" x14ac:dyDescent="0.3">
      <c r="B10" s="38">
        <v>0</v>
      </c>
      <c r="C10" s="38">
        <v>0</v>
      </c>
      <c r="D10" s="38">
        <v>0</v>
      </c>
      <c r="E10" s="38">
        <f>-1.931</f>
        <v>-1.931</v>
      </c>
      <c r="F10" s="38">
        <v>0</v>
      </c>
      <c r="G10" s="38">
        <v>0</v>
      </c>
      <c r="H10" s="38">
        <v>0</v>
      </c>
      <c r="I10" s="38">
        <v>0</v>
      </c>
      <c r="J10" s="38">
        <v>0</v>
      </c>
      <c r="K10" s="38">
        <v>0</v>
      </c>
      <c r="L10" s="38">
        <v>0</v>
      </c>
      <c r="M10" s="38">
        <v>0</v>
      </c>
      <c r="N10" s="38">
        <v>0</v>
      </c>
      <c r="O10" s="38">
        <v>0</v>
      </c>
      <c r="P10" s="38">
        <v>0</v>
      </c>
      <c r="Q10" s="38">
        <v>0</v>
      </c>
      <c r="R10" s="38">
        <f>0.867</f>
        <v>0.86699999999999999</v>
      </c>
      <c r="S10" s="38">
        <v>0</v>
      </c>
      <c r="T10" s="38">
        <f>0.626</f>
        <v>0.626</v>
      </c>
      <c r="U10" s="38">
        <v>0</v>
      </c>
      <c r="V10" s="38">
        <v>0</v>
      </c>
      <c r="W10" s="38">
        <v>0</v>
      </c>
      <c r="X10" s="38">
        <f>0.381</f>
        <v>0.38100000000000001</v>
      </c>
      <c r="Y10" s="38">
        <f>0.223</f>
        <v>0.223</v>
      </c>
      <c r="Z10" s="38">
        <f>0.209</f>
        <v>0.20899999999999999</v>
      </c>
      <c r="AA10" s="38">
        <v>0</v>
      </c>
    </row>
    <row r="11" spans="1:27" s="40" customFormat="1" x14ac:dyDescent="0.3">
      <c r="B11" s="38" t="s">
        <v>970</v>
      </c>
      <c r="C11" s="38" t="s">
        <v>657</v>
      </c>
      <c r="D11" s="38" t="s">
        <v>349</v>
      </c>
      <c r="E11" s="38" t="s">
        <v>131</v>
      </c>
      <c r="F11" s="38" t="s">
        <v>971</v>
      </c>
      <c r="G11" s="38" t="s">
        <v>972</v>
      </c>
      <c r="H11" s="38" t="s">
        <v>336</v>
      </c>
      <c r="I11" s="38" t="s">
        <v>875</v>
      </c>
      <c r="J11" s="38" t="s">
        <v>427</v>
      </c>
      <c r="K11" s="38" t="s">
        <v>973</v>
      </c>
      <c r="L11" s="38" t="s">
        <v>381</v>
      </c>
      <c r="M11" s="38" t="s">
        <v>130</v>
      </c>
      <c r="N11" s="38" t="s">
        <v>104</v>
      </c>
      <c r="O11" s="38" t="s">
        <v>298</v>
      </c>
      <c r="P11" s="38" t="s">
        <v>275</v>
      </c>
      <c r="Q11" s="38" t="s">
        <v>294</v>
      </c>
      <c r="R11" s="38" t="s">
        <v>974</v>
      </c>
      <c r="S11" s="38" t="s">
        <v>301</v>
      </c>
      <c r="T11" s="38" t="s">
        <v>364</v>
      </c>
      <c r="U11" s="38" t="s">
        <v>854</v>
      </c>
      <c r="V11" s="38" t="s">
        <v>142</v>
      </c>
      <c r="W11" s="38" t="s">
        <v>334</v>
      </c>
      <c r="X11" s="38" t="s">
        <v>177</v>
      </c>
      <c r="Y11" s="38" t="s">
        <v>558</v>
      </c>
      <c r="Z11" s="38" t="s">
        <v>507</v>
      </c>
      <c r="AA11" s="38" t="s">
        <v>528</v>
      </c>
    </row>
    <row r="12" spans="1:27" s="74" customFormat="1" x14ac:dyDescent="0.3">
      <c r="A12" s="74" t="s">
        <v>74</v>
      </c>
      <c r="B12" s="75" t="s">
        <v>975</v>
      </c>
      <c r="C12" s="75" t="s">
        <v>976</v>
      </c>
      <c r="D12" s="75" t="s">
        <v>977</v>
      </c>
      <c r="E12" s="75" t="s">
        <v>978</v>
      </c>
      <c r="F12" s="75" t="s">
        <v>979</v>
      </c>
      <c r="G12" s="75" t="s">
        <v>980</v>
      </c>
      <c r="H12" s="75" t="s">
        <v>981</v>
      </c>
      <c r="I12" s="75" t="s">
        <v>982</v>
      </c>
      <c r="J12" s="75" t="s">
        <v>983</v>
      </c>
      <c r="K12" s="75" t="s">
        <v>984</v>
      </c>
      <c r="L12" s="75" t="s">
        <v>985</v>
      </c>
      <c r="M12" s="75" t="s">
        <v>986</v>
      </c>
      <c r="N12" s="75" t="s">
        <v>987</v>
      </c>
      <c r="O12" s="75" t="s">
        <v>988</v>
      </c>
      <c r="P12" s="75" t="s">
        <v>989</v>
      </c>
      <c r="Q12" s="75" t="s">
        <v>990</v>
      </c>
      <c r="R12" s="75" t="s">
        <v>991</v>
      </c>
      <c r="S12" s="75" t="s">
        <v>992</v>
      </c>
      <c r="T12" s="75" t="s">
        <v>993</v>
      </c>
      <c r="U12" s="75" t="s">
        <v>994</v>
      </c>
      <c r="V12" s="75" t="s">
        <v>995</v>
      </c>
      <c r="W12" s="75" t="s">
        <v>996</v>
      </c>
      <c r="X12" s="75" t="s">
        <v>997</v>
      </c>
      <c r="Y12" s="75" t="s">
        <v>998</v>
      </c>
      <c r="Z12" s="75" t="s">
        <v>999</v>
      </c>
      <c r="AA12" s="75" t="s">
        <v>1000</v>
      </c>
    </row>
    <row r="13" spans="1:27" s="74" customFormat="1" x14ac:dyDescent="0.3">
      <c r="B13" s="75" t="s">
        <v>1001</v>
      </c>
      <c r="C13" s="75" t="s">
        <v>1002</v>
      </c>
      <c r="D13" s="75" t="s">
        <v>1003</v>
      </c>
      <c r="E13" s="75" t="s">
        <v>1004</v>
      </c>
      <c r="F13" s="75" t="s">
        <v>1005</v>
      </c>
      <c r="G13" s="75" t="s">
        <v>1006</v>
      </c>
      <c r="H13" s="75" t="s">
        <v>1007</v>
      </c>
      <c r="I13" s="75" t="s">
        <v>1008</v>
      </c>
      <c r="J13" s="75" t="s">
        <v>1009</v>
      </c>
      <c r="K13" s="75" t="s">
        <v>1010</v>
      </c>
      <c r="L13" s="75" t="s">
        <v>1011</v>
      </c>
      <c r="M13" s="75" t="s">
        <v>1012</v>
      </c>
      <c r="N13" s="75" t="s">
        <v>1013</v>
      </c>
      <c r="O13" s="75" t="s">
        <v>1014</v>
      </c>
      <c r="P13" s="75" t="s">
        <v>1015</v>
      </c>
      <c r="Q13" s="75" t="s">
        <v>1016</v>
      </c>
      <c r="R13" s="75" t="s">
        <v>1017</v>
      </c>
      <c r="S13" s="75" t="s">
        <v>1018</v>
      </c>
      <c r="T13" s="75" t="s">
        <v>1019</v>
      </c>
      <c r="U13" s="75" t="s">
        <v>1020</v>
      </c>
      <c r="V13" s="75" t="s">
        <v>1021</v>
      </c>
      <c r="W13" s="75" t="s">
        <v>1022</v>
      </c>
      <c r="X13" s="75" t="s">
        <v>1023</v>
      </c>
      <c r="Y13" s="75" t="s">
        <v>1024</v>
      </c>
      <c r="Z13" s="75" t="s">
        <v>1025</v>
      </c>
      <c r="AA13" s="75" t="s">
        <v>1026</v>
      </c>
    </row>
    <row r="14" spans="1:27" s="74" customFormat="1" x14ac:dyDescent="0.3">
      <c r="B14" s="75" t="s">
        <v>57</v>
      </c>
      <c r="C14" s="75" t="s">
        <v>57</v>
      </c>
      <c r="D14" s="75" t="s">
        <v>57</v>
      </c>
      <c r="E14" s="75" t="s">
        <v>57</v>
      </c>
      <c r="F14" s="75" t="s">
        <v>57</v>
      </c>
      <c r="G14" s="75" t="s">
        <v>57</v>
      </c>
      <c r="H14" s="75" t="s">
        <v>57</v>
      </c>
      <c r="I14" s="75" t="s">
        <v>57</v>
      </c>
      <c r="J14" s="75" t="s">
        <v>57</v>
      </c>
      <c r="K14" s="75" t="s">
        <v>57</v>
      </c>
      <c r="L14" s="75" t="s">
        <v>57</v>
      </c>
      <c r="M14" s="75" t="s">
        <v>57</v>
      </c>
      <c r="N14" s="75" t="s">
        <v>57</v>
      </c>
      <c r="O14" s="75" t="s">
        <v>57</v>
      </c>
      <c r="P14" s="75" t="s">
        <v>57</v>
      </c>
      <c r="Q14" s="75" t="s">
        <v>57</v>
      </c>
      <c r="R14" s="75" t="s">
        <v>57</v>
      </c>
      <c r="S14" s="75" t="s">
        <v>57</v>
      </c>
      <c r="T14" s="75" t="s">
        <v>57</v>
      </c>
      <c r="U14" s="75" t="s">
        <v>57</v>
      </c>
      <c r="V14" s="75" t="s">
        <v>57</v>
      </c>
      <c r="W14" s="75" t="s">
        <v>57</v>
      </c>
      <c r="X14" s="75" t="s">
        <v>57</v>
      </c>
      <c r="Y14" s="75" t="s">
        <v>57</v>
      </c>
      <c r="Z14" s="75" t="s">
        <v>57</v>
      </c>
      <c r="AA14" s="75" t="s">
        <v>57</v>
      </c>
    </row>
    <row r="15" spans="1:27" s="74" customFormat="1" x14ac:dyDescent="0.3">
      <c r="A15" s="74" t="s">
        <v>56</v>
      </c>
      <c r="B15" s="75" t="s">
        <v>1027</v>
      </c>
      <c r="C15" s="75" t="s">
        <v>1028</v>
      </c>
      <c r="D15" s="75" t="s">
        <v>1029</v>
      </c>
      <c r="E15" s="75" t="s">
        <v>1030</v>
      </c>
      <c r="F15" s="75" t="s">
        <v>1031</v>
      </c>
      <c r="G15" s="75" t="s">
        <v>1032</v>
      </c>
      <c r="H15" s="75" t="s">
        <v>1033</v>
      </c>
      <c r="I15" s="75" t="s">
        <v>1034</v>
      </c>
      <c r="J15" s="75" t="s">
        <v>1035</v>
      </c>
      <c r="K15" s="75" t="s">
        <v>1036</v>
      </c>
      <c r="L15" s="75" t="s">
        <v>1037</v>
      </c>
      <c r="M15" s="75" t="s">
        <v>1038</v>
      </c>
      <c r="N15" s="75" t="s">
        <v>1039</v>
      </c>
      <c r="O15" s="75" t="s">
        <v>1040</v>
      </c>
      <c r="P15" s="75" t="s">
        <v>1041</v>
      </c>
      <c r="Q15" s="75" t="s">
        <v>1042</v>
      </c>
      <c r="R15" s="75" t="s">
        <v>1043</v>
      </c>
      <c r="S15" s="75" t="s">
        <v>1044</v>
      </c>
      <c r="T15" s="75" t="s">
        <v>1045</v>
      </c>
      <c r="U15" s="75" t="s">
        <v>1046</v>
      </c>
      <c r="V15" s="75" t="s">
        <v>1047</v>
      </c>
      <c r="W15" s="75" t="s">
        <v>1048</v>
      </c>
      <c r="X15" s="75" t="s">
        <v>1049</v>
      </c>
      <c r="Y15" s="75" t="s">
        <v>1050</v>
      </c>
      <c r="Z15" s="75" t="s">
        <v>1051</v>
      </c>
      <c r="AA15" s="75" t="s">
        <v>1052</v>
      </c>
    </row>
    <row r="16" spans="1:27" s="74" customFormat="1" x14ac:dyDescent="0.3">
      <c r="A16" s="74" t="s">
        <v>53</v>
      </c>
      <c r="B16" s="75" t="s">
        <v>1053</v>
      </c>
      <c r="C16" s="75" t="s">
        <v>884</v>
      </c>
      <c r="D16" s="75" t="s">
        <v>1054</v>
      </c>
      <c r="E16" s="75" t="s">
        <v>482</v>
      </c>
      <c r="F16" s="75" t="s">
        <v>546</v>
      </c>
      <c r="G16" s="75" t="s">
        <v>1055</v>
      </c>
      <c r="H16" s="75" t="s">
        <v>1056</v>
      </c>
      <c r="I16" s="75" t="s">
        <v>1057</v>
      </c>
      <c r="J16" s="75" t="s">
        <v>1056</v>
      </c>
      <c r="K16" s="75" t="s">
        <v>1058</v>
      </c>
      <c r="L16" s="75" t="s">
        <v>1059</v>
      </c>
      <c r="M16" s="75" t="s">
        <v>1060</v>
      </c>
      <c r="N16" s="75" t="s">
        <v>690</v>
      </c>
      <c r="O16" s="75" t="s">
        <v>256</v>
      </c>
      <c r="P16" s="75" t="s">
        <v>1061</v>
      </c>
      <c r="Q16" s="75" t="s">
        <v>1062</v>
      </c>
      <c r="R16" s="75" t="s">
        <v>1063</v>
      </c>
      <c r="S16" s="75" t="s">
        <v>708</v>
      </c>
      <c r="T16" s="75" t="s">
        <v>1064</v>
      </c>
      <c r="U16" s="75" t="s">
        <v>256</v>
      </c>
      <c r="V16" s="75" t="s">
        <v>1065</v>
      </c>
      <c r="W16" s="75" t="s">
        <v>1060</v>
      </c>
      <c r="X16" s="75" t="s">
        <v>486</v>
      </c>
      <c r="Y16" s="75" t="s">
        <v>41</v>
      </c>
      <c r="Z16" s="75" t="s">
        <v>1066</v>
      </c>
      <c r="AA16" s="75" t="s">
        <v>1067</v>
      </c>
    </row>
    <row r="17" spans="1:27" s="74" customFormat="1" x14ac:dyDescent="0.3"/>
    <row r="18" spans="1:27" s="74" customFormat="1" x14ac:dyDescent="0.3">
      <c r="A18" s="72" t="s">
        <v>230</v>
      </c>
      <c r="B18" s="73" t="s">
        <v>243</v>
      </c>
      <c r="C18" s="73" t="s">
        <v>242</v>
      </c>
      <c r="D18" s="73" t="s">
        <v>241</v>
      </c>
      <c r="E18" s="73" t="s">
        <v>240</v>
      </c>
      <c r="F18" s="73" t="s">
        <v>239</v>
      </c>
      <c r="G18" s="73" t="s">
        <v>238</v>
      </c>
      <c r="H18" s="73" t="s">
        <v>237</v>
      </c>
      <c r="I18" s="73" t="s">
        <v>236</v>
      </c>
      <c r="J18" s="73" t="s">
        <v>235</v>
      </c>
      <c r="K18" s="73" t="s">
        <v>234</v>
      </c>
      <c r="L18" s="73" t="s">
        <v>233</v>
      </c>
      <c r="M18" s="73" t="s">
        <v>765</v>
      </c>
      <c r="N18" s="73" t="s">
        <v>766</v>
      </c>
      <c r="O18" s="73" t="s">
        <v>767</v>
      </c>
      <c r="P18" s="73" t="s">
        <v>768</v>
      </c>
      <c r="Q18" s="73" t="s">
        <v>769</v>
      </c>
      <c r="R18" s="73" t="s">
        <v>770</v>
      </c>
      <c r="S18" s="73" t="s">
        <v>771</v>
      </c>
      <c r="T18" s="73" t="s">
        <v>772</v>
      </c>
      <c r="U18" s="73" t="s">
        <v>773</v>
      </c>
      <c r="V18" s="73" t="s">
        <v>774</v>
      </c>
      <c r="W18" s="73" t="s">
        <v>775</v>
      </c>
      <c r="X18" s="73" t="s">
        <v>776</v>
      </c>
      <c r="Y18" s="73" t="s">
        <v>777</v>
      </c>
      <c r="Z18" s="73" t="s">
        <v>778</v>
      </c>
      <c r="AA18" s="73" t="s">
        <v>779</v>
      </c>
    </row>
    <row r="19" spans="1:27" s="74" customFormat="1" x14ac:dyDescent="0.3">
      <c r="A19" s="74" t="s">
        <v>232</v>
      </c>
      <c r="B19" s="75" t="s">
        <v>780</v>
      </c>
      <c r="C19" s="75" t="s">
        <v>781</v>
      </c>
      <c r="D19" s="75" t="s">
        <v>782</v>
      </c>
      <c r="E19" s="75" t="s">
        <v>783</v>
      </c>
      <c r="F19" s="75" t="s">
        <v>784</v>
      </c>
      <c r="G19" s="75" t="s">
        <v>785</v>
      </c>
      <c r="H19" s="75" t="s">
        <v>786</v>
      </c>
      <c r="I19" s="75" t="s">
        <v>787</v>
      </c>
      <c r="J19" s="75" t="s">
        <v>788</v>
      </c>
      <c r="K19" s="75" t="s">
        <v>789</v>
      </c>
      <c r="L19" s="75" t="s">
        <v>790</v>
      </c>
      <c r="M19" s="75" t="s">
        <v>791</v>
      </c>
      <c r="N19" s="75" t="s">
        <v>792</v>
      </c>
      <c r="O19" s="75" t="s">
        <v>793</v>
      </c>
      <c r="P19" s="75" t="s">
        <v>794</v>
      </c>
      <c r="Q19" s="75" t="s">
        <v>795</v>
      </c>
      <c r="R19" s="75" t="s">
        <v>796</v>
      </c>
      <c r="S19" s="75" t="s">
        <v>797</v>
      </c>
      <c r="T19" s="75" t="s">
        <v>798</v>
      </c>
      <c r="U19" s="75" t="s">
        <v>799</v>
      </c>
      <c r="V19" s="75" t="s">
        <v>800</v>
      </c>
      <c r="W19" s="75" t="s">
        <v>801</v>
      </c>
      <c r="X19" s="75" t="s">
        <v>802</v>
      </c>
      <c r="Y19" s="75" t="s">
        <v>803</v>
      </c>
      <c r="Z19" s="75" t="s">
        <v>804</v>
      </c>
      <c r="AA19" s="75" t="s">
        <v>805</v>
      </c>
    </row>
    <row r="20" spans="1:27" s="74" customFormat="1" x14ac:dyDescent="0.3">
      <c r="A20" s="72"/>
      <c r="B20" s="73"/>
      <c r="C20" s="73"/>
      <c r="D20" s="73"/>
      <c r="E20" s="73"/>
      <c r="F20" s="73"/>
      <c r="G20" s="73"/>
      <c r="H20" s="73"/>
      <c r="I20" s="73"/>
      <c r="J20" s="73"/>
      <c r="K20" s="73"/>
      <c r="L20" s="73"/>
      <c r="M20" s="73"/>
      <c r="N20" s="73"/>
      <c r="O20" s="73"/>
      <c r="P20" s="73"/>
      <c r="Q20" s="73"/>
      <c r="R20" s="73"/>
      <c r="S20" s="73"/>
      <c r="T20" s="73"/>
      <c r="U20" s="73"/>
      <c r="V20" s="73"/>
      <c r="W20" s="73"/>
      <c r="X20" s="73"/>
      <c r="Y20" s="73"/>
      <c r="Z20" s="73"/>
      <c r="AA20" s="73"/>
    </row>
    <row r="21" spans="1:27" s="74" customFormat="1" ht="14.4" x14ac:dyDescent="0.3">
      <c r="A21" s="74" t="s">
        <v>17</v>
      </c>
      <c r="B21" s="36" t="s">
        <v>123</v>
      </c>
      <c r="C21" s="36" t="s">
        <v>123</v>
      </c>
      <c r="D21" s="36" t="s">
        <v>520</v>
      </c>
      <c r="E21" s="36" t="s">
        <v>207</v>
      </c>
      <c r="F21" s="36" t="s">
        <v>112</v>
      </c>
      <c r="G21" s="36" t="s">
        <v>175</v>
      </c>
      <c r="H21" s="36" t="s">
        <v>414</v>
      </c>
      <c r="I21" s="36" t="s">
        <v>156</v>
      </c>
      <c r="J21" s="36" t="s">
        <v>207</v>
      </c>
      <c r="K21" s="36" t="s">
        <v>326</v>
      </c>
      <c r="L21" s="36" t="s">
        <v>167</v>
      </c>
      <c r="M21" s="36" t="s">
        <v>169</v>
      </c>
      <c r="N21" s="36" t="s">
        <v>175</v>
      </c>
      <c r="O21" s="36" t="s">
        <v>147</v>
      </c>
      <c r="P21" s="36" t="s">
        <v>1716</v>
      </c>
      <c r="Q21" s="36" t="s">
        <v>109</v>
      </c>
      <c r="R21" s="36" t="s">
        <v>689</v>
      </c>
      <c r="S21" s="36" t="s">
        <v>168</v>
      </c>
      <c r="T21" s="36" t="s">
        <v>111</v>
      </c>
      <c r="U21" s="36" t="s">
        <v>147</v>
      </c>
      <c r="V21" s="36" t="s">
        <v>121</v>
      </c>
      <c r="W21" s="36" t="s">
        <v>167</v>
      </c>
      <c r="X21" s="36" t="s">
        <v>440</v>
      </c>
      <c r="Y21" s="36" t="s">
        <v>157</v>
      </c>
      <c r="Z21" s="36" t="s">
        <v>109</v>
      </c>
      <c r="AA21" s="36" t="s">
        <v>168</v>
      </c>
    </row>
    <row r="22" spans="1:27" s="74" customFormat="1" ht="14.4" x14ac:dyDescent="0.3">
      <c r="A22" s="74" t="s">
        <v>57</v>
      </c>
      <c r="B22" s="36" t="s">
        <v>699</v>
      </c>
      <c r="C22" s="36" t="s">
        <v>300</v>
      </c>
      <c r="D22" s="36" t="s">
        <v>162</v>
      </c>
      <c r="E22" s="36" t="s">
        <v>904</v>
      </c>
      <c r="F22" s="36" t="s">
        <v>678</v>
      </c>
      <c r="G22" s="36" t="s">
        <v>152</v>
      </c>
      <c r="H22" s="36" t="s">
        <v>1068</v>
      </c>
      <c r="I22" s="36" t="s">
        <v>527</v>
      </c>
      <c r="J22" s="36" t="s">
        <v>280</v>
      </c>
      <c r="K22" s="36" t="s">
        <v>870</v>
      </c>
      <c r="L22" s="36" t="s">
        <v>383</v>
      </c>
      <c r="M22" s="36" t="s">
        <v>528</v>
      </c>
      <c r="N22" s="36" t="s">
        <v>1540</v>
      </c>
      <c r="O22" s="36" t="s">
        <v>523</v>
      </c>
      <c r="P22" s="36" t="s">
        <v>347</v>
      </c>
      <c r="Q22" s="36" t="s">
        <v>202</v>
      </c>
      <c r="R22" s="36" t="s">
        <v>434</v>
      </c>
      <c r="S22" s="36" t="s">
        <v>87</v>
      </c>
      <c r="T22" s="36" t="s">
        <v>346</v>
      </c>
      <c r="U22" s="36" t="s">
        <v>585</v>
      </c>
      <c r="V22" s="36" t="s">
        <v>410</v>
      </c>
      <c r="W22" s="36" t="s">
        <v>526</v>
      </c>
      <c r="X22" s="36" t="s">
        <v>867</v>
      </c>
      <c r="Y22" s="36" t="s">
        <v>128</v>
      </c>
      <c r="Z22" s="36" t="s">
        <v>1077</v>
      </c>
      <c r="AA22" s="36" t="s">
        <v>329</v>
      </c>
    </row>
    <row r="23" spans="1:27" s="74" customFormat="1" ht="14.4" x14ac:dyDescent="0.3">
      <c r="A23" s="74" t="s">
        <v>16</v>
      </c>
      <c r="B23" s="36" t="s">
        <v>99</v>
      </c>
      <c r="C23" s="36" t="s">
        <v>1717</v>
      </c>
      <c r="D23" s="36" t="s">
        <v>807</v>
      </c>
      <c r="E23" s="36" t="s">
        <v>112</v>
      </c>
      <c r="F23" s="36" t="s">
        <v>326</v>
      </c>
      <c r="G23" s="36" t="s">
        <v>964</v>
      </c>
      <c r="H23" s="36" t="s">
        <v>307</v>
      </c>
      <c r="I23" s="36" t="s">
        <v>1717</v>
      </c>
      <c r="J23" s="36" t="s">
        <v>549</v>
      </c>
      <c r="K23" s="36" t="s">
        <v>207</v>
      </c>
      <c r="L23" s="36" t="s">
        <v>124</v>
      </c>
      <c r="M23" s="36" t="s">
        <v>1099</v>
      </c>
      <c r="N23" s="36" t="s">
        <v>309</v>
      </c>
      <c r="O23" s="36" t="s">
        <v>520</v>
      </c>
      <c r="P23" s="36" t="s">
        <v>1599</v>
      </c>
      <c r="Q23" s="36" t="s">
        <v>684</v>
      </c>
      <c r="R23" s="36" t="s">
        <v>1690</v>
      </c>
      <c r="S23" s="36" t="s">
        <v>207</v>
      </c>
      <c r="T23" s="36" t="s">
        <v>1718</v>
      </c>
      <c r="U23" s="36" t="s">
        <v>225</v>
      </c>
      <c r="V23" s="36" t="s">
        <v>253</v>
      </c>
      <c r="W23" s="36" t="s">
        <v>1719</v>
      </c>
      <c r="X23" s="36" t="s">
        <v>207</v>
      </c>
      <c r="Y23" s="36" t="s">
        <v>665</v>
      </c>
      <c r="Z23" s="36" t="s">
        <v>1720</v>
      </c>
      <c r="AA23" s="36" t="s">
        <v>46</v>
      </c>
    </row>
    <row r="24" spans="1:27" s="74" customFormat="1" ht="14.4" x14ac:dyDescent="0.3">
      <c r="A24" s="74" t="s">
        <v>57</v>
      </c>
      <c r="B24" s="36" t="s">
        <v>199</v>
      </c>
      <c r="C24" s="36" t="s">
        <v>343</v>
      </c>
      <c r="D24" s="36" t="s">
        <v>1073</v>
      </c>
      <c r="E24" s="36" t="s">
        <v>821</v>
      </c>
      <c r="F24" s="36" t="s">
        <v>380</v>
      </c>
      <c r="G24" s="36" t="s">
        <v>81</v>
      </c>
      <c r="H24" s="36" t="s">
        <v>893</v>
      </c>
      <c r="I24" s="36" t="s">
        <v>829</v>
      </c>
      <c r="J24" s="36" t="s">
        <v>1074</v>
      </c>
      <c r="K24" s="36" t="s">
        <v>331</v>
      </c>
      <c r="L24" s="36" t="s">
        <v>351</v>
      </c>
      <c r="M24" s="36" t="s">
        <v>162</v>
      </c>
      <c r="N24" s="36" t="s">
        <v>946</v>
      </c>
      <c r="O24" s="36" t="s">
        <v>406</v>
      </c>
      <c r="P24" s="36" t="s">
        <v>149</v>
      </c>
      <c r="Q24" s="36" t="s">
        <v>936</v>
      </c>
      <c r="R24" s="36" t="s">
        <v>886</v>
      </c>
      <c r="S24" s="36" t="s">
        <v>1328</v>
      </c>
      <c r="T24" s="36" t="s">
        <v>1596</v>
      </c>
      <c r="U24" s="36" t="s">
        <v>588</v>
      </c>
      <c r="V24" s="36" t="s">
        <v>1073</v>
      </c>
      <c r="W24" s="36" t="s">
        <v>1721</v>
      </c>
      <c r="X24" s="36" t="s">
        <v>679</v>
      </c>
      <c r="Y24" s="36" t="s">
        <v>150</v>
      </c>
      <c r="Z24" s="36" t="s">
        <v>428</v>
      </c>
      <c r="AA24" s="36" t="s">
        <v>817</v>
      </c>
    </row>
    <row r="25" spans="1:27" s="40" customFormat="1" ht="14.4" x14ac:dyDescent="0.3">
      <c r="A25" s="40" t="s">
        <v>193</v>
      </c>
      <c r="B25" s="58" t="s">
        <v>924</v>
      </c>
      <c r="C25" s="58" t="s">
        <v>437</v>
      </c>
      <c r="D25" s="58" t="s">
        <v>135</v>
      </c>
      <c r="E25" s="58" t="s">
        <v>169</v>
      </c>
      <c r="F25" s="58" t="s">
        <v>169</v>
      </c>
      <c r="G25" s="58" t="s">
        <v>485</v>
      </c>
      <c r="H25" s="58" t="s">
        <v>1722</v>
      </c>
      <c r="I25" s="58" t="s">
        <v>323</v>
      </c>
      <c r="J25" s="58" t="s">
        <v>665</v>
      </c>
      <c r="K25" s="58" t="s">
        <v>451</v>
      </c>
      <c r="L25" s="58" t="s">
        <v>439</v>
      </c>
      <c r="M25" s="58" t="s">
        <v>111</v>
      </c>
      <c r="N25" s="58" t="s">
        <v>254</v>
      </c>
      <c r="O25" s="58" t="s">
        <v>438</v>
      </c>
      <c r="P25" s="58" t="s">
        <v>93</v>
      </c>
      <c r="Q25" s="58" t="s">
        <v>942</v>
      </c>
      <c r="R25" s="58" t="s">
        <v>544</v>
      </c>
      <c r="S25" s="58" t="s">
        <v>123</v>
      </c>
      <c r="T25" s="58" t="s">
        <v>1723</v>
      </c>
      <c r="U25" s="58" t="s">
        <v>191</v>
      </c>
      <c r="V25" s="58" t="s">
        <v>1599</v>
      </c>
      <c r="W25" s="58" t="s">
        <v>1724</v>
      </c>
      <c r="X25" s="58" t="s">
        <v>806</v>
      </c>
      <c r="Y25" s="58" t="s">
        <v>1725</v>
      </c>
      <c r="Z25" s="58" t="s">
        <v>1726</v>
      </c>
      <c r="AA25" s="58" t="s">
        <v>738</v>
      </c>
    </row>
    <row r="26" spans="1:27" s="40" customFormat="1" ht="14.4" x14ac:dyDescent="0.3">
      <c r="B26" s="58">
        <v>0</v>
      </c>
      <c r="C26" s="58">
        <v>0</v>
      </c>
      <c r="D26" s="58">
        <v>0</v>
      </c>
      <c r="E26" s="58">
        <v>0</v>
      </c>
      <c r="F26" s="58">
        <v>0</v>
      </c>
      <c r="G26" s="58">
        <v>0</v>
      </c>
      <c r="H26" s="58">
        <v>0</v>
      </c>
      <c r="I26" s="58">
        <v>0</v>
      </c>
      <c r="J26" s="58">
        <v>0</v>
      </c>
      <c r="K26" s="58">
        <v>0</v>
      </c>
      <c r="L26" s="58">
        <v>0</v>
      </c>
      <c r="M26" s="58">
        <v>0</v>
      </c>
      <c r="N26" s="58">
        <v>0</v>
      </c>
      <c r="O26" s="58">
        <v>0</v>
      </c>
      <c r="P26" s="58">
        <v>0</v>
      </c>
      <c r="Q26" s="58">
        <v>0</v>
      </c>
      <c r="R26" s="58">
        <v>0</v>
      </c>
      <c r="S26" s="58">
        <v>0</v>
      </c>
      <c r="T26" s="58">
        <f>0.142</f>
        <v>0.14199999999999999</v>
      </c>
      <c r="U26" s="58">
        <v>0</v>
      </c>
      <c r="V26" s="58">
        <v>0</v>
      </c>
      <c r="W26" s="58">
        <f>0.101</f>
        <v>0.10100000000000001</v>
      </c>
      <c r="X26" s="58">
        <f>0</f>
        <v>0</v>
      </c>
      <c r="Y26" s="58">
        <f>0.049</f>
        <v>4.9000000000000002E-2</v>
      </c>
      <c r="Z26" s="58">
        <f>0.127</f>
        <v>0.127</v>
      </c>
      <c r="AA26" s="58">
        <f>0</f>
        <v>0</v>
      </c>
    </row>
    <row r="27" spans="1:27" s="40" customFormat="1" ht="14.4" x14ac:dyDescent="0.3">
      <c r="A27" s="40" t="s">
        <v>57</v>
      </c>
      <c r="B27" s="58" t="s">
        <v>822</v>
      </c>
      <c r="C27" s="58" t="s">
        <v>92</v>
      </c>
      <c r="D27" s="58" t="s">
        <v>383</v>
      </c>
      <c r="E27" s="58" t="s">
        <v>697</v>
      </c>
      <c r="F27" s="58" t="s">
        <v>587</v>
      </c>
      <c r="G27" s="58" t="s">
        <v>311</v>
      </c>
      <c r="H27" s="58" t="s">
        <v>335</v>
      </c>
      <c r="I27" s="58" t="s">
        <v>75</v>
      </c>
      <c r="J27" s="58" t="s">
        <v>381</v>
      </c>
      <c r="K27" s="58" t="s">
        <v>906</v>
      </c>
      <c r="L27" s="58" t="s">
        <v>816</v>
      </c>
      <c r="M27" s="58" t="s">
        <v>445</v>
      </c>
      <c r="N27" s="58" t="s">
        <v>817</v>
      </c>
      <c r="O27" s="58" t="s">
        <v>343</v>
      </c>
      <c r="P27" s="58" t="s">
        <v>936</v>
      </c>
      <c r="Q27" s="58" t="s">
        <v>1326</v>
      </c>
      <c r="R27" s="58" t="s">
        <v>825</v>
      </c>
      <c r="S27" s="58" t="s">
        <v>432</v>
      </c>
      <c r="T27" s="58" t="s">
        <v>127</v>
      </c>
      <c r="U27" s="58" t="s">
        <v>1249</v>
      </c>
      <c r="V27" s="58" t="s">
        <v>316</v>
      </c>
      <c r="W27" s="58" t="s">
        <v>493</v>
      </c>
      <c r="X27" s="58" t="s">
        <v>868</v>
      </c>
      <c r="Y27" s="58" t="s">
        <v>1727</v>
      </c>
      <c r="Z27" s="58" t="s">
        <v>404</v>
      </c>
      <c r="AA27" s="58" t="s">
        <v>349</v>
      </c>
    </row>
    <row r="28" spans="1:27" s="74" customFormat="1" ht="14.4" x14ac:dyDescent="0.3">
      <c r="A28" s="74" t="s">
        <v>74</v>
      </c>
      <c r="B28" s="36" t="s">
        <v>1728</v>
      </c>
      <c r="C28" s="36" t="s">
        <v>1729</v>
      </c>
      <c r="D28" s="36" t="s">
        <v>1607</v>
      </c>
      <c r="E28" s="36" t="s">
        <v>1730</v>
      </c>
      <c r="F28" s="36" t="s">
        <v>1731</v>
      </c>
      <c r="G28" s="36" t="s">
        <v>1732</v>
      </c>
      <c r="H28" s="36" t="s">
        <v>1733</v>
      </c>
      <c r="I28" s="36" t="s">
        <v>1161</v>
      </c>
      <c r="J28" s="36" t="s">
        <v>1734</v>
      </c>
      <c r="K28" s="36" t="s">
        <v>1168</v>
      </c>
      <c r="L28" s="36" t="s">
        <v>1735</v>
      </c>
      <c r="M28" s="36" t="s">
        <v>1736</v>
      </c>
      <c r="N28" s="36" t="s">
        <v>1733</v>
      </c>
      <c r="O28" s="36" t="s">
        <v>1168</v>
      </c>
      <c r="P28" s="36" t="s">
        <v>1737</v>
      </c>
      <c r="Q28" s="36" t="s">
        <v>1730</v>
      </c>
      <c r="R28" s="36" t="s">
        <v>1738</v>
      </c>
      <c r="S28" s="36" t="s">
        <v>1736</v>
      </c>
      <c r="T28" s="36" t="s">
        <v>1739</v>
      </c>
      <c r="U28" s="36" t="s">
        <v>1736</v>
      </c>
      <c r="V28" s="36" t="s">
        <v>1735</v>
      </c>
      <c r="W28" s="36" t="s">
        <v>1729</v>
      </c>
      <c r="X28" s="36" t="s">
        <v>1740</v>
      </c>
      <c r="Y28" s="36" t="s">
        <v>1729</v>
      </c>
      <c r="Z28" s="36" t="s">
        <v>1730</v>
      </c>
      <c r="AA28" s="36" t="s">
        <v>1741</v>
      </c>
    </row>
    <row r="29" spans="1:27" s="74" customFormat="1" ht="14.4" x14ac:dyDescent="0.3">
      <c r="A29" s="74" t="s">
        <v>57</v>
      </c>
      <c r="B29" s="36" t="s">
        <v>1742</v>
      </c>
      <c r="C29" s="36" t="s">
        <v>1743</v>
      </c>
      <c r="D29" s="36" t="s">
        <v>1744</v>
      </c>
      <c r="E29" s="36" t="s">
        <v>1745</v>
      </c>
      <c r="F29" s="36" t="s">
        <v>1746</v>
      </c>
      <c r="G29" s="36" t="s">
        <v>1747</v>
      </c>
      <c r="H29" s="36" t="s">
        <v>1748</v>
      </c>
      <c r="I29" s="36" t="s">
        <v>1749</v>
      </c>
      <c r="J29" s="36" t="s">
        <v>1750</v>
      </c>
      <c r="K29" s="36" t="s">
        <v>1751</v>
      </c>
      <c r="L29" s="36" t="s">
        <v>1752</v>
      </c>
      <c r="M29" s="36" t="s">
        <v>1753</v>
      </c>
      <c r="N29" s="36" t="s">
        <v>1754</v>
      </c>
      <c r="O29" s="36" t="s">
        <v>1755</v>
      </c>
      <c r="P29" s="36" t="s">
        <v>1756</v>
      </c>
      <c r="Q29" s="36" t="s">
        <v>1757</v>
      </c>
      <c r="R29" s="36" t="s">
        <v>1758</v>
      </c>
      <c r="S29" s="36" t="s">
        <v>1759</v>
      </c>
      <c r="T29" s="36" t="s">
        <v>1760</v>
      </c>
      <c r="U29" s="36" t="s">
        <v>1761</v>
      </c>
      <c r="V29" s="36" t="s">
        <v>1762</v>
      </c>
      <c r="W29" s="36" t="s">
        <v>1763</v>
      </c>
      <c r="X29" s="36" t="s">
        <v>1764</v>
      </c>
      <c r="Y29" s="36" t="s">
        <v>1765</v>
      </c>
      <c r="Z29" s="36" t="s">
        <v>1766</v>
      </c>
      <c r="AA29" s="36" t="s">
        <v>1767</v>
      </c>
    </row>
    <row r="30" spans="1:27" s="74" customFormat="1" ht="14.4" x14ac:dyDescent="0.3">
      <c r="A30" s="74" t="s">
        <v>57</v>
      </c>
      <c r="B30" s="36" t="s">
        <v>57</v>
      </c>
      <c r="C30" s="36" t="s">
        <v>57</v>
      </c>
      <c r="D30" s="36" t="s">
        <v>57</v>
      </c>
      <c r="E30" s="36" t="s">
        <v>57</v>
      </c>
      <c r="F30" s="36" t="s">
        <v>57</v>
      </c>
      <c r="G30" s="36" t="s">
        <v>57</v>
      </c>
      <c r="H30" s="36" t="s">
        <v>57</v>
      </c>
      <c r="I30" s="36" t="s">
        <v>57</v>
      </c>
      <c r="J30" s="36" t="s">
        <v>57</v>
      </c>
      <c r="K30" s="36" t="s">
        <v>57</v>
      </c>
      <c r="L30" s="36" t="s">
        <v>57</v>
      </c>
      <c r="M30" s="36" t="s">
        <v>57</v>
      </c>
      <c r="N30" s="36" t="s">
        <v>57</v>
      </c>
      <c r="O30" s="36" t="s">
        <v>57</v>
      </c>
      <c r="P30" s="36" t="s">
        <v>57</v>
      </c>
      <c r="Q30" s="36" t="s">
        <v>57</v>
      </c>
      <c r="R30" s="36" t="s">
        <v>57</v>
      </c>
      <c r="S30" s="36" t="s">
        <v>57</v>
      </c>
      <c r="T30" s="36" t="s">
        <v>57</v>
      </c>
      <c r="U30" s="36" t="s">
        <v>57</v>
      </c>
      <c r="V30" s="36" t="s">
        <v>57</v>
      </c>
      <c r="W30" s="36" t="s">
        <v>57</v>
      </c>
      <c r="X30" s="36" t="s">
        <v>57</v>
      </c>
      <c r="Y30" s="36" t="s">
        <v>57</v>
      </c>
      <c r="Z30" s="36" t="s">
        <v>57</v>
      </c>
      <c r="AA30" s="36" t="s">
        <v>57</v>
      </c>
    </row>
    <row r="31" spans="1:27" s="74" customFormat="1" ht="14.4" x14ac:dyDescent="0.3">
      <c r="A31" s="74" t="s">
        <v>56</v>
      </c>
      <c r="B31" s="36" t="s">
        <v>1027</v>
      </c>
      <c r="C31" s="36" t="s">
        <v>1028</v>
      </c>
      <c r="D31" s="36" t="s">
        <v>1029</v>
      </c>
      <c r="E31" s="36" t="s">
        <v>1030</v>
      </c>
      <c r="F31" s="36" t="s">
        <v>1031</v>
      </c>
      <c r="G31" s="36" t="s">
        <v>1032</v>
      </c>
      <c r="H31" s="36" t="s">
        <v>1033</v>
      </c>
      <c r="I31" s="36" t="s">
        <v>1034</v>
      </c>
      <c r="J31" s="36" t="s">
        <v>1035</v>
      </c>
      <c r="K31" s="36" t="s">
        <v>1036</v>
      </c>
      <c r="L31" s="36" t="s">
        <v>1037</v>
      </c>
      <c r="M31" s="36" t="s">
        <v>1038</v>
      </c>
      <c r="N31" s="36" t="s">
        <v>1039</v>
      </c>
      <c r="O31" s="36" t="s">
        <v>1040</v>
      </c>
      <c r="P31" s="36" t="s">
        <v>1041</v>
      </c>
      <c r="Q31" s="36" t="s">
        <v>1042</v>
      </c>
      <c r="R31" s="36" t="s">
        <v>1043</v>
      </c>
      <c r="S31" s="36" t="s">
        <v>1044</v>
      </c>
      <c r="T31" s="36" t="s">
        <v>1045</v>
      </c>
      <c r="U31" s="36" t="s">
        <v>1046</v>
      </c>
      <c r="V31" s="36" t="s">
        <v>1047</v>
      </c>
      <c r="W31" s="36" t="s">
        <v>1048</v>
      </c>
      <c r="X31" s="36" t="s">
        <v>1049</v>
      </c>
      <c r="Y31" s="36" t="s">
        <v>1050</v>
      </c>
      <c r="Z31" s="36" t="s">
        <v>1051</v>
      </c>
      <c r="AA31" s="36" t="s">
        <v>1052</v>
      </c>
    </row>
    <row r="32" spans="1:27" s="74" customFormat="1" ht="14.4" x14ac:dyDescent="0.3">
      <c r="A32" s="74" t="s">
        <v>1768</v>
      </c>
      <c r="B32" s="36" t="s">
        <v>841</v>
      </c>
      <c r="C32" s="36" t="s">
        <v>1769</v>
      </c>
      <c r="D32" s="36" t="s">
        <v>1087</v>
      </c>
      <c r="E32" s="36" t="s">
        <v>1088</v>
      </c>
      <c r="F32" s="36" t="s">
        <v>1089</v>
      </c>
      <c r="G32" s="36" t="s">
        <v>910</v>
      </c>
      <c r="H32" s="36" t="s">
        <v>1770</v>
      </c>
      <c r="I32" s="36" t="s">
        <v>1771</v>
      </c>
      <c r="J32" s="36" t="s">
        <v>1772</v>
      </c>
      <c r="K32" s="36" t="s">
        <v>1773</v>
      </c>
      <c r="L32" s="36" t="s">
        <v>960</v>
      </c>
      <c r="M32" s="36" t="s">
        <v>1774</v>
      </c>
      <c r="N32" s="36" t="s">
        <v>1775</v>
      </c>
      <c r="O32" s="36" t="s">
        <v>1776</v>
      </c>
      <c r="P32" s="36" t="s">
        <v>1777</v>
      </c>
      <c r="Q32" s="36" t="s">
        <v>1778</v>
      </c>
      <c r="R32" s="36" t="s">
        <v>1779</v>
      </c>
      <c r="S32" s="36" t="s">
        <v>1697</v>
      </c>
      <c r="T32" s="36" t="s">
        <v>1780</v>
      </c>
      <c r="U32" s="36" t="s">
        <v>1781</v>
      </c>
      <c r="V32" s="36" t="s">
        <v>1782</v>
      </c>
      <c r="W32" s="36" t="s">
        <v>1783</v>
      </c>
      <c r="X32" s="36" t="s">
        <v>1784</v>
      </c>
      <c r="Y32" s="36" t="s">
        <v>1785</v>
      </c>
      <c r="Z32" s="36" t="s">
        <v>1786</v>
      </c>
      <c r="AA32" s="36" t="s">
        <v>1093</v>
      </c>
    </row>
    <row r="33" spans="1:27" s="74" customFormat="1" x14ac:dyDescent="0.3"/>
    <row r="34" spans="1:27" s="74" customFormat="1" x14ac:dyDescent="0.3">
      <c r="A34" s="72" t="s">
        <v>229</v>
      </c>
      <c r="B34" s="73" t="s">
        <v>243</v>
      </c>
      <c r="C34" s="73" t="s">
        <v>242</v>
      </c>
      <c r="D34" s="73" t="s">
        <v>241</v>
      </c>
      <c r="E34" s="73" t="s">
        <v>240</v>
      </c>
      <c r="F34" s="73" t="s">
        <v>239</v>
      </c>
      <c r="G34" s="73" t="s">
        <v>238</v>
      </c>
      <c r="H34" s="73" t="s">
        <v>237</v>
      </c>
      <c r="I34" s="73" t="s">
        <v>236</v>
      </c>
      <c r="J34" s="73" t="s">
        <v>235</v>
      </c>
      <c r="K34" s="73" t="s">
        <v>234</v>
      </c>
      <c r="L34" s="73" t="s">
        <v>233</v>
      </c>
      <c r="M34" s="73" t="s">
        <v>765</v>
      </c>
      <c r="N34" s="73" t="s">
        <v>766</v>
      </c>
      <c r="O34" s="73" t="s">
        <v>767</v>
      </c>
      <c r="P34" s="73" t="s">
        <v>768</v>
      </c>
      <c r="Q34" s="73" t="s">
        <v>769</v>
      </c>
      <c r="R34" s="73" t="s">
        <v>770</v>
      </c>
      <c r="S34" s="73" t="s">
        <v>771</v>
      </c>
      <c r="T34" s="73" t="s">
        <v>772</v>
      </c>
      <c r="U34" s="73" t="s">
        <v>773</v>
      </c>
      <c r="V34" s="73" t="s">
        <v>774</v>
      </c>
      <c r="W34" s="73" t="s">
        <v>775</v>
      </c>
      <c r="X34" s="73" t="s">
        <v>776</v>
      </c>
      <c r="Y34" s="73" t="s">
        <v>777</v>
      </c>
      <c r="Z34" s="73" t="s">
        <v>778</v>
      </c>
      <c r="AA34" s="73" t="s">
        <v>779</v>
      </c>
    </row>
    <row r="35" spans="1:27" s="74" customFormat="1" x14ac:dyDescent="0.3">
      <c r="A35" s="74" t="s">
        <v>232</v>
      </c>
      <c r="B35" s="75" t="s">
        <v>780</v>
      </c>
      <c r="C35" s="75" t="s">
        <v>781</v>
      </c>
      <c r="D35" s="75" t="s">
        <v>782</v>
      </c>
      <c r="E35" s="75" t="s">
        <v>783</v>
      </c>
      <c r="F35" s="75" t="s">
        <v>784</v>
      </c>
      <c r="G35" s="75" t="s">
        <v>785</v>
      </c>
      <c r="H35" s="75" t="s">
        <v>786</v>
      </c>
      <c r="I35" s="75" t="s">
        <v>787</v>
      </c>
      <c r="J35" s="75" t="s">
        <v>788</v>
      </c>
      <c r="K35" s="75" t="s">
        <v>789</v>
      </c>
      <c r="L35" s="75" t="s">
        <v>790</v>
      </c>
      <c r="M35" s="75" t="s">
        <v>791</v>
      </c>
      <c r="N35" s="75" t="s">
        <v>792</v>
      </c>
      <c r="O35" s="75" t="s">
        <v>793</v>
      </c>
      <c r="P35" s="75" t="s">
        <v>794</v>
      </c>
      <c r="Q35" s="75" t="s">
        <v>795</v>
      </c>
      <c r="R35" s="75" t="s">
        <v>796</v>
      </c>
      <c r="S35" s="75" t="s">
        <v>797</v>
      </c>
      <c r="T35" s="75" t="s">
        <v>798</v>
      </c>
      <c r="U35" s="75" t="s">
        <v>799</v>
      </c>
      <c r="V35" s="75" t="s">
        <v>800</v>
      </c>
      <c r="W35" s="75" t="s">
        <v>801</v>
      </c>
      <c r="X35" s="75" t="s">
        <v>802</v>
      </c>
      <c r="Y35" s="75" t="s">
        <v>803</v>
      </c>
      <c r="Z35" s="75" t="s">
        <v>804</v>
      </c>
      <c r="AA35" s="75" t="s">
        <v>805</v>
      </c>
    </row>
    <row r="36" spans="1:27" s="74" customFormat="1" x14ac:dyDescent="0.3">
      <c r="A36" s="72"/>
      <c r="B36" s="73"/>
      <c r="C36" s="73"/>
      <c r="D36" s="73"/>
      <c r="E36" s="73"/>
      <c r="F36" s="73"/>
      <c r="G36" s="73"/>
      <c r="H36" s="73"/>
      <c r="I36" s="73"/>
      <c r="J36" s="73"/>
      <c r="K36" s="73"/>
      <c r="L36" s="73"/>
      <c r="M36" s="73"/>
      <c r="N36" s="73"/>
      <c r="O36" s="73"/>
      <c r="P36" s="73"/>
      <c r="Q36" s="73"/>
      <c r="R36" s="73"/>
      <c r="S36" s="73"/>
      <c r="T36" s="73"/>
      <c r="U36" s="73"/>
      <c r="V36" s="73"/>
      <c r="W36" s="73"/>
      <c r="X36" s="73"/>
      <c r="Y36" s="73"/>
      <c r="Z36" s="73"/>
      <c r="AA36" s="73"/>
    </row>
    <row r="37" spans="1:27" s="74" customFormat="1" ht="14.4" x14ac:dyDescent="0.3">
      <c r="A37" s="74" t="s">
        <v>16</v>
      </c>
      <c r="B37" s="36" t="s">
        <v>1787</v>
      </c>
      <c r="C37" s="36" t="s">
        <v>191</v>
      </c>
      <c r="D37" s="36" t="s">
        <v>1078</v>
      </c>
      <c r="E37" s="36" t="s">
        <v>94</v>
      </c>
      <c r="F37" s="36" t="s">
        <v>1788</v>
      </c>
      <c r="G37" s="36" t="s">
        <v>1119</v>
      </c>
      <c r="H37" s="36" t="s">
        <v>1789</v>
      </c>
      <c r="I37" s="36" t="s">
        <v>109</v>
      </c>
      <c r="J37" s="36" t="s">
        <v>1790</v>
      </c>
      <c r="K37" s="36" t="s">
        <v>40</v>
      </c>
      <c r="L37" s="36" t="s">
        <v>340</v>
      </c>
      <c r="M37" s="36" t="s">
        <v>745</v>
      </c>
      <c r="N37" s="36" t="s">
        <v>120</v>
      </c>
      <c r="O37" s="36" t="s">
        <v>305</v>
      </c>
      <c r="P37" s="36" t="s">
        <v>1459</v>
      </c>
      <c r="Q37" s="36" t="s">
        <v>1791</v>
      </c>
      <c r="R37" s="36" t="s">
        <v>1792</v>
      </c>
      <c r="S37" s="36" t="s">
        <v>1600</v>
      </c>
      <c r="T37" s="36" t="s">
        <v>1793</v>
      </c>
      <c r="U37" s="36" t="s">
        <v>1794</v>
      </c>
      <c r="V37" s="36" t="s">
        <v>1100</v>
      </c>
      <c r="W37" s="36" t="s">
        <v>84</v>
      </c>
      <c r="X37" s="36" t="s">
        <v>292</v>
      </c>
      <c r="Y37" s="36" t="s">
        <v>808</v>
      </c>
      <c r="Z37" s="36" t="s">
        <v>1795</v>
      </c>
      <c r="AA37" s="36" t="s">
        <v>1796</v>
      </c>
    </row>
    <row r="38" spans="1:27" s="74" customFormat="1" ht="14.4" x14ac:dyDescent="0.3">
      <c r="A38" s="74" t="s">
        <v>57</v>
      </c>
      <c r="B38" s="36" t="s">
        <v>310</v>
      </c>
      <c r="C38" s="36" t="s">
        <v>280</v>
      </c>
      <c r="D38" s="36" t="s">
        <v>115</v>
      </c>
      <c r="E38" s="36" t="s">
        <v>872</v>
      </c>
      <c r="F38" s="36" t="s">
        <v>366</v>
      </c>
      <c r="G38" s="36" t="s">
        <v>1095</v>
      </c>
      <c r="H38" s="36" t="s">
        <v>1432</v>
      </c>
      <c r="I38" s="36" t="s">
        <v>114</v>
      </c>
      <c r="J38" s="36" t="s">
        <v>733</v>
      </c>
      <c r="K38" s="36" t="s">
        <v>938</v>
      </c>
      <c r="L38" s="36" t="s">
        <v>380</v>
      </c>
      <c r="M38" s="36" t="s">
        <v>811</v>
      </c>
      <c r="N38" s="36" t="s">
        <v>1126</v>
      </c>
      <c r="O38" s="36" t="s">
        <v>328</v>
      </c>
      <c r="P38" s="36" t="s">
        <v>125</v>
      </c>
      <c r="Q38" s="36" t="s">
        <v>1797</v>
      </c>
      <c r="R38" s="36" t="s">
        <v>645</v>
      </c>
      <c r="S38" s="36" t="s">
        <v>971</v>
      </c>
      <c r="T38" s="36" t="s">
        <v>732</v>
      </c>
      <c r="U38" s="36" t="s">
        <v>162</v>
      </c>
      <c r="V38" s="36" t="s">
        <v>1369</v>
      </c>
      <c r="W38" s="36" t="s">
        <v>937</v>
      </c>
      <c r="X38" s="36" t="s">
        <v>851</v>
      </c>
      <c r="Y38" s="36" t="s">
        <v>195</v>
      </c>
      <c r="Z38" s="36" t="s">
        <v>1798</v>
      </c>
      <c r="AA38" s="36" t="s">
        <v>511</v>
      </c>
    </row>
    <row r="39" spans="1:27" s="74" customFormat="1" ht="14.4" x14ac:dyDescent="0.3">
      <c r="A39" s="74" t="s">
        <v>17</v>
      </c>
      <c r="B39" s="36" t="s">
        <v>540</v>
      </c>
      <c r="C39" s="36" t="s">
        <v>651</v>
      </c>
      <c r="D39" s="36" t="s">
        <v>119</v>
      </c>
      <c r="E39" s="36" t="s">
        <v>123</v>
      </c>
      <c r="F39" s="36" t="s">
        <v>1799</v>
      </c>
      <c r="G39" s="36" t="s">
        <v>120</v>
      </c>
      <c r="H39" s="36" t="s">
        <v>650</v>
      </c>
      <c r="I39" s="36" t="s">
        <v>156</v>
      </c>
      <c r="J39" s="36" t="s">
        <v>414</v>
      </c>
      <c r="K39" s="36" t="s">
        <v>169</v>
      </c>
      <c r="L39" s="36" t="s">
        <v>122</v>
      </c>
      <c r="M39" s="36" t="s">
        <v>440</v>
      </c>
      <c r="N39" s="36" t="s">
        <v>123</v>
      </c>
      <c r="O39" s="36" t="s">
        <v>175</v>
      </c>
      <c r="P39" s="36" t="s">
        <v>98</v>
      </c>
      <c r="Q39" s="36" t="s">
        <v>361</v>
      </c>
      <c r="R39" s="36" t="s">
        <v>400</v>
      </c>
      <c r="S39" s="36" t="s">
        <v>167</v>
      </c>
      <c r="T39" s="36" t="s">
        <v>121</v>
      </c>
      <c r="U39" s="36" t="s">
        <v>157</v>
      </c>
      <c r="V39" s="36" t="s">
        <v>124</v>
      </c>
      <c r="W39" s="36" t="s">
        <v>820</v>
      </c>
      <c r="X39" s="36" t="s">
        <v>112</v>
      </c>
      <c r="Y39" s="36" t="s">
        <v>208</v>
      </c>
      <c r="Z39" s="36" t="s">
        <v>649</v>
      </c>
      <c r="AA39" s="36" t="s">
        <v>1599</v>
      </c>
    </row>
    <row r="40" spans="1:27" s="74" customFormat="1" ht="14.4" x14ac:dyDescent="0.3">
      <c r="A40" s="74" t="s">
        <v>57</v>
      </c>
      <c r="B40" s="36" t="s">
        <v>642</v>
      </c>
      <c r="C40" s="36" t="s">
        <v>79</v>
      </c>
      <c r="D40" s="36" t="s">
        <v>115</v>
      </c>
      <c r="E40" s="36" t="s">
        <v>432</v>
      </c>
      <c r="F40" s="36" t="s">
        <v>902</v>
      </c>
      <c r="G40" s="36" t="s">
        <v>353</v>
      </c>
      <c r="H40" s="36" t="s">
        <v>313</v>
      </c>
      <c r="I40" s="36" t="s">
        <v>312</v>
      </c>
      <c r="J40" s="36" t="s">
        <v>851</v>
      </c>
      <c r="K40" s="36" t="s">
        <v>353</v>
      </c>
      <c r="L40" s="36" t="s">
        <v>1224</v>
      </c>
      <c r="M40" s="36" t="s">
        <v>819</v>
      </c>
      <c r="N40" s="36" t="s">
        <v>263</v>
      </c>
      <c r="O40" s="36" t="s">
        <v>892</v>
      </c>
      <c r="P40" s="36" t="s">
        <v>1154</v>
      </c>
      <c r="Q40" s="36" t="s">
        <v>1540</v>
      </c>
      <c r="R40" s="36" t="s">
        <v>315</v>
      </c>
      <c r="S40" s="36" t="s">
        <v>1126</v>
      </c>
      <c r="T40" s="36" t="s">
        <v>332</v>
      </c>
      <c r="U40" s="36" t="s">
        <v>152</v>
      </c>
      <c r="V40" s="36" t="s">
        <v>433</v>
      </c>
      <c r="W40" s="36" t="s">
        <v>574</v>
      </c>
      <c r="X40" s="36" t="s">
        <v>576</v>
      </c>
      <c r="Y40" s="36" t="s">
        <v>1800</v>
      </c>
      <c r="Z40" s="36" t="s">
        <v>1236</v>
      </c>
      <c r="AA40" s="36" t="s">
        <v>875</v>
      </c>
    </row>
    <row r="41" spans="1:27" s="40" customFormat="1" ht="14.4" x14ac:dyDescent="0.3">
      <c r="A41" s="40" t="s">
        <v>193</v>
      </c>
      <c r="B41" s="58" t="s">
        <v>1801</v>
      </c>
      <c r="C41" s="58" t="s">
        <v>376</v>
      </c>
      <c r="D41" s="58" t="s">
        <v>1802</v>
      </c>
      <c r="E41" s="58" t="s">
        <v>164</v>
      </c>
      <c r="F41" s="58" t="s">
        <v>583</v>
      </c>
      <c r="G41" s="58" t="s">
        <v>1803</v>
      </c>
      <c r="H41" s="58" t="s">
        <v>1118</v>
      </c>
      <c r="I41" s="58" t="s">
        <v>414</v>
      </c>
      <c r="J41" s="58" t="s">
        <v>1804</v>
      </c>
      <c r="K41" s="58" t="s">
        <v>1805</v>
      </c>
      <c r="L41" s="58" t="s">
        <v>530</v>
      </c>
      <c r="M41" s="58" t="s">
        <v>1806</v>
      </c>
      <c r="N41" s="58" t="s">
        <v>123</v>
      </c>
      <c r="O41" s="58" t="s">
        <v>41</v>
      </c>
      <c r="P41" s="58" t="s">
        <v>1807</v>
      </c>
      <c r="Q41" s="58" t="s">
        <v>501</v>
      </c>
      <c r="R41" s="58" t="s">
        <v>1808</v>
      </c>
      <c r="S41" s="58" t="s">
        <v>248</v>
      </c>
      <c r="T41" s="58" t="s">
        <v>1809</v>
      </c>
      <c r="U41" s="58" t="s">
        <v>425</v>
      </c>
      <c r="V41" s="58" t="s">
        <v>1066</v>
      </c>
      <c r="W41" s="58" t="s">
        <v>1810</v>
      </c>
      <c r="X41" s="58" t="s">
        <v>94</v>
      </c>
      <c r="Y41" s="58" t="s">
        <v>68</v>
      </c>
      <c r="Z41" s="58" t="s">
        <v>1811</v>
      </c>
      <c r="AA41" s="58" t="s">
        <v>1232</v>
      </c>
    </row>
    <row r="42" spans="1:27" s="40" customFormat="1" ht="14.4" x14ac:dyDescent="0.3">
      <c r="B42" s="58">
        <v>0</v>
      </c>
      <c r="C42" s="58">
        <v>0</v>
      </c>
      <c r="D42" s="58">
        <v>0</v>
      </c>
      <c r="E42" s="58">
        <v>0</v>
      </c>
      <c r="F42" s="58">
        <v>0</v>
      </c>
      <c r="G42" s="58">
        <v>0</v>
      </c>
      <c r="H42" s="58">
        <v>0</v>
      </c>
      <c r="I42" s="58">
        <v>0</v>
      </c>
      <c r="J42" s="58">
        <f>-0.571</f>
        <v>-0.57099999999999995</v>
      </c>
      <c r="K42" s="58">
        <v>0</v>
      </c>
      <c r="L42" s="58">
        <v>0</v>
      </c>
      <c r="M42" s="58">
        <v>0</v>
      </c>
      <c r="N42" s="58">
        <v>0</v>
      </c>
      <c r="O42" s="58">
        <v>0</v>
      </c>
      <c r="P42" s="58">
        <v>0</v>
      </c>
      <c r="Q42" s="58">
        <f>0.394</f>
        <v>0.39400000000000002</v>
      </c>
      <c r="R42" s="58">
        <v>0</v>
      </c>
      <c r="S42" s="58">
        <v>0</v>
      </c>
      <c r="T42" s="58">
        <f>0.295</f>
        <v>0.29499999999999998</v>
      </c>
      <c r="U42" s="58">
        <v>0</v>
      </c>
      <c r="V42" s="58">
        <v>0</v>
      </c>
      <c r="W42" s="58">
        <f>0.18</f>
        <v>0.18</v>
      </c>
      <c r="X42" s="58">
        <v>0</v>
      </c>
      <c r="Y42" s="58">
        <v>0</v>
      </c>
      <c r="Z42" s="58">
        <f>0.249</f>
        <v>0.249</v>
      </c>
      <c r="AA42" s="58">
        <v>0</v>
      </c>
    </row>
    <row r="43" spans="1:27" s="40" customFormat="1" ht="14.4" x14ac:dyDescent="0.3">
      <c r="A43" s="40" t="s">
        <v>57</v>
      </c>
      <c r="B43" s="58" t="s">
        <v>644</v>
      </c>
      <c r="C43" s="58" t="s">
        <v>1812</v>
      </c>
      <c r="D43" s="58" t="s">
        <v>151</v>
      </c>
      <c r="E43" s="58" t="s">
        <v>299</v>
      </c>
      <c r="F43" s="58" t="s">
        <v>1326</v>
      </c>
      <c r="G43" s="58" t="s">
        <v>1525</v>
      </c>
      <c r="H43" s="58" t="s">
        <v>658</v>
      </c>
      <c r="I43" s="58" t="s">
        <v>300</v>
      </c>
      <c r="J43" s="58" t="s">
        <v>653</v>
      </c>
      <c r="K43" s="58" t="s">
        <v>261</v>
      </c>
      <c r="L43" s="58" t="s">
        <v>152</v>
      </c>
      <c r="M43" s="58" t="s">
        <v>447</v>
      </c>
      <c r="N43" s="58" t="s">
        <v>263</v>
      </c>
      <c r="O43" s="58" t="s">
        <v>1511</v>
      </c>
      <c r="P43" s="58" t="s">
        <v>79</v>
      </c>
      <c r="Q43" s="58" t="s">
        <v>1813</v>
      </c>
      <c r="R43" s="58" t="s">
        <v>1484</v>
      </c>
      <c r="S43" s="58" t="s">
        <v>1814</v>
      </c>
      <c r="T43" s="58" t="s">
        <v>1432</v>
      </c>
      <c r="U43" s="58" t="s">
        <v>823</v>
      </c>
      <c r="V43" s="58" t="s">
        <v>1525</v>
      </c>
      <c r="W43" s="58" t="s">
        <v>1472</v>
      </c>
      <c r="X43" s="58" t="s">
        <v>386</v>
      </c>
      <c r="Y43" s="58" t="s">
        <v>885</v>
      </c>
      <c r="Z43" s="58" t="s">
        <v>509</v>
      </c>
      <c r="AA43" s="58" t="s">
        <v>383</v>
      </c>
    </row>
    <row r="44" spans="1:27" s="74" customFormat="1" ht="14.4" x14ac:dyDescent="0.3">
      <c r="A44" s="74" t="s">
        <v>74</v>
      </c>
      <c r="B44" s="36" t="s">
        <v>1815</v>
      </c>
      <c r="C44" s="36" t="s">
        <v>1816</v>
      </c>
      <c r="D44" s="36" t="s">
        <v>1817</v>
      </c>
      <c r="E44" s="36" t="s">
        <v>1818</v>
      </c>
      <c r="F44" s="36" t="s">
        <v>1819</v>
      </c>
      <c r="G44" s="36" t="s">
        <v>1818</v>
      </c>
      <c r="H44" s="36" t="s">
        <v>1086</v>
      </c>
      <c r="I44" s="36" t="s">
        <v>1085</v>
      </c>
      <c r="J44" s="36" t="s">
        <v>1820</v>
      </c>
      <c r="K44" s="36" t="s">
        <v>1821</v>
      </c>
      <c r="L44" s="36" t="s">
        <v>1822</v>
      </c>
      <c r="M44" s="36" t="s">
        <v>1823</v>
      </c>
      <c r="N44" s="36" t="s">
        <v>1824</v>
      </c>
      <c r="O44" s="36" t="s">
        <v>1825</v>
      </c>
      <c r="P44" s="36" t="s">
        <v>1826</v>
      </c>
      <c r="Q44" s="36" t="s">
        <v>1827</v>
      </c>
      <c r="R44" s="36" t="s">
        <v>1828</v>
      </c>
      <c r="S44" s="36" t="s">
        <v>1829</v>
      </c>
      <c r="T44" s="36" t="s">
        <v>1830</v>
      </c>
      <c r="U44" s="36" t="s">
        <v>1831</v>
      </c>
      <c r="V44" s="36" t="s">
        <v>1831</v>
      </c>
      <c r="W44" s="36" t="s">
        <v>1832</v>
      </c>
      <c r="X44" s="36" t="s">
        <v>504</v>
      </c>
      <c r="Y44" s="36" t="s">
        <v>1833</v>
      </c>
      <c r="Z44" s="36" t="s">
        <v>1829</v>
      </c>
      <c r="AA44" s="36" t="s">
        <v>1834</v>
      </c>
    </row>
    <row r="45" spans="1:27" s="74" customFormat="1" ht="14.4" x14ac:dyDescent="0.3">
      <c r="A45" s="74" t="s">
        <v>57</v>
      </c>
      <c r="B45" s="36" t="s">
        <v>1835</v>
      </c>
      <c r="C45" s="36" t="s">
        <v>1836</v>
      </c>
      <c r="D45" s="36" t="s">
        <v>1837</v>
      </c>
      <c r="E45" s="36" t="s">
        <v>1838</v>
      </c>
      <c r="F45" s="36" t="s">
        <v>1839</v>
      </c>
      <c r="G45" s="36" t="s">
        <v>1840</v>
      </c>
      <c r="H45" s="36" t="s">
        <v>1841</v>
      </c>
      <c r="I45" s="36" t="s">
        <v>1842</v>
      </c>
      <c r="J45" s="36" t="s">
        <v>1843</v>
      </c>
      <c r="K45" s="36" t="s">
        <v>1844</v>
      </c>
      <c r="L45" s="36" t="s">
        <v>1845</v>
      </c>
      <c r="M45" s="36" t="s">
        <v>1846</v>
      </c>
      <c r="N45" s="36" t="s">
        <v>1847</v>
      </c>
      <c r="O45" s="36" t="s">
        <v>1848</v>
      </c>
      <c r="P45" s="36" t="s">
        <v>1849</v>
      </c>
      <c r="Q45" s="36" t="s">
        <v>1850</v>
      </c>
      <c r="R45" s="36" t="s">
        <v>1851</v>
      </c>
      <c r="S45" s="36" t="s">
        <v>1852</v>
      </c>
      <c r="T45" s="36" t="s">
        <v>1853</v>
      </c>
      <c r="U45" s="36" t="s">
        <v>1854</v>
      </c>
      <c r="V45" s="36" t="s">
        <v>1855</v>
      </c>
      <c r="W45" s="36" t="s">
        <v>1856</v>
      </c>
      <c r="X45" s="36" t="s">
        <v>1857</v>
      </c>
      <c r="Y45" s="36" t="s">
        <v>1858</v>
      </c>
      <c r="Z45" s="36" t="s">
        <v>1859</v>
      </c>
      <c r="AA45" s="36" t="s">
        <v>1860</v>
      </c>
    </row>
    <row r="46" spans="1:27" s="74" customFormat="1" ht="14.4" x14ac:dyDescent="0.3">
      <c r="A46" s="74" t="s">
        <v>57</v>
      </c>
      <c r="B46" s="36" t="s">
        <v>57</v>
      </c>
      <c r="C46" s="36" t="s">
        <v>57</v>
      </c>
      <c r="D46" s="36" t="s">
        <v>57</v>
      </c>
      <c r="E46" s="36" t="s">
        <v>57</v>
      </c>
      <c r="F46" s="36" t="s">
        <v>57</v>
      </c>
      <c r="G46" s="36" t="s">
        <v>57</v>
      </c>
      <c r="H46" s="36" t="s">
        <v>57</v>
      </c>
      <c r="I46" s="36" t="s">
        <v>57</v>
      </c>
      <c r="J46" s="36" t="s">
        <v>57</v>
      </c>
      <c r="K46" s="36" t="s">
        <v>57</v>
      </c>
      <c r="L46" s="36" t="s">
        <v>57</v>
      </c>
      <c r="M46" s="36" t="s">
        <v>57</v>
      </c>
      <c r="N46" s="36" t="s">
        <v>57</v>
      </c>
      <c r="O46" s="36" t="s">
        <v>57</v>
      </c>
      <c r="P46" s="36" t="s">
        <v>57</v>
      </c>
      <c r="Q46" s="36" t="s">
        <v>57</v>
      </c>
      <c r="R46" s="36" t="s">
        <v>57</v>
      </c>
      <c r="S46" s="36" t="s">
        <v>57</v>
      </c>
      <c r="T46" s="36" t="s">
        <v>57</v>
      </c>
      <c r="U46" s="36" t="s">
        <v>57</v>
      </c>
      <c r="V46" s="36" t="s">
        <v>57</v>
      </c>
      <c r="W46" s="36" t="s">
        <v>57</v>
      </c>
      <c r="X46" s="36" t="s">
        <v>57</v>
      </c>
      <c r="Y46" s="36" t="s">
        <v>57</v>
      </c>
      <c r="Z46" s="36" t="s">
        <v>57</v>
      </c>
      <c r="AA46" s="36" t="s">
        <v>57</v>
      </c>
    </row>
    <row r="47" spans="1:27" s="74" customFormat="1" ht="14.4" x14ac:dyDescent="0.3">
      <c r="A47" s="74" t="s">
        <v>56</v>
      </c>
      <c r="B47" s="36" t="s">
        <v>1027</v>
      </c>
      <c r="C47" s="36" t="s">
        <v>1028</v>
      </c>
      <c r="D47" s="36" t="s">
        <v>1029</v>
      </c>
      <c r="E47" s="36" t="s">
        <v>1030</v>
      </c>
      <c r="F47" s="36" t="s">
        <v>1031</v>
      </c>
      <c r="G47" s="36" t="s">
        <v>1032</v>
      </c>
      <c r="H47" s="36" t="s">
        <v>1033</v>
      </c>
      <c r="I47" s="36" t="s">
        <v>1034</v>
      </c>
      <c r="J47" s="36" t="s">
        <v>1035</v>
      </c>
      <c r="K47" s="36" t="s">
        <v>1036</v>
      </c>
      <c r="L47" s="36" t="s">
        <v>1037</v>
      </c>
      <c r="M47" s="36" t="s">
        <v>1038</v>
      </c>
      <c r="N47" s="36" t="s">
        <v>1039</v>
      </c>
      <c r="O47" s="36" t="s">
        <v>1040</v>
      </c>
      <c r="P47" s="36" t="s">
        <v>1041</v>
      </c>
      <c r="Q47" s="36" t="s">
        <v>1042</v>
      </c>
      <c r="R47" s="36" t="s">
        <v>1043</v>
      </c>
      <c r="S47" s="36" t="s">
        <v>1044</v>
      </c>
      <c r="T47" s="36" t="s">
        <v>1045</v>
      </c>
      <c r="U47" s="36" t="s">
        <v>1046</v>
      </c>
      <c r="V47" s="36" t="s">
        <v>1047</v>
      </c>
      <c r="W47" s="36" t="s">
        <v>1048</v>
      </c>
      <c r="X47" s="36" t="s">
        <v>1049</v>
      </c>
      <c r="Y47" s="36" t="s">
        <v>1050</v>
      </c>
      <c r="Z47" s="36" t="s">
        <v>1051</v>
      </c>
      <c r="AA47" s="36" t="s">
        <v>1052</v>
      </c>
    </row>
    <row r="48" spans="1:27" s="74" customFormat="1" ht="14.4" x14ac:dyDescent="0.3">
      <c r="A48" s="74" t="s">
        <v>1768</v>
      </c>
      <c r="B48" s="36" t="s">
        <v>840</v>
      </c>
      <c r="C48" s="36" t="s">
        <v>911</v>
      </c>
      <c r="D48" s="36" t="s">
        <v>1861</v>
      </c>
      <c r="E48" s="36" t="s">
        <v>1862</v>
      </c>
      <c r="F48" s="36" t="s">
        <v>1863</v>
      </c>
      <c r="G48" s="36" t="s">
        <v>1864</v>
      </c>
      <c r="H48" s="36" t="s">
        <v>1865</v>
      </c>
      <c r="I48" s="36" t="s">
        <v>1866</v>
      </c>
      <c r="J48" s="36" t="s">
        <v>1867</v>
      </c>
      <c r="K48" s="36" t="s">
        <v>703</v>
      </c>
      <c r="L48" s="36" t="s">
        <v>1868</v>
      </c>
      <c r="M48" s="36" t="s">
        <v>1091</v>
      </c>
      <c r="N48" s="36" t="s">
        <v>1244</v>
      </c>
      <c r="O48" s="36" t="s">
        <v>1113</v>
      </c>
      <c r="P48" s="36" t="s">
        <v>1090</v>
      </c>
      <c r="Q48" s="36" t="s">
        <v>1512</v>
      </c>
      <c r="R48" s="36" t="s">
        <v>908</v>
      </c>
      <c r="S48" s="36" t="s">
        <v>1869</v>
      </c>
      <c r="T48" s="36" t="s">
        <v>1870</v>
      </c>
      <c r="U48" s="36" t="s">
        <v>756</v>
      </c>
      <c r="V48" s="36" t="s">
        <v>1771</v>
      </c>
      <c r="W48" s="36" t="s">
        <v>1871</v>
      </c>
      <c r="X48" s="36" t="s">
        <v>703</v>
      </c>
      <c r="Y48" s="36" t="s">
        <v>1872</v>
      </c>
      <c r="Z48" s="36" t="s">
        <v>1113</v>
      </c>
      <c r="AA48" s="36" t="s">
        <v>1873</v>
      </c>
    </row>
    <row r="49" spans="1:27" s="74" customFormat="1" x14ac:dyDescent="0.3"/>
    <row r="50" spans="1:27" s="74" customFormat="1" x14ac:dyDescent="0.3">
      <c r="A50" s="72" t="s">
        <v>228</v>
      </c>
      <c r="B50" s="73" t="s">
        <v>243</v>
      </c>
      <c r="C50" s="73" t="s">
        <v>242</v>
      </c>
      <c r="D50" s="73" t="s">
        <v>241</v>
      </c>
      <c r="E50" s="73" t="s">
        <v>240</v>
      </c>
      <c r="F50" s="73" t="s">
        <v>239</v>
      </c>
      <c r="G50" s="73" t="s">
        <v>238</v>
      </c>
      <c r="H50" s="73" t="s">
        <v>237</v>
      </c>
      <c r="I50" s="73" t="s">
        <v>236</v>
      </c>
      <c r="J50" s="73" t="s">
        <v>235</v>
      </c>
      <c r="K50" s="73" t="s">
        <v>234</v>
      </c>
      <c r="L50" s="73" t="s">
        <v>233</v>
      </c>
      <c r="M50" s="73" t="s">
        <v>765</v>
      </c>
      <c r="N50" s="73" t="s">
        <v>766</v>
      </c>
      <c r="O50" s="73" t="s">
        <v>767</v>
      </c>
      <c r="P50" s="73" t="s">
        <v>768</v>
      </c>
      <c r="Q50" s="73" t="s">
        <v>769</v>
      </c>
      <c r="R50" s="73" t="s">
        <v>770</v>
      </c>
      <c r="S50" s="73" t="s">
        <v>771</v>
      </c>
      <c r="T50" s="73" t="s">
        <v>772</v>
      </c>
      <c r="U50" s="73" t="s">
        <v>773</v>
      </c>
      <c r="V50" s="73" t="s">
        <v>774</v>
      </c>
      <c r="W50" s="73" t="s">
        <v>775</v>
      </c>
      <c r="X50" s="73" t="s">
        <v>776</v>
      </c>
      <c r="Y50" s="73" t="s">
        <v>777</v>
      </c>
      <c r="Z50" s="73" t="s">
        <v>778</v>
      </c>
      <c r="AA50" s="73" t="s">
        <v>779</v>
      </c>
    </row>
    <row r="51" spans="1:27" s="74" customFormat="1" x14ac:dyDescent="0.3">
      <c r="A51" s="74" t="s">
        <v>232</v>
      </c>
      <c r="B51" s="75" t="s">
        <v>780</v>
      </c>
      <c r="C51" s="75" t="s">
        <v>781</v>
      </c>
      <c r="D51" s="75" t="s">
        <v>782</v>
      </c>
      <c r="E51" s="75" t="s">
        <v>783</v>
      </c>
      <c r="F51" s="75" t="s">
        <v>784</v>
      </c>
      <c r="G51" s="75" t="s">
        <v>785</v>
      </c>
      <c r="H51" s="75" t="s">
        <v>786</v>
      </c>
      <c r="I51" s="75" t="s">
        <v>787</v>
      </c>
      <c r="J51" s="75" t="s">
        <v>788</v>
      </c>
      <c r="K51" s="75" t="s">
        <v>789</v>
      </c>
      <c r="L51" s="75" t="s">
        <v>790</v>
      </c>
      <c r="M51" s="75" t="s">
        <v>791</v>
      </c>
      <c r="N51" s="75" t="s">
        <v>792</v>
      </c>
      <c r="O51" s="75" t="s">
        <v>793</v>
      </c>
      <c r="P51" s="75" t="s">
        <v>794</v>
      </c>
      <c r="Q51" s="75" t="s">
        <v>795</v>
      </c>
      <c r="R51" s="75" t="s">
        <v>796</v>
      </c>
      <c r="S51" s="75" t="s">
        <v>797</v>
      </c>
      <c r="T51" s="75" t="s">
        <v>798</v>
      </c>
      <c r="U51" s="75" t="s">
        <v>799</v>
      </c>
      <c r="V51" s="75" t="s">
        <v>800</v>
      </c>
      <c r="W51" s="75" t="s">
        <v>801</v>
      </c>
      <c r="X51" s="75" t="s">
        <v>802</v>
      </c>
      <c r="Y51" s="75" t="s">
        <v>803</v>
      </c>
      <c r="Z51" s="75" t="s">
        <v>804</v>
      </c>
      <c r="AA51" s="75" t="s">
        <v>805</v>
      </c>
    </row>
    <row r="52" spans="1:27" x14ac:dyDescent="0.3">
      <c r="A52" s="72"/>
      <c r="B52" s="73"/>
      <c r="C52" s="73"/>
      <c r="D52" s="73"/>
      <c r="E52" s="73"/>
      <c r="F52" s="73"/>
      <c r="G52" s="73"/>
      <c r="H52" s="73"/>
      <c r="I52" s="73"/>
      <c r="J52" s="73"/>
      <c r="K52" s="73"/>
      <c r="L52" s="73"/>
      <c r="M52" s="73"/>
      <c r="N52" s="73"/>
      <c r="O52" s="73"/>
      <c r="P52" s="73"/>
      <c r="Q52" s="73"/>
      <c r="R52" s="73"/>
      <c r="S52" s="73"/>
      <c r="T52" s="73"/>
      <c r="U52" s="73"/>
      <c r="V52" s="73"/>
      <c r="W52" s="73"/>
      <c r="X52" s="73"/>
      <c r="Y52" s="73"/>
      <c r="Z52" s="73"/>
      <c r="AA52" s="73"/>
    </row>
    <row r="53" spans="1:27" x14ac:dyDescent="0.3">
      <c r="A53" s="74" t="s">
        <v>16</v>
      </c>
      <c r="B53" s="75" t="s">
        <v>1115</v>
      </c>
      <c r="C53" s="75" t="s">
        <v>880</v>
      </c>
      <c r="D53" s="75" t="s">
        <v>820</v>
      </c>
      <c r="E53" s="75" t="s">
        <v>1116</v>
      </c>
      <c r="F53" s="75" t="s">
        <v>846</v>
      </c>
      <c r="G53" s="75" t="s">
        <v>682</v>
      </c>
      <c r="H53" s="75" t="s">
        <v>894</v>
      </c>
      <c r="I53" s="75" t="s">
        <v>454</v>
      </c>
      <c r="J53" s="75" t="s">
        <v>253</v>
      </c>
      <c r="K53" s="75" t="s">
        <v>1117</v>
      </c>
      <c r="L53" s="75" t="s">
        <v>1118</v>
      </c>
      <c r="M53" s="75" t="s">
        <v>1119</v>
      </c>
      <c r="N53" s="75" t="s">
        <v>592</v>
      </c>
      <c r="O53" s="75" t="s">
        <v>928</v>
      </c>
      <c r="P53" s="75" t="s">
        <v>48</v>
      </c>
      <c r="Q53" s="75" t="s">
        <v>1120</v>
      </c>
      <c r="R53" s="75" t="s">
        <v>1106</v>
      </c>
      <c r="S53" s="75" t="s">
        <v>1121</v>
      </c>
      <c r="T53" s="75" t="s">
        <v>157</v>
      </c>
      <c r="U53" s="75" t="s">
        <v>455</v>
      </c>
      <c r="V53" s="75" t="s">
        <v>941</v>
      </c>
      <c r="W53" s="75" t="s">
        <v>1122</v>
      </c>
      <c r="X53" s="75" t="s">
        <v>1123</v>
      </c>
      <c r="Y53" s="75" t="s">
        <v>531</v>
      </c>
      <c r="Z53" s="75" t="s">
        <v>1124</v>
      </c>
      <c r="AA53" s="75" t="s">
        <v>1125</v>
      </c>
    </row>
    <row r="54" spans="1:27" x14ac:dyDescent="0.3">
      <c r="B54" s="75" t="s">
        <v>310</v>
      </c>
      <c r="C54" s="75" t="s">
        <v>816</v>
      </c>
      <c r="D54" s="75" t="s">
        <v>399</v>
      </c>
      <c r="E54" s="75" t="s">
        <v>276</v>
      </c>
      <c r="F54" s="75" t="s">
        <v>822</v>
      </c>
      <c r="G54" s="75" t="s">
        <v>1126</v>
      </c>
      <c r="H54" s="75" t="s">
        <v>892</v>
      </c>
      <c r="I54" s="75" t="s">
        <v>445</v>
      </c>
      <c r="J54" s="75" t="s">
        <v>114</v>
      </c>
      <c r="K54" s="75" t="s">
        <v>1127</v>
      </c>
      <c r="L54" s="75" t="s">
        <v>657</v>
      </c>
      <c r="M54" s="75" t="s">
        <v>171</v>
      </c>
      <c r="N54" s="75" t="s">
        <v>162</v>
      </c>
      <c r="O54" s="75" t="s">
        <v>598</v>
      </c>
      <c r="P54" s="75" t="s">
        <v>511</v>
      </c>
      <c r="Q54" s="75" t="s">
        <v>1128</v>
      </c>
      <c r="R54" s="75" t="s">
        <v>1129</v>
      </c>
      <c r="S54" s="75" t="s">
        <v>732</v>
      </c>
      <c r="T54" s="75" t="s">
        <v>556</v>
      </c>
      <c r="U54" s="75" t="s">
        <v>588</v>
      </c>
      <c r="V54" s="75" t="s">
        <v>278</v>
      </c>
      <c r="W54" s="75" t="s">
        <v>1130</v>
      </c>
      <c r="X54" s="75" t="s">
        <v>643</v>
      </c>
      <c r="Y54" s="75" t="s">
        <v>346</v>
      </c>
      <c r="Z54" s="75" t="s">
        <v>1131</v>
      </c>
      <c r="AA54" s="75" t="s">
        <v>885</v>
      </c>
    </row>
    <row r="55" spans="1:27" x14ac:dyDescent="0.3">
      <c r="A55" s="74" t="s">
        <v>17</v>
      </c>
      <c r="B55" s="75" t="s">
        <v>1132</v>
      </c>
      <c r="C55" s="75" t="s">
        <v>664</v>
      </c>
      <c r="D55" s="75" t="s">
        <v>807</v>
      </c>
      <c r="E55" s="75" t="s">
        <v>1133</v>
      </c>
      <c r="F55" s="75" t="s">
        <v>1133</v>
      </c>
      <c r="G55" s="75" t="s">
        <v>1134</v>
      </c>
      <c r="H55" s="75" t="s">
        <v>1135</v>
      </c>
      <c r="I55" s="75" t="s">
        <v>437</v>
      </c>
      <c r="J55" s="75" t="s">
        <v>927</v>
      </c>
      <c r="K55" s="75" t="s">
        <v>254</v>
      </c>
      <c r="L55" s="75" t="s">
        <v>440</v>
      </c>
      <c r="M55" s="75" t="s">
        <v>807</v>
      </c>
      <c r="N55" s="75" t="s">
        <v>121</v>
      </c>
      <c r="O55" s="75" t="s">
        <v>652</v>
      </c>
      <c r="P55" s="75" t="s">
        <v>157</v>
      </c>
      <c r="Q55" s="75" t="s">
        <v>168</v>
      </c>
      <c r="R55" s="75" t="s">
        <v>665</v>
      </c>
      <c r="S55" s="75" t="s">
        <v>120</v>
      </c>
      <c r="T55" s="75" t="s">
        <v>1136</v>
      </c>
      <c r="U55" s="75" t="s">
        <v>124</v>
      </c>
      <c r="V55" s="75" t="s">
        <v>324</v>
      </c>
      <c r="W55" s="75" t="s">
        <v>1137</v>
      </c>
      <c r="X55" s="75" t="s">
        <v>169</v>
      </c>
      <c r="Y55" s="75" t="s">
        <v>289</v>
      </c>
      <c r="Z55" s="75" t="s">
        <v>253</v>
      </c>
      <c r="AA55" s="75" t="s">
        <v>207</v>
      </c>
    </row>
    <row r="56" spans="1:27" x14ac:dyDescent="0.3">
      <c r="B56" s="75" t="s">
        <v>380</v>
      </c>
      <c r="C56" s="75" t="s">
        <v>585</v>
      </c>
      <c r="D56" s="75" t="s">
        <v>526</v>
      </c>
      <c r="E56" s="75" t="s">
        <v>829</v>
      </c>
      <c r="F56" s="75" t="s">
        <v>831</v>
      </c>
      <c r="G56" s="75" t="s">
        <v>410</v>
      </c>
      <c r="H56" s="75" t="s">
        <v>1097</v>
      </c>
      <c r="I56" s="75" t="s">
        <v>1138</v>
      </c>
      <c r="J56" s="75" t="s">
        <v>261</v>
      </c>
      <c r="K56" s="75" t="s">
        <v>905</v>
      </c>
      <c r="L56" s="75" t="s">
        <v>824</v>
      </c>
      <c r="M56" s="75" t="s">
        <v>657</v>
      </c>
      <c r="N56" s="75" t="s">
        <v>299</v>
      </c>
      <c r="O56" s="75" t="s">
        <v>812</v>
      </c>
      <c r="P56" s="75" t="s">
        <v>642</v>
      </c>
      <c r="Q56" s="75" t="s">
        <v>970</v>
      </c>
      <c r="R56" s="75" t="s">
        <v>888</v>
      </c>
      <c r="S56" s="75" t="s">
        <v>383</v>
      </c>
      <c r="T56" s="75" t="s">
        <v>625</v>
      </c>
      <c r="U56" s="75" t="s">
        <v>491</v>
      </c>
      <c r="V56" s="75" t="s">
        <v>852</v>
      </c>
      <c r="W56" s="75" t="s">
        <v>1139</v>
      </c>
      <c r="X56" s="75" t="s">
        <v>87</v>
      </c>
      <c r="Y56" s="75" t="s">
        <v>1140</v>
      </c>
      <c r="Z56" s="75" t="s">
        <v>654</v>
      </c>
      <c r="AA56" s="75" t="s">
        <v>432</v>
      </c>
    </row>
    <row r="57" spans="1:27" s="40" customFormat="1" x14ac:dyDescent="0.3">
      <c r="A57" s="40" t="s">
        <v>193</v>
      </c>
      <c r="B57" s="38" t="s">
        <v>1141</v>
      </c>
      <c r="C57" s="38" t="s">
        <v>1142</v>
      </c>
      <c r="D57" s="38" t="s">
        <v>605</v>
      </c>
      <c r="E57" s="38" t="s">
        <v>1143</v>
      </c>
      <c r="F57" s="38" t="s">
        <v>97</v>
      </c>
      <c r="G57" s="38" t="s">
        <v>1144</v>
      </c>
      <c r="H57" s="38" t="s">
        <v>378</v>
      </c>
      <c r="I57" s="38" t="s">
        <v>895</v>
      </c>
      <c r="J57" s="38" t="s">
        <v>863</v>
      </c>
      <c r="K57" s="38" t="s">
        <v>542</v>
      </c>
      <c r="L57" s="38" t="s">
        <v>609</v>
      </c>
      <c r="M57" s="38" t="s">
        <v>1145</v>
      </c>
      <c r="N57" s="38" t="s">
        <v>923</v>
      </c>
      <c r="O57" s="38" t="s">
        <v>1146</v>
      </c>
      <c r="P57" s="38" t="s">
        <v>1147</v>
      </c>
      <c r="Q57" s="38" t="s">
        <v>1148</v>
      </c>
      <c r="R57" s="38" t="s">
        <v>1149</v>
      </c>
      <c r="S57" s="38" t="s">
        <v>1150</v>
      </c>
      <c r="T57" s="38" t="s">
        <v>487</v>
      </c>
      <c r="U57" s="38" t="s">
        <v>1151</v>
      </c>
      <c r="V57" s="38" t="s">
        <v>1132</v>
      </c>
      <c r="W57" s="38" t="s">
        <v>1152</v>
      </c>
      <c r="X57" s="38" t="s">
        <v>1064</v>
      </c>
      <c r="Y57" s="38" t="s">
        <v>1067</v>
      </c>
      <c r="Z57" s="38" t="s">
        <v>1153</v>
      </c>
      <c r="AA57" s="38" t="s">
        <v>304</v>
      </c>
    </row>
    <row r="58" spans="1:27" s="40" customFormat="1" x14ac:dyDescent="0.3">
      <c r="B58" s="38">
        <v>0</v>
      </c>
      <c r="C58" s="38">
        <v>0</v>
      </c>
      <c r="D58" s="38">
        <v>0</v>
      </c>
      <c r="E58" s="38">
        <v>0</v>
      </c>
      <c r="F58" s="38">
        <v>0</v>
      </c>
      <c r="G58" s="38">
        <v>0</v>
      </c>
      <c r="H58" s="38">
        <v>0</v>
      </c>
      <c r="I58" s="38">
        <v>0</v>
      </c>
      <c r="J58" s="38">
        <v>0</v>
      </c>
      <c r="K58" s="38">
        <v>0</v>
      </c>
      <c r="L58" s="38">
        <v>0</v>
      </c>
      <c r="M58" s="38">
        <v>0</v>
      </c>
      <c r="N58" s="38">
        <v>0</v>
      </c>
      <c r="O58" s="38">
        <v>0.28399999999999997</v>
      </c>
      <c r="P58" s="38">
        <f>-0.341</f>
        <v>-0.34100000000000003</v>
      </c>
      <c r="Q58" s="38">
        <f>0.761</f>
        <v>0.76100000000000001</v>
      </c>
      <c r="R58" s="38">
        <f>0</f>
        <v>0</v>
      </c>
      <c r="S58" s="38">
        <v>0</v>
      </c>
      <c r="T58" s="38">
        <v>0</v>
      </c>
      <c r="U58" s="38">
        <v>0</v>
      </c>
      <c r="V58" s="38">
        <v>0</v>
      </c>
      <c r="W58" s="38">
        <f>0.368</f>
        <v>0.36799999999999999</v>
      </c>
      <c r="X58" s="38">
        <v>0</v>
      </c>
      <c r="Y58" s="38">
        <v>0</v>
      </c>
      <c r="Z58" s="38">
        <f>0.398</f>
        <v>0.39800000000000002</v>
      </c>
      <c r="AA58" s="38">
        <v>0</v>
      </c>
    </row>
    <row r="59" spans="1:27" s="40" customFormat="1" x14ac:dyDescent="0.3">
      <c r="B59" s="38" t="s">
        <v>445</v>
      </c>
      <c r="C59" s="38" t="s">
        <v>310</v>
      </c>
      <c r="D59" s="38" t="s">
        <v>197</v>
      </c>
      <c r="E59" s="38" t="s">
        <v>79</v>
      </c>
      <c r="F59" s="38" t="s">
        <v>301</v>
      </c>
      <c r="G59" s="38" t="s">
        <v>332</v>
      </c>
      <c r="H59" s="38" t="s">
        <v>1154</v>
      </c>
      <c r="I59" s="38" t="s">
        <v>197</v>
      </c>
      <c r="J59" s="38" t="s">
        <v>491</v>
      </c>
      <c r="K59" s="38" t="s">
        <v>115</v>
      </c>
      <c r="L59" s="38" t="s">
        <v>410</v>
      </c>
      <c r="M59" s="38" t="s">
        <v>891</v>
      </c>
      <c r="N59" s="38" t="s">
        <v>1103</v>
      </c>
      <c r="O59" s="38" t="s">
        <v>869</v>
      </c>
      <c r="P59" s="38" t="s">
        <v>1155</v>
      </c>
      <c r="Q59" s="38" t="s">
        <v>1156</v>
      </c>
      <c r="R59" s="38" t="s">
        <v>1076</v>
      </c>
      <c r="S59" s="38" t="s">
        <v>1102</v>
      </c>
      <c r="T59" s="38" t="s">
        <v>334</v>
      </c>
      <c r="U59" s="38" t="s">
        <v>891</v>
      </c>
      <c r="V59" s="38" t="s">
        <v>699</v>
      </c>
      <c r="W59" s="38" t="s">
        <v>1157</v>
      </c>
      <c r="X59" s="38" t="s">
        <v>319</v>
      </c>
      <c r="Y59" s="38" t="s">
        <v>1068</v>
      </c>
      <c r="Z59" s="38" t="s">
        <v>1158</v>
      </c>
      <c r="AA59" s="38" t="s">
        <v>828</v>
      </c>
    </row>
    <row r="60" spans="1:27" x14ac:dyDescent="0.3">
      <c r="A60" s="74" t="s">
        <v>74</v>
      </c>
      <c r="B60" s="75" t="s">
        <v>1159</v>
      </c>
      <c r="C60" s="75" t="s">
        <v>1160</v>
      </c>
      <c r="D60" s="75" t="s">
        <v>1161</v>
      </c>
      <c r="E60" s="75" t="s">
        <v>1162</v>
      </c>
      <c r="F60" s="75" t="s">
        <v>1163</v>
      </c>
      <c r="G60" s="75" t="s">
        <v>1164</v>
      </c>
      <c r="H60" s="75" t="s">
        <v>1165</v>
      </c>
      <c r="I60" s="75" t="s">
        <v>1166</v>
      </c>
      <c r="J60" s="75" t="s">
        <v>1167</v>
      </c>
      <c r="K60" s="75" t="s">
        <v>1168</v>
      </c>
      <c r="L60" s="75" t="s">
        <v>1169</v>
      </c>
      <c r="M60" s="75" t="s">
        <v>1170</v>
      </c>
      <c r="N60" s="75" t="s">
        <v>1171</v>
      </c>
      <c r="O60" s="75" t="s">
        <v>1172</v>
      </c>
      <c r="P60" s="75" t="s">
        <v>1173</v>
      </c>
      <c r="Q60" s="75" t="s">
        <v>1174</v>
      </c>
      <c r="R60" s="75" t="s">
        <v>271</v>
      </c>
      <c r="S60" s="75" t="s">
        <v>1175</v>
      </c>
      <c r="T60" s="75" t="s">
        <v>1176</v>
      </c>
      <c r="U60" s="75" t="s">
        <v>1177</v>
      </c>
      <c r="V60" s="75" t="s">
        <v>1178</v>
      </c>
      <c r="W60" s="75" t="s">
        <v>1179</v>
      </c>
      <c r="X60" s="75" t="s">
        <v>1180</v>
      </c>
      <c r="Y60" s="75" t="s">
        <v>1181</v>
      </c>
      <c r="Z60" s="75" t="s">
        <v>1182</v>
      </c>
      <c r="AA60" s="75" t="s">
        <v>1183</v>
      </c>
    </row>
    <row r="61" spans="1:27" x14ac:dyDescent="0.3">
      <c r="B61" s="75" t="s">
        <v>907</v>
      </c>
      <c r="C61" s="75" t="s">
        <v>62</v>
      </c>
      <c r="D61" s="75" t="s">
        <v>1184</v>
      </c>
      <c r="E61" s="75" t="s">
        <v>1185</v>
      </c>
      <c r="F61" s="75" t="s">
        <v>1186</v>
      </c>
      <c r="G61" s="75" t="s">
        <v>1187</v>
      </c>
      <c r="H61" s="75" t="s">
        <v>1188</v>
      </c>
      <c r="I61" s="75" t="s">
        <v>1189</v>
      </c>
      <c r="J61" s="75" t="s">
        <v>1190</v>
      </c>
      <c r="K61" s="75" t="s">
        <v>1191</v>
      </c>
      <c r="L61" s="75" t="s">
        <v>1192</v>
      </c>
      <c r="M61" s="75" t="s">
        <v>1193</v>
      </c>
      <c r="N61" s="75" t="s">
        <v>1194</v>
      </c>
      <c r="O61" s="75" t="s">
        <v>1195</v>
      </c>
      <c r="P61" s="75" t="s">
        <v>1196</v>
      </c>
      <c r="Q61" s="75" t="s">
        <v>1197</v>
      </c>
      <c r="R61" s="75" t="s">
        <v>1198</v>
      </c>
      <c r="S61" s="75" t="s">
        <v>1199</v>
      </c>
      <c r="T61" s="75" t="s">
        <v>1200</v>
      </c>
      <c r="U61" s="75" t="s">
        <v>1201</v>
      </c>
      <c r="V61" s="75" t="s">
        <v>1202</v>
      </c>
      <c r="W61" s="75" t="s">
        <v>1203</v>
      </c>
      <c r="X61" s="75" t="s">
        <v>1204</v>
      </c>
      <c r="Y61" s="75" t="s">
        <v>1205</v>
      </c>
      <c r="Z61" s="75" t="s">
        <v>1206</v>
      </c>
      <c r="AA61" s="75" t="s">
        <v>1207</v>
      </c>
    </row>
    <row r="62" spans="1:27" x14ac:dyDescent="0.3">
      <c r="B62" s="75" t="s">
        <v>57</v>
      </c>
      <c r="C62" s="75" t="s">
        <v>57</v>
      </c>
      <c r="D62" s="75" t="s">
        <v>57</v>
      </c>
      <c r="E62" s="75" t="s">
        <v>57</v>
      </c>
      <c r="F62" s="75" t="s">
        <v>57</v>
      </c>
      <c r="G62" s="75" t="s">
        <v>57</v>
      </c>
      <c r="H62" s="75" t="s">
        <v>57</v>
      </c>
      <c r="I62" s="75" t="s">
        <v>57</v>
      </c>
      <c r="J62" s="75" t="s">
        <v>57</v>
      </c>
      <c r="K62" s="75" t="s">
        <v>57</v>
      </c>
      <c r="L62" s="75" t="s">
        <v>57</v>
      </c>
      <c r="M62" s="75" t="s">
        <v>57</v>
      </c>
      <c r="N62" s="75" t="s">
        <v>57</v>
      </c>
      <c r="O62" s="75" t="s">
        <v>57</v>
      </c>
      <c r="P62" s="75" t="s">
        <v>57</v>
      </c>
      <c r="Q62" s="75" t="s">
        <v>57</v>
      </c>
      <c r="R62" s="75" t="s">
        <v>57</v>
      </c>
      <c r="S62" s="75" t="s">
        <v>57</v>
      </c>
      <c r="T62" s="75" t="s">
        <v>57</v>
      </c>
      <c r="U62" s="75" t="s">
        <v>57</v>
      </c>
      <c r="V62" s="75" t="s">
        <v>57</v>
      </c>
      <c r="W62" s="75" t="s">
        <v>57</v>
      </c>
      <c r="X62" s="75" t="s">
        <v>57</v>
      </c>
      <c r="Y62" s="75" t="s">
        <v>57</v>
      </c>
      <c r="Z62" s="75" t="s">
        <v>57</v>
      </c>
      <c r="AA62" s="75" t="s">
        <v>57</v>
      </c>
    </row>
    <row r="63" spans="1:27" x14ac:dyDescent="0.3">
      <c r="A63" s="74" t="s">
        <v>56</v>
      </c>
      <c r="B63" s="75" t="s">
        <v>1027</v>
      </c>
      <c r="C63" s="75" t="s">
        <v>1028</v>
      </c>
      <c r="D63" s="75" t="s">
        <v>1029</v>
      </c>
      <c r="E63" s="75" t="s">
        <v>1030</v>
      </c>
      <c r="F63" s="75" t="s">
        <v>1031</v>
      </c>
      <c r="G63" s="75" t="s">
        <v>1032</v>
      </c>
      <c r="H63" s="75" t="s">
        <v>1033</v>
      </c>
      <c r="I63" s="75" t="s">
        <v>1034</v>
      </c>
      <c r="J63" s="75" t="s">
        <v>1035</v>
      </c>
      <c r="K63" s="75" t="s">
        <v>1036</v>
      </c>
      <c r="L63" s="75" t="s">
        <v>1037</v>
      </c>
      <c r="M63" s="75" t="s">
        <v>1038</v>
      </c>
      <c r="N63" s="75" t="s">
        <v>1039</v>
      </c>
      <c r="O63" s="75" t="s">
        <v>1040</v>
      </c>
      <c r="P63" s="75" t="s">
        <v>1041</v>
      </c>
      <c r="Q63" s="75" t="s">
        <v>1042</v>
      </c>
      <c r="R63" s="75" t="s">
        <v>1043</v>
      </c>
      <c r="S63" s="75" t="s">
        <v>1044</v>
      </c>
      <c r="T63" s="75" t="s">
        <v>1045</v>
      </c>
      <c r="U63" s="75" t="s">
        <v>1046</v>
      </c>
      <c r="V63" s="75" t="s">
        <v>1047</v>
      </c>
      <c r="W63" s="75" t="s">
        <v>1048</v>
      </c>
      <c r="X63" s="75" t="s">
        <v>1049</v>
      </c>
      <c r="Y63" s="75" t="s">
        <v>1050</v>
      </c>
      <c r="Z63" s="75" t="s">
        <v>1051</v>
      </c>
      <c r="AA63" s="75" t="s">
        <v>1052</v>
      </c>
    </row>
    <row r="64" spans="1:27" x14ac:dyDescent="0.3">
      <c r="A64" s="74" t="s">
        <v>53</v>
      </c>
      <c r="B64" s="75" t="s">
        <v>1208</v>
      </c>
      <c r="C64" s="75" t="s">
        <v>44</v>
      </c>
      <c r="D64" s="75" t="s">
        <v>939</v>
      </c>
      <c r="E64" s="75" t="s">
        <v>1209</v>
      </c>
      <c r="F64" s="75" t="s">
        <v>1210</v>
      </c>
      <c r="G64" s="75" t="s">
        <v>1211</v>
      </c>
      <c r="H64" s="75" t="s">
        <v>1212</v>
      </c>
      <c r="I64" s="75" t="s">
        <v>674</v>
      </c>
      <c r="J64" s="75" t="s">
        <v>1213</v>
      </c>
      <c r="K64" s="75" t="s">
        <v>1214</v>
      </c>
      <c r="L64" s="75" t="s">
        <v>882</v>
      </c>
      <c r="M64" s="75" t="s">
        <v>1135</v>
      </c>
      <c r="N64" s="75" t="s">
        <v>1135</v>
      </c>
      <c r="O64" s="75" t="s">
        <v>1132</v>
      </c>
      <c r="P64" s="75" t="s">
        <v>1055</v>
      </c>
      <c r="Q64" s="75" t="s">
        <v>1080</v>
      </c>
      <c r="R64" s="75" t="s">
        <v>860</v>
      </c>
      <c r="S64" s="75" t="s">
        <v>1082</v>
      </c>
      <c r="T64" s="75" t="s">
        <v>1135</v>
      </c>
      <c r="U64" s="75" t="s">
        <v>846</v>
      </c>
      <c r="V64" s="75" t="s">
        <v>1215</v>
      </c>
      <c r="W64" s="75" t="s">
        <v>1216</v>
      </c>
      <c r="X64" s="75" t="s">
        <v>1217</v>
      </c>
      <c r="Y64" s="75" t="s">
        <v>635</v>
      </c>
      <c r="Z64" s="75" t="s">
        <v>1082</v>
      </c>
      <c r="AA64" s="75" t="s">
        <v>413</v>
      </c>
    </row>
    <row r="66" spans="1:27" x14ac:dyDescent="0.3">
      <c r="A66" s="72" t="s">
        <v>227</v>
      </c>
      <c r="B66" s="73" t="s">
        <v>243</v>
      </c>
      <c r="C66" s="73" t="s">
        <v>242</v>
      </c>
      <c r="D66" s="73" t="s">
        <v>241</v>
      </c>
      <c r="E66" s="73" t="s">
        <v>240</v>
      </c>
      <c r="F66" s="73" t="s">
        <v>239</v>
      </c>
      <c r="G66" s="73" t="s">
        <v>238</v>
      </c>
      <c r="H66" s="73" t="s">
        <v>237</v>
      </c>
      <c r="I66" s="73" t="s">
        <v>236</v>
      </c>
      <c r="J66" s="73" t="s">
        <v>235</v>
      </c>
      <c r="K66" s="73" t="s">
        <v>234</v>
      </c>
      <c r="L66" s="73" t="s">
        <v>233</v>
      </c>
      <c r="M66" s="73" t="s">
        <v>765</v>
      </c>
      <c r="N66" s="73" t="s">
        <v>766</v>
      </c>
      <c r="O66" s="73" t="s">
        <v>767</v>
      </c>
      <c r="P66" s="73" t="s">
        <v>768</v>
      </c>
      <c r="Q66" s="73" t="s">
        <v>769</v>
      </c>
      <c r="R66" s="73" t="s">
        <v>770</v>
      </c>
      <c r="S66" s="73" t="s">
        <v>771</v>
      </c>
      <c r="T66" s="73" t="s">
        <v>772</v>
      </c>
      <c r="U66" s="73" t="s">
        <v>773</v>
      </c>
      <c r="V66" s="73" t="s">
        <v>774</v>
      </c>
      <c r="W66" s="73" t="s">
        <v>775</v>
      </c>
      <c r="X66" s="73" t="s">
        <v>776</v>
      </c>
      <c r="Y66" s="73" t="s">
        <v>777</v>
      </c>
      <c r="Z66" s="73" t="s">
        <v>778</v>
      </c>
      <c r="AA66" s="73" t="s">
        <v>779</v>
      </c>
    </row>
    <row r="67" spans="1:27" x14ac:dyDescent="0.3">
      <c r="A67" s="74" t="s">
        <v>232</v>
      </c>
      <c r="B67" s="75" t="s">
        <v>780</v>
      </c>
      <c r="C67" s="75" t="s">
        <v>781</v>
      </c>
      <c r="D67" s="75" t="s">
        <v>782</v>
      </c>
      <c r="E67" s="75" t="s">
        <v>783</v>
      </c>
      <c r="F67" s="75" t="s">
        <v>784</v>
      </c>
      <c r="G67" s="75" t="s">
        <v>785</v>
      </c>
      <c r="H67" s="75" t="s">
        <v>786</v>
      </c>
      <c r="I67" s="75" t="s">
        <v>787</v>
      </c>
      <c r="J67" s="75" t="s">
        <v>788</v>
      </c>
      <c r="K67" s="75" t="s">
        <v>789</v>
      </c>
      <c r="L67" s="75" t="s">
        <v>790</v>
      </c>
      <c r="M67" s="75" t="s">
        <v>791</v>
      </c>
      <c r="N67" s="75" t="s">
        <v>792</v>
      </c>
      <c r="O67" s="75" t="s">
        <v>793</v>
      </c>
      <c r="P67" s="75" t="s">
        <v>794</v>
      </c>
      <c r="Q67" s="75" t="s">
        <v>795</v>
      </c>
      <c r="R67" s="75" t="s">
        <v>796</v>
      </c>
      <c r="S67" s="75" t="s">
        <v>797</v>
      </c>
      <c r="T67" s="75" t="s">
        <v>798</v>
      </c>
      <c r="U67" s="75" t="s">
        <v>799</v>
      </c>
      <c r="V67" s="75" t="s">
        <v>800</v>
      </c>
      <c r="W67" s="75" t="s">
        <v>801</v>
      </c>
      <c r="X67" s="75" t="s">
        <v>802</v>
      </c>
      <c r="Y67" s="75" t="s">
        <v>803</v>
      </c>
      <c r="Z67" s="75" t="s">
        <v>804</v>
      </c>
      <c r="AA67" s="75" t="s">
        <v>805</v>
      </c>
    </row>
    <row r="68" spans="1:27" x14ac:dyDescent="0.3">
      <c r="A68" s="72"/>
      <c r="B68" s="73"/>
      <c r="C68" s="73"/>
      <c r="D68" s="73"/>
      <c r="E68" s="73"/>
      <c r="F68" s="73"/>
      <c r="G68" s="73"/>
      <c r="H68" s="73"/>
      <c r="I68" s="73"/>
      <c r="J68" s="73"/>
      <c r="K68" s="73"/>
      <c r="L68" s="73"/>
      <c r="M68" s="73"/>
      <c r="N68" s="73"/>
      <c r="O68" s="73"/>
      <c r="P68" s="73"/>
      <c r="Q68" s="73"/>
      <c r="R68" s="73"/>
      <c r="S68" s="73"/>
      <c r="T68" s="73"/>
      <c r="U68" s="73"/>
      <c r="V68" s="73"/>
      <c r="W68" s="73"/>
      <c r="X68" s="73"/>
      <c r="Y68" s="73"/>
      <c r="Z68" s="73"/>
      <c r="AA68" s="73"/>
    </row>
    <row r="69" spans="1:27" x14ac:dyDescent="0.3">
      <c r="A69" s="74" t="s">
        <v>16</v>
      </c>
      <c r="B69" s="75" t="s">
        <v>57</v>
      </c>
      <c r="C69" s="75" t="s">
        <v>57</v>
      </c>
      <c r="D69" s="75" t="s">
        <v>57</v>
      </c>
      <c r="E69" s="75" t="s">
        <v>57</v>
      </c>
      <c r="F69" s="75" t="s">
        <v>57</v>
      </c>
      <c r="G69" s="75" t="s">
        <v>120</v>
      </c>
      <c r="H69" s="75" t="s">
        <v>122</v>
      </c>
      <c r="I69" s="75" t="s">
        <v>1218</v>
      </c>
      <c r="J69" s="75" t="s">
        <v>1219</v>
      </c>
      <c r="K69" s="75" t="s">
        <v>175</v>
      </c>
      <c r="L69" s="75" t="s">
        <v>649</v>
      </c>
      <c r="M69" s="75" t="s">
        <v>327</v>
      </c>
      <c r="N69" s="75" t="s">
        <v>253</v>
      </c>
      <c r="O69" s="75" t="s">
        <v>439</v>
      </c>
      <c r="P69" s="75" t="s">
        <v>321</v>
      </c>
      <c r="Q69" s="75" t="s">
        <v>191</v>
      </c>
      <c r="R69" s="75" t="s">
        <v>651</v>
      </c>
      <c r="S69" s="75" t="s">
        <v>164</v>
      </c>
      <c r="T69" s="75" t="s">
        <v>962</v>
      </c>
      <c r="U69" s="75" t="s">
        <v>440</v>
      </c>
      <c r="V69" s="75" t="s">
        <v>1219</v>
      </c>
      <c r="W69" s="75" t="s">
        <v>594</v>
      </c>
      <c r="X69" s="75" t="s">
        <v>548</v>
      </c>
      <c r="Y69" s="75" t="s">
        <v>1220</v>
      </c>
      <c r="Z69" s="75" t="s">
        <v>454</v>
      </c>
      <c r="AA69" s="75" t="s">
        <v>1221</v>
      </c>
    </row>
    <row r="70" spans="1:27" x14ac:dyDescent="0.3">
      <c r="B70" s="75" t="s">
        <v>57</v>
      </c>
      <c r="C70" s="75" t="s">
        <v>57</v>
      </c>
      <c r="D70" s="75" t="s">
        <v>57</v>
      </c>
      <c r="E70" s="75" t="s">
        <v>57</v>
      </c>
      <c r="F70" s="75" t="s">
        <v>57</v>
      </c>
      <c r="G70" s="75" t="s">
        <v>585</v>
      </c>
      <c r="H70" s="75" t="s">
        <v>864</v>
      </c>
      <c r="I70" s="75" t="s">
        <v>938</v>
      </c>
      <c r="J70" s="75" t="s">
        <v>1222</v>
      </c>
      <c r="K70" s="75" t="s">
        <v>142</v>
      </c>
      <c r="L70" s="75" t="s">
        <v>115</v>
      </c>
      <c r="M70" s="75" t="s">
        <v>644</v>
      </c>
      <c r="N70" s="75" t="s">
        <v>397</v>
      </c>
      <c r="O70" s="75" t="s">
        <v>92</v>
      </c>
      <c r="P70" s="75" t="s">
        <v>1223</v>
      </c>
      <c r="Q70" s="75" t="s">
        <v>410</v>
      </c>
      <c r="R70" s="75" t="s">
        <v>637</v>
      </c>
      <c r="S70" s="75" t="s">
        <v>1224</v>
      </c>
      <c r="T70" s="75" t="s">
        <v>627</v>
      </c>
      <c r="U70" s="75" t="s">
        <v>300</v>
      </c>
      <c r="V70" s="75" t="s">
        <v>891</v>
      </c>
      <c r="W70" s="75" t="s">
        <v>409</v>
      </c>
      <c r="X70" s="75" t="s">
        <v>900</v>
      </c>
      <c r="Y70" s="75" t="s">
        <v>283</v>
      </c>
      <c r="Z70" s="75" t="s">
        <v>946</v>
      </c>
      <c r="AA70" s="75" t="s">
        <v>61</v>
      </c>
    </row>
    <row r="71" spans="1:27" x14ac:dyDescent="0.3">
      <c r="A71" s="74" t="s">
        <v>17</v>
      </c>
      <c r="B71" s="75" t="s">
        <v>57</v>
      </c>
      <c r="C71" s="75" t="s">
        <v>57</v>
      </c>
      <c r="D71" s="75" t="s">
        <v>57</v>
      </c>
      <c r="E71" s="75" t="s">
        <v>57</v>
      </c>
      <c r="F71" s="75" t="s">
        <v>57</v>
      </c>
      <c r="G71" s="75" t="s">
        <v>400</v>
      </c>
      <c r="H71" s="75" t="s">
        <v>50</v>
      </c>
      <c r="I71" s="75" t="s">
        <v>253</v>
      </c>
      <c r="J71" s="75" t="s">
        <v>68</v>
      </c>
      <c r="K71" s="75" t="s">
        <v>924</v>
      </c>
      <c r="L71" s="75" t="s">
        <v>205</v>
      </c>
      <c r="M71" s="75" t="s">
        <v>675</v>
      </c>
      <c r="N71" s="75" t="s">
        <v>1081</v>
      </c>
      <c r="O71" s="75" t="s">
        <v>1225</v>
      </c>
      <c r="P71" s="75" t="s">
        <v>1226</v>
      </c>
      <c r="Q71" s="75" t="s">
        <v>1227</v>
      </c>
      <c r="R71" s="75" t="s">
        <v>1228</v>
      </c>
      <c r="S71" s="75" t="s">
        <v>1229</v>
      </c>
      <c r="T71" s="75" t="s">
        <v>944</v>
      </c>
      <c r="U71" s="75" t="s">
        <v>1230</v>
      </c>
      <c r="V71" s="75" t="s">
        <v>1231</v>
      </c>
      <c r="W71" s="75" t="s">
        <v>591</v>
      </c>
      <c r="X71" s="75" t="s">
        <v>1232</v>
      </c>
      <c r="Y71" s="75" t="s">
        <v>1233</v>
      </c>
      <c r="Z71" s="75" t="s">
        <v>1234</v>
      </c>
      <c r="AA71" s="75" t="s">
        <v>1114</v>
      </c>
    </row>
    <row r="72" spans="1:27" x14ac:dyDescent="0.3">
      <c r="B72" s="75" t="s">
        <v>57</v>
      </c>
      <c r="C72" s="75" t="s">
        <v>57</v>
      </c>
      <c r="D72" s="75" t="s">
        <v>57</v>
      </c>
      <c r="E72" s="75" t="s">
        <v>57</v>
      </c>
      <c r="F72" s="75" t="s">
        <v>57</v>
      </c>
      <c r="G72" s="75" t="s">
        <v>734</v>
      </c>
      <c r="H72" s="75" t="s">
        <v>301</v>
      </c>
      <c r="I72" s="75" t="s">
        <v>445</v>
      </c>
      <c r="J72" s="75" t="s">
        <v>821</v>
      </c>
      <c r="K72" s="75" t="s">
        <v>407</v>
      </c>
      <c r="L72" s="75" t="s">
        <v>75</v>
      </c>
      <c r="M72" s="75" t="s">
        <v>114</v>
      </c>
      <c r="N72" s="75" t="s">
        <v>172</v>
      </c>
      <c r="O72" s="75" t="s">
        <v>827</v>
      </c>
      <c r="P72" s="75" t="s">
        <v>76</v>
      </c>
      <c r="Q72" s="75" t="s">
        <v>1235</v>
      </c>
      <c r="R72" s="75" t="s">
        <v>1236</v>
      </c>
      <c r="S72" s="75" t="s">
        <v>351</v>
      </c>
      <c r="T72" s="75" t="s">
        <v>904</v>
      </c>
      <c r="U72" s="75" t="s">
        <v>837</v>
      </c>
      <c r="V72" s="75" t="s">
        <v>406</v>
      </c>
      <c r="W72" s="75" t="s">
        <v>1237</v>
      </c>
      <c r="X72" s="75" t="s">
        <v>79</v>
      </c>
      <c r="Y72" s="75" t="s">
        <v>201</v>
      </c>
      <c r="Z72" s="75" t="s">
        <v>126</v>
      </c>
      <c r="AA72" s="75" t="s">
        <v>680</v>
      </c>
    </row>
    <row r="73" spans="1:27" s="40" customFormat="1" x14ac:dyDescent="0.3">
      <c r="A73" s="40" t="s">
        <v>193</v>
      </c>
      <c r="B73" s="38" t="s">
        <v>57</v>
      </c>
      <c r="C73" s="38" t="s">
        <v>57</v>
      </c>
      <c r="D73" s="38" t="s">
        <v>57</v>
      </c>
      <c r="E73" s="38" t="s">
        <v>57</v>
      </c>
      <c r="F73" s="38" t="s">
        <v>57</v>
      </c>
      <c r="G73" s="38" t="s">
        <v>1238</v>
      </c>
      <c r="H73" s="38" t="s">
        <v>93</v>
      </c>
      <c r="I73" s="38" t="s">
        <v>1239</v>
      </c>
      <c r="J73" s="38" t="s">
        <v>1100</v>
      </c>
      <c r="K73" s="38" t="s">
        <v>883</v>
      </c>
      <c r="L73" s="38" t="s">
        <v>745</v>
      </c>
      <c r="M73" s="38" t="s">
        <v>1098</v>
      </c>
      <c r="N73" s="38" t="s">
        <v>857</v>
      </c>
      <c r="O73" s="38" t="s">
        <v>1240</v>
      </c>
      <c r="P73" s="38" t="s">
        <v>1241</v>
      </c>
      <c r="Q73" s="38" t="s">
        <v>1242</v>
      </c>
      <c r="R73" s="38" t="s">
        <v>1111</v>
      </c>
      <c r="S73" s="38" t="s">
        <v>1243</v>
      </c>
      <c r="T73" s="38" t="s">
        <v>1244</v>
      </c>
      <c r="U73" s="38" t="s">
        <v>1245</v>
      </c>
      <c r="V73" s="38" t="s">
        <v>1094</v>
      </c>
      <c r="W73" s="38" t="s">
        <v>42</v>
      </c>
      <c r="X73" s="38" t="s">
        <v>965</v>
      </c>
      <c r="Y73" s="38" t="s">
        <v>1246</v>
      </c>
      <c r="Z73" s="38" t="s">
        <v>1247</v>
      </c>
      <c r="AA73" s="38" t="s">
        <v>1248</v>
      </c>
    </row>
    <row r="74" spans="1:27" s="40" customFormat="1" x14ac:dyDescent="0.3">
      <c r="B74" s="38">
        <v>0</v>
      </c>
      <c r="C74" s="38">
        <v>0</v>
      </c>
      <c r="D74" s="38">
        <v>0</v>
      </c>
      <c r="E74" s="38">
        <v>0</v>
      </c>
      <c r="F74" s="38">
        <v>0</v>
      </c>
      <c r="G74" s="38">
        <v>0</v>
      </c>
      <c r="H74" s="38">
        <v>0</v>
      </c>
      <c r="I74" s="38">
        <v>0</v>
      </c>
      <c r="J74" s="38">
        <v>0</v>
      </c>
      <c r="K74" s="38">
        <v>0</v>
      </c>
      <c r="L74" s="38">
        <v>0</v>
      </c>
      <c r="M74" s="38">
        <v>0</v>
      </c>
      <c r="N74" s="38">
        <v>0</v>
      </c>
      <c r="O74" s="38">
        <v>0</v>
      </c>
      <c r="P74" s="38">
        <f>-0.649</f>
        <v>-0.64900000000000002</v>
      </c>
      <c r="Q74" s="38">
        <v>0</v>
      </c>
      <c r="R74" s="38">
        <v>0</v>
      </c>
      <c r="S74" s="38">
        <v>0</v>
      </c>
      <c r="T74" s="38">
        <v>0</v>
      </c>
      <c r="U74" s="38">
        <f>1.207</f>
        <v>1.2070000000000001</v>
      </c>
      <c r="V74" s="38">
        <v>0</v>
      </c>
      <c r="W74" s="38">
        <v>0</v>
      </c>
      <c r="X74" s="38">
        <v>0</v>
      </c>
      <c r="Y74" s="38">
        <v>0.38400000000000001</v>
      </c>
      <c r="Z74" s="38">
        <v>0.49299999999999999</v>
      </c>
      <c r="AA74" s="38">
        <v>0</v>
      </c>
    </row>
    <row r="75" spans="1:27" s="40" customFormat="1" x14ac:dyDescent="0.3">
      <c r="B75" s="38" t="s">
        <v>57</v>
      </c>
      <c r="C75" s="38" t="s">
        <v>57</v>
      </c>
      <c r="D75" s="38" t="s">
        <v>57</v>
      </c>
      <c r="E75" s="38" t="s">
        <v>57</v>
      </c>
      <c r="F75" s="38" t="s">
        <v>57</v>
      </c>
      <c r="G75" s="38" t="s">
        <v>1249</v>
      </c>
      <c r="H75" s="38" t="s">
        <v>336</v>
      </c>
      <c r="I75" s="38" t="s">
        <v>817</v>
      </c>
      <c r="J75" s="38" t="s">
        <v>828</v>
      </c>
      <c r="K75" s="38" t="s">
        <v>171</v>
      </c>
      <c r="L75" s="38" t="s">
        <v>448</v>
      </c>
      <c r="M75" s="38" t="s">
        <v>852</v>
      </c>
      <c r="N75" s="38" t="s">
        <v>91</v>
      </c>
      <c r="O75" s="38" t="s">
        <v>641</v>
      </c>
      <c r="P75" s="38" t="s">
        <v>1250</v>
      </c>
      <c r="Q75" s="38" t="s">
        <v>589</v>
      </c>
      <c r="R75" s="38" t="s">
        <v>1103</v>
      </c>
      <c r="S75" s="38" t="s">
        <v>699</v>
      </c>
      <c r="T75" s="38" t="s">
        <v>906</v>
      </c>
      <c r="U75" s="38" t="s">
        <v>1251</v>
      </c>
      <c r="V75" s="38" t="s">
        <v>1249</v>
      </c>
      <c r="W75" s="38" t="s">
        <v>117</v>
      </c>
      <c r="X75" s="38" t="s">
        <v>890</v>
      </c>
      <c r="Y75" s="38" t="s">
        <v>318</v>
      </c>
      <c r="Z75" s="38" t="s">
        <v>138</v>
      </c>
      <c r="AA75" s="38" t="s">
        <v>734</v>
      </c>
    </row>
    <row r="76" spans="1:27" x14ac:dyDescent="0.3">
      <c r="A76" s="74" t="s">
        <v>74</v>
      </c>
      <c r="B76" s="75" t="s">
        <v>57</v>
      </c>
      <c r="C76" s="75" t="s">
        <v>57</v>
      </c>
      <c r="D76" s="75" t="s">
        <v>57</v>
      </c>
      <c r="E76" s="75" t="s">
        <v>57</v>
      </c>
      <c r="F76" s="75" t="s">
        <v>57</v>
      </c>
      <c r="G76" s="75" t="s">
        <v>324</v>
      </c>
      <c r="H76" s="75" t="s">
        <v>1252</v>
      </c>
      <c r="I76" s="75" t="s">
        <v>1253</v>
      </c>
      <c r="J76" s="75" t="s">
        <v>1254</v>
      </c>
      <c r="K76" s="75" t="s">
        <v>1255</v>
      </c>
      <c r="L76" s="75" t="s">
        <v>1256</v>
      </c>
      <c r="M76" s="75" t="s">
        <v>1257</v>
      </c>
      <c r="N76" s="75" t="s">
        <v>1258</v>
      </c>
      <c r="O76" s="75" t="s">
        <v>1259</v>
      </c>
      <c r="P76" s="75" t="s">
        <v>1260</v>
      </c>
      <c r="Q76" s="75" t="s">
        <v>1261</v>
      </c>
      <c r="R76" s="75" t="s">
        <v>1262</v>
      </c>
      <c r="S76" s="75" t="s">
        <v>1263</v>
      </c>
      <c r="T76" s="75" t="s">
        <v>1264</v>
      </c>
      <c r="U76" s="75" t="s">
        <v>1265</v>
      </c>
      <c r="V76" s="75" t="s">
        <v>1266</v>
      </c>
      <c r="W76" s="75" t="s">
        <v>1267</v>
      </c>
      <c r="X76" s="75" t="s">
        <v>1268</v>
      </c>
      <c r="Y76" s="75" t="s">
        <v>1269</v>
      </c>
      <c r="Z76" s="75" t="s">
        <v>1270</v>
      </c>
      <c r="AA76" s="75" t="s">
        <v>1271</v>
      </c>
    </row>
    <row r="77" spans="1:27" x14ac:dyDescent="0.3">
      <c r="B77" s="75" t="s">
        <v>57</v>
      </c>
      <c r="C77" s="75" t="s">
        <v>57</v>
      </c>
      <c r="D77" s="75" t="s">
        <v>57</v>
      </c>
      <c r="E77" s="75" t="s">
        <v>57</v>
      </c>
      <c r="F77" s="75" t="s">
        <v>57</v>
      </c>
      <c r="G77" s="75" t="s">
        <v>410</v>
      </c>
      <c r="H77" s="75" t="s">
        <v>333</v>
      </c>
      <c r="I77" s="75" t="s">
        <v>1272</v>
      </c>
      <c r="J77" s="75" t="s">
        <v>534</v>
      </c>
      <c r="K77" s="75" t="s">
        <v>1273</v>
      </c>
      <c r="L77" s="75" t="s">
        <v>1274</v>
      </c>
      <c r="M77" s="75" t="s">
        <v>1275</v>
      </c>
      <c r="N77" s="75" t="s">
        <v>1276</v>
      </c>
      <c r="O77" s="75" t="s">
        <v>1277</v>
      </c>
      <c r="P77" s="75" t="s">
        <v>1278</v>
      </c>
      <c r="Q77" s="75" t="s">
        <v>1279</v>
      </c>
      <c r="R77" s="75" t="s">
        <v>1280</v>
      </c>
      <c r="S77" s="75" t="s">
        <v>1281</v>
      </c>
      <c r="T77" s="75" t="s">
        <v>1282</v>
      </c>
      <c r="U77" s="75" t="s">
        <v>1109</v>
      </c>
      <c r="V77" s="75" t="s">
        <v>1283</v>
      </c>
      <c r="W77" s="75" t="s">
        <v>1284</v>
      </c>
      <c r="X77" s="75" t="s">
        <v>1285</v>
      </c>
      <c r="Y77" s="75" t="s">
        <v>1286</v>
      </c>
      <c r="Z77" s="75" t="s">
        <v>1287</v>
      </c>
      <c r="AA77" s="75" t="s">
        <v>1288</v>
      </c>
    </row>
    <row r="78" spans="1:27" x14ac:dyDescent="0.3">
      <c r="B78" s="75" t="s">
        <v>57</v>
      </c>
      <c r="C78" s="75" t="s">
        <v>57</v>
      </c>
      <c r="D78" s="75" t="s">
        <v>57</v>
      </c>
      <c r="E78" s="75" t="s">
        <v>57</v>
      </c>
      <c r="F78" s="75" t="s">
        <v>57</v>
      </c>
      <c r="G78" s="75" t="s">
        <v>57</v>
      </c>
      <c r="H78" s="75" t="s">
        <v>57</v>
      </c>
      <c r="I78" s="75" t="s">
        <v>57</v>
      </c>
      <c r="J78" s="75" t="s">
        <v>57</v>
      </c>
      <c r="K78" s="75" t="s">
        <v>57</v>
      </c>
      <c r="L78" s="75" t="s">
        <v>57</v>
      </c>
      <c r="M78" s="75" t="s">
        <v>57</v>
      </c>
      <c r="N78" s="75" t="s">
        <v>57</v>
      </c>
      <c r="O78" s="75" t="s">
        <v>57</v>
      </c>
      <c r="P78" s="75" t="s">
        <v>57</v>
      </c>
      <c r="Q78" s="75" t="s">
        <v>57</v>
      </c>
      <c r="R78" s="75" t="s">
        <v>57</v>
      </c>
      <c r="S78" s="75" t="s">
        <v>57</v>
      </c>
      <c r="T78" s="75" t="s">
        <v>57</v>
      </c>
      <c r="U78" s="75" t="s">
        <v>57</v>
      </c>
      <c r="V78" s="75" t="s">
        <v>57</v>
      </c>
      <c r="W78" s="75" t="s">
        <v>57</v>
      </c>
      <c r="X78" s="75" t="s">
        <v>57</v>
      </c>
      <c r="Y78" s="75" t="s">
        <v>57</v>
      </c>
      <c r="Z78" s="75" t="s">
        <v>57</v>
      </c>
      <c r="AA78" s="75" t="s">
        <v>57</v>
      </c>
    </row>
    <row r="79" spans="1:27" x14ac:dyDescent="0.3">
      <c r="A79" s="74" t="s">
        <v>56</v>
      </c>
      <c r="B79" s="75" t="s">
        <v>1027</v>
      </c>
      <c r="C79" s="75" t="s">
        <v>1028</v>
      </c>
      <c r="D79" s="75" t="s">
        <v>1029</v>
      </c>
      <c r="E79" s="75" t="s">
        <v>1030</v>
      </c>
      <c r="F79" s="75" t="s">
        <v>1031</v>
      </c>
      <c r="G79" s="75" t="s">
        <v>1032</v>
      </c>
      <c r="H79" s="75" t="s">
        <v>1033</v>
      </c>
      <c r="I79" s="75" t="s">
        <v>1034</v>
      </c>
      <c r="J79" s="75" t="s">
        <v>1035</v>
      </c>
      <c r="K79" s="75" t="s">
        <v>1036</v>
      </c>
      <c r="L79" s="75" t="s">
        <v>1037</v>
      </c>
      <c r="M79" s="75" t="s">
        <v>1038</v>
      </c>
      <c r="N79" s="75" t="s">
        <v>1039</v>
      </c>
      <c r="O79" s="75" t="s">
        <v>1040</v>
      </c>
      <c r="P79" s="75" t="s">
        <v>1041</v>
      </c>
      <c r="Q79" s="75" t="s">
        <v>1042</v>
      </c>
      <c r="R79" s="75" t="s">
        <v>1043</v>
      </c>
      <c r="S79" s="75" t="s">
        <v>1044</v>
      </c>
      <c r="T79" s="75" t="s">
        <v>1045</v>
      </c>
      <c r="U79" s="75" t="s">
        <v>1046</v>
      </c>
      <c r="V79" s="75" t="s">
        <v>1047</v>
      </c>
      <c r="W79" s="75" t="s">
        <v>1048</v>
      </c>
      <c r="X79" s="75" t="s">
        <v>1049</v>
      </c>
      <c r="Y79" s="75" t="s">
        <v>1050</v>
      </c>
      <c r="Z79" s="75" t="s">
        <v>1051</v>
      </c>
      <c r="AA79" s="75" t="s">
        <v>1052</v>
      </c>
    </row>
    <row r="80" spans="1:27" x14ac:dyDescent="0.3">
      <c r="A80" s="74" t="s">
        <v>53</v>
      </c>
      <c r="B80" s="75" t="s">
        <v>57</v>
      </c>
      <c r="C80" s="75" t="s">
        <v>57</v>
      </c>
      <c r="D80" s="75" t="s">
        <v>57</v>
      </c>
      <c r="E80" s="75" t="s">
        <v>57</v>
      </c>
      <c r="F80" s="75" t="s">
        <v>57</v>
      </c>
      <c r="G80" s="75" t="s">
        <v>1092</v>
      </c>
      <c r="H80" s="75" t="s">
        <v>1289</v>
      </c>
      <c r="I80" s="75" t="s">
        <v>1290</v>
      </c>
      <c r="J80" s="75" t="s">
        <v>879</v>
      </c>
      <c r="K80" s="75" t="s">
        <v>1291</v>
      </c>
      <c r="L80" s="75" t="s">
        <v>1292</v>
      </c>
      <c r="M80" s="75" t="s">
        <v>1293</v>
      </c>
      <c r="N80" s="75" t="s">
        <v>1294</v>
      </c>
      <c r="O80" s="75" t="s">
        <v>1295</v>
      </c>
      <c r="P80" s="75" t="s">
        <v>1112</v>
      </c>
      <c r="Q80" s="75" t="s">
        <v>909</v>
      </c>
      <c r="R80" s="75" t="s">
        <v>1296</v>
      </c>
      <c r="S80" s="75" t="s">
        <v>1297</v>
      </c>
      <c r="T80" s="75" t="s">
        <v>1293</v>
      </c>
      <c r="U80" s="75" t="s">
        <v>1298</v>
      </c>
      <c r="V80" s="75" t="s">
        <v>1299</v>
      </c>
      <c r="W80" s="75" t="s">
        <v>1300</v>
      </c>
      <c r="X80" s="75" t="s">
        <v>1301</v>
      </c>
      <c r="Y80" s="75" t="s">
        <v>881</v>
      </c>
      <c r="Z80" s="75" t="s">
        <v>1302</v>
      </c>
      <c r="AA80" s="75" t="s">
        <v>1303</v>
      </c>
    </row>
    <row r="82" spans="1:27" x14ac:dyDescent="0.3">
      <c r="A82" s="72" t="s">
        <v>9</v>
      </c>
      <c r="B82" s="73" t="s">
        <v>243</v>
      </c>
      <c r="C82" s="73" t="s">
        <v>242</v>
      </c>
      <c r="D82" s="73" t="s">
        <v>241</v>
      </c>
      <c r="E82" s="73" t="s">
        <v>240</v>
      </c>
      <c r="F82" s="73" t="s">
        <v>239</v>
      </c>
      <c r="G82" s="73" t="s">
        <v>238</v>
      </c>
      <c r="H82" s="73" t="s">
        <v>237</v>
      </c>
      <c r="I82" s="73" t="s">
        <v>236</v>
      </c>
      <c r="J82" s="73" t="s">
        <v>235</v>
      </c>
      <c r="K82" s="73" t="s">
        <v>234</v>
      </c>
      <c r="L82" s="73" t="s">
        <v>233</v>
      </c>
      <c r="M82" s="73" t="s">
        <v>765</v>
      </c>
      <c r="N82" s="73" t="s">
        <v>766</v>
      </c>
      <c r="O82" s="73" t="s">
        <v>767</v>
      </c>
      <c r="P82" s="73" t="s">
        <v>768</v>
      </c>
      <c r="Q82" s="73" t="s">
        <v>769</v>
      </c>
      <c r="R82" s="73" t="s">
        <v>770</v>
      </c>
      <c r="S82" s="73" t="s">
        <v>771</v>
      </c>
      <c r="T82" s="73" t="s">
        <v>772</v>
      </c>
      <c r="U82" s="73" t="s">
        <v>773</v>
      </c>
      <c r="V82" s="73" t="s">
        <v>774</v>
      </c>
      <c r="W82" s="73" t="s">
        <v>775</v>
      </c>
      <c r="X82" s="73" t="s">
        <v>776</v>
      </c>
      <c r="Y82" s="73" t="s">
        <v>777</v>
      </c>
      <c r="Z82" s="73" t="s">
        <v>778</v>
      </c>
      <c r="AA82" s="73" t="s">
        <v>779</v>
      </c>
    </row>
    <row r="83" spans="1:27" x14ac:dyDescent="0.3">
      <c r="A83" s="74" t="s">
        <v>232</v>
      </c>
      <c r="B83" s="75" t="s">
        <v>780</v>
      </c>
      <c r="C83" s="75" t="s">
        <v>781</v>
      </c>
      <c r="D83" s="75" t="s">
        <v>782</v>
      </c>
      <c r="E83" s="75" t="s">
        <v>783</v>
      </c>
      <c r="F83" s="75" t="s">
        <v>784</v>
      </c>
      <c r="G83" s="75" t="s">
        <v>785</v>
      </c>
      <c r="H83" s="75" t="s">
        <v>786</v>
      </c>
      <c r="I83" s="75" t="s">
        <v>787</v>
      </c>
      <c r="J83" s="75" t="s">
        <v>788</v>
      </c>
      <c r="K83" s="75" t="s">
        <v>789</v>
      </c>
      <c r="L83" s="75" t="s">
        <v>790</v>
      </c>
      <c r="M83" s="75" t="s">
        <v>791</v>
      </c>
      <c r="N83" s="75" t="s">
        <v>792</v>
      </c>
      <c r="O83" s="75" t="s">
        <v>793</v>
      </c>
      <c r="P83" s="75" t="s">
        <v>794</v>
      </c>
      <c r="Q83" s="75" t="s">
        <v>795</v>
      </c>
      <c r="R83" s="75" t="s">
        <v>796</v>
      </c>
      <c r="S83" s="75" t="s">
        <v>797</v>
      </c>
      <c r="T83" s="75" t="s">
        <v>798</v>
      </c>
      <c r="U83" s="75" t="s">
        <v>799</v>
      </c>
      <c r="V83" s="75" t="s">
        <v>800</v>
      </c>
      <c r="W83" s="75" t="s">
        <v>801</v>
      </c>
      <c r="X83" s="75" t="s">
        <v>802</v>
      </c>
      <c r="Y83" s="75" t="s">
        <v>803</v>
      </c>
      <c r="Z83" s="75" t="s">
        <v>804</v>
      </c>
      <c r="AA83" s="75" t="s">
        <v>805</v>
      </c>
    </row>
    <row r="84" spans="1:27" x14ac:dyDescent="0.3">
      <c r="A84" s="72"/>
      <c r="B84" s="73"/>
      <c r="C84" s="73"/>
      <c r="D84" s="73"/>
      <c r="E84" s="73"/>
      <c r="F84" s="73"/>
      <c r="G84" s="73"/>
      <c r="H84" s="73"/>
      <c r="I84" s="73"/>
      <c r="J84" s="73"/>
      <c r="K84" s="73"/>
      <c r="L84" s="73"/>
      <c r="M84" s="73"/>
      <c r="N84" s="73"/>
      <c r="O84" s="73"/>
      <c r="P84" s="73"/>
      <c r="Q84" s="73"/>
      <c r="R84" s="73"/>
      <c r="S84" s="73"/>
      <c r="T84" s="73"/>
      <c r="U84" s="73"/>
      <c r="V84" s="73"/>
      <c r="W84" s="73"/>
      <c r="X84" s="73"/>
      <c r="Y84" s="73"/>
      <c r="Z84" s="73"/>
      <c r="AA84" s="73"/>
    </row>
    <row r="85" spans="1:27" x14ac:dyDescent="0.3">
      <c r="A85" s="74" t="s">
        <v>16</v>
      </c>
      <c r="B85" s="75" t="s">
        <v>1304</v>
      </c>
      <c r="C85" s="75" t="s">
        <v>1305</v>
      </c>
      <c r="D85" s="75" t="s">
        <v>1306</v>
      </c>
      <c r="E85" s="75" t="s">
        <v>1307</v>
      </c>
      <c r="F85" s="75" t="s">
        <v>1308</v>
      </c>
      <c r="G85" s="75" t="s">
        <v>1309</v>
      </c>
      <c r="H85" s="75" t="s">
        <v>1310</v>
      </c>
      <c r="I85" s="75" t="s">
        <v>1311</v>
      </c>
      <c r="J85" s="75" t="s">
        <v>1312</v>
      </c>
      <c r="K85" s="75" t="s">
        <v>1313</v>
      </c>
      <c r="L85" s="75" t="s">
        <v>1314</v>
      </c>
      <c r="M85" s="75" t="s">
        <v>1315</v>
      </c>
      <c r="N85" s="75" t="s">
        <v>1316</v>
      </c>
      <c r="O85" s="75" t="s">
        <v>451</v>
      </c>
      <c r="P85" s="75" t="s">
        <v>1317</v>
      </c>
      <c r="Q85" s="75" t="s">
        <v>1318</v>
      </c>
      <c r="R85" s="75" t="s">
        <v>1319</v>
      </c>
      <c r="S85" s="75" t="s">
        <v>1320</v>
      </c>
      <c r="T85" s="75" t="s">
        <v>1217</v>
      </c>
      <c r="U85" s="75" t="s">
        <v>1321</v>
      </c>
      <c r="V85" s="75" t="s">
        <v>169</v>
      </c>
      <c r="W85" s="75" t="s">
        <v>1322</v>
      </c>
      <c r="X85" s="75" t="s">
        <v>1323</v>
      </c>
      <c r="Y85" s="75" t="s">
        <v>928</v>
      </c>
      <c r="Z85" s="75" t="s">
        <v>1324</v>
      </c>
      <c r="AA85" s="75" t="s">
        <v>1405</v>
      </c>
    </row>
    <row r="86" spans="1:27" x14ac:dyDescent="0.3">
      <c r="B86" s="75" t="s">
        <v>407</v>
      </c>
      <c r="C86" s="75" t="s">
        <v>319</v>
      </c>
      <c r="D86" s="75" t="s">
        <v>533</v>
      </c>
      <c r="E86" s="75" t="s">
        <v>1325</v>
      </c>
      <c r="F86" s="75" t="s">
        <v>101</v>
      </c>
      <c r="G86" s="75" t="s">
        <v>344</v>
      </c>
      <c r="H86" s="75" t="s">
        <v>381</v>
      </c>
      <c r="I86" s="75" t="s">
        <v>336</v>
      </c>
      <c r="J86" s="75" t="s">
        <v>152</v>
      </c>
      <c r="K86" s="75" t="s">
        <v>329</v>
      </c>
      <c r="L86" s="75" t="s">
        <v>680</v>
      </c>
      <c r="M86" s="75" t="s">
        <v>280</v>
      </c>
      <c r="N86" s="75" t="s">
        <v>1326</v>
      </c>
      <c r="O86" s="75" t="s">
        <v>432</v>
      </c>
      <c r="P86" s="75" t="s">
        <v>427</v>
      </c>
      <c r="Q86" s="75" t="s">
        <v>899</v>
      </c>
      <c r="R86" s="75" t="s">
        <v>656</v>
      </c>
      <c r="S86" s="75" t="s">
        <v>1327</v>
      </c>
      <c r="T86" s="75" t="s">
        <v>1328</v>
      </c>
      <c r="U86" s="75" t="s">
        <v>639</v>
      </c>
      <c r="V86" s="75" t="s">
        <v>854</v>
      </c>
      <c r="W86" s="75" t="s">
        <v>733</v>
      </c>
      <c r="X86" s="75" t="s">
        <v>201</v>
      </c>
      <c r="Y86" s="75" t="s">
        <v>872</v>
      </c>
      <c r="Z86" s="75" t="s">
        <v>527</v>
      </c>
      <c r="AA86" s="75" t="s">
        <v>1406</v>
      </c>
    </row>
    <row r="87" spans="1:27" x14ac:dyDescent="0.3">
      <c r="A87" s="74" t="s">
        <v>17</v>
      </c>
      <c r="B87" s="75" t="s">
        <v>1329</v>
      </c>
      <c r="C87" s="75" t="s">
        <v>1330</v>
      </c>
      <c r="D87" s="75" t="s">
        <v>1331</v>
      </c>
      <c r="E87" s="75" t="s">
        <v>914</v>
      </c>
      <c r="F87" s="75" t="s">
        <v>97</v>
      </c>
      <c r="G87" s="75" t="s">
        <v>1332</v>
      </c>
      <c r="H87" s="75" t="s">
        <v>1333</v>
      </c>
      <c r="I87" s="75" t="s">
        <v>1334</v>
      </c>
      <c r="J87" s="75" t="s">
        <v>1335</v>
      </c>
      <c r="K87" s="75" t="s">
        <v>1336</v>
      </c>
      <c r="L87" s="75" t="s">
        <v>1110</v>
      </c>
      <c r="M87" s="75" t="s">
        <v>327</v>
      </c>
      <c r="N87" s="75" t="s">
        <v>759</v>
      </c>
      <c r="O87" s="75" t="s">
        <v>123</v>
      </c>
      <c r="P87" s="75" t="s">
        <v>41</v>
      </c>
      <c r="Q87" s="75" t="s">
        <v>530</v>
      </c>
      <c r="R87" s="75" t="s">
        <v>1337</v>
      </c>
      <c r="S87" s="75" t="s">
        <v>1338</v>
      </c>
      <c r="T87" s="75" t="s">
        <v>290</v>
      </c>
      <c r="U87" s="75" t="s">
        <v>1339</v>
      </c>
      <c r="V87" s="75" t="s">
        <v>1340</v>
      </c>
      <c r="W87" s="75" t="s">
        <v>248</v>
      </c>
      <c r="X87" s="75" t="s">
        <v>1341</v>
      </c>
      <c r="Y87" s="75" t="s">
        <v>1217</v>
      </c>
      <c r="Z87" s="75" t="s">
        <v>1071</v>
      </c>
      <c r="AA87" s="75" t="s">
        <v>484</v>
      </c>
    </row>
    <row r="88" spans="1:27" x14ac:dyDescent="0.3">
      <c r="B88" s="75" t="s">
        <v>813</v>
      </c>
      <c r="C88" s="75" t="s">
        <v>528</v>
      </c>
      <c r="D88" s="75" t="s">
        <v>198</v>
      </c>
      <c r="E88" s="75" t="s">
        <v>312</v>
      </c>
      <c r="F88" s="75" t="s">
        <v>300</v>
      </c>
      <c r="G88" s="75" t="s">
        <v>874</v>
      </c>
      <c r="H88" s="75" t="s">
        <v>320</v>
      </c>
      <c r="I88" s="75" t="s">
        <v>640</v>
      </c>
      <c r="J88" s="75" t="s">
        <v>642</v>
      </c>
      <c r="K88" s="75" t="s">
        <v>935</v>
      </c>
      <c r="L88" s="75" t="s">
        <v>1342</v>
      </c>
      <c r="M88" s="75" t="s">
        <v>329</v>
      </c>
      <c r="N88" s="75" t="s">
        <v>824</v>
      </c>
      <c r="O88" s="75" t="s">
        <v>263</v>
      </c>
      <c r="P88" s="75" t="s">
        <v>576</v>
      </c>
      <c r="Q88" s="75" t="s">
        <v>114</v>
      </c>
      <c r="R88" s="75" t="s">
        <v>642</v>
      </c>
      <c r="S88" s="75" t="s">
        <v>203</v>
      </c>
      <c r="T88" s="75" t="s">
        <v>878</v>
      </c>
      <c r="U88" s="75" t="s">
        <v>159</v>
      </c>
      <c r="V88" s="75" t="s">
        <v>1343</v>
      </c>
      <c r="W88" s="75" t="s">
        <v>296</v>
      </c>
      <c r="X88" s="75" t="s">
        <v>320</v>
      </c>
      <c r="Y88" s="75" t="s">
        <v>699</v>
      </c>
      <c r="Z88" s="75" t="s">
        <v>200</v>
      </c>
      <c r="AA88" s="75" t="s">
        <v>679</v>
      </c>
    </row>
    <row r="89" spans="1:27" s="40" customFormat="1" x14ac:dyDescent="0.3">
      <c r="A89" s="40" t="s">
        <v>193</v>
      </c>
      <c r="B89" s="38" t="s">
        <v>1344</v>
      </c>
      <c r="C89" s="38" t="s">
        <v>1345</v>
      </c>
      <c r="D89" s="38" t="s">
        <v>1346</v>
      </c>
      <c r="E89" s="38" t="s">
        <v>1347</v>
      </c>
      <c r="F89" s="38" t="s">
        <v>1348</v>
      </c>
      <c r="G89" s="38" t="s">
        <v>1349</v>
      </c>
      <c r="H89" s="38" t="s">
        <v>1350</v>
      </c>
      <c r="I89" s="38" t="s">
        <v>1351</v>
      </c>
      <c r="J89" s="38" t="s">
        <v>1352</v>
      </c>
      <c r="K89" s="38" t="s">
        <v>1353</v>
      </c>
      <c r="L89" s="38" t="s">
        <v>1354</v>
      </c>
      <c r="M89" s="38" t="s">
        <v>1355</v>
      </c>
      <c r="N89" s="38" t="s">
        <v>1356</v>
      </c>
      <c r="O89" s="38" t="s">
        <v>1357</v>
      </c>
      <c r="P89" s="38" t="s">
        <v>1358</v>
      </c>
      <c r="Q89" s="38" t="s">
        <v>1359</v>
      </c>
      <c r="R89" s="38" t="s">
        <v>1360</v>
      </c>
      <c r="S89" s="38" t="s">
        <v>1361</v>
      </c>
      <c r="T89" s="38" t="s">
        <v>1362</v>
      </c>
      <c r="U89" s="38" t="s">
        <v>1363</v>
      </c>
      <c r="V89" s="38" t="s">
        <v>1364</v>
      </c>
      <c r="W89" s="38" t="s">
        <v>1365</v>
      </c>
      <c r="X89" s="38" t="s">
        <v>1366</v>
      </c>
      <c r="Y89" s="38" t="s">
        <v>1367</v>
      </c>
      <c r="Z89" s="38" t="s">
        <v>1368</v>
      </c>
      <c r="AA89" s="38" t="s">
        <v>1407</v>
      </c>
    </row>
    <row r="90" spans="1:27" s="40" customFormat="1" x14ac:dyDescent="0.3">
      <c r="B90" s="38">
        <v>0</v>
      </c>
      <c r="C90" s="38">
        <v>0</v>
      </c>
      <c r="D90" s="38">
        <v>0</v>
      </c>
      <c r="E90" s="38">
        <v>-1.2893000000000001</v>
      </c>
      <c r="F90" s="38">
        <v>0</v>
      </c>
      <c r="G90" s="38">
        <v>0</v>
      </c>
      <c r="H90" s="38">
        <v>0</v>
      </c>
      <c r="I90" s="38">
        <v>0</v>
      </c>
      <c r="J90" s="38">
        <v>0</v>
      </c>
      <c r="K90" s="38">
        <v>0</v>
      </c>
      <c r="L90" s="38">
        <v>0</v>
      </c>
      <c r="M90" s="38">
        <v>0</v>
      </c>
      <c r="N90" s="38">
        <v>0</v>
      </c>
      <c r="O90" s="38">
        <v>0</v>
      </c>
      <c r="P90" s="38">
        <v>0</v>
      </c>
      <c r="Q90" s="38">
        <v>0</v>
      </c>
      <c r="R90" s="38">
        <v>0</v>
      </c>
      <c r="S90" s="38">
        <v>0</v>
      </c>
      <c r="T90" s="38">
        <v>0</v>
      </c>
      <c r="U90" s="38">
        <v>0</v>
      </c>
      <c r="V90" s="38">
        <v>0</v>
      </c>
      <c r="W90" s="38">
        <v>0</v>
      </c>
      <c r="X90" s="38">
        <v>0.70110000000000006</v>
      </c>
      <c r="Y90" s="38">
        <v>0</v>
      </c>
      <c r="Z90" s="38">
        <v>0</v>
      </c>
      <c r="AA90" s="38">
        <v>0</v>
      </c>
    </row>
    <row r="91" spans="1:27" s="40" customFormat="1" x14ac:dyDescent="0.3">
      <c r="B91" s="38" t="s">
        <v>104</v>
      </c>
      <c r="C91" s="38" t="s">
        <v>150</v>
      </c>
      <c r="D91" s="38" t="s">
        <v>680</v>
      </c>
      <c r="E91" s="38" t="s">
        <v>887</v>
      </c>
      <c r="F91" s="38" t="s">
        <v>1369</v>
      </c>
      <c r="G91" s="38" t="s">
        <v>865</v>
      </c>
      <c r="H91" s="38" t="s">
        <v>275</v>
      </c>
      <c r="I91" s="38" t="s">
        <v>1126</v>
      </c>
      <c r="J91" s="38" t="s">
        <v>864</v>
      </c>
      <c r="K91" s="38" t="s">
        <v>301</v>
      </c>
      <c r="L91" s="38" t="s">
        <v>746</v>
      </c>
      <c r="M91" s="38" t="s">
        <v>114</v>
      </c>
      <c r="N91" s="38" t="s">
        <v>397</v>
      </c>
      <c r="O91" s="38" t="s">
        <v>513</v>
      </c>
      <c r="P91" s="38" t="s">
        <v>416</v>
      </c>
      <c r="Q91" s="38" t="s">
        <v>700</v>
      </c>
      <c r="R91" s="38" t="s">
        <v>851</v>
      </c>
      <c r="S91" s="38" t="s">
        <v>1107</v>
      </c>
      <c r="T91" s="38" t="s">
        <v>367</v>
      </c>
      <c r="U91" s="38" t="s">
        <v>700</v>
      </c>
      <c r="V91" s="38" t="s">
        <v>430</v>
      </c>
      <c r="W91" s="38" t="s">
        <v>447</v>
      </c>
      <c r="X91" s="38" t="s">
        <v>866</v>
      </c>
      <c r="Y91" s="38" t="s">
        <v>294</v>
      </c>
      <c r="Z91" s="38" t="s">
        <v>114</v>
      </c>
      <c r="AA91" s="38" t="s">
        <v>816</v>
      </c>
    </row>
    <row r="92" spans="1:27" x14ac:dyDescent="0.3">
      <c r="A92" s="74" t="s">
        <v>74</v>
      </c>
      <c r="B92" s="75" t="s">
        <v>1370</v>
      </c>
      <c r="C92" s="75" t="s">
        <v>1371</v>
      </c>
      <c r="D92" s="75" t="s">
        <v>1372</v>
      </c>
      <c r="E92" s="75" t="s">
        <v>1373</v>
      </c>
      <c r="F92" s="75" t="s">
        <v>1374</v>
      </c>
      <c r="G92" s="75" t="s">
        <v>1375</v>
      </c>
      <c r="H92" s="75" t="s">
        <v>1376</v>
      </c>
      <c r="I92" s="75" t="s">
        <v>1377</v>
      </c>
      <c r="J92" s="75" t="s">
        <v>1378</v>
      </c>
      <c r="K92" s="75" t="s">
        <v>1379</v>
      </c>
      <c r="L92" s="75" t="s">
        <v>880</v>
      </c>
      <c r="M92" s="75" t="s">
        <v>1054</v>
      </c>
      <c r="N92" s="75" t="s">
        <v>1380</v>
      </c>
      <c r="O92" s="75" t="s">
        <v>1238</v>
      </c>
      <c r="P92" s="75" t="s">
        <v>613</v>
      </c>
      <c r="Q92" s="75" t="s">
        <v>1381</v>
      </c>
      <c r="R92" s="75" t="s">
        <v>844</v>
      </c>
      <c r="S92" s="75" t="s">
        <v>1382</v>
      </c>
      <c r="T92" s="75" t="s">
        <v>1383</v>
      </c>
      <c r="U92" s="75" t="s">
        <v>1384</v>
      </c>
      <c r="V92" s="75" t="s">
        <v>1385</v>
      </c>
      <c r="W92" s="75" t="s">
        <v>708</v>
      </c>
      <c r="X92" s="75" t="s">
        <v>1386</v>
      </c>
      <c r="Y92" s="75" t="s">
        <v>843</v>
      </c>
      <c r="Z92" s="75" t="s">
        <v>1387</v>
      </c>
      <c r="AA92" s="75" t="s">
        <v>716</v>
      </c>
    </row>
    <row r="93" spans="1:27" x14ac:dyDescent="0.3">
      <c r="B93" s="75" t="s">
        <v>262</v>
      </c>
      <c r="C93" s="75" t="s">
        <v>1388</v>
      </c>
      <c r="D93" s="75" t="s">
        <v>58</v>
      </c>
      <c r="E93" s="75" t="s">
        <v>1389</v>
      </c>
      <c r="F93" s="75" t="s">
        <v>1390</v>
      </c>
      <c r="G93" s="75" t="s">
        <v>314</v>
      </c>
      <c r="H93" s="75" t="s">
        <v>937</v>
      </c>
      <c r="I93" s="75" t="s">
        <v>1391</v>
      </c>
      <c r="J93" s="75" t="s">
        <v>1392</v>
      </c>
      <c r="K93" s="75" t="s">
        <v>1393</v>
      </c>
      <c r="L93" s="75" t="s">
        <v>889</v>
      </c>
      <c r="M93" s="75" t="s">
        <v>1074</v>
      </c>
      <c r="N93" s="75" t="s">
        <v>576</v>
      </c>
      <c r="O93" s="75" t="s">
        <v>280</v>
      </c>
      <c r="P93" s="75" t="s">
        <v>736</v>
      </c>
      <c r="Q93" s="75" t="s">
        <v>625</v>
      </c>
      <c r="R93" s="75" t="s">
        <v>410</v>
      </c>
      <c r="S93" s="75" t="s">
        <v>1394</v>
      </c>
      <c r="T93" s="75" t="s">
        <v>1395</v>
      </c>
      <c r="U93" s="75" t="s">
        <v>1396</v>
      </c>
      <c r="V93" s="75" t="s">
        <v>572</v>
      </c>
      <c r="W93" s="75" t="s">
        <v>297</v>
      </c>
      <c r="X93" s="75" t="s">
        <v>181</v>
      </c>
      <c r="Y93" s="75" t="s">
        <v>1397</v>
      </c>
      <c r="Z93" s="75" t="s">
        <v>1398</v>
      </c>
      <c r="AA93" s="75" t="s">
        <v>872</v>
      </c>
    </row>
    <row r="94" spans="1:27" x14ac:dyDescent="0.3">
      <c r="B94" s="75" t="s">
        <v>57</v>
      </c>
      <c r="C94" s="75" t="s">
        <v>57</v>
      </c>
      <c r="D94" s="75" t="s">
        <v>57</v>
      </c>
      <c r="E94" s="75" t="s">
        <v>57</v>
      </c>
      <c r="F94" s="75" t="s">
        <v>57</v>
      </c>
      <c r="G94" s="75" t="s">
        <v>57</v>
      </c>
      <c r="H94" s="75" t="s">
        <v>57</v>
      </c>
      <c r="I94" s="75" t="s">
        <v>57</v>
      </c>
      <c r="J94" s="75" t="s">
        <v>57</v>
      </c>
      <c r="K94" s="75" t="s">
        <v>57</v>
      </c>
      <c r="L94" s="75" t="s">
        <v>57</v>
      </c>
      <c r="M94" s="75" t="s">
        <v>57</v>
      </c>
      <c r="N94" s="75" t="s">
        <v>57</v>
      </c>
      <c r="O94" s="75" t="s">
        <v>57</v>
      </c>
      <c r="P94" s="75" t="s">
        <v>57</v>
      </c>
      <c r="Q94" s="75" t="s">
        <v>57</v>
      </c>
      <c r="R94" s="75" t="s">
        <v>57</v>
      </c>
      <c r="S94" s="75" t="s">
        <v>57</v>
      </c>
      <c r="T94" s="75" t="s">
        <v>57</v>
      </c>
      <c r="U94" s="75" t="s">
        <v>57</v>
      </c>
      <c r="V94" s="75" t="s">
        <v>57</v>
      </c>
      <c r="W94" s="75" t="s">
        <v>57</v>
      </c>
      <c r="X94" s="75" t="s">
        <v>57</v>
      </c>
      <c r="Y94" s="75" t="s">
        <v>57</v>
      </c>
      <c r="Z94" s="75" t="s">
        <v>57</v>
      </c>
      <c r="AA94" s="75" t="s">
        <v>57</v>
      </c>
    </row>
    <row r="95" spans="1:27" x14ac:dyDescent="0.3">
      <c r="A95" s="74" t="s">
        <v>56</v>
      </c>
      <c r="B95" s="75" t="s">
        <v>1027</v>
      </c>
      <c r="C95" s="75" t="s">
        <v>1028</v>
      </c>
      <c r="D95" s="75" t="s">
        <v>1029</v>
      </c>
      <c r="E95" s="75" t="s">
        <v>1030</v>
      </c>
      <c r="F95" s="75" t="s">
        <v>1031</v>
      </c>
      <c r="G95" s="75" t="s">
        <v>1032</v>
      </c>
      <c r="H95" s="75" t="s">
        <v>1033</v>
      </c>
      <c r="I95" s="75" t="s">
        <v>1034</v>
      </c>
      <c r="J95" s="75" t="s">
        <v>1035</v>
      </c>
      <c r="K95" s="75" t="s">
        <v>1036</v>
      </c>
      <c r="L95" s="75" t="s">
        <v>1037</v>
      </c>
      <c r="M95" s="75" t="s">
        <v>1038</v>
      </c>
      <c r="N95" s="75" t="s">
        <v>1039</v>
      </c>
      <c r="O95" s="75" t="s">
        <v>1040</v>
      </c>
      <c r="P95" s="75" t="s">
        <v>1041</v>
      </c>
      <c r="Q95" s="75" t="s">
        <v>1042</v>
      </c>
      <c r="R95" s="75" t="s">
        <v>1043</v>
      </c>
      <c r="S95" s="75" t="s">
        <v>1044</v>
      </c>
      <c r="T95" s="75" t="s">
        <v>1045</v>
      </c>
      <c r="U95" s="75" t="s">
        <v>1046</v>
      </c>
      <c r="V95" s="75" t="s">
        <v>1047</v>
      </c>
      <c r="W95" s="75" t="s">
        <v>1048</v>
      </c>
      <c r="X95" s="75" t="s">
        <v>1049</v>
      </c>
      <c r="Y95" s="75" t="s">
        <v>1050</v>
      </c>
      <c r="Z95" s="75" t="s">
        <v>1051</v>
      </c>
      <c r="AA95" s="75" t="s">
        <v>1052</v>
      </c>
    </row>
    <row r="96" spans="1:27" x14ac:dyDescent="0.3">
      <c r="A96" s="74" t="s">
        <v>53</v>
      </c>
      <c r="B96" s="75" t="s">
        <v>249</v>
      </c>
      <c r="C96" s="75" t="s">
        <v>484</v>
      </c>
      <c r="D96" s="75" t="s">
        <v>1105</v>
      </c>
      <c r="E96" s="75" t="s">
        <v>1208</v>
      </c>
      <c r="F96" s="75" t="s">
        <v>847</v>
      </c>
      <c r="G96" s="75" t="s">
        <v>1072</v>
      </c>
      <c r="H96" s="75" t="s">
        <v>1399</v>
      </c>
      <c r="I96" s="75" t="s">
        <v>856</v>
      </c>
      <c r="J96" s="75" t="s">
        <v>1400</v>
      </c>
      <c r="K96" s="75" t="s">
        <v>1401</v>
      </c>
      <c r="L96" s="75" t="s">
        <v>39</v>
      </c>
      <c r="M96" s="75" t="s">
        <v>1098</v>
      </c>
      <c r="N96" s="75" t="s">
        <v>721</v>
      </c>
      <c r="O96" s="75" t="s">
        <v>862</v>
      </c>
      <c r="P96" s="75" t="s">
        <v>739</v>
      </c>
      <c r="Q96" s="75" t="s">
        <v>1399</v>
      </c>
      <c r="R96" s="75" t="s">
        <v>547</v>
      </c>
      <c r="S96" s="75" t="s">
        <v>1402</v>
      </c>
      <c r="T96" s="75" t="s">
        <v>1403</v>
      </c>
      <c r="U96" s="75" t="s">
        <v>1404</v>
      </c>
      <c r="V96" s="75" t="s">
        <v>845</v>
      </c>
      <c r="W96" s="75" t="s">
        <v>485</v>
      </c>
      <c r="X96" s="75" t="s">
        <v>1067</v>
      </c>
      <c r="Y96" s="75" t="s">
        <v>1098</v>
      </c>
      <c r="Z96" s="75" t="s">
        <v>68</v>
      </c>
      <c r="AA96" s="75" t="s">
        <v>1408</v>
      </c>
    </row>
    <row r="98" spans="1:27" x14ac:dyDescent="0.3">
      <c r="A98" s="72" t="s">
        <v>10</v>
      </c>
      <c r="B98" s="73" t="s">
        <v>243</v>
      </c>
      <c r="C98" s="73" t="s">
        <v>242</v>
      </c>
      <c r="D98" s="73" t="s">
        <v>241</v>
      </c>
      <c r="E98" s="73" t="s">
        <v>240</v>
      </c>
      <c r="F98" s="73" t="s">
        <v>239</v>
      </c>
      <c r="G98" s="73" t="s">
        <v>238</v>
      </c>
      <c r="H98" s="73" t="s">
        <v>237</v>
      </c>
      <c r="I98" s="73" t="s">
        <v>236</v>
      </c>
      <c r="J98" s="73" t="s">
        <v>235</v>
      </c>
      <c r="K98" s="73" t="s">
        <v>234</v>
      </c>
      <c r="L98" s="73" t="s">
        <v>233</v>
      </c>
      <c r="M98" s="73" t="s">
        <v>765</v>
      </c>
      <c r="N98" s="73" t="s">
        <v>766</v>
      </c>
      <c r="O98" s="73" t="s">
        <v>767</v>
      </c>
      <c r="P98" s="73" t="s">
        <v>768</v>
      </c>
      <c r="Q98" s="73" t="s">
        <v>769</v>
      </c>
      <c r="R98" s="73" t="s">
        <v>770</v>
      </c>
      <c r="S98" s="73" t="s">
        <v>771</v>
      </c>
      <c r="T98" s="73" t="s">
        <v>772</v>
      </c>
      <c r="U98" s="73" t="s">
        <v>773</v>
      </c>
      <c r="V98" s="73" t="s">
        <v>774</v>
      </c>
      <c r="W98" s="73" t="s">
        <v>775</v>
      </c>
      <c r="X98" s="73" t="s">
        <v>776</v>
      </c>
      <c r="Y98" s="73" t="s">
        <v>777</v>
      </c>
      <c r="Z98" s="73" t="s">
        <v>778</v>
      </c>
      <c r="AA98" s="73" t="s">
        <v>779</v>
      </c>
    </row>
    <row r="99" spans="1:27" x14ac:dyDescent="0.3">
      <c r="A99" s="74" t="s">
        <v>232</v>
      </c>
      <c r="B99" s="75" t="s">
        <v>780</v>
      </c>
      <c r="C99" s="75" t="s">
        <v>781</v>
      </c>
      <c r="D99" s="75" t="s">
        <v>782</v>
      </c>
      <c r="E99" s="75" t="s">
        <v>783</v>
      </c>
      <c r="F99" s="75" t="s">
        <v>784</v>
      </c>
      <c r="G99" s="75" t="s">
        <v>785</v>
      </c>
      <c r="H99" s="75" t="s">
        <v>786</v>
      </c>
      <c r="I99" s="75" t="s">
        <v>787</v>
      </c>
      <c r="J99" s="75" t="s">
        <v>788</v>
      </c>
      <c r="K99" s="75" t="s">
        <v>789</v>
      </c>
      <c r="L99" s="75" t="s">
        <v>790</v>
      </c>
      <c r="M99" s="75" t="s">
        <v>791</v>
      </c>
      <c r="N99" s="75" t="s">
        <v>792</v>
      </c>
      <c r="O99" s="75" t="s">
        <v>793</v>
      </c>
      <c r="P99" s="75" t="s">
        <v>794</v>
      </c>
      <c r="Q99" s="75" t="s">
        <v>795</v>
      </c>
      <c r="R99" s="75" t="s">
        <v>796</v>
      </c>
      <c r="S99" s="75" t="s">
        <v>797</v>
      </c>
      <c r="T99" s="75" t="s">
        <v>798</v>
      </c>
      <c r="U99" s="75" t="s">
        <v>799</v>
      </c>
      <c r="V99" s="75" t="s">
        <v>800</v>
      </c>
      <c r="W99" s="75" t="s">
        <v>801</v>
      </c>
      <c r="X99" s="75" t="s">
        <v>802</v>
      </c>
      <c r="Y99" s="75" t="s">
        <v>803</v>
      </c>
      <c r="Z99" s="75" t="s">
        <v>804</v>
      </c>
      <c r="AA99" s="75" t="s">
        <v>805</v>
      </c>
    </row>
    <row r="100" spans="1:27" x14ac:dyDescent="0.3">
      <c r="A100" s="72"/>
      <c r="B100" s="73"/>
      <c r="C100" s="73"/>
      <c r="D100" s="73"/>
      <c r="E100" s="73"/>
      <c r="F100" s="73"/>
      <c r="G100" s="73"/>
      <c r="H100" s="73"/>
      <c r="I100" s="73"/>
      <c r="J100" s="73"/>
      <c r="K100" s="73"/>
      <c r="L100" s="73"/>
      <c r="M100" s="73"/>
      <c r="N100" s="73"/>
      <c r="O100" s="73"/>
      <c r="P100" s="73"/>
      <c r="Q100" s="73"/>
      <c r="R100" s="73"/>
      <c r="S100" s="73"/>
      <c r="T100" s="73"/>
      <c r="U100" s="73"/>
      <c r="V100" s="73"/>
      <c r="W100" s="73"/>
      <c r="X100" s="73"/>
      <c r="Y100" s="73"/>
      <c r="Z100" s="73"/>
      <c r="AA100" s="73"/>
    </row>
    <row r="101" spans="1:27" x14ac:dyDescent="0.3">
      <c r="A101" s="74" t="s">
        <v>16</v>
      </c>
      <c r="B101" s="75" t="s">
        <v>1874</v>
      </c>
      <c r="C101" s="75" t="s">
        <v>1875</v>
      </c>
      <c r="D101" s="75" t="s">
        <v>1876</v>
      </c>
      <c r="E101" s="75" t="s">
        <v>1877</v>
      </c>
      <c r="F101" s="75" t="s">
        <v>1878</v>
      </c>
      <c r="G101" s="75" t="s">
        <v>1879</v>
      </c>
      <c r="H101" s="75" t="s">
        <v>1880</v>
      </c>
      <c r="I101" s="75" t="s">
        <v>1881</v>
      </c>
      <c r="J101" s="75" t="s">
        <v>1882</v>
      </c>
      <c r="K101" s="75" t="s">
        <v>1883</v>
      </c>
      <c r="L101" s="75" t="s">
        <v>1884</v>
      </c>
      <c r="M101" s="75" t="s">
        <v>1885</v>
      </c>
      <c r="N101" s="75" t="s">
        <v>1886</v>
      </c>
      <c r="O101" s="75" t="s">
        <v>1887</v>
      </c>
      <c r="P101" s="75" t="s">
        <v>1888</v>
      </c>
      <c r="Q101" s="75" t="s">
        <v>1889</v>
      </c>
      <c r="R101" s="75" t="s">
        <v>1890</v>
      </c>
      <c r="S101" s="75" t="s">
        <v>1891</v>
      </c>
      <c r="T101" s="75" t="s">
        <v>1892</v>
      </c>
      <c r="U101" s="75" t="s">
        <v>1893</v>
      </c>
      <c r="V101" s="75" t="s">
        <v>1894</v>
      </c>
      <c r="W101" s="75" t="s">
        <v>1895</v>
      </c>
      <c r="X101" s="75" t="s">
        <v>1896</v>
      </c>
      <c r="Y101" s="75" t="s">
        <v>1897</v>
      </c>
      <c r="Z101" s="75" t="s">
        <v>1898</v>
      </c>
      <c r="AA101" s="75" t="s">
        <v>1899</v>
      </c>
    </row>
    <row r="102" spans="1:27" x14ac:dyDescent="0.3">
      <c r="A102" s="74" t="s">
        <v>57</v>
      </c>
      <c r="B102" s="75" t="s">
        <v>867</v>
      </c>
      <c r="C102" s="75" t="s">
        <v>282</v>
      </c>
      <c r="D102" s="75" t="s">
        <v>149</v>
      </c>
      <c r="E102" s="75" t="s">
        <v>1900</v>
      </c>
      <c r="F102" s="75" t="s">
        <v>493</v>
      </c>
      <c r="G102" s="75" t="s">
        <v>1235</v>
      </c>
      <c r="H102" s="75" t="s">
        <v>184</v>
      </c>
      <c r="I102" s="75" t="s">
        <v>876</v>
      </c>
      <c r="J102" s="75" t="s">
        <v>1901</v>
      </c>
      <c r="K102" s="75" t="s">
        <v>1434</v>
      </c>
      <c r="L102" s="75" t="s">
        <v>1902</v>
      </c>
      <c r="M102" s="75" t="s">
        <v>1435</v>
      </c>
      <c r="N102" s="75" t="s">
        <v>1903</v>
      </c>
      <c r="O102" s="75" t="s">
        <v>681</v>
      </c>
      <c r="P102" s="75" t="s">
        <v>1904</v>
      </c>
      <c r="Q102" s="75" t="s">
        <v>1905</v>
      </c>
      <c r="R102" s="75" t="s">
        <v>421</v>
      </c>
      <c r="S102" s="75" t="s">
        <v>621</v>
      </c>
      <c r="T102" s="75" t="s">
        <v>1906</v>
      </c>
      <c r="U102" s="75" t="s">
        <v>1412</v>
      </c>
      <c r="V102" s="75" t="s">
        <v>1447</v>
      </c>
      <c r="W102" s="75" t="s">
        <v>1907</v>
      </c>
      <c r="X102" s="75" t="s">
        <v>180</v>
      </c>
      <c r="Y102" s="75" t="s">
        <v>1908</v>
      </c>
      <c r="Z102" s="75" t="s">
        <v>1410</v>
      </c>
      <c r="AA102" s="75" t="s">
        <v>1909</v>
      </c>
    </row>
    <row r="103" spans="1:27" x14ac:dyDescent="0.3">
      <c r="A103" s="74" t="s">
        <v>17</v>
      </c>
      <c r="B103" s="75" t="s">
        <v>1218</v>
      </c>
      <c r="C103" s="75" t="s">
        <v>1910</v>
      </c>
      <c r="D103" s="75" t="s">
        <v>1569</v>
      </c>
      <c r="E103" s="75" t="s">
        <v>1451</v>
      </c>
      <c r="F103" s="75" t="s">
        <v>1911</v>
      </c>
      <c r="G103" s="75" t="s">
        <v>1419</v>
      </c>
      <c r="H103" s="75" t="s">
        <v>1215</v>
      </c>
      <c r="I103" s="75" t="s">
        <v>1912</v>
      </c>
      <c r="J103" s="75" t="s">
        <v>451</v>
      </c>
      <c r="K103" s="75" t="s">
        <v>848</v>
      </c>
      <c r="L103" s="75" t="s">
        <v>1913</v>
      </c>
      <c r="M103" s="75" t="s">
        <v>1099</v>
      </c>
      <c r="N103" s="75" t="s">
        <v>594</v>
      </c>
      <c r="O103" s="75" t="s">
        <v>414</v>
      </c>
      <c r="P103" s="75" t="s">
        <v>121</v>
      </c>
      <c r="Q103" s="75" t="s">
        <v>1402</v>
      </c>
      <c r="R103" s="75" t="s">
        <v>1914</v>
      </c>
      <c r="S103" s="75" t="s">
        <v>548</v>
      </c>
      <c r="T103" s="75" t="s">
        <v>451</v>
      </c>
      <c r="U103" s="75" t="s">
        <v>675</v>
      </c>
      <c r="V103" s="75" t="s">
        <v>112</v>
      </c>
      <c r="W103" s="75" t="s">
        <v>958</v>
      </c>
      <c r="X103" s="75" t="s">
        <v>672</v>
      </c>
      <c r="Y103" s="75" t="s">
        <v>1915</v>
      </c>
      <c r="Z103" s="75" t="s">
        <v>225</v>
      </c>
      <c r="AA103" s="75" t="s">
        <v>1916</v>
      </c>
    </row>
    <row r="104" spans="1:27" x14ac:dyDescent="0.3">
      <c r="A104" s="74" t="s">
        <v>57</v>
      </c>
      <c r="B104" s="75" t="s">
        <v>824</v>
      </c>
      <c r="C104" s="75" t="s">
        <v>442</v>
      </c>
      <c r="D104" s="75" t="s">
        <v>872</v>
      </c>
      <c r="E104" s="75" t="s">
        <v>491</v>
      </c>
      <c r="F104" s="75" t="s">
        <v>278</v>
      </c>
      <c r="G104" s="75" t="s">
        <v>380</v>
      </c>
      <c r="H104" s="75" t="s">
        <v>864</v>
      </c>
      <c r="I104" s="75" t="s">
        <v>277</v>
      </c>
      <c r="J104" s="75" t="s">
        <v>310</v>
      </c>
      <c r="K104" s="75" t="s">
        <v>849</v>
      </c>
      <c r="L104" s="75" t="s">
        <v>162</v>
      </c>
      <c r="M104" s="75" t="s">
        <v>872</v>
      </c>
      <c r="N104" s="75" t="s">
        <v>199</v>
      </c>
      <c r="O104" s="75" t="s">
        <v>819</v>
      </c>
      <c r="P104" s="75" t="s">
        <v>1328</v>
      </c>
      <c r="Q104" s="75" t="s">
        <v>1097</v>
      </c>
      <c r="R104" s="75" t="s">
        <v>100</v>
      </c>
      <c r="S104" s="75" t="s">
        <v>116</v>
      </c>
      <c r="T104" s="75" t="s">
        <v>343</v>
      </c>
      <c r="U104" s="75" t="s">
        <v>734</v>
      </c>
      <c r="V104" s="75" t="s">
        <v>679</v>
      </c>
      <c r="W104" s="75" t="s">
        <v>1917</v>
      </c>
      <c r="X104" s="75" t="s">
        <v>832</v>
      </c>
      <c r="Y104" s="75" t="s">
        <v>1918</v>
      </c>
      <c r="Z104" s="75" t="s">
        <v>734</v>
      </c>
      <c r="AA104" s="75" t="s">
        <v>386</v>
      </c>
    </row>
    <row r="105" spans="1:27" s="40" customFormat="1" x14ac:dyDescent="0.3">
      <c r="A105" s="40" t="s">
        <v>193</v>
      </c>
      <c r="B105" s="38" t="s">
        <v>1919</v>
      </c>
      <c r="C105" s="38" t="s">
        <v>1920</v>
      </c>
      <c r="D105" s="38" t="s">
        <v>1921</v>
      </c>
      <c r="E105" s="38" t="s">
        <v>1922</v>
      </c>
      <c r="F105" s="38" t="s">
        <v>1923</v>
      </c>
      <c r="G105" s="38" t="s">
        <v>1924</v>
      </c>
      <c r="H105" s="38" t="s">
        <v>1925</v>
      </c>
      <c r="I105" s="38" t="s">
        <v>1926</v>
      </c>
      <c r="J105" s="38" t="s">
        <v>1927</v>
      </c>
      <c r="K105" s="38" t="s">
        <v>1928</v>
      </c>
      <c r="L105" s="38" t="s">
        <v>1929</v>
      </c>
      <c r="M105" s="38" t="s">
        <v>1930</v>
      </c>
      <c r="N105" s="38" t="s">
        <v>1931</v>
      </c>
      <c r="O105" s="38" t="s">
        <v>1932</v>
      </c>
      <c r="P105" s="38" t="s">
        <v>1933</v>
      </c>
      <c r="Q105" s="38" t="s">
        <v>1934</v>
      </c>
      <c r="R105" s="38" t="s">
        <v>1935</v>
      </c>
      <c r="S105" s="38" t="s">
        <v>1936</v>
      </c>
      <c r="T105" s="38" t="s">
        <v>1937</v>
      </c>
      <c r="U105" s="38" t="s">
        <v>1938</v>
      </c>
      <c r="V105" s="38" t="s">
        <v>1939</v>
      </c>
      <c r="W105" s="38" t="s">
        <v>1940</v>
      </c>
      <c r="X105" s="38" t="s">
        <v>1941</v>
      </c>
      <c r="Y105" s="38" t="s">
        <v>1942</v>
      </c>
      <c r="Z105" s="38" t="s">
        <v>1943</v>
      </c>
      <c r="AA105" s="38" t="s">
        <v>1944</v>
      </c>
    </row>
    <row r="106" spans="1:27" s="40" customFormat="1" x14ac:dyDescent="0.3">
      <c r="B106" s="38">
        <v>0</v>
      </c>
      <c r="C106" s="38">
        <v>0</v>
      </c>
      <c r="D106" s="38">
        <v>0.39649999999999996</v>
      </c>
      <c r="E106" s="38">
        <v>0.2487</v>
      </c>
      <c r="F106" s="38">
        <v>0</v>
      </c>
      <c r="G106" s="38">
        <v>0</v>
      </c>
      <c r="H106" s="38">
        <v>0.35009999999999997</v>
      </c>
      <c r="I106" s="38">
        <v>0.30149999999999999</v>
      </c>
      <c r="J106" s="38">
        <v>0.67259999999999998</v>
      </c>
      <c r="K106" s="38">
        <v>0.41200000000000003</v>
      </c>
      <c r="L106" s="38">
        <v>0.40800000000000003</v>
      </c>
      <c r="M106" s="38">
        <v>0.36580000000000001</v>
      </c>
      <c r="N106" s="38">
        <v>0.27139999999999997</v>
      </c>
      <c r="O106" s="38">
        <v>0.17849999999999999</v>
      </c>
      <c r="P106" s="38">
        <v>0.41239999999999999</v>
      </c>
      <c r="Q106" s="38">
        <v>0.37519999999999998</v>
      </c>
      <c r="R106" s="38">
        <v>0.50719999999999998</v>
      </c>
      <c r="S106" s="38">
        <v>0.32839999999999997</v>
      </c>
      <c r="T106" s="38">
        <v>0.36609999999999998</v>
      </c>
      <c r="U106" s="38">
        <v>0.36720000000000003</v>
      </c>
      <c r="V106" s="38">
        <v>0.31269999999999998</v>
      </c>
      <c r="W106" s="38">
        <v>0.1749</v>
      </c>
      <c r="X106" s="38">
        <v>0.27890000000000004</v>
      </c>
      <c r="Y106" s="38">
        <v>0.22839999999999999</v>
      </c>
      <c r="Z106" s="38">
        <v>0.18770000000000001</v>
      </c>
      <c r="AA106" s="38">
        <v>0.15529999999999999</v>
      </c>
    </row>
    <row r="107" spans="1:27" s="40" customFormat="1" x14ac:dyDescent="0.3">
      <c r="A107" s="40" t="s">
        <v>57</v>
      </c>
      <c r="B107" s="38" t="s">
        <v>278</v>
      </c>
      <c r="C107" s="38" t="s">
        <v>335</v>
      </c>
      <c r="D107" s="38" t="s">
        <v>722</v>
      </c>
      <c r="E107" s="38" t="s">
        <v>1945</v>
      </c>
      <c r="F107" s="38" t="s">
        <v>431</v>
      </c>
      <c r="G107" s="38" t="s">
        <v>281</v>
      </c>
      <c r="H107" s="38" t="s">
        <v>731</v>
      </c>
      <c r="I107" s="38" t="s">
        <v>655</v>
      </c>
      <c r="J107" s="38" t="s">
        <v>838</v>
      </c>
      <c r="K107" s="38" t="s">
        <v>1946</v>
      </c>
      <c r="L107" s="38" t="s">
        <v>1947</v>
      </c>
      <c r="M107" s="38" t="s">
        <v>1948</v>
      </c>
      <c r="N107" s="38" t="s">
        <v>1446</v>
      </c>
      <c r="O107" s="38" t="s">
        <v>1949</v>
      </c>
      <c r="P107" s="38" t="s">
        <v>1950</v>
      </c>
      <c r="Q107" s="38" t="s">
        <v>1951</v>
      </c>
      <c r="R107" s="38" t="s">
        <v>1952</v>
      </c>
      <c r="S107" s="38" t="s">
        <v>1953</v>
      </c>
      <c r="T107" s="38" t="s">
        <v>1954</v>
      </c>
      <c r="U107" s="38" t="s">
        <v>1955</v>
      </c>
      <c r="V107" s="38" t="s">
        <v>1956</v>
      </c>
      <c r="W107" s="38" t="s">
        <v>1957</v>
      </c>
      <c r="X107" s="38" t="s">
        <v>1958</v>
      </c>
      <c r="Y107" s="38" t="s">
        <v>1959</v>
      </c>
      <c r="Z107" s="38" t="s">
        <v>554</v>
      </c>
      <c r="AA107" s="38" t="s">
        <v>1960</v>
      </c>
    </row>
    <row r="108" spans="1:27" x14ac:dyDescent="0.3">
      <c r="A108" s="74" t="s">
        <v>74</v>
      </c>
      <c r="B108" s="75" t="s">
        <v>1961</v>
      </c>
      <c r="C108" s="75" t="s">
        <v>1962</v>
      </c>
      <c r="D108" s="75" t="s">
        <v>1963</v>
      </c>
      <c r="E108" s="75" t="s">
        <v>1964</v>
      </c>
      <c r="F108" s="75" t="s">
        <v>1965</v>
      </c>
      <c r="G108" s="75" t="s">
        <v>1966</v>
      </c>
      <c r="H108" s="75" t="s">
        <v>1962</v>
      </c>
      <c r="I108" s="75" t="s">
        <v>1967</v>
      </c>
      <c r="J108" s="75" t="s">
        <v>1968</v>
      </c>
      <c r="K108" s="75" t="s">
        <v>1969</v>
      </c>
      <c r="L108" s="75" t="s">
        <v>1970</v>
      </c>
      <c r="M108" s="75" t="s">
        <v>1971</v>
      </c>
      <c r="N108" s="75" t="s">
        <v>1972</v>
      </c>
      <c r="O108" s="75" t="s">
        <v>1973</v>
      </c>
      <c r="P108" s="75" t="s">
        <v>1974</v>
      </c>
      <c r="Q108" s="75" t="s">
        <v>1975</v>
      </c>
      <c r="R108" s="75" t="s">
        <v>1976</v>
      </c>
      <c r="S108" s="75" t="s">
        <v>1977</v>
      </c>
      <c r="T108" s="75" t="s">
        <v>1978</v>
      </c>
      <c r="U108" s="75" t="s">
        <v>1979</v>
      </c>
      <c r="V108" s="75" t="s">
        <v>1980</v>
      </c>
      <c r="W108" s="75" t="s">
        <v>1981</v>
      </c>
      <c r="X108" s="75" t="s">
        <v>1108</v>
      </c>
      <c r="Y108" s="75" t="s">
        <v>1980</v>
      </c>
      <c r="Z108" s="75" t="s">
        <v>1982</v>
      </c>
      <c r="AA108" s="75" t="s">
        <v>1983</v>
      </c>
    </row>
    <row r="109" spans="1:27" x14ac:dyDescent="0.3">
      <c r="A109" s="74" t="s">
        <v>57</v>
      </c>
      <c r="B109" s="75" t="s">
        <v>389</v>
      </c>
      <c r="C109" s="75" t="s">
        <v>1984</v>
      </c>
      <c r="D109" s="75" t="s">
        <v>1985</v>
      </c>
      <c r="E109" s="75" t="s">
        <v>1986</v>
      </c>
      <c r="F109" s="75" t="s">
        <v>1987</v>
      </c>
      <c r="G109" s="75" t="s">
        <v>1988</v>
      </c>
      <c r="H109" s="75" t="s">
        <v>1989</v>
      </c>
      <c r="I109" s="75" t="s">
        <v>1990</v>
      </c>
      <c r="J109" s="75" t="s">
        <v>1991</v>
      </c>
      <c r="K109" s="75" t="s">
        <v>1992</v>
      </c>
      <c r="L109" s="75" t="s">
        <v>1993</v>
      </c>
      <c r="M109" s="75" t="s">
        <v>1994</v>
      </c>
      <c r="N109" s="75" t="s">
        <v>1995</v>
      </c>
      <c r="O109" s="75" t="s">
        <v>267</v>
      </c>
      <c r="P109" s="75" t="s">
        <v>1996</v>
      </c>
      <c r="Q109" s="75" t="s">
        <v>1997</v>
      </c>
      <c r="R109" s="75" t="s">
        <v>1998</v>
      </c>
      <c r="S109" s="75" t="s">
        <v>1999</v>
      </c>
      <c r="T109" s="75" t="s">
        <v>2000</v>
      </c>
      <c r="U109" s="75" t="s">
        <v>2001</v>
      </c>
      <c r="V109" s="75" t="s">
        <v>2002</v>
      </c>
      <c r="W109" s="75" t="s">
        <v>2003</v>
      </c>
      <c r="X109" s="75" t="s">
        <v>2004</v>
      </c>
      <c r="Y109" s="75" t="s">
        <v>2005</v>
      </c>
      <c r="Z109" s="75" t="s">
        <v>2006</v>
      </c>
      <c r="AA109" s="75" t="s">
        <v>2007</v>
      </c>
    </row>
    <row r="110" spans="1:27" x14ac:dyDescent="0.3">
      <c r="A110" s="74" t="s">
        <v>57</v>
      </c>
      <c r="B110" s="75" t="s">
        <v>57</v>
      </c>
      <c r="C110" s="75" t="s">
        <v>57</v>
      </c>
      <c r="D110" s="75" t="s">
        <v>57</v>
      </c>
      <c r="E110" s="75" t="s">
        <v>57</v>
      </c>
      <c r="F110" s="75" t="s">
        <v>57</v>
      </c>
      <c r="G110" s="75" t="s">
        <v>57</v>
      </c>
      <c r="H110" s="75" t="s">
        <v>57</v>
      </c>
      <c r="I110" s="75" t="s">
        <v>57</v>
      </c>
      <c r="J110" s="75" t="s">
        <v>57</v>
      </c>
      <c r="K110" s="75" t="s">
        <v>57</v>
      </c>
      <c r="L110" s="75" t="s">
        <v>57</v>
      </c>
      <c r="M110" s="75" t="s">
        <v>57</v>
      </c>
      <c r="N110" s="75" t="s">
        <v>57</v>
      </c>
      <c r="O110" s="75" t="s">
        <v>57</v>
      </c>
      <c r="P110" s="75" t="s">
        <v>57</v>
      </c>
      <c r="Q110" s="75" t="s">
        <v>57</v>
      </c>
      <c r="R110" s="75" t="s">
        <v>57</v>
      </c>
      <c r="S110" s="75" t="s">
        <v>57</v>
      </c>
      <c r="T110" s="75" t="s">
        <v>57</v>
      </c>
      <c r="U110" s="75" t="s">
        <v>57</v>
      </c>
      <c r="V110" s="75" t="s">
        <v>57</v>
      </c>
      <c r="W110" s="75" t="s">
        <v>57</v>
      </c>
      <c r="X110" s="75" t="s">
        <v>57</v>
      </c>
      <c r="Y110" s="75" t="s">
        <v>57</v>
      </c>
      <c r="Z110" s="75" t="s">
        <v>57</v>
      </c>
      <c r="AA110" s="75" t="s">
        <v>57</v>
      </c>
    </row>
    <row r="111" spans="1:27" x14ac:dyDescent="0.3">
      <c r="A111" s="74" t="s">
        <v>56</v>
      </c>
      <c r="B111" s="75" t="s">
        <v>1027</v>
      </c>
      <c r="C111" s="75" t="s">
        <v>1028</v>
      </c>
      <c r="D111" s="75" t="s">
        <v>1029</v>
      </c>
      <c r="E111" s="75" t="s">
        <v>1030</v>
      </c>
      <c r="F111" s="75" t="s">
        <v>1031</v>
      </c>
      <c r="G111" s="75" t="s">
        <v>1032</v>
      </c>
      <c r="H111" s="75" t="s">
        <v>1033</v>
      </c>
      <c r="I111" s="75" t="s">
        <v>1034</v>
      </c>
      <c r="J111" s="75" t="s">
        <v>1035</v>
      </c>
      <c r="K111" s="75" t="s">
        <v>1036</v>
      </c>
      <c r="L111" s="75" t="s">
        <v>1037</v>
      </c>
      <c r="M111" s="75" t="s">
        <v>1038</v>
      </c>
      <c r="N111" s="75" t="s">
        <v>1039</v>
      </c>
      <c r="O111" s="75" t="s">
        <v>1040</v>
      </c>
      <c r="P111" s="75" t="s">
        <v>1041</v>
      </c>
      <c r="Q111" s="75" t="s">
        <v>1042</v>
      </c>
      <c r="R111" s="75" t="s">
        <v>1043</v>
      </c>
      <c r="S111" s="75" t="s">
        <v>1044</v>
      </c>
      <c r="T111" s="75" t="s">
        <v>1045</v>
      </c>
      <c r="U111" s="75" t="s">
        <v>1046</v>
      </c>
      <c r="V111" s="75" t="s">
        <v>1047</v>
      </c>
      <c r="W111" s="75" t="s">
        <v>1048</v>
      </c>
      <c r="X111" s="75" t="s">
        <v>1049</v>
      </c>
      <c r="Y111" s="75" t="s">
        <v>1050</v>
      </c>
      <c r="Z111" s="75" t="s">
        <v>1051</v>
      </c>
      <c r="AA111" s="75" t="s">
        <v>1052</v>
      </c>
    </row>
    <row r="112" spans="1:27" x14ac:dyDescent="0.3">
      <c r="A112" s="74" t="s">
        <v>53</v>
      </c>
      <c r="B112" s="75" t="s">
        <v>650</v>
      </c>
      <c r="C112" s="75" t="s">
        <v>859</v>
      </c>
      <c r="D112" s="75" t="s">
        <v>207</v>
      </c>
      <c r="E112" s="75" t="s">
        <v>861</v>
      </c>
      <c r="F112" s="75" t="s">
        <v>307</v>
      </c>
      <c r="G112" s="75" t="s">
        <v>483</v>
      </c>
      <c r="H112" s="75" t="s">
        <v>425</v>
      </c>
      <c r="I112" s="75" t="s">
        <v>97</v>
      </c>
      <c r="J112" s="75" t="s">
        <v>846</v>
      </c>
      <c r="K112" s="75" t="s">
        <v>321</v>
      </c>
      <c r="L112" s="75" t="s">
        <v>2008</v>
      </c>
      <c r="M112" s="75" t="s">
        <v>650</v>
      </c>
      <c r="N112" s="75" t="s">
        <v>1421</v>
      </c>
      <c r="O112" s="75" t="s">
        <v>1420</v>
      </c>
      <c r="P112" s="75" t="s">
        <v>693</v>
      </c>
      <c r="Q112" s="75" t="s">
        <v>1711</v>
      </c>
      <c r="R112" s="75" t="s">
        <v>1215</v>
      </c>
      <c r="S112" s="75" t="s">
        <v>392</v>
      </c>
      <c r="T112" s="75" t="s">
        <v>392</v>
      </c>
      <c r="U112" s="75" t="s">
        <v>1134</v>
      </c>
      <c r="V112" s="75" t="s">
        <v>2009</v>
      </c>
      <c r="W112" s="75" t="s">
        <v>606</v>
      </c>
      <c r="X112" s="75" t="s">
        <v>862</v>
      </c>
      <c r="Y112" s="75" t="s">
        <v>693</v>
      </c>
      <c r="Z112" s="75" t="s">
        <v>896</v>
      </c>
      <c r="AA112" s="75" t="s">
        <v>1722</v>
      </c>
    </row>
    <row r="113" spans="2:27" x14ac:dyDescent="0.3">
      <c r="B113" s="74">
        <f>B106/10*-1</f>
        <v>0</v>
      </c>
      <c r="C113" s="74">
        <f t="shared" ref="C113:AA113" si="0">C106/10*-1</f>
        <v>0</v>
      </c>
      <c r="D113" s="74">
        <f t="shared" si="0"/>
        <v>-3.9649999999999998E-2</v>
      </c>
      <c r="E113" s="74">
        <f t="shared" si="0"/>
        <v>-2.487E-2</v>
      </c>
      <c r="F113" s="74">
        <f t="shared" si="0"/>
        <v>0</v>
      </c>
      <c r="G113" s="74">
        <f t="shared" si="0"/>
        <v>0</v>
      </c>
      <c r="H113" s="74">
        <f t="shared" si="0"/>
        <v>-3.5009999999999999E-2</v>
      </c>
      <c r="I113" s="74">
        <f t="shared" si="0"/>
        <v>-3.015E-2</v>
      </c>
      <c r="J113" s="74">
        <f t="shared" si="0"/>
        <v>-6.726E-2</v>
      </c>
      <c r="K113" s="74">
        <f t="shared" si="0"/>
        <v>-4.1200000000000001E-2</v>
      </c>
      <c r="L113" s="74">
        <f t="shared" si="0"/>
        <v>-4.0800000000000003E-2</v>
      </c>
      <c r="M113" s="74">
        <f t="shared" si="0"/>
        <v>-3.6580000000000001E-2</v>
      </c>
      <c r="N113" s="74">
        <f t="shared" si="0"/>
        <v>-2.7139999999999997E-2</v>
      </c>
      <c r="O113" s="74">
        <f t="shared" si="0"/>
        <v>-1.7849999999999998E-2</v>
      </c>
      <c r="P113" s="74">
        <f t="shared" si="0"/>
        <v>-4.1239999999999999E-2</v>
      </c>
      <c r="Q113" s="74">
        <f t="shared" si="0"/>
        <v>-3.7519999999999998E-2</v>
      </c>
      <c r="R113" s="74">
        <f t="shared" si="0"/>
        <v>-5.0720000000000001E-2</v>
      </c>
      <c r="S113" s="74">
        <f t="shared" si="0"/>
        <v>-3.2839999999999994E-2</v>
      </c>
      <c r="T113" s="74">
        <f t="shared" si="0"/>
        <v>-3.6609999999999997E-2</v>
      </c>
      <c r="U113" s="74">
        <f t="shared" si="0"/>
        <v>-3.6720000000000003E-2</v>
      </c>
      <c r="V113" s="74">
        <f t="shared" si="0"/>
        <v>-3.1269999999999999E-2</v>
      </c>
      <c r="W113" s="74">
        <f t="shared" si="0"/>
        <v>-1.7489999999999999E-2</v>
      </c>
      <c r="X113" s="74">
        <f t="shared" si="0"/>
        <v>-2.7890000000000005E-2</v>
      </c>
      <c r="Y113" s="74">
        <f t="shared" si="0"/>
        <v>-2.2839999999999999E-2</v>
      </c>
      <c r="Z113" s="74">
        <f t="shared" si="0"/>
        <v>-1.8770000000000002E-2</v>
      </c>
      <c r="AA113" s="74">
        <f t="shared" si="0"/>
        <v>-1.5529999999999999E-2</v>
      </c>
    </row>
  </sheetData>
  <pageMargins left="0.75" right="0.75" top="1" bottom="1" header="0.5" footer="0.5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2C36B-6461-4A3A-83BD-A723DFD54178}">
  <dimension ref="A1:F130"/>
  <sheetViews>
    <sheetView tabSelected="1" zoomScale="80" zoomScaleNormal="80" workbookViewId="0">
      <selection activeCell="B15" sqref="B15:F16"/>
    </sheetView>
  </sheetViews>
  <sheetFormatPr defaultRowHeight="13.8" x14ac:dyDescent="0.3"/>
  <cols>
    <col min="1" max="1" width="23.77734375" style="77" customWidth="1"/>
    <col min="2" max="6" width="10.77734375" style="77" customWidth="1"/>
    <col min="7" max="9" width="8.88671875" style="77" customWidth="1"/>
    <col min="10" max="16384" width="8.88671875" style="77"/>
  </cols>
  <sheetData>
    <row r="1" spans="1:6" ht="18" customHeight="1" x14ac:dyDescent="0.35">
      <c r="A1" s="69" t="s">
        <v>1422</v>
      </c>
      <c r="B1" s="76"/>
      <c r="C1" s="76"/>
      <c r="D1" s="76"/>
      <c r="E1" s="76"/>
      <c r="F1" s="76"/>
    </row>
    <row r="2" spans="1:6" ht="14.4" customHeight="1" x14ac:dyDescent="0.3">
      <c r="A2" s="4" t="s">
        <v>1423</v>
      </c>
      <c r="B2" s="78" t="s">
        <v>1424</v>
      </c>
      <c r="C2" s="78" t="s">
        <v>1425</v>
      </c>
      <c r="D2" s="78" t="s">
        <v>1426</v>
      </c>
      <c r="E2" s="78" t="s">
        <v>1427</v>
      </c>
      <c r="F2" s="78" t="s">
        <v>1428</v>
      </c>
    </row>
    <row r="3" spans="1:6" ht="14.4" customHeight="1" x14ac:dyDescent="0.3">
      <c r="A3" s="2" t="s">
        <v>1456</v>
      </c>
      <c r="B3" s="36" t="s">
        <v>1449</v>
      </c>
      <c r="C3" s="36" t="s">
        <v>479</v>
      </c>
      <c r="D3" s="36" t="s">
        <v>1450</v>
      </c>
      <c r="E3" s="36" t="s">
        <v>1215</v>
      </c>
      <c r="F3" s="36" t="s">
        <v>1451</v>
      </c>
    </row>
    <row r="4" spans="1:6" ht="14.4" customHeight="1" x14ac:dyDescent="0.3">
      <c r="B4" s="36" t="s">
        <v>405</v>
      </c>
      <c r="C4" s="36" t="s">
        <v>183</v>
      </c>
      <c r="D4" s="36" t="s">
        <v>1452</v>
      </c>
      <c r="E4" s="36" t="s">
        <v>867</v>
      </c>
      <c r="F4" s="36" t="s">
        <v>336</v>
      </c>
    </row>
    <row r="5" spans="1:6" ht="14.4" customHeight="1" x14ac:dyDescent="0.3">
      <c r="A5" s="2" t="s">
        <v>1453</v>
      </c>
      <c r="B5" s="36" t="s">
        <v>2055</v>
      </c>
      <c r="C5" s="36" t="s">
        <v>308</v>
      </c>
      <c r="D5" s="36" t="s">
        <v>2056</v>
      </c>
      <c r="E5" s="36" t="s">
        <v>96</v>
      </c>
      <c r="F5" s="36" t="s">
        <v>2057</v>
      </c>
    </row>
    <row r="6" spans="1:6" ht="14.4" customHeight="1" x14ac:dyDescent="0.3">
      <c r="B6" s="36" t="s">
        <v>178</v>
      </c>
      <c r="C6" s="36" t="s">
        <v>570</v>
      </c>
      <c r="D6" s="36" t="s">
        <v>1494</v>
      </c>
      <c r="E6" s="36" t="s">
        <v>817</v>
      </c>
      <c r="F6" s="36" t="s">
        <v>512</v>
      </c>
    </row>
    <row r="7" spans="1:6" ht="14.4" customHeight="1" x14ac:dyDescent="0.3">
      <c r="A7" s="2" t="s">
        <v>1454</v>
      </c>
      <c r="B7" s="36" t="s">
        <v>290</v>
      </c>
      <c r="C7" s="36" t="s">
        <v>49</v>
      </c>
      <c r="D7" s="36" t="s">
        <v>2058</v>
      </c>
      <c r="E7" s="36" t="s">
        <v>693</v>
      </c>
      <c r="F7" s="36" t="s">
        <v>635</v>
      </c>
    </row>
    <row r="8" spans="1:6" ht="14.4" customHeight="1" x14ac:dyDescent="0.3">
      <c r="B8" s="36" t="s">
        <v>1222</v>
      </c>
      <c r="C8" s="36" t="s">
        <v>878</v>
      </c>
      <c r="D8" s="36" t="s">
        <v>2059</v>
      </c>
      <c r="E8" s="36" t="s">
        <v>873</v>
      </c>
      <c r="F8" s="36" t="s">
        <v>1604</v>
      </c>
    </row>
    <row r="9" spans="1:6" ht="14.4" customHeight="1" x14ac:dyDescent="0.3">
      <c r="A9" s="2" t="s">
        <v>1457</v>
      </c>
      <c r="B9" s="36" t="s">
        <v>1461</v>
      </c>
      <c r="C9" s="36" t="s">
        <v>337</v>
      </c>
      <c r="D9" s="36" t="s">
        <v>1462</v>
      </c>
      <c r="E9" s="36" t="s">
        <v>1463</v>
      </c>
      <c r="F9" s="36" t="s">
        <v>613</v>
      </c>
    </row>
    <row r="10" spans="1:6" ht="14.4" customHeight="1" x14ac:dyDescent="0.3">
      <c r="B10" s="36" t="s">
        <v>835</v>
      </c>
      <c r="C10" s="36" t="s">
        <v>301</v>
      </c>
      <c r="D10" s="36" t="s">
        <v>575</v>
      </c>
      <c r="E10" s="36" t="s">
        <v>905</v>
      </c>
      <c r="F10" s="36" t="s">
        <v>90</v>
      </c>
    </row>
    <row r="11" spans="1:6" ht="14.4" customHeight="1" x14ac:dyDescent="0.3">
      <c r="A11" s="2" t="s">
        <v>1458</v>
      </c>
      <c r="B11" s="36" t="s">
        <v>1464</v>
      </c>
      <c r="C11" s="36" t="s">
        <v>48</v>
      </c>
      <c r="D11" s="36" t="s">
        <v>1465</v>
      </c>
      <c r="E11" s="36" t="s">
        <v>745</v>
      </c>
      <c r="F11" s="36" t="s">
        <v>375</v>
      </c>
    </row>
    <row r="12" spans="1:6" ht="14.4" customHeight="1" x14ac:dyDescent="0.3">
      <c r="B12" s="36" t="s">
        <v>1466</v>
      </c>
      <c r="C12" s="36" t="s">
        <v>316</v>
      </c>
      <c r="D12" s="36" t="s">
        <v>1409</v>
      </c>
      <c r="E12" s="36" t="s">
        <v>342</v>
      </c>
      <c r="F12" s="36" t="s">
        <v>407</v>
      </c>
    </row>
    <row r="13" spans="1:6" ht="14.4" customHeight="1" x14ac:dyDescent="0.3">
      <c r="A13" s="2" t="s">
        <v>1429</v>
      </c>
      <c r="B13" s="36" t="s">
        <v>1467</v>
      </c>
      <c r="C13" s="36" t="s">
        <v>1468</v>
      </c>
      <c r="D13" s="36" t="s">
        <v>1469</v>
      </c>
      <c r="E13" s="36" t="s">
        <v>1470</v>
      </c>
      <c r="F13" s="36" t="s">
        <v>1471</v>
      </c>
    </row>
    <row r="14" spans="1:6" ht="14.4" customHeight="1" x14ac:dyDescent="0.3">
      <c r="B14" s="36" t="s">
        <v>422</v>
      </c>
      <c r="C14" s="36" t="s">
        <v>525</v>
      </c>
      <c r="D14" s="36" t="s">
        <v>1472</v>
      </c>
      <c r="E14" s="36" t="s">
        <v>699</v>
      </c>
      <c r="F14" s="36" t="s">
        <v>753</v>
      </c>
    </row>
    <row r="15" spans="1:6" ht="14.4" customHeight="1" x14ac:dyDescent="0.3">
      <c r="A15" s="2" t="s">
        <v>1455</v>
      </c>
      <c r="B15" s="36" t="s">
        <v>2060</v>
      </c>
      <c r="C15" s="36" t="s">
        <v>2061</v>
      </c>
      <c r="D15" s="36" t="s">
        <v>2062</v>
      </c>
      <c r="E15" s="36" t="s">
        <v>2063</v>
      </c>
      <c r="F15" s="36" t="s">
        <v>2064</v>
      </c>
    </row>
    <row r="16" spans="1:6" ht="14.4" customHeight="1" x14ac:dyDescent="0.3">
      <c r="B16" s="36" t="s">
        <v>2065</v>
      </c>
      <c r="C16" s="36" t="s">
        <v>2066</v>
      </c>
      <c r="D16" s="36" t="s">
        <v>2067</v>
      </c>
      <c r="E16" s="36" t="s">
        <v>2068</v>
      </c>
      <c r="F16" s="36" t="s">
        <v>2069</v>
      </c>
    </row>
    <row r="17" spans="1:6" ht="14.4" customHeight="1" x14ac:dyDescent="0.3">
      <c r="A17" s="4" t="s">
        <v>18</v>
      </c>
      <c r="B17" s="78"/>
      <c r="C17" s="78"/>
      <c r="D17" s="78"/>
      <c r="E17" s="78"/>
      <c r="F17" s="78"/>
    </row>
    <row r="18" spans="1:6" ht="14.4" customHeight="1" x14ac:dyDescent="0.3">
      <c r="A18" s="2" t="s">
        <v>1456</v>
      </c>
      <c r="B18" s="36" t="s">
        <v>1459</v>
      </c>
      <c r="C18" s="36" t="s">
        <v>1474</v>
      </c>
      <c r="D18" s="36" t="s">
        <v>1475</v>
      </c>
      <c r="E18" s="36" t="s">
        <v>1476</v>
      </c>
      <c r="F18" s="36" t="s">
        <v>1477</v>
      </c>
    </row>
    <row r="19" spans="1:6" ht="14.4" customHeight="1" x14ac:dyDescent="0.3">
      <c r="B19" s="36" t="s">
        <v>871</v>
      </c>
      <c r="C19" s="36" t="s">
        <v>106</v>
      </c>
      <c r="D19" s="36" t="s">
        <v>91</v>
      </c>
      <c r="E19" s="36" t="s">
        <v>620</v>
      </c>
      <c r="F19" s="36" t="s">
        <v>836</v>
      </c>
    </row>
    <row r="20" spans="1:6" ht="14.4" customHeight="1" x14ac:dyDescent="0.3">
      <c r="A20" s="2" t="s">
        <v>1453</v>
      </c>
      <c r="B20" s="36" t="s">
        <v>2037</v>
      </c>
      <c r="C20" s="36" t="s">
        <v>806</v>
      </c>
      <c r="D20" s="36" t="s">
        <v>288</v>
      </c>
      <c r="E20" s="36" t="s">
        <v>2038</v>
      </c>
      <c r="F20" s="36" t="s">
        <v>2039</v>
      </c>
    </row>
    <row r="21" spans="1:6" ht="14.4" customHeight="1" x14ac:dyDescent="0.3">
      <c r="B21" s="36" t="s">
        <v>2040</v>
      </c>
      <c r="C21" s="36" t="s">
        <v>1083</v>
      </c>
      <c r="D21" s="36" t="s">
        <v>876</v>
      </c>
      <c r="E21" s="36" t="s">
        <v>1901</v>
      </c>
      <c r="F21" s="36" t="s">
        <v>105</v>
      </c>
    </row>
    <row r="22" spans="1:6" ht="14.4" customHeight="1" x14ac:dyDescent="0.3">
      <c r="A22" s="2" t="s">
        <v>1454</v>
      </c>
      <c r="B22" s="36" t="s">
        <v>2041</v>
      </c>
      <c r="C22" s="36" t="s">
        <v>111</v>
      </c>
      <c r="D22" s="36" t="s">
        <v>1238</v>
      </c>
      <c r="E22" s="36" t="s">
        <v>2042</v>
      </c>
      <c r="F22" s="36" t="s">
        <v>2043</v>
      </c>
    </row>
    <row r="23" spans="1:6" ht="14.4" customHeight="1" x14ac:dyDescent="0.3">
      <c r="B23" s="36" t="s">
        <v>2044</v>
      </c>
      <c r="C23" s="36" t="s">
        <v>587</v>
      </c>
      <c r="D23" s="36" t="s">
        <v>2045</v>
      </c>
      <c r="E23" s="36" t="s">
        <v>1084</v>
      </c>
      <c r="F23" s="36" t="s">
        <v>1139</v>
      </c>
    </row>
    <row r="24" spans="1:6" ht="14.4" customHeight="1" x14ac:dyDescent="0.3">
      <c r="A24" s="2" t="s">
        <v>1457</v>
      </c>
      <c r="B24" s="36" t="s">
        <v>1478</v>
      </c>
      <c r="C24" s="36" t="s">
        <v>96</v>
      </c>
      <c r="D24" s="36" t="s">
        <v>1459</v>
      </c>
      <c r="E24" s="36" t="s">
        <v>1479</v>
      </c>
      <c r="F24" s="36" t="s">
        <v>710</v>
      </c>
    </row>
    <row r="25" spans="1:6" ht="14.4" customHeight="1" x14ac:dyDescent="0.3">
      <c r="B25" s="36" t="s">
        <v>626</v>
      </c>
      <c r="C25" s="36" t="s">
        <v>576</v>
      </c>
      <c r="D25" s="36" t="s">
        <v>1074</v>
      </c>
      <c r="E25" s="36" t="s">
        <v>105</v>
      </c>
      <c r="F25" s="36" t="s">
        <v>276</v>
      </c>
    </row>
    <row r="26" spans="1:6" ht="14.4" customHeight="1" x14ac:dyDescent="0.3">
      <c r="A26" s="2" t="s">
        <v>1458</v>
      </c>
      <c r="B26" s="36" t="s">
        <v>1480</v>
      </c>
      <c r="C26" s="36" t="s">
        <v>1474</v>
      </c>
      <c r="D26" s="36" t="s">
        <v>1481</v>
      </c>
      <c r="E26" s="36" t="s">
        <v>1482</v>
      </c>
      <c r="F26" s="36" t="s">
        <v>1483</v>
      </c>
    </row>
    <row r="27" spans="1:6" ht="14.4" customHeight="1" x14ac:dyDescent="0.3">
      <c r="B27" s="36" t="s">
        <v>420</v>
      </c>
      <c r="C27" s="36" t="s">
        <v>833</v>
      </c>
      <c r="D27" s="36" t="s">
        <v>1484</v>
      </c>
      <c r="E27" s="36" t="s">
        <v>1485</v>
      </c>
      <c r="F27" s="36" t="s">
        <v>748</v>
      </c>
    </row>
    <row r="28" spans="1:6" ht="14.4" customHeight="1" x14ac:dyDescent="0.3">
      <c r="A28" s="2" t="s">
        <v>1429</v>
      </c>
      <c r="B28" s="36" t="s">
        <v>842</v>
      </c>
      <c r="C28" s="36" t="s">
        <v>1486</v>
      </c>
      <c r="D28" s="36" t="s">
        <v>1487</v>
      </c>
      <c r="E28" s="36" t="s">
        <v>1488</v>
      </c>
      <c r="F28" s="36" t="s">
        <v>543</v>
      </c>
    </row>
    <row r="29" spans="1:6" ht="14.4" customHeight="1" x14ac:dyDescent="0.3">
      <c r="B29" s="36" t="s">
        <v>1489</v>
      </c>
      <c r="C29" s="36" t="s">
        <v>149</v>
      </c>
      <c r="D29" s="36" t="s">
        <v>1490</v>
      </c>
      <c r="E29" s="36" t="s">
        <v>1438</v>
      </c>
      <c r="F29" s="36" t="s">
        <v>824</v>
      </c>
    </row>
    <row r="30" spans="1:6" ht="14.4" customHeight="1" x14ac:dyDescent="0.3">
      <c r="A30" s="2" t="s">
        <v>1455</v>
      </c>
      <c r="B30" s="36" t="s">
        <v>2046</v>
      </c>
      <c r="C30" s="36" t="s">
        <v>2047</v>
      </c>
      <c r="D30" s="36" t="s">
        <v>2048</v>
      </c>
      <c r="E30" s="36" t="s">
        <v>2049</v>
      </c>
      <c r="F30" s="36" t="s">
        <v>2050</v>
      </c>
    </row>
    <row r="31" spans="1:6" ht="14.4" customHeight="1" x14ac:dyDescent="0.3">
      <c r="B31" s="36" t="s">
        <v>2051</v>
      </c>
      <c r="C31" s="36" t="s">
        <v>2052</v>
      </c>
      <c r="D31" s="36" t="s">
        <v>2053</v>
      </c>
      <c r="E31" s="36" t="s">
        <v>495</v>
      </c>
      <c r="F31" s="36" t="s">
        <v>2054</v>
      </c>
    </row>
    <row r="32" spans="1:6" ht="14.4" customHeight="1" x14ac:dyDescent="0.3">
      <c r="A32" s="4" t="s">
        <v>19</v>
      </c>
      <c r="B32" s="78"/>
      <c r="C32" s="78"/>
      <c r="D32" s="78"/>
      <c r="E32" s="78"/>
      <c r="F32" s="78"/>
    </row>
    <row r="33" spans="1:6" ht="14.4" customHeight="1" x14ac:dyDescent="0.3">
      <c r="A33" s="2" t="s">
        <v>1456</v>
      </c>
      <c r="B33" s="36" t="s">
        <v>861</v>
      </c>
      <c r="C33" s="36" t="s">
        <v>1491</v>
      </c>
      <c r="D33" s="36" t="s">
        <v>1492</v>
      </c>
      <c r="E33" s="36" t="s">
        <v>481</v>
      </c>
      <c r="F33" s="36" t="s">
        <v>684</v>
      </c>
    </row>
    <row r="34" spans="1:6" ht="14.4" customHeight="1" x14ac:dyDescent="0.3">
      <c r="B34" s="36" t="s">
        <v>367</v>
      </c>
      <c r="C34" s="36" t="s">
        <v>1493</v>
      </c>
      <c r="D34" s="36" t="s">
        <v>138</v>
      </c>
      <c r="E34" s="36" t="s">
        <v>370</v>
      </c>
      <c r="F34" s="36" t="s">
        <v>442</v>
      </c>
    </row>
    <row r="35" spans="1:6" ht="14.4" customHeight="1" x14ac:dyDescent="0.3">
      <c r="A35" s="2" t="s">
        <v>1453</v>
      </c>
      <c r="B35" s="36" t="s">
        <v>2024</v>
      </c>
      <c r="C35" s="36" t="s">
        <v>321</v>
      </c>
      <c r="D35" s="36" t="s">
        <v>2025</v>
      </c>
      <c r="E35" s="36" t="s">
        <v>1643</v>
      </c>
      <c r="F35" s="36" t="s">
        <v>615</v>
      </c>
    </row>
    <row r="36" spans="1:6" ht="14.4" customHeight="1" x14ac:dyDescent="0.3">
      <c r="B36" s="36" t="s">
        <v>411</v>
      </c>
      <c r="C36" s="36" t="s">
        <v>371</v>
      </c>
      <c r="D36" s="36" t="s">
        <v>512</v>
      </c>
      <c r="E36" s="36" t="s">
        <v>641</v>
      </c>
      <c r="F36" s="36" t="s">
        <v>641</v>
      </c>
    </row>
    <row r="37" spans="1:6" ht="14.4" customHeight="1" x14ac:dyDescent="0.3">
      <c r="A37" s="2" t="s">
        <v>1454</v>
      </c>
      <c r="B37" s="36" t="s">
        <v>882</v>
      </c>
      <c r="C37" s="36" t="s">
        <v>2026</v>
      </c>
      <c r="D37" s="36" t="s">
        <v>740</v>
      </c>
      <c r="E37" s="36" t="s">
        <v>685</v>
      </c>
      <c r="F37" s="36" t="s">
        <v>944</v>
      </c>
    </row>
    <row r="38" spans="1:6" ht="14.4" customHeight="1" x14ac:dyDescent="0.3">
      <c r="B38" s="36" t="s">
        <v>1107</v>
      </c>
      <c r="C38" s="36" t="s">
        <v>2027</v>
      </c>
      <c r="D38" s="36" t="s">
        <v>1436</v>
      </c>
      <c r="E38" s="36" t="s">
        <v>89</v>
      </c>
      <c r="F38" s="36" t="s">
        <v>874</v>
      </c>
    </row>
    <row r="39" spans="1:6" ht="14.4" customHeight="1" x14ac:dyDescent="0.3">
      <c r="A39" s="2" t="s">
        <v>1457</v>
      </c>
      <c r="B39" s="36" t="s">
        <v>709</v>
      </c>
      <c r="C39" s="36" t="s">
        <v>1495</v>
      </c>
      <c r="D39" s="36" t="s">
        <v>1496</v>
      </c>
      <c r="E39" s="36" t="s">
        <v>121</v>
      </c>
      <c r="F39" s="36" t="s">
        <v>1419</v>
      </c>
    </row>
    <row r="40" spans="1:6" ht="14.4" customHeight="1" x14ac:dyDescent="0.3">
      <c r="B40" s="36" t="s">
        <v>313</v>
      </c>
      <c r="C40" s="36" t="s">
        <v>1497</v>
      </c>
      <c r="D40" s="36" t="s">
        <v>1498</v>
      </c>
      <c r="E40" s="36" t="s">
        <v>1328</v>
      </c>
      <c r="F40" s="36" t="s">
        <v>1499</v>
      </c>
    </row>
    <row r="41" spans="1:6" ht="14.4" customHeight="1" x14ac:dyDescent="0.3">
      <c r="A41" s="2" t="s">
        <v>1458</v>
      </c>
      <c r="B41" s="36" t="s">
        <v>48</v>
      </c>
      <c r="C41" s="36" t="s">
        <v>1062</v>
      </c>
      <c r="D41" s="36" t="s">
        <v>855</v>
      </c>
      <c r="E41" s="36" t="s">
        <v>1500</v>
      </c>
      <c r="F41" s="36" t="s">
        <v>1501</v>
      </c>
    </row>
    <row r="42" spans="1:6" ht="14.4" customHeight="1" x14ac:dyDescent="0.3">
      <c r="B42" s="36" t="s">
        <v>865</v>
      </c>
      <c r="C42" s="36" t="s">
        <v>403</v>
      </c>
      <c r="D42" s="36" t="s">
        <v>293</v>
      </c>
      <c r="E42" s="36" t="s">
        <v>140</v>
      </c>
      <c r="F42" s="36" t="s">
        <v>1157</v>
      </c>
    </row>
    <row r="43" spans="1:6" ht="14.4" customHeight="1" x14ac:dyDescent="0.3">
      <c r="A43" s="2" t="s">
        <v>1429</v>
      </c>
      <c r="B43" s="36" t="s">
        <v>1502</v>
      </c>
      <c r="C43" s="36" t="s">
        <v>1503</v>
      </c>
      <c r="D43" s="36" t="s">
        <v>1504</v>
      </c>
      <c r="E43" s="36" t="s">
        <v>1505</v>
      </c>
      <c r="F43" s="36" t="s">
        <v>1506</v>
      </c>
    </row>
    <row r="44" spans="1:6" ht="14.4" customHeight="1" x14ac:dyDescent="0.3">
      <c r="B44" s="36" t="s">
        <v>1472</v>
      </c>
      <c r="C44" s="36" t="s">
        <v>938</v>
      </c>
      <c r="D44" s="36" t="s">
        <v>422</v>
      </c>
      <c r="E44" s="36" t="s">
        <v>1076</v>
      </c>
      <c r="F44" s="36" t="s">
        <v>276</v>
      </c>
    </row>
    <row r="45" spans="1:6" ht="14.4" customHeight="1" x14ac:dyDescent="0.3">
      <c r="A45" s="2" t="s">
        <v>1455</v>
      </c>
      <c r="B45" s="36" t="s">
        <v>2028</v>
      </c>
      <c r="C45" s="36" t="s">
        <v>2029</v>
      </c>
      <c r="D45" s="36" t="s">
        <v>2030</v>
      </c>
      <c r="E45" s="36" t="s">
        <v>2031</v>
      </c>
      <c r="F45" s="36" t="s">
        <v>2032</v>
      </c>
    </row>
    <row r="46" spans="1:6" ht="14.4" customHeight="1" x14ac:dyDescent="0.3">
      <c r="B46" s="36" t="s">
        <v>2033</v>
      </c>
      <c r="C46" s="36" t="s">
        <v>2034</v>
      </c>
      <c r="D46" s="36" t="s">
        <v>2035</v>
      </c>
      <c r="E46" s="36" t="s">
        <v>2036</v>
      </c>
      <c r="F46" s="36" t="s">
        <v>1390</v>
      </c>
    </row>
    <row r="47" spans="1:6" ht="14.4" customHeight="1" x14ac:dyDescent="0.3">
      <c r="A47" s="4" t="s">
        <v>20</v>
      </c>
      <c r="B47" s="78"/>
      <c r="C47" s="78"/>
      <c r="D47" s="78"/>
      <c r="E47" s="78"/>
      <c r="F47" s="78"/>
    </row>
    <row r="48" spans="1:6" ht="14.4" customHeight="1" x14ac:dyDescent="0.3">
      <c r="A48" s="2" t="s">
        <v>1456</v>
      </c>
      <c r="B48" s="36" t="s">
        <v>1507</v>
      </c>
      <c r="C48" s="36" t="s">
        <v>1508</v>
      </c>
      <c r="D48" s="36" t="s">
        <v>1509</v>
      </c>
      <c r="E48" s="36" t="s">
        <v>1510</v>
      </c>
      <c r="F48" s="36" t="s">
        <v>884</v>
      </c>
    </row>
    <row r="49" spans="1:6" ht="14.4" customHeight="1" x14ac:dyDescent="0.3">
      <c r="B49" s="36" t="s">
        <v>200</v>
      </c>
      <c r="C49" s="36" t="s">
        <v>1097</v>
      </c>
      <c r="D49" s="36" t="s">
        <v>938</v>
      </c>
      <c r="E49" s="36" t="s">
        <v>1511</v>
      </c>
      <c r="F49" s="36" t="s">
        <v>1466</v>
      </c>
    </row>
    <row r="50" spans="1:6" ht="14.4" customHeight="1" x14ac:dyDescent="0.3">
      <c r="A50" s="2" t="s">
        <v>1453</v>
      </c>
      <c r="B50" s="36" t="s">
        <v>288</v>
      </c>
      <c r="C50" s="36" t="s">
        <v>2010</v>
      </c>
      <c r="D50" s="36" t="s">
        <v>337</v>
      </c>
      <c r="E50" s="36" t="s">
        <v>2011</v>
      </c>
      <c r="F50" s="36" t="s">
        <v>337</v>
      </c>
    </row>
    <row r="51" spans="1:6" ht="14.4" customHeight="1" x14ac:dyDescent="0.3">
      <c r="B51" s="36" t="s">
        <v>396</v>
      </c>
      <c r="C51" s="36" t="s">
        <v>1432</v>
      </c>
      <c r="D51" s="36" t="s">
        <v>1406</v>
      </c>
      <c r="E51" s="36" t="s">
        <v>1156</v>
      </c>
      <c r="F51" s="36" t="s">
        <v>1430</v>
      </c>
    </row>
    <row r="52" spans="1:6" ht="14.4" customHeight="1" x14ac:dyDescent="0.3">
      <c r="A52" s="2" t="s">
        <v>1454</v>
      </c>
      <c r="B52" s="36" t="s">
        <v>1380</v>
      </c>
      <c r="C52" s="36" t="s">
        <v>693</v>
      </c>
      <c r="D52" s="36" t="s">
        <v>846</v>
      </c>
      <c r="E52" s="36" t="s">
        <v>2012</v>
      </c>
      <c r="F52" s="36" t="s">
        <v>1218</v>
      </c>
    </row>
    <row r="53" spans="1:6" ht="14.4" customHeight="1" x14ac:dyDescent="0.3">
      <c r="B53" s="36" t="s">
        <v>906</v>
      </c>
      <c r="C53" s="36" t="s">
        <v>511</v>
      </c>
      <c r="D53" s="36" t="s">
        <v>101</v>
      </c>
      <c r="E53" s="36" t="s">
        <v>2013</v>
      </c>
      <c r="F53" s="36" t="s">
        <v>276</v>
      </c>
    </row>
    <row r="54" spans="1:6" ht="14.4" customHeight="1" x14ac:dyDescent="0.3">
      <c r="A54" s="2" t="s">
        <v>1457</v>
      </c>
      <c r="B54" s="36" t="s">
        <v>609</v>
      </c>
      <c r="C54" s="36" t="s">
        <v>1513</v>
      </c>
      <c r="D54" s="36" t="s">
        <v>1404</v>
      </c>
      <c r="E54" s="36" t="s">
        <v>1514</v>
      </c>
      <c r="F54" s="36" t="s">
        <v>47</v>
      </c>
    </row>
    <row r="55" spans="1:6" ht="14.4" customHeight="1" x14ac:dyDescent="0.3">
      <c r="B55" s="36" t="s">
        <v>1466</v>
      </c>
      <c r="C55" s="36" t="s">
        <v>1515</v>
      </c>
      <c r="D55" s="36" t="s">
        <v>1484</v>
      </c>
      <c r="E55" s="36" t="s">
        <v>1516</v>
      </c>
      <c r="F55" s="36" t="s">
        <v>905</v>
      </c>
    </row>
    <row r="56" spans="1:6" ht="14.4" customHeight="1" x14ac:dyDescent="0.3">
      <c r="A56" s="2" t="s">
        <v>1458</v>
      </c>
      <c r="B56" s="36" t="s">
        <v>1517</v>
      </c>
      <c r="C56" s="36" t="s">
        <v>1098</v>
      </c>
      <c r="D56" s="36" t="s">
        <v>1417</v>
      </c>
      <c r="E56" s="36" t="s">
        <v>1518</v>
      </c>
      <c r="F56" s="36" t="s">
        <v>721</v>
      </c>
    </row>
    <row r="57" spans="1:6" ht="14.4" customHeight="1" x14ac:dyDescent="0.3">
      <c r="B57" s="36" t="s">
        <v>141</v>
      </c>
      <c r="C57" s="36" t="s">
        <v>680</v>
      </c>
      <c r="D57" s="36" t="s">
        <v>149</v>
      </c>
      <c r="E57" s="36" t="s">
        <v>1519</v>
      </c>
      <c r="F57" s="36" t="s">
        <v>700</v>
      </c>
    </row>
    <row r="58" spans="1:6" ht="14.4" customHeight="1" x14ac:dyDescent="0.3">
      <c r="A58" s="2" t="s">
        <v>1429</v>
      </c>
      <c r="B58" s="36" t="s">
        <v>1520</v>
      </c>
      <c r="C58" s="36" t="s">
        <v>1521</v>
      </c>
      <c r="D58" s="36" t="s">
        <v>1522</v>
      </c>
      <c r="E58" s="36" t="s">
        <v>1523</v>
      </c>
      <c r="F58" s="36" t="s">
        <v>1524</v>
      </c>
    </row>
    <row r="59" spans="1:6" ht="14.4" customHeight="1" x14ac:dyDescent="0.3">
      <c r="B59" s="36" t="s">
        <v>408</v>
      </c>
      <c r="C59" s="36" t="s">
        <v>1525</v>
      </c>
      <c r="D59" s="36" t="s">
        <v>418</v>
      </c>
      <c r="E59" s="36" t="s">
        <v>1526</v>
      </c>
      <c r="F59" s="36" t="s">
        <v>1527</v>
      </c>
    </row>
    <row r="60" spans="1:6" ht="14.4" customHeight="1" x14ac:dyDescent="0.3">
      <c r="A60" s="2" t="s">
        <v>1455</v>
      </c>
      <c r="B60" s="36" t="s">
        <v>2014</v>
      </c>
      <c r="C60" s="36" t="s">
        <v>2015</v>
      </c>
      <c r="D60" s="36" t="s">
        <v>2016</v>
      </c>
      <c r="E60" s="36" t="s">
        <v>2017</v>
      </c>
      <c r="F60" s="36" t="s">
        <v>2018</v>
      </c>
    </row>
    <row r="61" spans="1:6" ht="14.4" customHeight="1" x14ac:dyDescent="0.3">
      <c r="B61" s="36" t="s">
        <v>2019</v>
      </c>
      <c r="C61" s="36" t="s">
        <v>2020</v>
      </c>
      <c r="D61" s="36" t="s">
        <v>2021</v>
      </c>
      <c r="E61" s="36" t="s">
        <v>2022</v>
      </c>
      <c r="F61" s="36" t="s">
        <v>2023</v>
      </c>
    </row>
    <row r="62" spans="1:6" ht="14.4" customHeight="1" x14ac:dyDescent="0.3">
      <c r="A62" s="4" t="s">
        <v>1439</v>
      </c>
      <c r="B62" s="78"/>
      <c r="C62" s="78"/>
      <c r="D62" s="78"/>
      <c r="E62" s="78"/>
      <c r="F62" s="78"/>
    </row>
    <row r="63" spans="1:6" ht="14.4" customHeight="1" x14ac:dyDescent="0.3">
      <c r="A63" s="2" t="s">
        <v>1456</v>
      </c>
      <c r="B63" s="36"/>
      <c r="C63" s="36"/>
      <c r="D63" s="36"/>
      <c r="E63" s="36"/>
      <c r="F63" s="36"/>
    </row>
    <row r="64" spans="1:6" ht="14.4" customHeight="1" x14ac:dyDescent="0.3">
      <c r="B64" s="36"/>
      <c r="C64" s="36"/>
      <c r="D64" s="36"/>
      <c r="E64" s="36"/>
      <c r="F64" s="36"/>
    </row>
    <row r="65" spans="1:6" ht="14.4" customHeight="1" x14ac:dyDescent="0.3">
      <c r="A65" s="2" t="s">
        <v>1453</v>
      </c>
      <c r="B65" s="36"/>
      <c r="C65" s="36"/>
      <c r="D65" s="36"/>
      <c r="E65" s="36"/>
      <c r="F65" s="36"/>
    </row>
    <row r="66" spans="1:6" ht="14.4" customHeight="1" x14ac:dyDescent="0.3">
      <c r="B66" s="36"/>
      <c r="C66" s="36"/>
      <c r="D66" s="36"/>
      <c r="E66" s="36"/>
      <c r="F66" s="36"/>
    </row>
    <row r="67" spans="1:6" ht="14.4" customHeight="1" x14ac:dyDescent="0.3">
      <c r="A67" s="2" t="s">
        <v>1454</v>
      </c>
      <c r="B67" s="36"/>
      <c r="C67" s="36"/>
      <c r="D67" s="36"/>
      <c r="E67" s="36"/>
      <c r="F67" s="36"/>
    </row>
    <row r="68" spans="1:6" ht="14.4" customHeight="1" x14ac:dyDescent="0.3">
      <c r="B68" s="36"/>
      <c r="C68" s="36"/>
      <c r="D68" s="36"/>
      <c r="E68" s="36"/>
      <c r="F68" s="36"/>
    </row>
    <row r="69" spans="1:6" ht="14.4" customHeight="1" x14ac:dyDescent="0.3">
      <c r="A69" s="2" t="s">
        <v>1457</v>
      </c>
      <c r="B69" s="36"/>
      <c r="C69" s="36"/>
      <c r="D69" s="36"/>
      <c r="E69" s="36"/>
      <c r="F69" s="36"/>
    </row>
    <row r="70" spans="1:6" ht="14.4" customHeight="1" x14ac:dyDescent="0.3">
      <c r="B70" s="36"/>
      <c r="C70" s="36"/>
      <c r="D70" s="36"/>
      <c r="E70" s="36"/>
      <c r="F70" s="36"/>
    </row>
    <row r="71" spans="1:6" ht="14.4" customHeight="1" x14ac:dyDescent="0.3">
      <c r="A71" s="2" t="s">
        <v>1458</v>
      </c>
      <c r="B71" s="36"/>
      <c r="C71" s="36"/>
      <c r="D71" s="36"/>
      <c r="E71" s="36"/>
      <c r="F71" s="36"/>
    </row>
    <row r="72" spans="1:6" ht="14.4" customHeight="1" x14ac:dyDescent="0.3">
      <c r="B72" s="36"/>
      <c r="C72" s="36"/>
      <c r="D72" s="36"/>
      <c r="E72" s="36"/>
      <c r="F72" s="36"/>
    </row>
    <row r="73" spans="1:6" ht="14.4" customHeight="1" x14ac:dyDescent="0.3">
      <c r="A73" s="2" t="s">
        <v>1429</v>
      </c>
      <c r="B73" s="36"/>
      <c r="C73" s="36"/>
      <c r="D73" s="36"/>
      <c r="E73" s="36"/>
      <c r="F73" s="36"/>
    </row>
    <row r="74" spans="1:6" ht="14.4" customHeight="1" x14ac:dyDescent="0.3">
      <c r="B74" s="36"/>
      <c r="C74" s="36"/>
      <c r="D74" s="36"/>
      <c r="E74" s="36"/>
      <c r="F74" s="36"/>
    </row>
    <row r="75" spans="1:6" ht="14.4" customHeight="1" x14ac:dyDescent="0.3">
      <c r="A75" s="2" t="s">
        <v>1455</v>
      </c>
      <c r="B75" s="36"/>
      <c r="C75" s="36"/>
      <c r="D75" s="36"/>
      <c r="E75" s="36"/>
      <c r="F75" s="36"/>
    </row>
    <row r="76" spans="1:6" ht="14.4" customHeight="1" x14ac:dyDescent="0.3">
      <c r="B76" s="36"/>
      <c r="C76" s="36"/>
      <c r="D76" s="36"/>
      <c r="E76" s="36"/>
      <c r="F76" s="36"/>
    </row>
    <row r="77" spans="1:6" ht="14.4" customHeight="1" x14ac:dyDescent="0.3">
      <c r="A77" s="4" t="s">
        <v>1441</v>
      </c>
      <c r="B77" s="78"/>
      <c r="C77" s="78"/>
      <c r="D77" s="78"/>
      <c r="E77" s="78"/>
      <c r="F77" s="78"/>
    </row>
    <row r="78" spans="1:6" ht="14.4" customHeight="1" x14ac:dyDescent="0.3">
      <c r="A78" s="2" t="s">
        <v>1456</v>
      </c>
      <c r="B78" s="36"/>
      <c r="C78" s="36"/>
      <c r="D78" s="36"/>
      <c r="E78" s="36"/>
      <c r="F78" s="36"/>
    </row>
    <row r="79" spans="1:6" ht="14.4" customHeight="1" x14ac:dyDescent="0.3">
      <c r="B79" s="36"/>
      <c r="C79" s="36"/>
      <c r="D79" s="36"/>
      <c r="E79" s="36"/>
      <c r="F79" s="36"/>
    </row>
    <row r="80" spans="1:6" ht="14.4" customHeight="1" x14ac:dyDescent="0.3">
      <c r="A80" s="2" t="s">
        <v>1453</v>
      </c>
      <c r="B80" s="36"/>
      <c r="C80" s="36"/>
      <c r="D80" s="36"/>
      <c r="E80" s="36"/>
      <c r="F80" s="36"/>
    </row>
    <row r="81" spans="1:6" ht="14.4" customHeight="1" x14ac:dyDescent="0.3">
      <c r="B81" s="36"/>
      <c r="C81" s="36"/>
      <c r="D81" s="36"/>
      <c r="E81" s="36"/>
      <c r="F81" s="36"/>
    </row>
    <row r="82" spans="1:6" ht="14.4" customHeight="1" x14ac:dyDescent="0.3">
      <c r="A82" s="2" t="s">
        <v>1454</v>
      </c>
      <c r="B82" s="36"/>
      <c r="C82" s="36"/>
      <c r="D82" s="36"/>
      <c r="E82" s="36"/>
      <c r="F82" s="36"/>
    </row>
    <row r="83" spans="1:6" ht="14.4" customHeight="1" x14ac:dyDescent="0.3">
      <c r="B83" s="36"/>
      <c r="C83" s="36"/>
      <c r="D83" s="36"/>
      <c r="E83" s="36"/>
      <c r="F83" s="36"/>
    </row>
    <row r="84" spans="1:6" ht="14.4" customHeight="1" x14ac:dyDescent="0.3">
      <c r="A84" s="2" t="s">
        <v>1457</v>
      </c>
      <c r="B84" s="36"/>
      <c r="C84" s="36"/>
      <c r="D84" s="36"/>
      <c r="E84" s="36"/>
      <c r="F84" s="36"/>
    </row>
    <row r="85" spans="1:6" ht="14.4" customHeight="1" x14ac:dyDescent="0.3">
      <c r="B85" s="36"/>
      <c r="C85" s="36"/>
      <c r="D85" s="36"/>
      <c r="E85" s="36"/>
      <c r="F85" s="36"/>
    </row>
    <row r="86" spans="1:6" ht="14.4" customHeight="1" x14ac:dyDescent="0.3">
      <c r="A86" s="2" t="s">
        <v>1458</v>
      </c>
      <c r="B86" s="36"/>
      <c r="C86" s="36"/>
      <c r="D86" s="36"/>
      <c r="E86" s="36"/>
      <c r="F86" s="36"/>
    </row>
    <row r="87" spans="1:6" ht="14.4" customHeight="1" x14ac:dyDescent="0.3">
      <c r="B87" s="36"/>
      <c r="C87" s="36"/>
      <c r="D87" s="36"/>
      <c r="E87" s="36"/>
      <c r="F87" s="36"/>
    </row>
    <row r="88" spans="1:6" ht="14.4" customHeight="1" x14ac:dyDescent="0.3">
      <c r="A88" s="2" t="s">
        <v>1429</v>
      </c>
      <c r="B88" s="36"/>
      <c r="C88" s="36"/>
      <c r="D88" s="36"/>
      <c r="E88" s="36"/>
      <c r="F88" s="36"/>
    </row>
    <row r="89" spans="1:6" ht="14.4" customHeight="1" x14ac:dyDescent="0.3">
      <c r="B89" s="36"/>
      <c r="C89" s="36"/>
      <c r="D89" s="36"/>
      <c r="E89" s="36"/>
      <c r="F89" s="36"/>
    </row>
    <row r="90" spans="1:6" ht="14.4" customHeight="1" x14ac:dyDescent="0.3">
      <c r="A90" s="2" t="s">
        <v>1455</v>
      </c>
      <c r="B90" s="36"/>
      <c r="C90" s="36"/>
      <c r="D90" s="36"/>
      <c r="E90" s="36"/>
      <c r="F90" s="36"/>
    </row>
    <row r="91" spans="1:6" ht="14.4" customHeight="1" x14ac:dyDescent="0.3">
      <c r="B91" s="36"/>
      <c r="C91" s="36"/>
      <c r="D91" s="36"/>
      <c r="E91" s="36"/>
      <c r="F91" s="36"/>
    </row>
    <row r="92" spans="1:6" ht="14.4" customHeight="1" x14ac:dyDescent="0.3">
      <c r="A92" s="4" t="s">
        <v>1443</v>
      </c>
      <c r="B92" s="78"/>
      <c r="C92" s="78"/>
      <c r="D92" s="78"/>
      <c r="E92" s="78"/>
      <c r="F92" s="78"/>
    </row>
    <row r="93" spans="1:6" ht="14.4" customHeight="1" x14ac:dyDescent="0.3">
      <c r="A93" s="2" t="s">
        <v>1456</v>
      </c>
      <c r="B93" s="36"/>
      <c r="C93" s="36"/>
      <c r="D93" s="36"/>
      <c r="E93" s="36"/>
      <c r="F93" s="36"/>
    </row>
    <row r="94" spans="1:6" ht="14.4" customHeight="1" x14ac:dyDescent="0.3">
      <c r="B94" s="36"/>
      <c r="C94" s="36"/>
      <c r="D94" s="36"/>
      <c r="E94" s="36"/>
      <c r="F94" s="36"/>
    </row>
    <row r="95" spans="1:6" ht="14.4" customHeight="1" x14ac:dyDescent="0.3">
      <c r="A95" s="2" t="s">
        <v>1453</v>
      </c>
      <c r="B95" s="36"/>
      <c r="C95" s="36"/>
      <c r="D95" s="36"/>
      <c r="E95" s="36"/>
      <c r="F95" s="36"/>
    </row>
    <row r="96" spans="1:6" ht="14.4" customHeight="1" x14ac:dyDescent="0.3">
      <c r="B96" s="36"/>
      <c r="C96" s="36"/>
      <c r="D96" s="36"/>
      <c r="E96" s="36"/>
      <c r="F96" s="36"/>
    </row>
    <row r="97" spans="1:6" ht="14.4" customHeight="1" x14ac:dyDescent="0.3">
      <c r="A97" s="2" t="s">
        <v>1454</v>
      </c>
      <c r="B97" s="36"/>
      <c r="C97" s="36"/>
      <c r="D97" s="36"/>
      <c r="E97" s="36"/>
      <c r="F97" s="36"/>
    </row>
    <row r="98" spans="1:6" ht="14.4" customHeight="1" x14ac:dyDescent="0.3">
      <c r="B98" s="36"/>
      <c r="C98" s="36"/>
      <c r="D98" s="36"/>
      <c r="E98" s="36"/>
      <c r="F98" s="36"/>
    </row>
    <row r="99" spans="1:6" ht="14.4" customHeight="1" x14ac:dyDescent="0.3">
      <c r="A99" s="2" t="s">
        <v>1457</v>
      </c>
      <c r="B99" s="36"/>
      <c r="C99" s="36"/>
      <c r="D99" s="36"/>
      <c r="E99" s="36"/>
      <c r="F99" s="36"/>
    </row>
    <row r="100" spans="1:6" ht="14.4" customHeight="1" x14ac:dyDescent="0.3">
      <c r="B100" s="36"/>
      <c r="C100" s="36"/>
      <c r="D100" s="36"/>
      <c r="E100" s="36"/>
      <c r="F100" s="36"/>
    </row>
    <row r="101" spans="1:6" ht="14.4" customHeight="1" x14ac:dyDescent="0.3">
      <c r="A101" s="2" t="s">
        <v>1458</v>
      </c>
      <c r="B101" s="36"/>
      <c r="C101" s="36"/>
      <c r="D101" s="36"/>
      <c r="E101" s="36"/>
      <c r="F101" s="36"/>
    </row>
    <row r="102" spans="1:6" ht="14.4" customHeight="1" x14ac:dyDescent="0.3">
      <c r="B102" s="36"/>
      <c r="C102" s="36"/>
      <c r="D102" s="36"/>
      <c r="E102" s="36"/>
      <c r="F102" s="36"/>
    </row>
    <row r="103" spans="1:6" ht="14.4" customHeight="1" x14ac:dyDescent="0.3">
      <c r="A103" s="2" t="s">
        <v>1429</v>
      </c>
      <c r="B103" s="36"/>
      <c r="C103" s="36"/>
      <c r="D103" s="36"/>
      <c r="E103" s="36"/>
      <c r="F103" s="36"/>
    </row>
    <row r="104" spans="1:6" ht="14.4" customHeight="1" x14ac:dyDescent="0.3">
      <c r="B104" s="36"/>
      <c r="C104" s="36"/>
      <c r="D104" s="36"/>
      <c r="E104" s="36"/>
      <c r="F104" s="36"/>
    </row>
    <row r="105" spans="1:6" ht="14.4" customHeight="1" x14ac:dyDescent="0.3">
      <c r="A105" s="2" t="s">
        <v>1455</v>
      </c>
      <c r="B105" s="36"/>
      <c r="C105" s="36"/>
      <c r="D105" s="36"/>
      <c r="E105" s="36"/>
      <c r="F105" s="36"/>
    </row>
    <row r="106" spans="1:6" ht="14.4" customHeight="1" x14ac:dyDescent="0.3">
      <c r="B106" s="36"/>
      <c r="C106" s="36"/>
      <c r="D106" s="36"/>
      <c r="E106" s="36"/>
      <c r="F106" s="36"/>
    </row>
    <row r="107" spans="1:6" ht="14.4" customHeight="1" x14ac:dyDescent="0.3">
      <c r="A107" s="4" t="s">
        <v>1445</v>
      </c>
      <c r="B107" s="78"/>
      <c r="C107" s="78"/>
      <c r="D107" s="78"/>
      <c r="E107" s="78"/>
      <c r="F107" s="78"/>
    </row>
    <row r="108" spans="1:6" ht="14.4" customHeight="1" x14ac:dyDescent="0.3">
      <c r="A108" s="2" t="s">
        <v>1456</v>
      </c>
      <c r="B108" s="36"/>
      <c r="C108" s="36"/>
      <c r="D108" s="36"/>
      <c r="E108" s="36"/>
      <c r="F108" s="36"/>
    </row>
    <row r="109" spans="1:6" ht="14.4" customHeight="1" x14ac:dyDescent="0.3">
      <c r="B109" s="36"/>
      <c r="C109" s="36"/>
      <c r="D109" s="36"/>
      <c r="E109" s="36"/>
      <c r="F109" s="36"/>
    </row>
    <row r="110" spans="1:6" ht="14.4" customHeight="1" x14ac:dyDescent="0.3">
      <c r="A110" s="2" t="s">
        <v>1453</v>
      </c>
      <c r="B110" s="36"/>
      <c r="C110" s="36"/>
      <c r="D110" s="36"/>
      <c r="E110" s="36"/>
      <c r="F110" s="36"/>
    </row>
    <row r="111" spans="1:6" ht="14.4" customHeight="1" x14ac:dyDescent="0.3">
      <c r="B111" s="36"/>
      <c r="C111" s="36"/>
      <c r="D111" s="36"/>
      <c r="E111" s="36"/>
      <c r="F111" s="36"/>
    </row>
    <row r="112" spans="1:6" ht="14.4" customHeight="1" x14ac:dyDescent="0.3">
      <c r="A112" s="2" t="s">
        <v>1454</v>
      </c>
      <c r="B112" s="36"/>
      <c r="C112" s="36"/>
      <c r="D112" s="36"/>
      <c r="E112" s="36"/>
      <c r="F112" s="36"/>
    </row>
    <row r="113" spans="1:6" ht="14.4" customHeight="1" x14ac:dyDescent="0.3">
      <c r="B113" s="36"/>
      <c r="C113" s="36"/>
      <c r="D113" s="36"/>
      <c r="E113" s="36"/>
      <c r="F113" s="36"/>
    </row>
    <row r="114" spans="1:6" ht="14.4" customHeight="1" x14ac:dyDescent="0.3">
      <c r="A114" s="2" t="s">
        <v>1457</v>
      </c>
      <c r="B114" s="36"/>
      <c r="C114" s="36"/>
      <c r="D114" s="36"/>
      <c r="E114" s="36"/>
      <c r="F114" s="36"/>
    </row>
    <row r="115" spans="1:6" ht="14.4" customHeight="1" x14ac:dyDescent="0.3">
      <c r="B115" s="36"/>
      <c r="C115" s="36"/>
      <c r="D115" s="36"/>
      <c r="E115" s="36"/>
      <c r="F115" s="36"/>
    </row>
    <row r="116" spans="1:6" ht="14.4" customHeight="1" x14ac:dyDescent="0.3">
      <c r="A116" s="2" t="s">
        <v>1458</v>
      </c>
      <c r="B116" s="36"/>
      <c r="C116" s="36"/>
      <c r="D116" s="36"/>
      <c r="E116" s="36"/>
      <c r="F116" s="36"/>
    </row>
    <row r="117" spans="1:6" ht="14.4" customHeight="1" x14ac:dyDescent="0.3">
      <c r="B117" s="36"/>
      <c r="C117" s="36"/>
      <c r="D117" s="36"/>
      <c r="E117" s="36"/>
      <c r="F117" s="36"/>
    </row>
    <row r="118" spans="1:6" ht="14.4" customHeight="1" x14ac:dyDescent="0.3">
      <c r="A118" s="2" t="s">
        <v>1429</v>
      </c>
      <c r="B118" s="36"/>
      <c r="C118" s="36"/>
      <c r="D118" s="36"/>
      <c r="E118" s="36"/>
      <c r="F118" s="36"/>
    </row>
    <row r="119" spans="1:6" ht="14.4" customHeight="1" x14ac:dyDescent="0.3">
      <c r="B119" s="36"/>
      <c r="C119" s="36"/>
      <c r="D119" s="36"/>
      <c r="E119" s="36"/>
      <c r="F119" s="36"/>
    </row>
    <row r="120" spans="1:6" ht="14.4" customHeight="1" x14ac:dyDescent="0.3">
      <c r="A120" s="2" t="s">
        <v>1455</v>
      </c>
      <c r="B120" s="36"/>
      <c r="C120" s="36"/>
      <c r="D120" s="36"/>
      <c r="E120" s="36"/>
      <c r="F120" s="36"/>
    </row>
    <row r="121" spans="1:6" ht="14.4" customHeight="1" x14ac:dyDescent="0.3">
      <c r="B121" s="36"/>
      <c r="C121" s="36"/>
      <c r="D121" s="36"/>
      <c r="E121" s="36"/>
      <c r="F121" s="36"/>
    </row>
    <row r="122" spans="1:6" ht="14.4" customHeight="1" x14ac:dyDescent="0.3">
      <c r="B122" s="36"/>
      <c r="C122" s="36"/>
      <c r="D122" s="36"/>
      <c r="E122" s="36"/>
      <c r="F122" s="36"/>
    </row>
    <row r="123" spans="1:6" ht="14.4" customHeight="1" x14ac:dyDescent="0.3">
      <c r="A123" s="2" t="s">
        <v>477</v>
      </c>
      <c r="B123" s="36" t="s">
        <v>668</v>
      </c>
      <c r="C123" s="36" t="s">
        <v>668</v>
      </c>
      <c r="D123" s="36" t="s">
        <v>668</v>
      </c>
      <c r="E123" s="36" t="s">
        <v>668</v>
      </c>
      <c r="F123" s="36" t="s">
        <v>668</v>
      </c>
    </row>
    <row r="124" spans="1:6" ht="14.4" customHeight="1" x14ac:dyDescent="0.3">
      <c r="A124" s="2" t="s">
        <v>476</v>
      </c>
      <c r="B124" s="36" t="s">
        <v>35</v>
      </c>
      <c r="C124" s="36" t="s">
        <v>35</v>
      </c>
      <c r="D124" s="36" t="s">
        <v>35</v>
      </c>
      <c r="E124" s="36" t="s">
        <v>35</v>
      </c>
      <c r="F124" s="36" t="s">
        <v>35</v>
      </c>
    </row>
    <row r="125" spans="1:6" ht="14.4" customHeight="1" x14ac:dyDescent="0.3">
      <c r="A125" s="2" t="s">
        <v>37</v>
      </c>
      <c r="B125" s="36" t="s">
        <v>35</v>
      </c>
      <c r="C125" s="36" t="s">
        <v>35</v>
      </c>
      <c r="D125" s="36" t="s">
        <v>35</v>
      </c>
      <c r="E125" s="36" t="s">
        <v>35</v>
      </c>
      <c r="F125" s="36" t="s">
        <v>35</v>
      </c>
    </row>
    <row r="126" spans="1:6" ht="14.4" customHeight="1" x14ac:dyDescent="0.3">
      <c r="A126" s="79" t="s">
        <v>1448</v>
      </c>
      <c r="B126" s="80" t="s">
        <v>35</v>
      </c>
      <c r="C126" s="80" t="s">
        <v>35</v>
      </c>
      <c r="D126" s="80" t="s">
        <v>35</v>
      </c>
      <c r="E126" s="80" t="s">
        <v>35</v>
      </c>
      <c r="F126" s="80" t="s">
        <v>35</v>
      </c>
    </row>
    <row r="128" spans="1:6" x14ac:dyDescent="0.3">
      <c r="B128" s="81"/>
      <c r="C128" s="82"/>
      <c r="D128" s="81"/>
      <c r="E128" s="82"/>
      <c r="F128" s="83"/>
    </row>
    <row r="129" spans="2:6" x14ac:dyDescent="0.3">
      <c r="B129" s="84"/>
      <c r="C129" s="82"/>
      <c r="D129" s="84"/>
      <c r="E129" s="82"/>
      <c r="F129" s="85"/>
    </row>
    <row r="130" spans="2:6" x14ac:dyDescent="0.3">
      <c r="B130" s="86"/>
      <c r="C130" s="82"/>
      <c r="D130" s="86"/>
      <c r="E130" s="82"/>
      <c r="F130" s="87"/>
    </row>
  </sheetData>
  <mergeCells count="7">
    <mergeCell ref="B130:C130"/>
    <mergeCell ref="D130:E130"/>
    <mergeCell ref="B129:C129"/>
    <mergeCell ref="D129:E129"/>
    <mergeCell ref="A1:F1"/>
    <mergeCell ref="B128:C128"/>
    <mergeCell ref="D128:E128"/>
  </mergeCells>
  <pageMargins left="0.75" right="0.75" top="1" bottom="1" header="0.5" footer="0.5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T2PA</vt:lpstr>
      <vt:lpstr>T2PB</vt:lpstr>
      <vt:lpstr>T2PC</vt:lpstr>
      <vt:lpstr>T3</vt:lpstr>
      <vt:lpstr>T4</vt:lpstr>
      <vt:lpstr>T5</vt:lpstr>
      <vt:lpstr>T6</vt:lpstr>
      <vt:lpstr>T7</vt:lpstr>
      <vt:lpstr>T8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fengzhi</dc:creator>
  <cp:lastModifiedBy>fengzhi</cp:lastModifiedBy>
  <dcterms:created xsi:type="dcterms:W3CDTF">2021-02-17T14:48:56Z</dcterms:created>
  <dcterms:modified xsi:type="dcterms:W3CDTF">2021-02-18T20:01:59Z</dcterms:modified>
</cp:coreProperties>
</file>