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yDocs\Downloads\"/>
    </mc:Choice>
  </mc:AlternateContent>
  <bookViews>
    <workbookView xWindow="0" yWindow="0" windowWidth="21600" windowHeight="9540" tabRatio="500" activeTab="2"/>
  </bookViews>
  <sheets>
    <sheet name="原始" sheetId="1" r:id="rId1"/>
    <sheet name="整理" sheetId="2" r:id="rId2"/>
    <sheet name="整理终稿" sheetId="3" r:id="rId3"/>
    <sheet name="Sheet1" sheetId="4" r:id="rId4"/>
    <sheet name="Sheet2" sheetId="5" r:id="rId5"/>
  </sheets>
  <definedNames>
    <definedName name="_xlnm._FilterDatabase" localSheetId="4" hidden="1">Sheet2!$A$1:$I$127</definedName>
    <definedName name="_xlnm._FilterDatabase" localSheetId="0" hidden="1">原始!$A$1:$D$989</definedName>
    <definedName name="_xlnm._FilterDatabase" localSheetId="1" hidden="1">整理!$A$1:$N$127</definedName>
    <definedName name="_xlnm._FilterDatabase" localSheetId="2" hidden="1">整理终稿!$A$1:$L$127</definedName>
    <definedName name="_xlcn.WorksheetConnection_整理终稿A1L127" hidden="1">整理终稿!$A$1:$L$127</definedName>
    <definedName name="latlon_94741" localSheetId="3">Sheet1!$A$1:$I$127</definedName>
    <definedName name="latlon_94742" localSheetId="4">Sheet2!$A$1:$I$127</definedName>
  </definedNames>
  <calcPr calcId="162913" concurrentCalc="0"/>
  <extLst>
    <ext xmlns:x14="http://schemas.microsoft.com/office/spreadsheetml/2009/9/main" uri="{79F54976-1DA5-4618-B147-4CDE4B953A38}">
      <x14:workbookPr defaultImageDpi="330"/>
    </ext>
    <ext xmlns:x15="http://schemas.microsoft.com/office/spreadsheetml/2010/11/main" uri="{FCE2AD5D-F65C-4FA6-A056-5C36A1767C68}">
      <x15:dataModel>
        <x15:modelTables>
          <x15:modelTable id="区域" name="区域" connection="WorksheetConnection_整理终稿!$A$1:$L$127"/>
        </x15:modelTables>
      </x15:dataModel>
    </ext>
    <ext xmlns:mx="http://schemas.microsoft.com/office/mac/excel/2008/main" uri="{7523E5D3-25F3-A5E0-1632-64F254C22452}">
      <mx:ArchID Flags="2"/>
    </ext>
  </extLst>
</workbook>
</file>

<file path=xl/calcChain.xml><?xml version="1.0" encoding="utf-8"?>
<calcChain xmlns="http://schemas.openxmlformats.org/spreadsheetml/2006/main">
  <c r="F3" i="2" l="1"/>
  <c r="K3" i="2"/>
  <c r="C3" i="3"/>
  <c r="J3" i="3"/>
  <c r="F4" i="2"/>
  <c r="K4" i="2"/>
  <c r="C4" i="3"/>
  <c r="J4" i="3"/>
  <c r="F5" i="2"/>
  <c r="K5" i="2"/>
  <c r="C5" i="3"/>
  <c r="J5" i="3"/>
  <c r="J6" i="3"/>
  <c r="F7" i="2"/>
  <c r="K7" i="2"/>
  <c r="C7" i="3"/>
  <c r="J7" i="3"/>
  <c r="F8" i="2"/>
  <c r="K8" i="2"/>
  <c r="C8" i="3"/>
  <c r="J8" i="3"/>
  <c r="F9" i="2"/>
  <c r="K9" i="2"/>
  <c r="C9" i="3"/>
  <c r="J9" i="3"/>
  <c r="J10" i="3"/>
  <c r="J11" i="3"/>
  <c r="F12" i="2"/>
  <c r="K12" i="2"/>
  <c r="C12" i="3"/>
  <c r="J12" i="3"/>
  <c r="F13" i="2"/>
  <c r="K13" i="2"/>
  <c r="C13" i="3"/>
  <c r="J13" i="3"/>
  <c r="F14" i="2"/>
  <c r="K14" i="2"/>
  <c r="C14" i="3"/>
  <c r="J14" i="3"/>
  <c r="F15" i="2"/>
  <c r="K15" i="2"/>
  <c r="C15" i="3"/>
  <c r="J15" i="3"/>
  <c r="F16" i="2"/>
  <c r="K16" i="2"/>
  <c r="C16" i="3"/>
  <c r="J16" i="3"/>
  <c r="F17" i="2"/>
  <c r="K17" i="2"/>
  <c r="C17" i="3"/>
  <c r="J17" i="3"/>
  <c r="F18" i="2"/>
  <c r="K18" i="2"/>
  <c r="C18" i="3"/>
  <c r="J18" i="3"/>
  <c r="F19" i="2"/>
  <c r="K19" i="2"/>
  <c r="C19" i="3"/>
  <c r="J19" i="3"/>
  <c r="F20" i="2"/>
  <c r="K20" i="2"/>
  <c r="C20" i="3"/>
  <c r="J20" i="3"/>
  <c r="F21" i="2"/>
  <c r="K21" i="2"/>
  <c r="C21" i="3"/>
  <c r="J21" i="3"/>
  <c r="F22" i="2"/>
  <c r="K22" i="2"/>
  <c r="C22" i="3"/>
  <c r="J22" i="3"/>
  <c r="F23" i="2"/>
  <c r="K23" i="2"/>
  <c r="C23" i="3"/>
  <c r="J23" i="3"/>
  <c r="F24" i="2"/>
  <c r="K24" i="2"/>
  <c r="C24" i="3"/>
  <c r="J24" i="3"/>
  <c r="F25" i="2"/>
  <c r="K25" i="2"/>
  <c r="C25" i="3"/>
  <c r="J25" i="3"/>
  <c r="F26" i="2"/>
  <c r="K26" i="2"/>
  <c r="C26" i="3"/>
  <c r="J26" i="3"/>
  <c r="F27" i="2"/>
  <c r="K27" i="2"/>
  <c r="C27" i="3"/>
  <c r="J27" i="3"/>
  <c r="F28" i="2"/>
  <c r="K28" i="2"/>
  <c r="C28" i="3"/>
  <c r="J28" i="3"/>
  <c r="F29" i="2"/>
  <c r="K29" i="2"/>
  <c r="C29" i="3"/>
  <c r="J29" i="3"/>
  <c r="F30" i="2"/>
  <c r="K30" i="2"/>
  <c r="C30" i="3"/>
  <c r="J30" i="3"/>
  <c r="F31" i="2"/>
  <c r="K31" i="2"/>
  <c r="C31" i="3"/>
  <c r="J31" i="3"/>
  <c r="F32" i="2"/>
  <c r="K32" i="2"/>
  <c r="C32" i="3"/>
  <c r="J32" i="3"/>
  <c r="F33" i="2"/>
  <c r="K33" i="2"/>
  <c r="C33" i="3"/>
  <c r="J33" i="3"/>
  <c r="F34" i="2"/>
  <c r="K34" i="2"/>
  <c r="C34" i="3"/>
  <c r="J34" i="3"/>
  <c r="J35" i="3"/>
  <c r="F36" i="2"/>
  <c r="K36" i="2"/>
  <c r="C36" i="3"/>
  <c r="J36" i="3"/>
  <c r="F37" i="2"/>
  <c r="K37" i="2"/>
  <c r="C37" i="3"/>
  <c r="J37" i="3"/>
  <c r="F38" i="2"/>
  <c r="K38" i="2"/>
  <c r="C38" i="3"/>
  <c r="J38" i="3"/>
  <c r="F39" i="2"/>
  <c r="K39" i="2"/>
  <c r="C39" i="3"/>
  <c r="J39" i="3"/>
  <c r="F40" i="2"/>
  <c r="K40" i="2"/>
  <c r="C40" i="3"/>
  <c r="J40" i="3"/>
  <c r="F41" i="2"/>
  <c r="K41" i="2"/>
  <c r="C41" i="3"/>
  <c r="J41" i="3"/>
  <c r="F42" i="2"/>
  <c r="K42" i="2"/>
  <c r="C42" i="3"/>
  <c r="J42" i="3"/>
  <c r="F43" i="2"/>
  <c r="K43" i="2"/>
  <c r="C43" i="3"/>
  <c r="J43" i="3"/>
  <c r="F44" i="2"/>
  <c r="K44" i="2"/>
  <c r="C44" i="3"/>
  <c r="J44" i="3"/>
  <c r="F45" i="2"/>
  <c r="K45" i="2"/>
  <c r="C45" i="3"/>
  <c r="J45" i="3"/>
  <c r="F46" i="2"/>
  <c r="K46" i="2"/>
  <c r="C46" i="3"/>
  <c r="J46" i="3"/>
  <c r="F47" i="2"/>
  <c r="K47" i="2"/>
  <c r="C47" i="3"/>
  <c r="J47" i="3"/>
  <c r="J48" i="3"/>
  <c r="F49" i="2"/>
  <c r="K49" i="2"/>
  <c r="C49" i="3"/>
  <c r="J49" i="3"/>
  <c r="F50" i="2"/>
  <c r="K50" i="2"/>
  <c r="C50" i="3"/>
  <c r="J50" i="3"/>
  <c r="F51" i="2"/>
  <c r="K51" i="2"/>
  <c r="C51" i="3"/>
  <c r="J51" i="3"/>
  <c r="F52" i="2"/>
  <c r="K52" i="2"/>
  <c r="C52" i="3"/>
  <c r="J52" i="3"/>
  <c r="F53" i="2"/>
  <c r="K53" i="2"/>
  <c r="C53" i="3"/>
  <c r="J53" i="3"/>
  <c r="F54" i="2"/>
  <c r="K54" i="2"/>
  <c r="C54" i="3"/>
  <c r="J54" i="3"/>
  <c r="F55" i="2"/>
  <c r="K55" i="2"/>
  <c r="C55" i="3"/>
  <c r="J55" i="3"/>
  <c r="F56" i="2"/>
  <c r="K56" i="2"/>
  <c r="C56" i="3"/>
  <c r="J56" i="3"/>
  <c r="F57" i="2"/>
  <c r="K57" i="2"/>
  <c r="C57" i="3"/>
  <c r="J57" i="3"/>
  <c r="F58" i="2"/>
  <c r="K58" i="2"/>
  <c r="C58" i="3"/>
  <c r="J58" i="3"/>
  <c r="F59" i="2"/>
  <c r="K59" i="2"/>
  <c r="C59" i="3"/>
  <c r="J59" i="3"/>
  <c r="F60" i="2"/>
  <c r="K60" i="2"/>
  <c r="C60" i="3"/>
  <c r="J60" i="3"/>
  <c r="F61" i="2"/>
  <c r="K61" i="2"/>
  <c r="C61" i="3"/>
  <c r="J61" i="3"/>
  <c r="F62" i="2"/>
  <c r="K62" i="2"/>
  <c r="C62" i="3"/>
  <c r="J62" i="3"/>
  <c r="F63" i="2"/>
  <c r="K63" i="2"/>
  <c r="C63" i="3"/>
  <c r="J63" i="3"/>
  <c r="F64" i="2"/>
  <c r="K64" i="2"/>
  <c r="C64" i="3"/>
  <c r="J64" i="3"/>
  <c r="F65" i="2"/>
  <c r="K65" i="2"/>
  <c r="C65" i="3"/>
  <c r="J65" i="3"/>
  <c r="F66" i="2"/>
  <c r="K66" i="2"/>
  <c r="C66" i="3"/>
  <c r="J66" i="3"/>
  <c r="F67" i="2"/>
  <c r="K67" i="2"/>
  <c r="C67" i="3"/>
  <c r="J67" i="3"/>
  <c r="F68" i="2"/>
  <c r="K68" i="2"/>
  <c r="C68" i="3"/>
  <c r="J68" i="3"/>
  <c r="F69" i="2"/>
  <c r="K69" i="2"/>
  <c r="C69" i="3"/>
  <c r="J69" i="3"/>
  <c r="F70" i="2"/>
  <c r="K70" i="2"/>
  <c r="C70" i="3"/>
  <c r="J70" i="3"/>
  <c r="F71" i="2"/>
  <c r="K71" i="2"/>
  <c r="C71" i="3"/>
  <c r="J71" i="3"/>
  <c r="F72" i="2"/>
  <c r="K72" i="2"/>
  <c r="C72" i="3"/>
  <c r="J72" i="3"/>
  <c r="F73" i="2"/>
  <c r="K73" i="2"/>
  <c r="C73" i="3"/>
  <c r="J73" i="3"/>
  <c r="F74" i="2"/>
  <c r="K74" i="2"/>
  <c r="C74" i="3"/>
  <c r="J74" i="3"/>
  <c r="F75" i="2"/>
  <c r="K75" i="2"/>
  <c r="C75" i="3"/>
  <c r="J75" i="3"/>
  <c r="F76" i="2"/>
  <c r="K76" i="2"/>
  <c r="C76" i="3"/>
  <c r="J76" i="3"/>
  <c r="F77" i="2"/>
  <c r="K77" i="2"/>
  <c r="C77" i="3"/>
  <c r="J77" i="3"/>
  <c r="F78" i="2"/>
  <c r="K78" i="2"/>
  <c r="C78" i="3"/>
  <c r="J78" i="3"/>
  <c r="F79" i="2"/>
  <c r="K79" i="2"/>
  <c r="C79" i="3"/>
  <c r="J79" i="3"/>
  <c r="F80" i="2"/>
  <c r="K80" i="2"/>
  <c r="C80" i="3"/>
  <c r="J80" i="3"/>
  <c r="F81" i="2"/>
  <c r="K81" i="2"/>
  <c r="C81" i="3"/>
  <c r="J81" i="3"/>
  <c r="F82" i="2"/>
  <c r="K82" i="2"/>
  <c r="C82" i="3"/>
  <c r="J82" i="3"/>
  <c r="F83" i="2"/>
  <c r="K83" i="2"/>
  <c r="C83" i="3"/>
  <c r="J83" i="3"/>
  <c r="F84" i="2"/>
  <c r="K84" i="2"/>
  <c r="C84" i="3"/>
  <c r="J84" i="3"/>
  <c r="F85" i="2"/>
  <c r="K85" i="2"/>
  <c r="C85" i="3"/>
  <c r="J85" i="3"/>
  <c r="F86" i="2"/>
  <c r="K86" i="2"/>
  <c r="C86" i="3"/>
  <c r="J86" i="3"/>
  <c r="F87" i="2"/>
  <c r="K87" i="2"/>
  <c r="C87" i="3"/>
  <c r="J87" i="3"/>
  <c r="F88" i="2"/>
  <c r="K88" i="2"/>
  <c r="C88" i="3"/>
  <c r="J88" i="3"/>
  <c r="J89" i="3"/>
  <c r="F90" i="2"/>
  <c r="K90" i="2"/>
  <c r="C90" i="3"/>
  <c r="J90" i="3"/>
  <c r="F91" i="2"/>
  <c r="K91" i="2"/>
  <c r="C91" i="3"/>
  <c r="J91" i="3"/>
  <c r="F92" i="2"/>
  <c r="K92" i="2"/>
  <c r="C92" i="3"/>
  <c r="J92" i="3"/>
  <c r="F93" i="2"/>
  <c r="K93" i="2"/>
  <c r="C93" i="3"/>
  <c r="J93" i="3"/>
  <c r="F94" i="2"/>
  <c r="K94" i="2"/>
  <c r="C94" i="3"/>
  <c r="J94" i="3"/>
  <c r="F95" i="2"/>
  <c r="K95" i="2"/>
  <c r="C95" i="3"/>
  <c r="J95" i="3"/>
  <c r="F96" i="2"/>
  <c r="K96" i="2"/>
  <c r="C96" i="3"/>
  <c r="J96" i="3"/>
  <c r="F97" i="2"/>
  <c r="K97" i="2"/>
  <c r="C97" i="3"/>
  <c r="J97" i="3"/>
  <c r="F98" i="2"/>
  <c r="K98" i="2"/>
  <c r="C98" i="3"/>
  <c r="J98" i="3"/>
  <c r="F99" i="2"/>
  <c r="K99" i="2"/>
  <c r="C99" i="3"/>
  <c r="J99" i="3"/>
  <c r="F100" i="2"/>
  <c r="K100" i="2"/>
  <c r="C100" i="3"/>
  <c r="J100" i="3"/>
  <c r="F101" i="2"/>
  <c r="K101" i="2"/>
  <c r="C101" i="3"/>
  <c r="J101" i="3"/>
  <c r="F102" i="2"/>
  <c r="K102" i="2"/>
  <c r="C102" i="3"/>
  <c r="J102" i="3"/>
  <c r="F103" i="2"/>
  <c r="K103" i="2"/>
  <c r="C103" i="3"/>
  <c r="J103" i="3"/>
  <c r="F104" i="2"/>
  <c r="K104" i="2"/>
  <c r="C104" i="3"/>
  <c r="J104" i="3"/>
  <c r="F105" i="2"/>
  <c r="K105" i="2"/>
  <c r="C105" i="3"/>
  <c r="J105" i="3"/>
  <c r="F106" i="2"/>
  <c r="K106" i="2"/>
  <c r="C106" i="3"/>
  <c r="J106" i="3"/>
  <c r="F107" i="2"/>
  <c r="K107" i="2"/>
  <c r="C107" i="3"/>
  <c r="J107" i="3"/>
  <c r="F108" i="2"/>
  <c r="K108" i="2"/>
  <c r="C108" i="3"/>
  <c r="J108" i="3"/>
  <c r="F109" i="2"/>
  <c r="K109" i="2"/>
  <c r="C109" i="3"/>
  <c r="J109" i="3"/>
  <c r="F110" i="2"/>
  <c r="K110" i="2"/>
  <c r="C110" i="3"/>
  <c r="J110" i="3"/>
  <c r="F111" i="2"/>
  <c r="K111" i="2"/>
  <c r="C111" i="3"/>
  <c r="J111" i="3"/>
  <c r="F112" i="2"/>
  <c r="K112" i="2"/>
  <c r="C112" i="3"/>
  <c r="J112" i="3"/>
  <c r="J113" i="3"/>
  <c r="F114" i="2"/>
  <c r="K114" i="2"/>
  <c r="C114" i="3"/>
  <c r="J114" i="3"/>
  <c r="F115" i="2"/>
  <c r="K115" i="2"/>
  <c r="C115" i="3"/>
  <c r="J115" i="3"/>
  <c r="F116" i="2"/>
  <c r="K116" i="2"/>
  <c r="C116" i="3"/>
  <c r="J116" i="3"/>
  <c r="F117" i="2"/>
  <c r="K117" i="2"/>
  <c r="C117" i="3"/>
  <c r="J117" i="3"/>
  <c r="F118" i="2"/>
  <c r="K118" i="2"/>
  <c r="C118" i="3"/>
  <c r="J118" i="3"/>
  <c r="F119" i="2"/>
  <c r="K119" i="2"/>
  <c r="C119" i="3"/>
  <c r="J119" i="3"/>
  <c r="F120" i="2"/>
  <c r="K120" i="2"/>
  <c r="C120" i="3"/>
  <c r="J120" i="3"/>
  <c r="F121" i="2"/>
  <c r="K121" i="2"/>
  <c r="C121" i="3"/>
  <c r="J121" i="3"/>
  <c r="F122" i="2"/>
  <c r="K122" i="2"/>
  <c r="C122" i="3"/>
  <c r="J122" i="3"/>
  <c r="F123" i="2"/>
  <c r="K123" i="2"/>
  <c r="C123" i="3"/>
  <c r="J123" i="3"/>
  <c r="F124" i="2"/>
  <c r="K124" i="2"/>
  <c r="C124" i="3"/>
  <c r="J124" i="3"/>
  <c r="F125" i="2"/>
  <c r="K125" i="2"/>
  <c r="C125" i="3"/>
  <c r="J125" i="3"/>
  <c r="F126" i="2"/>
  <c r="K126" i="2"/>
  <c r="C126" i="3"/>
  <c r="J126" i="3"/>
  <c r="F127" i="2"/>
  <c r="K127" i="2"/>
  <c r="C127" i="3"/>
  <c r="J127" i="3"/>
  <c r="F2" i="2"/>
  <c r="K2" i="2"/>
  <c r="C2" i="3"/>
  <c r="J2" i="3"/>
  <c r="B3" i="2"/>
  <c r="C3" i="2"/>
  <c r="H3" i="3"/>
  <c r="B4" i="2"/>
  <c r="C4" i="2"/>
  <c r="H4" i="3"/>
  <c r="B5" i="2"/>
  <c r="C5" i="2"/>
  <c r="H5" i="3"/>
  <c r="B6" i="2"/>
  <c r="C6" i="2"/>
  <c r="F6" i="2"/>
  <c r="H6" i="3"/>
  <c r="B7" i="2"/>
  <c r="C7" i="2"/>
  <c r="H7" i="3"/>
  <c r="B8" i="2"/>
  <c r="C8" i="2"/>
  <c r="H8" i="3"/>
  <c r="B9" i="2"/>
  <c r="C9" i="2"/>
  <c r="H9" i="3"/>
  <c r="B10" i="2"/>
  <c r="C10" i="2"/>
  <c r="F10" i="2"/>
  <c r="H10" i="3"/>
  <c r="B11" i="2"/>
  <c r="C11" i="2"/>
  <c r="F11" i="2"/>
  <c r="H11" i="3"/>
  <c r="B12" i="2"/>
  <c r="C12" i="2"/>
  <c r="H12" i="3"/>
  <c r="B13" i="2"/>
  <c r="C13" i="2"/>
  <c r="H13" i="3"/>
  <c r="B14" i="2"/>
  <c r="C14" i="2"/>
  <c r="H14" i="3"/>
  <c r="B15" i="2"/>
  <c r="C15" i="2"/>
  <c r="H15" i="3"/>
  <c r="B16" i="2"/>
  <c r="C16" i="2"/>
  <c r="H16" i="3"/>
  <c r="B17" i="2"/>
  <c r="C17" i="2"/>
  <c r="H17" i="3"/>
  <c r="B18" i="2"/>
  <c r="C18" i="2"/>
  <c r="H18" i="3"/>
  <c r="B19" i="2"/>
  <c r="C19" i="2"/>
  <c r="H19" i="3"/>
  <c r="B20" i="2"/>
  <c r="C20" i="2"/>
  <c r="H20" i="3"/>
  <c r="B21" i="2"/>
  <c r="C21" i="2"/>
  <c r="H21" i="3"/>
  <c r="B22" i="2"/>
  <c r="C22" i="2"/>
  <c r="H22" i="3"/>
  <c r="B23" i="2"/>
  <c r="C23" i="2"/>
  <c r="H23" i="3"/>
  <c r="B24" i="2"/>
  <c r="C24" i="2"/>
  <c r="H24" i="3"/>
  <c r="B25" i="2"/>
  <c r="C25" i="2"/>
  <c r="H25" i="3"/>
  <c r="B26" i="2"/>
  <c r="C26" i="2"/>
  <c r="H26" i="3"/>
  <c r="B27" i="2"/>
  <c r="C27" i="2"/>
  <c r="H27" i="3"/>
  <c r="B28" i="2"/>
  <c r="C28" i="2"/>
  <c r="H28" i="3"/>
  <c r="B29" i="2"/>
  <c r="C29" i="2"/>
  <c r="H29" i="3"/>
  <c r="B30" i="2"/>
  <c r="C30" i="2"/>
  <c r="H30" i="3"/>
  <c r="B31" i="2"/>
  <c r="C31" i="2"/>
  <c r="H31" i="3"/>
  <c r="B32" i="2"/>
  <c r="C32" i="2"/>
  <c r="H32" i="3"/>
  <c r="B33" i="2"/>
  <c r="C33" i="2"/>
  <c r="H33" i="3"/>
  <c r="B34" i="2"/>
  <c r="C34" i="2"/>
  <c r="H34" i="3"/>
  <c r="B35" i="2"/>
  <c r="C35" i="2"/>
  <c r="F35" i="2"/>
  <c r="H35" i="3"/>
  <c r="B36" i="2"/>
  <c r="C36" i="2"/>
  <c r="H36" i="3"/>
  <c r="B37" i="2"/>
  <c r="C37" i="2"/>
  <c r="H37" i="3"/>
  <c r="B38" i="2"/>
  <c r="C38" i="2"/>
  <c r="H38" i="3"/>
  <c r="B39" i="2"/>
  <c r="C39" i="2"/>
  <c r="H39" i="3"/>
  <c r="B40" i="2"/>
  <c r="C40" i="2"/>
  <c r="H40" i="3"/>
  <c r="B41" i="2"/>
  <c r="C41" i="2"/>
  <c r="H41" i="3"/>
  <c r="B42" i="2"/>
  <c r="C42" i="2"/>
  <c r="H42" i="3"/>
  <c r="B43" i="2"/>
  <c r="C43" i="2"/>
  <c r="H43" i="3"/>
  <c r="B44" i="2"/>
  <c r="C44" i="2"/>
  <c r="H44" i="3"/>
  <c r="B45" i="2"/>
  <c r="C45" i="2"/>
  <c r="H45" i="3"/>
  <c r="B46" i="2"/>
  <c r="C46" i="2"/>
  <c r="H46" i="3"/>
  <c r="B47" i="2"/>
  <c r="C47" i="2"/>
  <c r="H47" i="3"/>
  <c r="B48" i="2"/>
  <c r="C48" i="2"/>
  <c r="F48" i="2"/>
  <c r="H48" i="3"/>
  <c r="B49" i="2"/>
  <c r="C49" i="2"/>
  <c r="H49" i="3"/>
  <c r="B50" i="2"/>
  <c r="C50" i="2"/>
  <c r="H50" i="3"/>
  <c r="B51" i="2"/>
  <c r="C51" i="2"/>
  <c r="H51" i="3"/>
  <c r="B52" i="2"/>
  <c r="C52" i="2"/>
  <c r="H52" i="3"/>
  <c r="B53" i="2"/>
  <c r="C53" i="2"/>
  <c r="H53" i="3"/>
  <c r="B54" i="2"/>
  <c r="C54" i="2"/>
  <c r="H54" i="3"/>
  <c r="B55" i="2"/>
  <c r="C55" i="2"/>
  <c r="H55" i="3"/>
  <c r="B56" i="2"/>
  <c r="C56" i="2"/>
  <c r="H56" i="3"/>
  <c r="B57" i="2"/>
  <c r="C57" i="2"/>
  <c r="H57" i="3"/>
  <c r="B58" i="2"/>
  <c r="C58" i="2"/>
  <c r="H58" i="3"/>
  <c r="B59" i="2"/>
  <c r="C59" i="2"/>
  <c r="H59" i="3"/>
  <c r="B60" i="2"/>
  <c r="C60" i="2"/>
  <c r="H60" i="3"/>
  <c r="B61" i="2"/>
  <c r="C61" i="2"/>
  <c r="H61" i="3"/>
  <c r="B62" i="2"/>
  <c r="C62" i="2"/>
  <c r="H62" i="3"/>
  <c r="B63" i="2"/>
  <c r="C63" i="2"/>
  <c r="H63" i="3"/>
  <c r="B64" i="2"/>
  <c r="C64" i="2"/>
  <c r="H64" i="3"/>
  <c r="B65" i="2"/>
  <c r="C65" i="2"/>
  <c r="H65" i="3"/>
  <c r="B66" i="2"/>
  <c r="C66" i="2"/>
  <c r="H66" i="3"/>
  <c r="B67" i="2"/>
  <c r="C67" i="2"/>
  <c r="H67" i="3"/>
  <c r="B68" i="2"/>
  <c r="C68" i="2"/>
  <c r="H68" i="3"/>
  <c r="B69" i="2"/>
  <c r="C69" i="2"/>
  <c r="H69" i="3"/>
  <c r="B70" i="2"/>
  <c r="C70" i="2"/>
  <c r="H70" i="3"/>
  <c r="B71" i="2"/>
  <c r="C71" i="2"/>
  <c r="H71" i="3"/>
  <c r="B72" i="2"/>
  <c r="C72" i="2"/>
  <c r="H72" i="3"/>
  <c r="B73" i="2"/>
  <c r="C73" i="2"/>
  <c r="H73" i="3"/>
  <c r="B74" i="2"/>
  <c r="C74" i="2"/>
  <c r="H74" i="3"/>
  <c r="B75" i="2"/>
  <c r="C75" i="2"/>
  <c r="H75" i="3"/>
  <c r="B76" i="2"/>
  <c r="C76" i="2"/>
  <c r="H76" i="3"/>
  <c r="B77" i="2"/>
  <c r="C77" i="2"/>
  <c r="H77" i="3"/>
  <c r="B78" i="2"/>
  <c r="C78" i="2"/>
  <c r="H78" i="3"/>
  <c r="B79" i="2"/>
  <c r="C79" i="2"/>
  <c r="H79" i="3"/>
  <c r="B80" i="2"/>
  <c r="C80" i="2"/>
  <c r="H80" i="3"/>
  <c r="B81" i="2"/>
  <c r="C81" i="2"/>
  <c r="H81" i="3"/>
  <c r="B82" i="2"/>
  <c r="C82" i="2"/>
  <c r="H82" i="3"/>
  <c r="B83" i="2"/>
  <c r="C83" i="2"/>
  <c r="H83" i="3"/>
  <c r="B84" i="2"/>
  <c r="C84" i="2"/>
  <c r="H84" i="3"/>
  <c r="B85" i="2"/>
  <c r="C85" i="2"/>
  <c r="H85" i="3"/>
  <c r="B86" i="2"/>
  <c r="C86" i="2"/>
  <c r="H86" i="3"/>
  <c r="B87" i="2"/>
  <c r="C87" i="2"/>
  <c r="H87" i="3"/>
  <c r="B88" i="2"/>
  <c r="C88" i="2"/>
  <c r="H88" i="3"/>
  <c r="B89" i="2"/>
  <c r="C89" i="2"/>
  <c r="F89" i="2"/>
  <c r="H89" i="3"/>
  <c r="B90" i="2"/>
  <c r="C90" i="2"/>
  <c r="H90" i="3"/>
  <c r="B91" i="2"/>
  <c r="C91" i="2"/>
  <c r="H91" i="3"/>
  <c r="B92" i="2"/>
  <c r="C92" i="2"/>
  <c r="H92" i="3"/>
  <c r="B93" i="2"/>
  <c r="C93" i="2"/>
  <c r="H93" i="3"/>
  <c r="B94" i="2"/>
  <c r="C94" i="2"/>
  <c r="H94" i="3"/>
  <c r="B95" i="2"/>
  <c r="C95" i="2"/>
  <c r="H95" i="3"/>
  <c r="B96" i="2"/>
  <c r="C96" i="2"/>
  <c r="H96" i="3"/>
  <c r="B97" i="2"/>
  <c r="C97" i="2"/>
  <c r="H97" i="3"/>
  <c r="B98" i="2"/>
  <c r="C98" i="2"/>
  <c r="H98" i="3"/>
  <c r="B99" i="2"/>
  <c r="C99" i="2"/>
  <c r="H99" i="3"/>
  <c r="B100" i="2"/>
  <c r="C100" i="2"/>
  <c r="H100" i="3"/>
  <c r="B101" i="2"/>
  <c r="C101" i="2"/>
  <c r="H101" i="3"/>
  <c r="B102" i="2"/>
  <c r="C102" i="2"/>
  <c r="H102" i="3"/>
  <c r="B103" i="2"/>
  <c r="C103" i="2"/>
  <c r="H103" i="3"/>
  <c r="B104" i="2"/>
  <c r="C104" i="2"/>
  <c r="H104" i="3"/>
  <c r="B105" i="2"/>
  <c r="C105" i="2"/>
  <c r="H105" i="3"/>
  <c r="B106" i="2"/>
  <c r="C106" i="2"/>
  <c r="H106" i="3"/>
  <c r="B107" i="2"/>
  <c r="C107" i="2"/>
  <c r="H107" i="3"/>
  <c r="B108" i="2"/>
  <c r="C108" i="2"/>
  <c r="H108" i="3"/>
  <c r="B109" i="2"/>
  <c r="C109" i="2"/>
  <c r="H109" i="3"/>
  <c r="B110" i="2"/>
  <c r="C110" i="2"/>
  <c r="H110" i="3"/>
  <c r="B111" i="2"/>
  <c r="C111" i="2"/>
  <c r="H111" i="3"/>
  <c r="B112" i="2"/>
  <c r="C112" i="2"/>
  <c r="H112" i="3"/>
  <c r="B113" i="2"/>
  <c r="C113" i="2"/>
  <c r="F113" i="2"/>
  <c r="H113" i="3"/>
  <c r="B114" i="2"/>
  <c r="C114" i="2"/>
  <c r="H114" i="3"/>
  <c r="B115" i="2"/>
  <c r="C115" i="2"/>
  <c r="H115" i="3"/>
  <c r="B116" i="2"/>
  <c r="C116" i="2"/>
  <c r="H116" i="3"/>
  <c r="B117" i="2"/>
  <c r="C117" i="2"/>
  <c r="H117" i="3"/>
  <c r="B118" i="2"/>
  <c r="C118" i="2"/>
  <c r="H118" i="3"/>
  <c r="B119" i="2"/>
  <c r="C119" i="2"/>
  <c r="H119" i="3"/>
  <c r="B120" i="2"/>
  <c r="C120" i="2"/>
  <c r="H120" i="3"/>
  <c r="B121" i="2"/>
  <c r="C121" i="2"/>
  <c r="H121" i="3"/>
  <c r="B122" i="2"/>
  <c r="C122" i="2"/>
  <c r="H122" i="3"/>
  <c r="B123" i="2"/>
  <c r="C123" i="2"/>
  <c r="H123" i="3"/>
  <c r="B124" i="2"/>
  <c r="C124" i="2"/>
  <c r="H124" i="3"/>
  <c r="B125" i="2"/>
  <c r="C125" i="2"/>
  <c r="H125" i="3"/>
  <c r="B126" i="2"/>
  <c r="C126" i="2"/>
  <c r="H126" i="3"/>
  <c r="B127" i="2"/>
  <c r="C127" i="2"/>
  <c r="H127" i="3"/>
  <c r="B2" i="2"/>
  <c r="C2" i="2"/>
  <c r="H2" i="3"/>
  <c r="D3" i="3"/>
  <c r="E3" i="3"/>
  <c r="D4" i="3"/>
  <c r="E4" i="3"/>
  <c r="D5" i="3"/>
  <c r="E5" i="3"/>
  <c r="D6" i="3"/>
  <c r="E6" i="3"/>
  <c r="D7" i="3"/>
  <c r="E7" i="3"/>
  <c r="D8" i="3"/>
  <c r="E8" i="3"/>
  <c r="D9" i="3"/>
  <c r="E9" i="3"/>
  <c r="D10" i="3"/>
  <c r="E10" i="3"/>
  <c r="D11" i="3"/>
  <c r="E11" i="3"/>
  <c r="D12" i="3"/>
  <c r="E12" i="3"/>
  <c r="D13" i="3"/>
  <c r="E13" i="3"/>
  <c r="D14" i="3"/>
  <c r="E14" i="3"/>
  <c r="D15" i="3"/>
  <c r="E15" i="3"/>
  <c r="D16" i="3"/>
  <c r="E16" i="3"/>
  <c r="D17" i="3"/>
  <c r="E17" i="3"/>
  <c r="D18" i="3"/>
  <c r="E18" i="3"/>
  <c r="D19" i="3"/>
  <c r="E19" i="3"/>
  <c r="D20" i="3"/>
  <c r="E20" i="3"/>
  <c r="D21" i="3"/>
  <c r="E21" i="3"/>
  <c r="D22" i="3"/>
  <c r="E22" i="3"/>
  <c r="D23" i="3"/>
  <c r="E23" i="3"/>
  <c r="D24" i="3"/>
  <c r="E24" i="3"/>
  <c r="D25" i="3"/>
  <c r="E25" i="3"/>
  <c r="D26" i="3"/>
  <c r="E26" i="3"/>
  <c r="D27" i="3"/>
  <c r="E27" i="3"/>
  <c r="D28" i="3"/>
  <c r="E28" i="3"/>
  <c r="D29" i="3"/>
  <c r="E29" i="3"/>
  <c r="D30" i="3"/>
  <c r="E30" i="3"/>
  <c r="D31" i="3"/>
  <c r="E31" i="3"/>
  <c r="D32" i="3"/>
  <c r="E32" i="3"/>
  <c r="D33" i="3"/>
  <c r="E33" i="3"/>
  <c r="D34" i="3"/>
  <c r="E34" i="3"/>
  <c r="D35" i="3"/>
  <c r="E35" i="3"/>
  <c r="D36" i="3"/>
  <c r="E36" i="3"/>
  <c r="D37" i="3"/>
  <c r="E37" i="3"/>
  <c r="D38" i="3"/>
  <c r="E38" i="3"/>
  <c r="D39" i="3"/>
  <c r="E39" i="3"/>
  <c r="D40" i="3"/>
  <c r="E40" i="3"/>
  <c r="D41" i="3"/>
  <c r="E41" i="3"/>
  <c r="D42" i="3"/>
  <c r="E42" i="3"/>
  <c r="D43" i="3"/>
  <c r="E43" i="3"/>
  <c r="D44" i="3"/>
  <c r="E44" i="3"/>
  <c r="D45" i="3"/>
  <c r="E45" i="3"/>
  <c r="D46" i="3"/>
  <c r="E46" i="3"/>
  <c r="D47" i="3"/>
  <c r="E47" i="3"/>
  <c r="D48" i="3"/>
  <c r="E48" i="3"/>
  <c r="D49" i="3"/>
  <c r="E49" i="3"/>
  <c r="D50" i="3"/>
  <c r="E50" i="3"/>
  <c r="D51" i="3"/>
  <c r="E51" i="3"/>
  <c r="D52" i="3"/>
  <c r="E52" i="3"/>
  <c r="D53" i="3"/>
  <c r="E53" i="3"/>
  <c r="D54" i="3"/>
  <c r="E54" i="3"/>
  <c r="D55" i="3"/>
  <c r="E55" i="3"/>
  <c r="D56" i="3"/>
  <c r="E56" i="3"/>
  <c r="D57" i="3"/>
  <c r="E57" i="3"/>
  <c r="D58" i="3"/>
  <c r="E58" i="3"/>
  <c r="D59" i="3"/>
  <c r="E59" i="3"/>
  <c r="D60" i="3"/>
  <c r="E60" i="3"/>
  <c r="D61" i="3"/>
  <c r="E61" i="3"/>
  <c r="D62" i="3"/>
  <c r="E62" i="3"/>
  <c r="D63" i="3"/>
  <c r="E63" i="3"/>
  <c r="D64" i="3"/>
  <c r="E64" i="3"/>
  <c r="D65" i="3"/>
  <c r="E65" i="3"/>
  <c r="D66" i="3"/>
  <c r="E66" i="3"/>
  <c r="D67" i="3"/>
  <c r="E67" i="3"/>
  <c r="D68" i="3"/>
  <c r="E68" i="3"/>
  <c r="D69" i="3"/>
  <c r="E69" i="3"/>
  <c r="D70" i="3"/>
  <c r="E70" i="3"/>
  <c r="D71" i="3"/>
  <c r="E71" i="3"/>
  <c r="D72" i="3"/>
  <c r="E72" i="3"/>
  <c r="D73" i="3"/>
  <c r="E73" i="3"/>
  <c r="D74" i="3"/>
  <c r="E74" i="3"/>
  <c r="D75" i="3"/>
  <c r="E75" i="3"/>
  <c r="D76" i="3"/>
  <c r="E76" i="3"/>
  <c r="D77" i="3"/>
  <c r="E77" i="3"/>
  <c r="D78" i="3"/>
  <c r="E78" i="3"/>
  <c r="D79" i="3"/>
  <c r="E79" i="3"/>
  <c r="D80" i="3"/>
  <c r="E80" i="3"/>
  <c r="D81" i="3"/>
  <c r="E81" i="3"/>
  <c r="D82" i="3"/>
  <c r="E82" i="3"/>
  <c r="D83" i="3"/>
  <c r="E83" i="3"/>
  <c r="D84" i="3"/>
  <c r="E84" i="3"/>
  <c r="D85" i="3"/>
  <c r="E85" i="3"/>
  <c r="D86" i="3"/>
  <c r="E86" i="3"/>
  <c r="D87" i="3"/>
  <c r="E87" i="3"/>
  <c r="D88" i="3"/>
  <c r="E88" i="3"/>
  <c r="D89" i="3"/>
  <c r="E89" i="3"/>
  <c r="D90" i="3"/>
  <c r="E90" i="3"/>
  <c r="D91" i="3"/>
  <c r="E91" i="3"/>
  <c r="D92" i="3"/>
  <c r="E92" i="3"/>
  <c r="D93" i="3"/>
  <c r="E93" i="3"/>
  <c r="D94" i="3"/>
  <c r="E94" i="3"/>
  <c r="D95" i="3"/>
  <c r="E95" i="3"/>
  <c r="D96" i="3"/>
  <c r="E96" i="3"/>
  <c r="D97" i="3"/>
  <c r="E97" i="3"/>
  <c r="D98" i="3"/>
  <c r="E98" i="3"/>
  <c r="D99" i="3"/>
  <c r="E99" i="3"/>
  <c r="D100" i="3"/>
  <c r="E100" i="3"/>
  <c r="D101" i="3"/>
  <c r="E101" i="3"/>
  <c r="D102" i="3"/>
  <c r="E102" i="3"/>
  <c r="D103" i="3"/>
  <c r="E103" i="3"/>
  <c r="D104" i="3"/>
  <c r="E104" i="3"/>
  <c r="D105" i="3"/>
  <c r="E105" i="3"/>
  <c r="D106" i="3"/>
  <c r="E106" i="3"/>
  <c r="D107" i="3"/>
  <c r="E107" i="3"/>
  <c r="D108" i="3"/>
  <c r="E108" i="3"/>
  <c r="D109" i="3"/>
  <c r="E109" i="3"/>
  <c r="D110" i="3"/>
  <c r="E110" i="3"/>
  <c r="D111" i="3"/>
  <c r="E111" i="3"/>
  <c r="D112" i="3"/>
  <c r="E112" i="3"/>
  <c r="D113" i="3"/>
  <c r="E113" i="3"/>
  <c r="D114" i="3"/>
  <c r="E114" i="3"/>
  <c r="D115" i="3"/>
  <c r="E115" i="3"/>
  <c r="D116" i="3"/>
  <c r="E116" i="3"/>
  <c r="D117" i="3"/>
  <c r="E117" i="3"/>
  <c r="D118" i="3"/>
  <c r="E118" i="3"/>
  <c r="D119" i="3"/>
  <c r="E119" i="3"/>
  <c r="D120" i="3"/>
  <c r="E120" i="3"/>
  <c r="D121" i="3"/>
  <c r="E121" i="3"/>
  <c r="D122" i="3"/>
  <c r="E122" i="3"/>
  <c r="D123" i="3"/>
  <c r="E123" i="3"/>
  <c r="D124" i="3"/>
  <c r="E124" i="3"/>
  <c r="D125" i="3"/>
  <c r="E125" i="3"/>
  <c r="D126" i="3"/>
  <c r="E126" i="3"/>
  <c r="D127" i="3"/>
  <c r="E127" i="3"/>
  <c r="E2" i="3"/>
  <c r="D2" i="3"/>
  <c r="I20" i="2"/>
  <c r="G20" i="3"/>
  <c r="C6" i="3"/>
  <c r="C10" i="3"/>
  <c r="C11" i="3"/>
  <c r="C35" i="3"/>
  <c r="C48" i="3"/>
  <c r="C89" i="3"/>
  <c r="C113" i="3"/>
  <c r="J3" i="2"/>
  <c r="A3" i="3"/>
  <c r="D3" i="2"/>
  <c r="E3" i="2"/>
  <c r="B3" i="3"/>
  <c r="G3" i="2"/>
  <c r="I3" i="3"/>
  <c r="H3" i="2"/>
  <c r="F3" i="3"/>
  <c r="I3" i="2"/>
  <c r="G3" i="3"/>
  <c r="J4" i="2"/>
  <c r="A4" i="3"/>
  <c r="D4" i="2"/>
  <c r="E4" i="2"/>
  <c r="B4" i="3"/>
  <c r="G4" i="2"/>
  <c r="I4" i="3"/>
  <c r="H4" i="2"/>
  <c r="F4" i="3"/>
  <c r="I4" i="2"/>
  <c r="G4" i="3"/>
  <c r="J5" i="2"/>
  <c r="A5" i="3"/>
  <c r="D5" i="2"/>
  <c r="E5" i="2"/>
  <c r="G5" i="2"/>
  <c r="I5" i="3"/>
  <c r="H5" i="2"/>
  <c r="F5" i="3"/>
  <c r="I5" i="2"/>
  <c r="G5" i="3"/>
  <c r="J6" i="2"/>
  <c r="A6" i="3"/>
  <c r="D6" i="2"/>
  <c r="E6" i="2"/>
  <c r="G6" i="2"/>
  <c r="I6" i="3"/>
  <c r="H6" i="2"/>
  <c r="F6" i="3"/>
  <c r="I6" i="2"/>
  <c r="G6" i="3"/>
  <c r="J7" i="2"/>
  <c r="A7" i="3"/>
  <c r="D7" i="2"/>
  <c r="E7" i="2"/>
  <c r="B7" i="3"/>
  <c r="G7" i="2"/>
  <c r="I7" i="3"/>
  <c r="H7" i="2"/>
  <c r="F7" i="3"/>
  <c r="I7" i="2"/>
  <c r="G7" i="3"/>
  <c r="J8" i="2"/>
  <c r="A8" i="3"/>
  <c r="D8" i="2"/>
  <c r="E8" i="2"/>
  <c r="B8" i="3"/>
  <c r="G8" i="2"/>
  <c r="I8" i="3"/>
  <c r="H8" i="2"/>
  <c r="F8" i="3"/>
  <c r="I8" i="2"/>
  <c r="G8" i="3"/>
  <c r="J9" i="2"/>
  <c r="A9" i="3"/>
  <c r="D9" i="2"/>
  <c r="E9" i="2"/>
  <c r="G9" i="2"/>
  <c r="I9" i="3"/>
  <c r="H9" i="2"/>
  <c r="F9" i="3"/>
  <c r="I9" i="2"/>
  <c r="G9" i="3"/>
  <c r="J10" i="2"/>
  <c r="A10" i="3"/>
  <c r="D10" i="2"/>
  <c r="E10" i="2"/>
  <c r="B10" i="3"/>
  <c r="G10" i="2"/>
  <c r="I10" i="3"/>
  <c r="H10" i="2"/>
  <c r="F10" i="3"/>
  <c r="I10" i="2"/>
  <c r="G10" i="3"/>
  <c r="J11" i="2"/>
  <c r="A11" i="3"/>
  <c r="D11" i="2"/>
  <c r="E11" i="2"/>
  <c r="B11" i="3"/>
  <c r="G11" i="2"/>
  <c r="I11" i="3"/>
  <c r="H11" i="2"/>
  <c r="F11" i="3"/>
  <c r="I11" i="2"/>
  <c r="G11" i="3"/>
  <c r="J12" i="2"/>
  <c r="A12" i="3"/>
  <c r="D12" i="2"/>
  <c r="E12" i="2"/>
  <c r="B12" i="3"/>
  <c r="G12" i="2"/>
  <c r="I12" i="3"/>
  <c r="H12" i="2"/>
  <c r="F12" i="3"/>
  <c r="I12" i="2"/>
  <c r="G12" i="3"/>
  <c r="J13" i="2"/>
  <c r="A13" i="3"/>
  <c r="D13" i="2"/>
  <c r="E13" i="2"/>
  <c r="B13" i="3"/>
  <c r="G13" i="2"/>
  <c r="I13" i="3"/>
  <c r="H13" i="2"/>
  <c r="F13" i="3"/>
  <c r="I13" i="2"/>
  <c r="G13" i="3"/>
  <c r="J14" i="2"/>
  <c r="A14" i="3"/>
  <c r="D14" i="2"/>
  <c r="E14" i="2"/>
  <c r="G14" i="2"/>
  <c r="I14" i="3"/>
  <c r="H14" i="2"/>
  <c r="F14" i="3"/>
  <c r="I14" i="2"/>
  <c r="G14" i="3"/>
  <c r="J15" i="2"/>
  <c r="A15" i="3"/>
  <c r="D15" i="2"/>
  <c r="E15" i="2"/>
  <c r="G15" i="2"/>
  <c r="I15" i="3"/>
  <c r="H15" i="2"/>
  <c r="F15" i="3"/>
  <c r="I15" i="2"/>
  <c r="G15" i="3"/>
  <c r="J16" i="2"/>
  <c r="A16" i="3"/>
  <c r="D16" i="2"/>
  <c r="E16" i="2"/>
  <c r="B16" i="3"/>
  <c r="G16" i="2"/>
  <c r="I16" i="3"/>
  <c r="H16" i="2"/>
  <c r="F16" i="3"/>
  <c r="I16" i="2"/>
  <c r="G16" i="3"/>
  <c r="J17" i="2"/>
  <c r="A17" i="3"/>
  <c r="D17" i="2"/>
  <c r="E17" i="2"/>
  <c r="B17" i="3"/>
  <c r="G17" i="2"/>
  <c r="I17" i="3"/>
  <c r="H17" i="2"/>
  <c r="F17" i="3"/>
  <c r="I17" i="2"/>
  <c r="G17" i="3"/>
  <c r="J18" i="2"/>
  <c r="A18" i="3"/>
  <c r="D18" i="2"/>
  <c r="E18" i="2"/>
  <c r="B18" i="3"/>
  <c r="G18" i="2"/>
  <c r="I18" i="3"/>
  <c r="H18" i="2"/>
  <c r="F18" i="3"/>
  <c r="I18" i="2"/>
  <c r="G18" i="3"/>
  <c r="J19" i="2"/>
  <c r="A19" i="3"/>
  <c r="D19" i="2"/>
  <c r="E19" i="2"/>
  <c r="B19" i="3"/>
  <c r="G19" i="2"/>
  <c r="I19" i="3"/>
  <c r="H19" i="2"/>
  <c r="F19" i="3"/>
  <c r="I19" i="2"/>
  <c r="G19" i="3"/>
  <c r="J20" i="2"/>
  <c r="A20" i="3"/>
  <c r="D20" i="2"/>
  <c r="E20" i="2"/>
  <c r="G20" i="2"/>
  <c r="I20" i="3"/>
  <c r="H20" i="2"/>
  <c r="F20" i="3"/>
  <c r="J21" i="2"/>
  <c r="A21" i="3"/>
  <c r="D21" i="2"/>
  <c r="E21" i="2"/>
  <c r="B21" i="3"/>
  <c r="G21" i="2"/>
  <c r="I21" i="3"/>
  <c r="H21" i="2"/>
  <c r="F21" i="3"/>
  <c r="I21" i="2"/>
  <c r="G21" i="3"/>
  <c r="J22" i="2"/>
  <c r="A22" i="3"/>
  <c r="D22" i="2"/>
  <c r="E22" i="2"/>
  <c r="B22" i="3"/>
  <c r="G22" i="2"/>
  <c r="I22" i="3"/>
  <c r="H22" i="2"/>
  <c r="F22" i="3"/>
  <c r="I22" i="2"/>
  <c r="G22" i="3"/>
  <c r="J23" i="2"/>
  <c r="A23" i="3"/>
  <c r="D23" i="2"/>
  <c r="E23" i="2"/>
  <c r="G23" i="2"/>
  <c r="I23" i="3"/>
  <c r="H23" i="2"/>
  <c r="F23" i="3"/>
  <c r="I23" i="2"/>
  <c r="G23" i="3"/>
  <c r="J24" i="2"/>
  <c r="A24" i="3"/>
  <c r="D24" i="2"/>
  <c r="E24" i="2"/>
  <c r="B24" i="3"/>
  <c r="G24" i="2"/>
  <c r="I24" i="3"/>
  <c r="H24" i="2"/>
  <c r="F24" i="3"/>
  <c r="I24" i="2"/>
  <c r="G24" i="3"/>
  <c r="J25" i="2"/>
  <c r="A25" i="3"/>
  <c r="D25" i="2"/>
  <c r="E25" i="2"/>
  <c r="B25" i="3"/>
  <c r="G25" i="2"/>
  <c r="I25" i="3"/>
  <c r="H25" i="2"/>
  <c r="F25" i="3"/>
  <c r="I25" i="2"/>
  <c r="G25" i="3"/>
  <c r="J26" i="2"/>
  <c r="A26" i="3"/>
  <c r="D26" i="2"/>
  <c r="E26" i="2"/>
  <c r="B26" i="3"/>
  <c r="G26" i="2"/>
  <c r="I26" i="3"/>
  <c r="H26" i="2"/>
  <c r="F26" i="3"/>
  <c r="I26" i="2"/>
  <c r="G26" i="3"/>
  <c r="J27" i="2"/>
  <c r="A27" i="3"/>
  <c r="D27" i="2"/>
  <c r="E27" i="2"/>
  <c r="B27" i="3"/>
  <c r="G27" i="2"/>
  <c r="I27" i="3"/>
  <c r="H27" i="2"/>
  <c r="F27" i="3"/>
  <c r="I27" i="2"/>
  <c r="G27" i="3"/>
  <c r="J28" i="2"/>
  <c r="A28" i="3"/>
  <c r="D28" i="2"/>
  <c r="E28" i="2"/>
  <c r="B28" i="3"/>
  <c r="G28" i="2"/>
  <c r="I28" i="3"/>
  <c r="H28" i="2"/>
  <c r="F28" i="3"/>
  <c r="I28" i="2"/>
  <c r="G28" i="3"/>
  <c r="J29" i="2"/>
  <c r="A29" i="3"/>
  <c r="D29" i="2"/>
  <c r="E29" i="2"/>
  <c r="B29" i="3"/>
  <c r="G29" i="2"/>
  <c r="I29" i="3"/>
  <c r="H29" i="2"/>
  <c r="F29" i="3"/>
  <c r="I29" i="2"/>
  <c r="G29" i="3"/>
  <c r="J30" i="2"/>
  <c r="A30" i="3"/>
  <c r="D30" i="2"/>
  <c r="E30" i="2"/>
  <c r="G30" i="2"/>
  <c r="I30" i="3"/>
  <c r="H30" i="2"/>
  <c r="F30" i="3"/>
  <c r="I30" i="2"/>
  <c r="G30" i="3"/>
  <c r="J31" i="2"/>
  <c r="A31" i="3"/>
  <c r="D31" i="2"/>
  <c r="E31" i="2"/>
  <c r="B31" i="3"/>
  <c r="G31" i="2"/>
  <c r="I31" i="3"/>
  <c r="H31" i="2"/>
  <c r="F31" i="3"/>
  <c r="I31" i="2"/>
  <c r="G31" i="3"/>
  <c r="J32" i="2"/>
  <c r="A32" i="3"/>
  <c r="D32" i="2"/>
  <c r="E32" i="2"/>
  <c r="B32" i="3"/>
  <c r="G32" i="2"/>
  <c r="I32" i="3"/>
  <c r="H32" i="2"/>
  <c r="F32" i="3"/>
  <c r="I32" i="2"/>
  <c r="G32" i="3"/>
  <c r="J33" i="2"/>
  <c r="A33" i="3"/>
  <c r="D33" i="2"/>
  <c r="E33" i="2"/>
  <c r="B33" i="3"/>
  <c r="G33" i="2"/>
  <c r="I33" i="3"/>
  <c r="H33" i="2"/>
  <c r="F33" i="3"/>
  <c r="I33" i="2"/>
  <c r="G33" i="3"/>
  <c r="J34" i="2"/>
  <c r="A34" i="3"/>
  <c r="D34" i="2"/>
  <c r="E34" i="2"/>
  <c r="B34" i="3"/>
  <c r="G34" i="2"/>
  <c r="I34" i="3"/>
  <c r="H34" i="2"/>
  <c r="F34" i="3"/>
  <c r="I34" i="2"/>
  <c r="G34" i="3"/>
  <c r="J35" i="2"/>
  <c r="A35" i="3"/>
  <c r="D35" i="2"/>
  <c r="E35" i="2"/>
  <c r="G35" i="2"/>
  <c r="I35" i="3"/>
  <c r="H35" i="2"/>
  <c r="F35" i="3"/>
  <c r="I35" i="2"/>
  <c r="G35" i="3"/>
  <c r="J36" i="2"/>
  <c r="A36" i="3"/>
  <c r="D36" i="2"/>
  <c r="E36" i="2"/>
  <c r="B36" i="3"/>
  <c r="G36" i="2"/>
  <c r="I36" i="3"/>
  <c r="H36" i="2"/>
  <c r="F36" i="3"/>
  <c r="I36" i="2"/>
  <c r="G36" i="3"/>
  <c r="J37" i="2"/>
  <c r="A37" i="3"/>
  <c r="D37" i="2"/>
  <c r="E37" i="2"/>
  <c r="B37" i="3"/>
  <c r="G37" i="2"/>
  <c r="I37" i="3"/>
  <c r="H37" i="2"/>
  <c r="F37" i="3"/>
  <c r="I37" i="2"/>
  <c r="G37" i="3"/>
  <c r="J38" i="2"/>
  <c r="A38" i="3"/>
  <c r="D38" i="2"/>
  <c r="E38" i="2"/>
  <c r="B38" i="3"/>
  <c r="G38" i="2"/>
  <c r="I38" i="3"/>
  <c r="H38" i="2"/>
  <c r="F38" i="3"/>
  <c r="I38" i="2"/>
  <c r="G38" i="3"/>
  <c r="J39" i="2"/>
  <c r="A39" i="3"/>
  <c r="D39" i="2"/>
  <c r="E39" i="2"/>
  <c r="B39" i="3"/>
  <c r="G39" i="2"/>
  <c r="I39" i="3"/>
  <c r="H39" i="2"/>
  <c r="F39" i="3"/>
  <c r="I39" i="2"/>
  <c r="G39" i="3"/>
  <c r="J40" i="2"/>
  <c r="A40" i="3"/>
  <c r="D40" i="2"/>
  <c r="E40" i="2"/>
  <c r="B40" i="3"/>
  <c r="G40" i="2"/>
  <c r="I40" i="3"/>
  <c r="H40" i="2"/>
  <c r="F40" i="3"/>
  <c r="I40" i="2"/>
  <c r="G40" i="3"/>
  <c r="J41" i="2"/>
  <c r="A41" i="3"/>
  <c r="D41" i="2"/>
  <c r="E41" i="2"/>
  <c r="B41" i="3"/>
  <c r="G41" i="2"/>
  <c r="I41" i="3"/>
  <c r="H41" i="2"/>
  <c r="F41" i="3"/>
  <c r="I41" i="2"/>
  <c r="G41" i="3"/>
  <c r="J42" i="2"/>
  <c r="A42" i="3"/>
  <c r="D42" i="2"/>
  <c r="E42" i="2"/>
  <c r="B42" i="3"/>
  <c r="G42" i="2"/>
  <c r="I42" i="3"/>
  <c r="H42" i="2"/>
  <c r="F42" i="3"/>
  <c r="I42" i="2"/>
  <c r="G42" i="3"/>
  <c r="J43" i="2"/>
  <c r="A43" i="3"/>
  <c r="D43" i="2"/>
  <c r="E43" i="2"/>
  <c r="B43" i="3"/>
  <c r="G43" i="2"/>
  <c r="I43" i="3"/>
  <c r="H43" i="2"/>
  <c r="F43" i="3"/>
  <c r="I43" i="2"/>
  <c r="G43" i="3"/>
  <c r="J44" i="2"/>
  <c r="A44" i="3"/>
  <c r="D44" i="2"/>
  <c r="E44" i="2"/>
  <c r="B44" i="3"/>
  <c r="G44" i="2"/>
  <c r="I44" i="3"/>
  <c r="H44" i="2"/>
  <c r="F44" i="3"/>
  <c r="I44" i="2"/>
  <c r="G44" i="3"/>
  <c r="J45" i="2"/>
  <c r="A45" i="3"/>
  <c r="D45" i="2"/>
  <c r="E45" i="2"/>
  <c r="B45" i="3"/>
  <c r="G45" i="2"/>
  <c r="I45" i="3"/>
  <c r="H45" i="2"/>
  <c r="F45" i="3"/>
  <c r="I45" i="2"/>
  <c r="G45" i="3"/>
  <c r="J46" i="2"/>
  <c r="A46" i="3"/>
  <c r="D46" i="2"/>
  <c r="E46" i="2"/>
  <c r="B46" i="3"/>
  <c r="G46" i="2"/>
  <c r="I46" i="3"/>
  <c r="H46" i="2"/>
  <c r="F46" i="3"/>
  <c r="I46" i="2"/>
  <c r="G46" i="3"/>
  <c r="J47" i="2"/>
  <c r="A47" i="3"/>
  <c r="D47" i="2"/>
  <c r="E47" i="2"/>
  <c r="B47" i="3"/>
  <c r="G47" i="2"/>
  <c r="I47" i="3"/>
  <c r="H47" i="2"/>
  <c r="F47" i="3"/>
  <c r="I47" i="2"/>
  <c r="G47" i="3"/>
  <c r="J48" i="2"/>
  <c r="A48" i="3"/>
  <c r="D48" i="2"/>
  <c r="E48" i="2"/>
  <c r="B48" i="3"/>
  <c r="G48" i="2"/>
  <c r="I48" i="3"/>
  <c r="H48" i="2"/>
  <c r="F48" i="3"/>
  <c r="I48" i="2"/>
  <c r="G48" i="3"/>
  <c r="J49" i="2"/>
  <c r="A49" i="3"/>
  <c r="D49" i="2"/>
  <c r="E49" i="2"/>
  <c r="B49" i="3"/>
  <c r="G49" i="2"/>
  <c r="I49" i="3"/>
  <c r="H49" i="2"/>
  <c r="F49" i="3"/>
  <c r="I49" i="2"/>
  <c r="G49" i="3"/>
  <c r="J50" i="2"/>
  <c r="A50" i="3"/>
  <c r="D50" i="2"/>
  <c r="E50" i="2"/>
  <c r="B50" i="3"/>
  <c r="G50" i="2"/>
  <c r="I50" i="3"/>
  <c r="H50" i="2"/>
  <c r="F50" i="3"/>
  <c r="I50" i="2"/>
  <c r="G50" i="3"/>
  <c r="J51" i="2"/>
  <c r="A51" i="3"/>
  <c r="D51" i="2"/>
  <c r="E51" i="2"/>
  <c r="B51" i="3"/>
  <c r="G51" i="2"/>
  <c r="I51" i="3"/>
  <c r="H51" i="2"/>
  <c r="F51" i="3"/>
  <c r="I51" i="2"/>
  <c r="G51" i="3"/>
  <c r="J52" i="2"/>
  <c r="A52" i="3"/>
  <c r="D52" i="2"/>
  <c r="E52" i="2"/>
  <c r="B52" i="3"/>
  <c r="G52" i="2"/>
  <c r="I52" i="3"/>
  <c r="H52" i="2"/>
  <c r="F52" i="3"/>
  <c r="I52" i="2"/>
  <c r="G52" i="3"/>
  <c r="J53" i="2"/>
  <c r="A53" i="3"/>
  <c r="D53" i="2"/>
  <c r="E53" i="2"/>
  <c r="B53" i="3"/>
  <c r="G53" i="2"/>
  <c r="I53" i="3"/>
  <c r="H53" i="2"/>
  <c r="F53" i="3"/>
  <c r="I53" i="2"/>
  <c r="G53" i="3"/>
  <c r="J54" i="2"/>
  <c r="A54" i="3"/>
  <c r="D54" i="2"/>
  <c r="E54" i="2"/>
  <c r="B54" i="3"/>
  <c r="G54" i="2"/>
  <c r="I54" i="3"/>
  <c r="H54" i="2"/>
  <c r="F54" i="3"/>
  <c r="I54" i="2"/>
  <c r="G54" i="3"/>
  <c r="J55" i="2"/>
  <c r="A55" i="3"/>
  <c r="D55" i="2"/>
  <c r="E55" i="2"/>
  <c r="B55" i="3"/>
  <c r="G55" i="2"/>
  <c r="I55" i="3"/>
  <c r="H55" i="2"/>
  <c r="F55" i="3"/>
  <c r="I55" i="2"/>
  <c r="G55" i="3"/>
  <c r="J56" i="2"/>
  <c r="A56" i="3"/>
  <c r="D56" i="2"/>
  <c r="E56" i="2"/>
  <c r="B56" i="3"/>
  <c r="G56" i="2"/>
  <c r="I56" i="3"/>
  <c r="H56" i="2"/>
  <c r="F56" i="3"/>
  <c r="I56" i="2"/>
  <c r="G56" i="3"/>
  <c r="J57" i="2"/>
  <c r="A57" i="3"/>
  <c r="D57" i="2"/>
  <c r="E57" i="2"/>
  <c r="B57" i="3"/>
  <c r="G57" i="2"/>
  <c r="I57" i="3"/>
  <c r="H57" i="2"/>
  <c r="F57" i="3"/>
  <c r="I57" i="2"/>
  <c r="G57" i="3"/>
  <c r="J58" i="2"/>
  <c r="A58" i="3"/>
  <c r="D58" i="2"/>
  <c r="E58" i="2"/>
  <c r="B58" i="3"/>
  <c r="G58" i="2"/>
  <c r="I58" i="3"/>
  <c r="H58" i="2"/>
  <c r="F58" i="3"/>
  <c r="I58" i="2"/>
  <c r="G58" i="3"/>
  <c r="J59" i="2"/>
  <c r="A59" i="3"/>
  <c r="D59" i="2"/>
  <c r="E59" i="2"/>
  <c r="G59" i="2"/>
  <c r="I59" i="3"/>
  <c r="H59" i="2"/>
  <c r="F59" i="3"/>
  <c r="I59" i="2"/>
  <c r="G59" i="3"/>
  <c r="J60" i="2"/>
  <c r="A60" i="3"/>
  <c r="D60" i="2"/>
  <c r="E60" i="2"/>
  <c r="B60" i="3"/>
  <c r="G60" i="2"/>
  <c r="I60" i="3"/>
  <c r="H60" i="2"/>
  <c r="F60" i="3"/>
  <c r="I60" i="2"/>
  <c r="G60" i="3"/>
  <c r="J61" i="2"/>
  <c r="A61" i="3"/>
  <c r="D61" i="2"/>
  <c r="E61" i="2"/>
  <c r="B61" i="3"/>
  <c r="G61" i="2"/>
  <c r="I61" i="3"/>
  <c r="H61" i="2"/>
  <c r="F61" i="3"/>
  <c r="I61" i="2"/>
  <c r="G61" i="3"/>
  <c r="J62" i="2"/>
  <c r="A62" i="3"/>
  <c r="D62" i="2"/>
  <c r="E62" i="2"/>
  <c r="B62" i="3"/>
  <c r="G62" i="2"/>
  <c r="I62" i="3"/>
  <c r="H62" i="2"/>
  <c r="F62" i="3"/>
  <c r="I62" i="2"/>
  <c r="G62" i="3"/>
  <c r="J63" i="2"/>
  <c r="A63" i="3"/>
  <c r="D63" i="2"/>
  <c r="E63" i="2"/>
  <c r="B63" i="3"/>
  <c r="G63" i="2"/>
  <c r="I63" i="3"/>
  <c r="H63" i="2"/>
  <c r="F63" i="3"/>
  <c r="I63" i="2"/>
  <c r="G63" i="3"/>
  <c r="J64" i="2"/>
  <c r="A64" i="3"/>
  <c r="D64" i="2"/>
  <c r="E64" i="2"/>
  <c r="B64" i="3"/>
  <c r="G64" i="2"/>
  <c r="I64" i="3"/>
  <c r="H64" i="2"/>
  <c r="F64" i="3"/>
  <c r="I64" i="2"/>
  <c r="G64" i="3"/>
  <c r="J65" i="2"/>
  <c r="A65" i="3"/>
  <c r="D65" i="2"/>
  <c r="E65" i="2"/>
  <c r="G65" i="2"/>
  <c r="I65" i="3"/>
  <c r="H65" i="2"/>
  <c r="F65" i="3"/>
  <c r="I65" i="2"/>
  <c r="G65" i="3"/>
  <c r="J66" i="2"/>
  <c r="A66" i="3"/>
  <c r="D66" i="2"/>
  <c r="E66" i="2"/>
  <c r="B66" i="3"/>
  <c r="G66" i="2"/>
  <c r="I66" i="3"/>
  <c r="H66" i="2"/>
  <c r="F66" i="3"/>
  <c r="I66" i="2"/>
  <c r="G66" i="3"/>
  <c r="J67" i="2"/>
  <c r="A67" i="3"/>
  <c r="D67" i="2"/>
  <c r="E67" i="2"/>
  <c r="B67" i="3"/>
  <c r="G67" i="2"/>
  <c r="I67" i="3"/>
  <c r="H67" i="2"/>
  <c r="F67" i="3"/>
  <c r="I67" i="2"/>
  <c r="G67" i="3"/>
  <c r="J68" i="2"/>
  <c r="A68" i="3"/>
  <c r="D68" i="2"/>
  <c r="E68" i="2"/>
  <c r="B68" i="3"/>
  <c r="G68" i="2"/>
  <c r="I68" i="3"/>
  <c r="H68" i="2"/>
  <c r="F68" i="3"/>
  <c r="I68" i="2"/>
  <c r="G68" i="3"/>
  <c r="J69" i="2"/>
  <c r="A69" i="3"/>
  <c r="D69" i="2"/>
  <c r="E69" i="2"/>
  <c r="B69" i="3"/>
  <c r="G69" i="2"/>
  <c r="I69" i="3"/>
  <c r="H69" i="2"/>
  <c r="F69" i="3"/>
  <c r="I69" i="2"/>
  <c r="G69" i="3"/>
  <c r="J70" i="2"/>
  <c r="A70" i="3"/>
  <c r="D70" i="2"/>
  <c r="E70" i="2"/>
  <c r="B70" i="3"/>
  <c r="G70" i="2"/>
  <c r="I70" i="3"/>
  <c r="H70" i="2"/>
  <c r="F70" i="3"/>
  <c r="I70" i="2"/>
  <c r="G70" i="3"/>
  <c r="J71" i="2"/>
  <c r="A71" i="3"/>
  <c r="D71" i="2"/>
  <c r="E71" i="2"/>
  <c r="B71" i="3"/>
  <c r="G71" i="2"/>
  <c r="I71" i="3"/>
  <c r="H71" i="2"/>
  <c r="F71" i="3"/>
  <c r="I71" i="2"/>
  <c r="G71" i="3"/>
  <c r="J72" i="2"/>
  <c r="A72" i="3"/>
  <c r="D72" i="2"/>
  <c r="E72" i="2"/>
  <c r="B72" i="3"/>
  <c r="G72" i="2"/>
  <c r="I72" i="3"/>
  <c r="H72" i="2"/>
  <c r="F72" i="3"/>
  <c r="I72" i="2"/>
  <c r="G72" i="3"/>
  <c r="J73" i="2"/>
  <c r="A73" i="3"/>
  <c r="D73" i="2"/>
  <c r="E73" i="2"/>
  <c r="B73" i="3"/>
  <c r="G73" i="2"/>
  <c r="I73" i="3"/>
  <c r="H73" i="2"/>
  <c r="F73" i="3"/>
  <c r="I73" i="2"/>
  <c r="G73" i="3"/>
  <c r="J74" i="2"/>
  <c r="A74" i="3"/>
  <c r="D74" i="2"/>
  <c r="E74" i="2"/>
  <c r="B74" i="3"/>
  <c r="G74" i="2"/>
  <c r="I74" i="3"/>
  <c r="H74" i="2"/>
  <c r="F74" i="3"/>
  <c r="I74" i="2"/>
  <c r="G74" i="3"/>
  <c r="J75" i="2"/>
  <c r="A75" i="3"/>
  <c r="D75" i="2"/>
  <c r="E75" i="2"/>
  <c r="B75" i="3"/>
  <c r="G75" i="2"/>
  <c r="I75" i="3"/>
  <c r="H75" i="2"/>
  <c r="F75" i="3"/>
  <c r="I75" i="2"/>
  <c r="G75" i="3"/>
  <c r="J76" i="2"/>
  <c r="A76" i="3"/>
  <c r="D76" i="2"/>
  <c r="E76" i="2"/>
  <c r="B76" i="3"/>
  <c r="G76" i="2"/>
  <c r="I76" i="3"/>
  <c r="H76" i="2"/>
  <c r="F76" i="3"/>
  <c r="I76" i="2"/>
  <c r="G76" i="3"/>
  <c r="J77" i="2"/>
  <c r="A77" i="3"/>
  <c r="D77" i="2"/>
  <c r="E77" i="2"/>
  <c r="B77" i="3"/>
  <c r="G77" i="2"/>
  <c r="I77" i="3"/>
  <c r="H77" i="2"/>
  <c r="F77" i="3"/>
  <c r="I77" i="2"/>
  <c r="G77" i="3"/>
  <c r="J78" i="2"/>
  <c r="A78" i="3"/>
  <c r="D78" i="2"/>
  <c r="E78" i="2"/>
  <c r="B78" i="3"/>
  <c r="G78" i="2"/>
  <c r="I78" i="3"/>
  <c r="H78" i="2"/>
  <c r="F78" i="3"/>
  <c r="I78" i="2"/>
  <c r="G78" i="3"/>
  <c r="J79" i="2"/>
  <c r="A79" i="3"/>
  <c r="D79" i="2"/>
  <c r="E79" i="2"/>
  <c r="B79" i="3"/>
  <c r="G79" i="2"/>
  <c r="I79" i="3"/>
  <c r="H79" i="2"/>
  <c r="F79" i="3"/>
  <c r="I79" i="2"/>
  <c r="G79" i="3"/>
  <c r="J80" i="2"/>
  <c r="A80" i="3"/>
  <c r="D80" i="2"/>
  <c r="E80" i="2"/>
  <c r="B80" i="3"/>
  <c r="G80" i="2"/>
  <c r="I80" i="3"/>
  <c r="H80" i="2"/>
  <c r="F80" i="3"/>
  <c r="I80" i="2"/>
  <c r="G80" i="3"/>
  <c r="J81" i="2"/>
  <c r="A81" i="3"/>
  <c r="D81" i="2"/>
  <c r="E81" i="2"/>
  <c r="B81" i="3"/>
  <c r="G81" i="2"/>
  <c r="I81" i="3"/>
  <c r="H81" i="2"/>
  <c r="F81" i="3"/>
  <c r="I81" i="2"/>
  <c r="G81" i="3"/>
  <c r="J82" i="2"/>
  <c r="A82" i="3"/>
  <c r="D82" i="2"/>
  <c r="E82" i="2"/>
  <c r="B82" i="3"/>
  <c r="G82" i="2"/>
  <c r="I82" i="3"/>
  <c r="H82" i="2"/>
  <c r="F82" i="3"/>
  <c r="I82" i="2"/>
  <c r="G82" i="3"/>
  <c r="J83" i="2"/>
  <c r="A83" i="3"/>
  <c r="D83" i="2"/>
  <c r="E83" i="2"/>
  <c r="B83" i="3"/>
  <c r="G83" i="2"/>
  <c r="I83" i="3"/>
  <c r="H83" i="2"/>
  <c r="F83" i="3"/>
  <c r="I83" i="2"/>
  <c r="G83" i="3"/>
  <c r="J84" i="2"/>
  <c r="A84" i="3"/>
  <c r="D84" i="2"/>
  <c r="E84" i="2"/>
  <c r="B84" i="3"/>
  <c r="G84" i="2"/>
  <c r="I84" i="3"/>
  <c r="H84" i="2"/>
  <c r="F84" i="3"/>
  <c r="I84" i="2"/>
  <c r="G84" i="3"/>
  <c r="J85" i="2"/>
  <c r="A85" i="3"/>
  <c r="D85" i="2"/>
  <c r="E85" i="2"/>
  <c r="B85" i="3"/>
  <c r="G85" i="2"/>
  <c r="I85" i="3"/>
  <c r="H85" i="2"/>
  <c r="F85" i="3"/>
  <c r="I85" i="2"/>
  <c r="G85" i="3"/>
  <c r="J86" i="2"/>
  <c r="A86" i="3"/>
  <c r="D86" i="2"/>
  <c r="E86" i="2"/>
  <c r="B86" i="3"/>
  <c r="G86" i="2"/>
  <c r="I86" i="3"/>
  <c r="H86" i="2"/>
  <c r="F86" i="3"/>
  <c r="I86" i="2"/>
  <c r="G86" i="3"/>
  <c r="J87" i="2"/>
  <c r="A87" i="3"/>
  <c r="D87" i="2"/>
  <c r="E87" i="2"/>
  <c r="B87" i="3"/>
  <c r="G87" i="2"/>
  <c r="I87" i="3"/>
  <c r="H87" i="2"/>
  <c r="F87" i="3"/>
  <c r="I87" i="2"/>
  <c r="G87" i="3"/>
  <c r="J88" i="2"/>
  <c r="A88" i="3"/>
  <c r="D88" i="2"/>
  <c r="E88" i="2"/>
  <c r="B88" i="3"/>
  <c r="G88" i="2"/>
  <c r="I88" i="3"/>
  <c r="H88" i="2"/>
  <c r="F88" i="3"/>
  <c r="I88" i="2"/>
  <c r="G88" i="3"/>
  <c r="J89" i="2"/>
  <c r="A89" i="3"/>
  <c r="D89" i="2"/>
  <c r="E89" i="2"/>
  <c r="G89" i="2"/>
  <c r="H89" i="2"/>
  <c r="F89" i="3"/>
  <c r="I89" i="2"/>
  <c r="G89" i="3"/>
  <c r="J90" i="2"/>
  <c r="A90" i="3"/>
  <c r="D90" i="2"/>
  <c r="E90" i="2"/>
  <c r="B90" i="3"/>
  <c r="G90" i="2"/>
  <c r="I90" i="3"/>
  <c r="H90" i="2"/>
  <c r="F90" i="3"/>
  <c r="I90" i="2"/>
  <c r="G90" i="3"/>
  <c r="J91" i="2"/>
  <c r="A91" i="3"/>
  <c r="D91" i="2"/>
  <c r="E91" i="2"/>
  <c r="B91" i="3"/>
  <c r="G91" i="2"/>
  <c r="I91" i="3"/>
  <c r="H91" i="2"/>
  <c r="F91" i="3"/>
  <c r="I91" i="2"/>
  <c r="G91" i="3"/>
  <c r="J92" i="2"/>
  <c r="A92" i="3"/>
  <c r="D92" i="2"/>
  <c r="E92" i="2"/>
  <c r="B92" i="3"/>
  <c r="G92" i="2"/>
  <c r="I92" i="3"/>
  <c r="H92" i="2"/>
  <c r="F92" i="3"/>
  <c r="I92" i="2"/>
  <c r="G92" i="3"/>
  <c r="J93" i="2"/>
  <c r="A93" i="3"/>
  <c r="D93" i="2"/>
  <c r="E93" i="2"/>
  <c r="B93" i="3"/>
  <c r="G93" i="2"/>
  <c r="I93" i="3"/>
  <c r="H93" i="2"/>
  <c r="F93" i="3"/>
  <c r="I93" i="2"/>
  <c r="G93" i="3"/>
  <c r="J94" i="2"/>
  <c r="A94" i="3"/>
  <c r="D94" i="2"/>
  <c r="E94" i="2"/>
  <c r="B94" i="3"/>
  <c r="G94" i="2"/>
  <c r="I94" i="3"/>
  <c r="H94" i="2"/>
  <c r="F94" i="3"/>
  <c r="I94" i="2"/>
  <c r="G94" i="3"/>
  <c r="J95" i="2"/>
  <c r="A95" i="3"/>
  <c r="D95" i="2"/>
  <c r="E95" i="2"/>
  <c r="B95" i="3"/>
  <c r="G95" i="2"/>
  <c r="I95" i="3"/>
  <c r="H95" i="2"/>
  <c r="F95" i="3"/>
  <c r="I95" i="2"/>
  <c r="G95" i="3"/>
  <c r="J96" i="2"/>
  <c r="A96" i="3"/>
  <c r="D96" i="2"/>
  <c r="E96" i="2"/>
  <c r="B96" i="3"/>
  <c r="G96" i="2"/>
  <c r="I96" i="3"/>
  <c r="H96" i="2"/>
  <c r="F96" i="3"/>
  <c r="I96" i="2"/>
  <c r="G96" i="3"/>
  <c r="J97" i="2"/>
  <c r="A97" i="3"/>
  <c r="D97" i="2"/>
  <c r="E97" i="2"/>
  <c r="G97" i="2"/>
  <c r="I97" i="3"/>
  <c r="H97" i="2"/>
  <c r="F97" i="3"/>
  <c r="I97" i="2"/>
  <c r="G97" i="3"/>
  <c r="J98" i="2"/>
  <c r="A98" i="3"/>
  <c r="D98" i="2"/>
  <c r="E98" i="2"/>
  <c r="G98" i="2"/>
  <c r="I98" i="3"/>
  <c r="H98" i="2"/>
  <c r="F98" i="3"/>
  <c r="I98" i="2"/>
  <c r="G98" i="3"/>
  <c r="J99" i="2"/>
  <c r="A99" i="3"/>
  <c r="D99" i="2"/>
  <c r="E99" i="2"/>
  <c r="B99" i="3"/>
  <c r="G99" i="2"/>
  <c r="I99" i="3"/>
  <c r="H99" i="2"/>
  <c r="F99" i="3"/>
  <c r="I99" i="2"/>
  <c r="G99" i="3"/>
  <c r="J100" i="2"/>
  <c r="A100" i="3"/>
  <c r="D100" i="2"/>
  <c r="E100" i="2"/>
  <c r="B100" i="3"/>
  <c r="G100" i="2"/>
  <c r="I100" i="3"/>
  <c r="H100" i="2"/>
  <c r="F100" i="3"/>
  <c r="I100" i="2"/>
  <c r="G100" i="3"/>
  <c r="J101" i="2"/>
  <c r="A101" i="3"/>
  <c r="D101" i="2"/>
  <c r="E101" i="2"/>
  <c r="G101" i="2"/>
  <c r="I101" i="3"/>
  <c r="H101" i="2"/>
  <c r="F101" i="3"/>
  <c r="I101" i="2"/>
  <c r="G101" i="3"/>
  <c r="J102" i="2"/>
  <c r="A102" i="3"/>
  <c r="D102" i="2"/>
  <c r="E102" i="2"/>
  <c r="B102" i="3"/>
  <c r="G102" i="2"/>
  <c r="I102" i="3"/>
  <c r="H102" i="2"/>
  <c r="F102" i="3"/>
  <c r="I102" i="2"/>
  <c r="G102" i="3"/>
  <c r="J103" i="2"/>
  <c r="A103" i="3"/>
  <c r="D103" i="2"/>
  <c r="E103" i="2"/>
  <c r="B103" i="3"/>
  <c r="G103" i="2"/>
  <c r="I103" i="3"/>
  <c r="H103" i="2"/>
  <c r="F103" i="3"/>
  <c r="I103" i="2"/>
  <c r="G103" i="3"/>
  <c r="J104" i="2"/>
  <c r="A104" i="3"/>
  <c r="D104" i="2"/>
  <c r="E104" i="2"/>
  <c r="B104" i="3"/>
  <c r="G104" i="2"/>
  <c r="I104" i="3"/>
  <c r="H104" i="2"/>
  <c r="F104" i="3"/>
  <c r="I104" i="2"/>
  <c r="G104" i="3"/>
  <c r="J105" i="2"/>
  <c r="A105" i="3"/>
  <c r="D105" i="2"/>
  <c r="E105" i="2"/>
  <c r="B105" i="3"/>
  <c r="G105" i="2"/>
  <c r="I105" i="3"/>
  <c r="H105" i="2"/>
  <c r="F105" i="3"/>
  <c r="I105" i="2"/>
  <c r="G105" i="3"/>
  <c r="J106" i="2"/>
  <c r="A106" i="3"/>
  <c r="D106" i="2"/>
  <c r="E106" i="2"/>
  <c r="B106" i="3"/>
  <c r="G106" i="2"/>
  <c r="I106" i="3"/>
  <c r="H106" i="2"/>
  <c r="F106" i="3"/>
  <c r="I106" i="2"/>
  <c r="G106" i="3"/>
  <c r="J107" i="2"/>
  <c r="A107" i="3"/>
  <c r="D107" i="2"/>
  <c r="E107" i="2"/>
  <c r="B107" i="3"/>
  <c r="G107" i="2"/>
  <c r="I107" i="3"/>
  <c r="H107" i="2"/>
  <c r="F107" i="3"/>
  <c r="I107" i="2"/>
  <c r="G107" i="3"/>
  <c r="J108" i="2"/>
  <c r="A108" i="3"/>
  <c r="D108" i="2"/>
  <c r="E108" i="2"/>
  <c r="B108" i="3"/>
  <c r="G108" i="2"/>
  <c r="I108" i="3"/>
  <c r="H108" i="2"/>
  <c r="F108" i="3"/>
  <c r="I108" i="2"/>
  <c r="G108" i="3"/>
  <c r="J109" i="2"/>
  <c r="A109" i="3"/>
  <c r="D109" i="2"/>
  <c r="E109" i="2"/>
  <c r="B109" i="3"/>
  <c r="G109" i="2"/>
  <c r="I109" i="3"/>
  <c r="H109" i="2"/>
  <c r="F109" i="3"/>
  <c r="I109" i="2"/>
  <c r="G109" i="3"/>
  <c r="J110" i="2"/>
  <c r="A110" i="3"/>
  <c r="D110" i="2"/>
  <c r="E110" i="2"/>
  <c r="B110" i="3"/>
  <c r="G110" i="2"/>
  <c r="I110" i="3"/>
  <c r="H110" i="2"/>
  <c r="F110" i="3"/>
  <c r="I110" i="2"/>
  <c r="G110" i="3"/>
  <c r="J111" i="2"/>
  <c r="A111" i="3"/>
  <c r="D111" i="2"/>
  <c r="E111" i="2"/>
  <c r="B111" i="3"/>
  <c r="G111" i="2"/>
  <c r="I111" i="3"/>
  <c r="H111" i="2"/>
  <c r="F111" i="3"/>
  <c r="I111" i="2"/>
  <c r="G111" i="3"/>
  <c r="J112" i="2"/>
  <c r="A112" i="3"/>
  <c r="D112" i="2"/>
  <c r="E112" i="2"/>
  <c r="B112" i="3"/>
  <c r="G112" i="2"/>
  <c r="I112" i="3"/>
  <c r="H112" i="2"/>
  <c r="F112" i="3"/>
  <c r="I112" i="2"/>
  <c r="G112" i="3"/>
  <c r="J113" i="2"/>
  <c r="A113" i="3"/>
  <c r="D113" i="2"/>
  <c r="E113" i="2"/>
  <c r="G113" i="2"/>
  <c r="I113" i="3"/>
  <c r="H113" i="2"/>
  <c r="F113" i="3"/>
  <c r="I113" i="2"/>
  <c r="G113" i="3"/>
  <c r="J114" i="2"/>
  <c r="A114" i="3"/>
  <c r="D114" i="2"/>
  <c r="E114" i="2"/>
  <c r="B114" i="3"/>
  <c r="G114" i="2"/>
  <c r="I114" i="3"/>
  <c r="H114" i="2"/>
  <c r="F114" i="3"/>
  <c r="I114" i="2"/>
  <c r="G114" i="3"/>
  <c r="J115" i="2"/>
  <c r="A115" i="3"/>
  <c r="D115" i="2"/>
  <c r="E115" i="2"/>
  <c r="B115" i="3"/>
  <c r="G115" i="2"/>
  <c r="I115" i="3"/>
  <c r="H115" i="2"/>
  <c r="F115" i="3"/>
  <c r="I115" i="2"/>
  <c r="G115" i="3"/>
  <c r="J116" i="2"/>
  <c r="A116" i="3"/>
  <c r="D116" i="2"/>
  <c r="E116" i="2"/>
  <c r="B116" i="3"/>
  <c r="G116" i="2"/>
  <c r="I116" i="3"/>
  <c r="H116" i="2"/>
  <c r="F116" i="3"/>
  <c r="I116" i="2"/>
  <c r="G116" i="3"/>
  <c r="J117" i="2"/>
  <c r="A117" i="3"/>
  <c r="D117" i="2"/>
  <c r="E117" i="2"/>
  <c r="B117" i="3"/>
  <c r="G117" i="2"/>
  <c r="I117" i="3"/>
  <c r="H117" i="2"/>
  <c r="F117" i="3"/>
  <c r="I117" i="2"/>
  <c r="G117" i="3"/>
  <c r="J118" i="2"/>
  <c r="A118" i="3"/>
  <c r="D118" i="2"/>
  <c r="E118" i="2"/>
  <c r="B118" i="3"/>
  <c r="G118" i="2"/>
  <c r="I118" i="3"/>
  <c r="H118" i="2"/>
  <c r="F118" i="3"/>
  <c r="I118" i="2"/>
  <c r="G118" i="3"/>
  <c r="J119" i="2"/>
  <c r="A119" i="3"/>
  <c r="D119" i="2"/>
  <c r="E119" i="2"/>
  <c r="B119" i="3"/>
  <c r="G119" i="2"/>
  <c r="I119" i="3"/>
  <c r="H119" i="2"/>
  <c r="F119" i="3"/>
  <c r="I119" i="2"/>
  <c r="G119" i="3"/>
  <c r="J120" i="2"/>
  <c r="A120" i="3"/>
  <c r="D120" i="2"/>
  <c r="E120" i="2"/>
  <c r="B120" i="3"/>
  <c r="G120" i="2"/>
  <c r="I120" i="3"/>
  <c r="H120" i="2"/>
  <c r="F120" i="3"/>
  <c r="I120" i="2"/>
  <c r="G120" i="3"/>
  <c r="J121" i="2"/>
  <c r="A121" i="3"/>
  <c r="D121" i="2"/>
  <c r="E121" i="2"/>
  <c r="B121" i="3"/>
  <c r="G121" i="2"/>
  <c r="I121" i="3"/>
  <c r="H121" i="2"/>
  <c r="F121" i="3"/>
  <c r="I121" i="2"/>
  <c r="G121" i="3"/>
  <c r="J122" i="2"/>
  <c r="A122" i="3"/>
  <c r="D122" i="2"/>
  <c r="E122" i="2"/>
  <c r="B122" i="3"/>
  <c r="G122" i="2"/>
  <c r="I122" i="3"/>
  <c r="H122" i="2"/>
  <c r="F122" i="3"/>
  <c r="I122" i="2"/>
  <c r="G122" i="3"/>
  <c r="J123" i="2"/>
  <c r="A123" i="3"/>
  <c r="D123" i="2"/>
  <c r="E123" i="2"/>
  <c r="B123" i="3"/>
  <c r="G123" i="2"/>
  <c r="I123" i="3"/>
  <c r="H123" i="2"/>
  <c r="F123" i="3"/>
  <c r="I123" i="2"/>
  <c r="G123" i="3"/>
  <c r="J124" i="2"/>
  <c r="A124" i="3"/>
  <c r="D124" i="2"/>
  <c r="E124" i="2"/>
  <c r="B124" i="3"/>
  <c r="G124" i="2"/>
  <c r="I124" i="3"/>
  <c r="H124" i="2"/>
  <c r="F124" i="3"/>
  <c r="I124" i="2"/>
  <c r="G124" i="3"/>
  <c r="J125" i="2"/>
  <c r="A125" i="3"/>
  <c r="D125" i="2"/>
  <c r="E125" i="2"/>
  <c r="B125" i="3"/>
  <c r="G125" i="2"/>
  <c r="I125" i="3"/>
  <c r="H125" i="2"/>
  <c r="F125" i="3"/>
  <c r="I125" i="2"/>
  <c r="G125" i="3"/>
  <c r="J126" i="2"/>
  <c r="A126" i="3"/>
  <c r="D126" i="2"/>
  <c r="E126" i="2"/>
  <c r="B126" i="3"/>
  <c r="G126" i="2"/>
  <c r="I126" i="3"/>
  <c r="H126" i="2"/>
  <c r="F126" i="3"/>
  <c r="I126" i="2"/>
  <c r="G126" i="3"/>
  <c r="J127" i="2"/>
  <c r="A127" i="3"/>
  <c r="D127" i="2"/>
  <c r="E127" i="2"/>
  <c r="B127" i="3"/>
  <c r="G127" i="2"/>
  <c r="I127" i="3"/>
  <c r="H127" i="2"/>
  <c r="F127" i="3"/>
  <c r="I127" i="2"/>
  <c r="G127" i="3"/>
  <c r="I2" i="2"/>
  <c r="G2" i="3"/>
  <c r="H2" i="2"/>
  <c r="F2" i="3"/>
  <c r="J2" i="2"/>
  <c r="A2" i="3"/>
  <c r="G2" i="2"/>
  <c r="I2" i="3"/>
  <c r="D2" i="2"/>
  <c r="E2" i="2"/>
  <c r="B2" i="3"/>
  <c r="C9" i="1"/>
  <c r="A985" i="1"/>
  <c r="A984" i="1"/>
  <c r="A977" i="1"/>
  <c r="A976" i="1"/>
  <c r="A969" i="1"/>
  <c r="A968" i="1"/>
  <c r="A961" i="1"/>
  <c r="A960" i="1"/>
  <c r="A953" i="1"/>
  <c r="A952" i="1"/>
  <c r="A945" i="1"/>
  <c r="A944" i="1"/>
  <c r="A937" i="1"/>
  <c r="A936" i="1"/>
  <c r="A929" i="1"/>
  <c r="A928" i="1"/>
  <c r="A920" i="1"/>
  <c r="A913" i="1"/>
  <c r="A912" i="1"/>
  <c r="A905" i="1"/>
  <c r="A904" i="1"/>
  <c r="A897" i="1"/>
  <c r="A896" i="1"/>
  <c r="A889" i="1"/>
  <c r="A888" i="1"/>
  <c r="A881" i="1"/>
  <c r="A880" i="1"/>
  <c r="A873" i="1"/>
  <c r="A866" i="1"/>
  <c r="A865" i="1"/>
  <c r="A858" i="1"/>
  <c r="A857" i="1"/>
  <c r="A850" i="1"/>
  <c r="A849" i="1"/>
  <c r="A842" i="1"/>
  <c r="A841" i="1"/>
  <c r="A834" i="1"/>
  <c r="A833" i="1"/>
  <c r="A826" i="1"/>
  <c r="A825" i="1"/>
  <c r="A818" i="1"/>
  <c r="A817" i="1"/>
  <c r="A810" i="1"/>
  <c r="A809" i="1"/>
  <c r="A802" i="1"/>
  <c r="A801" i="1"/>
  <c r="A794" i="1"/>
  <c r="A793" i="1"/>
  <c r="A786" i="1"/>
  <c r="A785" i="1"/>
  <c r="A778" i="1"/>
  <c r="A771" i="1"/>
  <c r="A770" i="1"/>
  <c r="A763" i="1"/>
  <c r="A762" i="1"/>
  <c r="A755" i="1"/>
  <c r="A748" i="1"/>
  <c r="A741" i="1"/>
  <c r="A740" i="1"/>
  <c r="A733" i="1"/>
  <c r="A732" i="1"/>
  <c r="A725" i="1"/>
  <c r="A724" i="1"/>
  <c r="A717" i="1"/>
  <c r="A716" i="1"/>
  <c r="A709" i="1"/>
  <c r="A708" i="1"/>
  <c r="A701" i="1"/>
  <c r="A700" i="1"/>
  <c r="A693" i="1"/>
  <c r="A692" i="1"/>
  <c r="A686" i="1"/>
  <c r="A679" i="1"/>
  <c r="A678" i="1"/>
  <c r="A671" i="1"/>
  <c r="A670" i="1"/>
  <c r="A663" i="1"/>
  <c r="A662" i="1"/>
  <c r="A655" i="1"/>
  <c r="A654" i="1"/>
  <c r="A647" i="1"/>
  <c r="A646" i="1"/>
  <c r="A639" i="1"/>
  <c r="A638" i="1"/>
  <c r="A631" i="1"/>
  <c r="A630" i="1"/>
  <c r="A623" i="1"/>
  <c r="A622" i="1"/>
  <c r="A615" i="1"/>
  <c r="A614" i="1"/>
  <c r="A607" i="1"/>
  <c r="A606" i="1"/>
  <c r="A599" i="1"/>
  <c r="A598" i="1"/>
  <c r="A591" i="1"/>
  <c r="A590" i="1"/>
  <c r="A583" i="1"/>
  <c r="A582" i="1"/>
  <c r="A575" i="1"/>
  <c r="A574" i="1"/>
  <c r="A567" i="1"/>
  <c r="A566" i="1"/>
  <c r="A559" i="1"/>
  <c r="A558" i="1"/>
  <c r="A551" i="1"/>
  <c r="A550" i="1"/>
  <c r="A543" i="1"/>
  <c r="A542" i="1"/>
  <c r="A535" i="1"/>
  <c r="A534" i="1"/>
  <c r="A527" i="1"/>
  <c r="A526" i="1"/>
  <c r="A519" i="1"/>
  <c r="A518" i="1"/>
  <c r="A511" i="1"/>
  <c r="A510" i="1"/>
  <c r="A503" i="1"/>
  <c r="A502" i="1"/>
  <c r="A494" i="1"/>
  <c r="A487" i="1"/>
  <c r="A486" i="1"/>
  <c r="A479" i="1"/>
  <c r="A478" i="1"/>
  <c r="A471" i="1"/>
  <c r="A470" i="1"/>
  <c r="A463" i="1"/>
  <c r="A462" i="1"/>
  <c r="A455" i="1"/>
  <c r="A454" i="1"/>
  <c r="A447" i="1"/>
  <c r="A440" i="1"/>
  <c r="A439" i="1"/>
  <c r="A432" i="1"/>
  <c r="A431" i="1"/>
  <c r="A424" i="1"/>
  <c r="A423" i="1"/>
  <c r="A416" i="1"/>
  <c r="A415" i="1"/>
  <c r="A408" i="1"/>
  <c r="A407" i="1"/>
  <c r="A400" i="1"/>
  <c r="A399" i="1"/>
  <c r="A392" i="1"/>
  <c r="A391" i="1"/>
  <c r="A384" i="1"/>
  <c r="A383" i="1"/>
  <c r="A376" i="1"/>
  <c r="A375" i="1"/>
  <c r="A368" i="1"/>
  <c r="A367" i="1"/>
  <c r="A364" i="1"/>
  <c r="A363" i="1"/>
  <c r="A362" i="1"/>
  <c r="A361" i="1"/>
  <c r="A360" i="1"/>
  <c r="A359" i="1"/>
  <c r="A352" i="1"/>
  <c r="A351" i="1"/>
  <c r="A344" i="1"/>
  <c r="A343" i="1"/>
  <c r="A336" i="1"/>
  <c r="A335" i="1"/>
  <c r="A328" i="1"/>
  <c r="A327" i="1"/>
  <c r="A320" i="1"/>
  <c r="A319" i="1"/>
  <c r="A312" i="1"/>
  <c r="A311" i="1"/>
  <c r="A304" i="1"/>
  <c r="A303" i="1"/>
  <c r="A296" i="1"/>
  <c r="A295" i="1"/>
  <c r="A288" i="1"/>
  <c r="A287" i="1"/>
  <c r="A280" i="1"/>
  <c r="A279" i="1"/>
  <c r="A272" i="1"/>
  <c r="A271" i="1"/>
  <c r="A264" i="1"/>
  <c r="A263" i="1"/>
  <c r="A256" i="1"/>
  <c r="A249" i="1"/>
  <c r="A248" i="1"/>
  <c r="A241" i="1"/>
  <c r="A240" i="1"/>
  <c r="A233" i="1"/>
  <c r="A232" i="1"/>
  <c r="A225" i="1"/>
  <c r="A224" i="1"/>
  <c r="A217" i="1"/>
  <c r="A210" i="1"/>
  <c r="A209" i="1"/>
  <c r="A202" i="1"/>
  <c r="A201" i="1"/>
  <c r="A194" i="1"/>
  <c r="A193" i="1"/>
  <c r="A186" i="1"/>
  <c r="A185" i="1"/>
  <c r="A178" i="1"/>
  <c r="A177" i="1"/>
  <c r="A170" i="1"/>
  <c r="A169" i="1"/>
  <c r="A162" i="1"/>
  <c r="A155" i="1"/>
  <c r="A154" i="1"/>
  <c r="A147" i="1"/>
  <c r="A146" i="1"/>
  <c r="A139" i="1"/>
  <c r="A132" i="1"/>
  <c r="A131" i="1"/>
  <c r="A124" i="1"/>
  <c r="A123" i="1"/>
  <c r="A116" i="1"/>
  <c r="A115" i="1"/>
  <c r="A108" i="1"/>
  <c r="A107" i="1"/>
  <c r="A101" i="1"/>
  <c r="A94" i="1"/>
  <c r="A87" i="1"/>
  <c r="A86" i="1"/>
  <c r="A81" i="1"/>
  <c r="A79" i="1"/>
  <c r="A78" i="1"/>
  <c r="A71" i="1"/>
  <c r="A70" i="1"/>
  <c r="A63" i="1"/>
  <c r="A62" i="1"/>
  <c r="A55" i="1"/>
  <c r="A48" i="1"/>
  <c r="A47" i="1"/>
  <c r="A40" i="1"/>
  <c r="A39" i="1"/>
  <c r="A32" i="1"/>
  <c r="A25" i="1"/>
  <c r="A18" i="1"/>
  <c r="A17" i="1"/>
  <c r="A10" i="1"/>
  <c r="A9" i="1"/>
  <c r="A2" i="1"/>
</calcChain>
</file>

<file path=xl/connections.xml><?xml version="1.0" encoding="utf-8"?>
<connections xmlns="http://schemas.openxmlformats.org/spreadsheetml/2006/main">
  <connection id="1" name="latlon_94741" type="6" refreshedVersion="6" background="1" saveData="1">
    <textPr codePage="65001" sourceFile="D:\MyDocs\Downloads\latlon_94741.txt" comma="1">
      <textFields count="9">
        <textField/>
        <textField/>
        <textField/>
        <textField/>
        <textField/>
        <textField/>
        <textField/>
        <textField/>
        <textField/>
      </textFields>
    </textPr>
  </connection>
  <connection id="2" name="latlon_94742" type="6" refreshedVersion="6" background="1" saveData="1">
    <textPr codePage="65001" sourceFile="D:\MyDocs\Downloads\latlon_94744.txt" comma="1">
      <textFields count="9">
        <textField/>
        <textField/>
        <textField/>
        <textField/>
        <textField/>
        <textField/>
        <textField/>
        <textField/>
        <textField/>
      </textFields>
    </textPr>
  </connection>
  <connection id="3" keepAlive="1" name="ThisWorkbookDataModel" description="数据模型"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name="WorksheetConnection_整理终稿!$A$1:$L$127" type="102" refreshedVersion="6" minRefreshableVersion="5">
    <extLst>
      <ext xmlns:x15="http://schemas.microsoft.com/office/spreadsheetml/2010/11/main" uri="{DE250136-89BD-433C-8126-D09CA5730AF9}">
        <x15:connection id="区域">
          <x15:rangePr sourceName="_xlcn.WorksheetConnection_整理终稿A1L127"/>
        </x15:connection>
      </ext>
    </extLst>
  </connection>
</connections>
</file>

<file path=xl/sharedStrings.xml><?xml version="1.0" encoding="utf-8"?>
<sst xmlns="http://schemas.openxmlformats.org/spreadsheetml/2006/main" count="2283" uniqueCount="879">
  <si>
    <t>1、北京八达岭水关长城</t>
  </si>
  <si>
    <t>以水据敌，形成关口，是古代战场上罕见的古代建筑</t>
  </si>
  <si>
    <t>明十三陵的第一个景点，由石牌坊，大红门，碑楼，石象生，龙凤门等组成</t>
  </si>
  <si>
    <t>建于1538年(嘉靖十七年)，于1990年9月1日正式对外开放，是明十三陵中地面建筑最为完整且具有代表性的陵寝建筑</t>
  </si>
  <si>
    <t>4、太平洋（汉海）海底世界</t>
  </si>
  <si>
    <t xml:space="preserve">5、皇家御河游--中国的“塞纳河”之旅 </t>
  </si>
  <si>
    <t>6、昌平北方国际射击场（轻武器展览中心）</t>
  </si>
  <si>
    <t>中国唯一的国家级轻武器研究所承建，展出2600余件轻武器相关展品，400余幅历史老照片及相关文物。</t>
  </si>
  <si>
    <t>7、昌平十三陵双龙山森林公园</t>
  </si>
  <si>
    <t>森林繁茂，奇花异草，藤条盘树、两侧山石壁立，一泉中流，故称京北小龙泉</t>
  </si>
  <si>
    <t>8、燕子湖自然风景区</t>
  </si>
  <si>
    <t>9、昌平大杨山国家森林公园</t>
  </si>
  <si>
    <t>京北世外桃园</t>
  </si>
  <si>
    <t>10、昌平虎峪自然风景区</t>
  </si>
  <si>
    <t>集自然与人文景观于一体，是文化旅游、休闲度假、避暑消夏、寻奇探幽的理想去处。</t>
  </si>
  <si>
    <t>11、昌平棋盘山风景区</t>
  </si>
  <si>
    <t>以道观古寺（释道合流）盛名，京郊古村加以青山深谷、异域风情而闻名</t>
  </si>
  <si>
    <t>12、艺麓园</t>
  </si>
  <si>
    <t>地处优越，景色宜人，以祖国传统宫廷建筑为蓝本，综合展示中国传统高端奢侈品工艺及其文化</t>
  </si>
  <si>
    <t>13、龙脉温泉疗养院?溶岩温泉</t>
  </si>
  <si>
    <t>14、静之湖汤泉</t>
  </si>
  <si>
    <t>15、延庆莲花山森林公园</t>
  </si>
  <si>
    <t>其山体酷似一朵巨大的莲花而得名。</t>
  </si>
  <si>
    <t>16、延庆元代谷风景区</t>
  </si>
  <si>
    <t>以元代文化为内涵，容历史、文化、艺术、自然地质景观于一体</t>
  </si>
  <si>
    <t>17、延庆青山园</t>
  </si>
  <si>
    <t>青山园座落于长城脚下美丽的延庆境内，盛夏避暑绝妙的宜居之地，餐饮、住宿、亲子拓展、迷你动物园观光、民俗体验、休闲烧烤、绿色采摘</t>
  </si>
  <si>
    <t>18、延庆詹天佑纪念馆</t>
  </si>
  <si>
    <t>为纪念我国杰出的铁路工程技术、法规专家、民族铁路事业的开拓者和中国近代科技事业的先驱詹天佑而建立的专题人物纪念馆</t>
  </si>
  <si>
    <t>19、朝阳公园勇敢者游乐园</t>
  </si>
  <si>
    <t>20、索尼探梦科技馆</t>
  </si>
  <si>
    <t>由索尼公司出资并提供全面支持，是一家以“光和声音”为主题的科技展馆</t>
  </si>
  <si>
    <t>21、蒸汽?数字海洋馆</t>
  </si>
  <si>
    <t>是国内首家以海洋生物为主题的大型虚拟影像互动体验馆</t>
  </si>
  <si>
    <t xml:space="preserve">22、蟹岛冰雪大世界 </t>
  </si>
  <si>
    <t>23、国家动物博物馆</t>
  </si>
  <si>
    <t>亚洲最大、研究水平最高、综合实力最强的动物系统分类与进化研究中心。</t>
  </si>
  <si>
    <t>24、中国紫檀博物馆</t>
  </si>
  <si>
    <t>集收藏研究、陈列展示紫檀艺术，鉴赏中国传统古典家具于一体的专题类民办（私立）博物馆。</t>
  </si>
  <si>
    <t>25、中国铁道博物馆东郊馆</t>
  </si>
  <si>
    <t>荟萃和展出了中国铁路不同时期、类型及制式的机车车辆和毛泽东专列</t>
  </si>
  <si>
    <t xml:space="preserve">26、北京民俗博物馆（东岳庙） </t>
  </si>
  <si>
    <t>集元、明、清古建群于一体，主祀泰山神东岳大帝，是道教正一派在华北地区最大的宫观。</t>
  </si>
  <si>
    <t>27、北京晋商博物馆</t>
  </si>
  <si>
    <t>晋商博物馆的宗旨就是弘扬晋商文化和精神。该馆是北京市重点规划的100余座博物馆之一。</t>
  </si>
  <si>
    <t>28、北京蟹岛熊孩子儿童拓展乐园</t>
  </si>
  <si>
    <t>远离电动设施的喧闹，回归孩子自然的天性。距离市区最近，亲子互动，绿色健康，有趣更有益！有沙滩、有小鱼、有索道、有蹦极，快带孩子来这里畅快的玩个够吧。</t>
  </si>
  <si>
    <t>29、爱乐城儿童乐园淘气堡</t>
  </si>
  <si>
    <t>30、通州第五季龙水凤港生态农场</t>
  </si>
  <si>
    <t>是集农业、休闲旅游、科普教育、养生养老、吃住游乐娱一体化的大型特色生态园。</t>
  </si>
  <si>
    <t>31、花仙子万花园</t>
  </si>
  <si>
    <t>园区内一望无际的花海，其中深粉色、浅粉色、红色及黄色的百日草花带，姹紫嫣红，是华北最大花卉景点</t>
  </si>
  <si>
    <t>32、丰瑞康洲亲子农场</t>
  </si>
  <si>
    <t>集农产品种植、禽蛋养殖、产品研发、旅游观光、度假娱乐、示范推广和加工销售为一体。</t>
  </si>
  <si>
    <t>33、大戚收音机电影机博物馆</t>
  </si>
  <si>
    <t>博物馆以收藏、保护、研究、记录、展示和宣传收音机和电影机文化为主</t>
  </si>
  <si>
    <t>34、东城红剧场《功夫传奇》</t>
  </si>
  <si>
    <t xml:space="preserve">35、孔庙和国子监博物馆 </t>
  </si>
  <si>
    <t>始建于元代，合于“左庙右学”的古制，分别作为皇帝祭祀孔子的场所和中央最高学府</t>
  </si>
  <si>
    <t xml:space="preserve">36、正阳门城楼 </t>
  </si>
  <si>
    <t>北京明、清两朝都城的正南门，俗称前门，全国重点文物保护单位。</t>
  </si>
  <si>
    <t>37、中国铁道博物馆正阳门馆</t>
  </si>
  <si>
    <t>馆内运用大量文物和图片史料，并利用声、光、电于一体的模拟驾驶舱体验、多媒体触摸、沙盘演示等手段全面反映中国铁路发展的历史轨迹。</t>
  </si>
  <si>
    <t xml:space="preserve">38、北京文博交流馆（智化寺) </t>
  </si>
  <si>
    <t>为皇城东部一座大型寺院，整体寺院部局严谨、规模宏大，具有极高的艺术和文物价值。北京市首批全国重点文物保护单位。</t>
  </si>
  <si>
    <t>39、北京自来水博物馆</t>
  </si>
  <si>
    <t>博物馆分为新馆、清末自来水厂旧址（暂缓开放）两个展区，新馆由科普馆和通史馆组成。</t>
  </si>
  <si>
    <t xml:space="preserve">40、中国地质博物馆 </t>
  </si>
  <si>
    <t>目前亚洲规模最大的国家级地质学博物馆</t>
  </si>
  <si>
    <t>41、历代帝王庙</t>
  </si>
  <si>
    <t>我国现存惟一的一座祭祀历代帝王和功臣名将的皇家庙宇。</t>
  </si>
  <si>
    <t xml:space="preserve">42、郭沫若纪念馆 </t>
  </si>
  <si>
    <t>为郭沫若生前的办公地和寓所，院落原为乐氏达仁堂所建</t>
  </si>
  <si>
    <t>43、梅兰芳纪念馆</t>
  </si>
  <si>
    <t xml:space="preserve">一座典型的北京四合院、介绍梅兰芳生平的纪念馆。 </t>
  </si>
  <si>
    <t>44、李大钊故居</t>
  </si>
  <si>
    <t>李大钊传播马克思主义、创办中国共产党等一系列革命实践活动的历史见证。</t>
  </si>
  <si>
    <t>45、古代建筑博物馆（先农坛）</t>
  </si>
  <si>
    <t>是明清两代皇帝祭祀先农以及举行亲耕耤田典礼的地方，是北京皇家祭祀建筑体系中保存完好的一处。</t>
  </si>
  <si>
    <t xml:space="preserve">46、湖广会馆 </t>
  </si>
  <si>
    <t>会馆“戏楼、茶楼、酒楼、博物馆”三楼一馆经营模式，为顾客提供国际化的服务。</t>
  </si>
  <si>
    <t>47、古陶文明博物馆</t>
  </si>
  <si>
    <t>世界唯一的陶专题馆，约3000件出土文物</t>
  </si>
  <si>
    <t>票价:50元（周一、周二及法定节假日闭馆）</t>
  </si>
  <si>
    <t xml:space="preserve">48、北京市古代钱币展览馆 </t>
  </si>
  <si>
    <t xml:space="preserve">中国历代货币专题性博物馆，集展览、钱币研究和交换为一体的好场所。 </t>
  </si>
  <si>
    <t>49、西城白塔寺</t>
  </si>
  <si>
    <t>白塔已成为元大都保留至今且唯一完整的历史文化遗存，是祖国统一的历史见证。</t>
  </si>
  <si>
    <t>50、中国佛教图书文物馆（法源寺）</t>
  </si>
  <si>
    <t>寺院的每座建筑内几乎都有古老的佛像、文物等，全都十分珍贵。</t>
  </si>
  <si>
    <t>51、海淀鹫峰国家森林公园</t>
  </si>
  <si>
    <t>公园自然环境优美，山势陡峭，山峰林立,山石神形兼备园内最高峰海拔1153米，鹫峰主峰海拔465米。</t>
  </si>
  <si>
    <t>52、海淀西山国家森林公园</t>
  </si>
  <si>
    <t>是距北京市区最近的一座国家级森林公园，春季桃杏满坡秋季红叶如云。</t>
  </si>
  <si>
    <t>53、西山大觉寺</t>
  </si>
  <si>
    <t>寺院依山而建，自东向西，依次为山门、钟鼓楼、天王殿大雄宝殿、无量寿佛殿、大悲坛等，殿宇雄伟古朴，布局严谨深广。</t>
  </si>
  <si>
    <t>54、大钟寺古钟博物馆</t>
  </si>
  <si>
    <t>大钟寺原名觉生寺，始建于清雍正十一年，因寺内悬有一口明永乐年间所铸大钟俗称“大钟寺”。</t>
  </si>
  <si>
    <t>55、北京石刻艺术博物馆（五塔寺）</t>
  </si>
  <si>
    <t>是一座以教育、研究、欣赏为目的，收藏、保护并展示北京地区石刻艺术文化的专题性博物馆 。</t>
  </si>
  <si>
    <t>56、北京市团城演武厅管理处</t>
  </si>
  <si>
    <t>团城演武厅始建于乾隆十四年（1749年），距今已经有二、三百年历史了</t>
  </si>
  <si>
    <t>57、北京龙徽葡萄酒博物馆</t>
  </si>
  <si>
    <t>讲述北京葡萄酒百年文化及历史发展的博物馆</t>
  </si>
  <si>
    <t>58、上庄水库吉雨农庄自助烧烤</t>
  </si>
  <si>
    <t>59、石景山国际雕塑公园</t>
  </si>
  <si>
    <t>国家级的雕塑文化艺术园区，北京十大精品公园之一</t>
  </si>
  <si>
    <t>60、石景山慈善寺</t>
  </si>
  <si>
    <t xml:space="preserve">倚山而建，系由正院(西院)、东跨院、后跨院、东山坡和门外殿堂五部分组成，从主峰上或空中俯视呈北斗七星状 </t>
  </si>
  <si>
    <t>61、石景山永定河休闲森林公园观光小火车</t>
  </si>
  <si>
    <t>公园将2.3公里铁路线改造为观光车道，并引进“永定号”仿古蒸汽观光小火车供市民游览公园。</t>
  </si>
  <si>
    <t>62、北京呀路古热带植物园</t>
  </si>
  <si>
    <t>是集热带植物观光、热带水果采摘体验、科普教育、餐饮会议、休闲娱乐于一体的综合性游览景区。</t>
  </si>
  <si>
    <t>63、北京航天科普教育基地冰雪乐园</t>
  </si>
  <si>
    <t>北京现有的面积较大的冰雪乐园，分为雪地狂欢区、拓展娱乐区、雪地迷宫区等。</t>
  </si>
  <si>
    <t>64、北京航天科普教育基地水上乐园</t>
  </si>
  <si>
    <t>65、北京航天科普教育基地滑草</t>
  </si>
  <si>
    <t>以航天科技为主题的综合性园区</t>
  </si>
  <si>
    <t>66、北京航天科普教育基地</t>
  </si>
  <si>
    <t>67、大兴泓文博雅艺术馆</t>
  </si>
  <si>
    <t>2016年世界月季洲际大会的分会场，也是“大兴区十大旅游景点”之一，更是以传统文化为纽带的文化创意产业基地。</t>
  </si>
  <si>
    <t>68、大兴董陶窑陶瓷文化体验基地</t>
  </si>
  <si>
    <t>董陶窑以陶瓷为载体、文化为基础、创意为灵魂，充分满足人们的精神和审美追求。</t>
  </si>
  <si>
    <t>69、蝴蝶来野艺术生态乐园</t>
  </si>
  <si>
    <t>一座属于七彩童年的艺术森林。园区以蝴蝶为主题，以生态艺术为表现形式。</t>
  </si>
  <si>
    <t>70、童星鱼乐四季恒温水陆游乐场</t>
  </si>
  <si>
    <t>水上迪斯尼，欢乐儿童城，北京最豪华,最好玩的大型室内儿童水陆游乐场。温泉水世界水温常年保持在33°左右</t>
  </si>
  <si>
    <t>71、梦幻紫海香草园</t>
  </si>
  <si>
    <t>位于北京市大兴区榆垡镇，是新建的又一个香草公园，全园以薰衣草、蓝山鼠尾草等紫色香草为主，共有40多个品种</t>
  </si>
  <si>
    <t>72、古森林博物馆</t>
  </si>
  <si>
    <t>目前国内收藏古代树木最多最齐全的古森林宝库，全馆集参观、科普教育、名家书画展、摄影等于一体的综合性场馆!</t>
  </si>
  <si>
    <t>73、北京爱情海玫瑰文化博览园</t>
  </si>
  <si>
    <t>园区采用中西合璧的设计理念，有西式的对称大气，又有中式的曲径通幽。</t>
  </si>
  <si>
    <t>74、大兴南路烧酒博物馆</t>
  </si>
  <si>
    <t>大兴地区唯一一家白酒文化博物馆，是“北京老字号”，“北京非物质文化遗产”。</t>
  </si>
  <si>
    <t xml:space="preserve">75、趣玩儿儿童乐园 </t>
  </si>
  <si>
    <t>七彩传音筒、爬网组合、鲸鱼攀爬、迷藏、呼啦墙、多功能沙池、洞穴探险、迷宫等十余个儿童娱乐项目区组成。</t>
  </si>
  <si>
    <t>76、大兴留民营生态农场</t>
  </si>
  <si>
    <t>首批农业观光游示范点，被誉为“中国生态农业第一村”。</t>
  </si>
  <si>
    <t>77、大兴西瓜博物馆</t>
  </si>
  <si>
    <t>是绿海甜园中一座极具时代特征和鲜明特色主题的标志性建筑物。</t>
  </si>
  <si>
    <t>78、北京老宋瓜园</t>
  </si>
  <si>
    <t>以“自然、艺术、文化、科技”四大理念，展示瓜文化、瓜的栽培科技，是国内目前“主题定位最明确，文化内涵最丰富、艺术手法最精致、科技含量最高”的西瓜主题公园</t>
  </si>
  <si>
    <t>79、房山十渡乐佛山（千佛玉山）</t>
  </si>
  <si>
    <t>有三十余处自然景观，拥有3万多平方米的水面资源，有世界罕见的十亿年前的海洋生物“同元藻”化石。</t>
  </si>
  <si>
    <t>80、房山圣莲山</t>
  </si>
  <si>
    <t>位于北京西南，房山区西北的群山峻岭之中，海拔930米是道教的聚集之地</t>
  </si>
  <si>
    <t>81、房山白草畔</t>
  </si>
  <si>
    <t>在这里可以观看长满野花的高山草甸、开阔壮观的重重山峦、树木葱郁的古老松林。</t>
  </si>
  <si>
    <t>82、房山金祖山风景区</t>
  </si>
  <si>
    <t>内有国家级重点文化保护单位金陵遗址和国内仅存的景教遗址元代十字寺等文物古迹。</t>
  </si>
  <si>
    <t>83、云居寺</t>
  </si>
  <si>
    <t>云居寺是佛教经籍荟萃之地，寺内珍藏着石经、纸经、木版经号称“三绝”。</t>
  </si>
  <si>
    <t>84、周口店遗址博物馆</t>
  </si>
  <si>
    <t>世界文化遗产、国家AAAA级景区、全国重点文物保护单位、全国百家爱国主义教育示范基地。</t>
  </si>
  <si>
    <t>85、周口店北京人遗址</t>
  </si>
  <si>
    <t>20至10万年前的第4地点早期智人、约4.2—3.85万年前的田园洞人、3万年前左右的山顶洞人生活的地方。</t>
  </si>
  <si>
    <t>86、月亮山风景区</t>
  </si>
  <si>
    <t>北京月亮山风景区位于北京市房山区河北镇石花洞风景区内是一家集吃、住、休闲娱乐、生态观光、商务会议为一体的综合型山庄。</t>
  </si>
  <si>
    <t>87、良乡花卉庄园</t>
  </si>
  <si>
    <t>庄园内划分为萌宠展示、互动区域、珍惜牡丹观赏区、海棠苑、活动拓展区域及万平方米大型神奇热带雨林温室。</t>
  </si>
  <si>
    <t>88、窦店金翠湖农庄自助烧烤/火锅</t>
  </si>
  <si>
    <t>89、百花山</t>
  </si>
  <si>
    <t>百花山动、植物资源丰富，素有华北天然动植物园之称，有四个植被类型，十个森林群落。</t>
  </si>
  <si>
    <t>90、京西古道玻璃栈道</t>
  </si>
  <si>
    <t>位于北京市门头沟区妙峰山镇水峪嘴村，该景区占地1.5平方公里，集自然景观和人文景观于一体。</t>
  </si>
  <si>
    <t>91、京西古道</t>
  </si>
  <si>
    <t>置身于古道景区，你能够体会马致远那古道西风瘦马的情怀，寻找旧时商旅成群结队的足音。</t>
  </si>
  <si>
    <t>92、定都阁</t>
  </si>
  <si>
    <t>占地面积为550平方米四周群山绵延逶迤，峻岭叠嶂，山峰上巨石嶙峋，峰顶陡峭高悬。</t>
  </si>
  <si>
    <t>93、八奇洞</t>
  </si>
  <si>
    <t>以独特巨大褶皱“8”字，堪称教科书级的地质变迁记录写照，配合其他七大景观形成独一无二的地下奇观，因而得名“八奇”。</t>
  </si>
  <si>
    <t>94、龙门涧</t>
  </si>
  <si>
    <t>她蜿蜒曲折，深邃奥妙；峻岭迤逦，群山叠翠；怪石嶙峋陡崖高耸；奇峰异洞，碧草清泉。</t>
  </si>
  <si>
    <t>95、顺义河北村民俗文化体验园</t>
  </si>
  <si>
    <t>休闲娱乐、观光采摘、传统教育、体验拓展为主的田园体验式游览场所。</t>
  </si>
  <si>
    <t>96、北京尚谷冰雪乐园</t>
  </si>
  <si>
    <t>97、尚谷奥普乐水世界</t>
  </si>
  <si>
    <t>98、乐ZOO动物乐园</t>
  </si>
  <si>
    <t>承接城市中心与城郊，为市民提供与动物亲密互动和科普教育类型的体验。</t>
  </si>
  <si>
    <t>99、怀柔喇叭沟原始森林</t>
  </si>
  <si>
    <t>千岩万壑林海茫茫，空气清纯且景色怡人，在人迹罕至的密林深处，可见到至今仍无法破译的自然科学之谜。</t>
  </si>
  <si>
    <t>100、云梦仙境</t>
  </si>
  <si>
    <t>101、北京圣泉山</t>
  </si>
  <si>
    <t>人间福地、佛教胜境，这里山雄健、峰巍峨、树滴翠、水缠绵、寺沧桑、境悠然。</t>
  </si>
  <si>
    <t>102、怀柔石门山</t>
  </si>
  <si>
    <t>因两山对峙如石门，俗称石门山。有独特的石门洞、雷劈崖、铜山铁壁、姐妹泉等自然景观。</t>
  </si>
  <si>
    <t>103、怀柔灵慧山</t>
  </si>
  <si>
    <t>寂静山乡、佛门净土，世外仙境、梦幻天堂</t>
  </si>
  <si>
    <t>104、怀柔摩崖石刻</t>
  </si>
  <si>
    <t>是集历史仿古、摩崖石刻、山水画廊为一体的自然风景区</t>
  </si>
  <si>
    <t>105、北京鹿世界主题公园</t>
  </si>
  <si>
    <t xml:space="preserve">全国首家以茸鹿为主题的科普园，华北地区最大的茸鹿养殖基地。 </t>
  </si>
  <si>
    <t>106、鹿世界亲子冰雪嘉年华</t>
  </si>
  <si>
    <t>这个冬天相约鹿世界，一起体验刺激的冰雪项目吧！在玩耍中增进亲子情，提高孩子的动手能力；更能亲密接近可爱的小鹿</t>
  </si>
  <si>
    <t>107、北京二锅头酒博物馆</t>
  </si>
  <si>
    <t>是北京首家以展示国家级非物质文化遗产—北京二锅头酒传统酿制技艺为主题的博物馆</t>
  </si>
  <si>
    <t>108、怀柔鳞龙山</t>
  </si>
  <si>
    <t>集奇峰怪石、悬崖峭壁、峡谷、瀑布、山泉、溪流为一体的自然风景区。</t>
  </si>
  <si>
    <t>109、怀柔青龙湖</t>
  </si>
  <si>
    <t>青龙湖游乐园隶属北京怀柔青龙湖旅游度假区，地处于燕山风景线上，占地面积500亩，水域面积300亩。</t>
  </si>
  <si>
    <t xml:space="preserve">110、喜鹊登科满族风情园 </t>
  </si>
  <si>
    <t xml:space="preserve">旅游观光、餐饮、住宿、养生体验、科普教育、满族文化于一体的综合性满族风情园区。 </t>
  </si>
  <si>
    <t>111、九谷口自然风景区</t>
  </si>
  <si>
    <t>景区占地面积700余公顷，山木覆盖率85%以上，动物栖息其间，具有良好的生态环境，是植树造林、夏令营和旅游休闲的理想场所。</t>
  </si>
  <si>
    <t>112、清凉谷自然风景区</t>
  </si>
  <si>
    <t>113、密云雾灵西峰</t>
  </si>
  <si>
    <t>奇峰异石多姿，森林气息浓郁，有湖泊、飞瀑、流泉、清潭等自然景观引人入胜。</t>
  </si>
  <si>
    <t xml:space="preserve">114、密云云龙涧 </t>
  </si>
  <si>
    <t>原生态山水、体验式休闲，走进云龙涧，聆听大自然神功之曲。</t>
  </si>
  <si>
    <t>115、密云云岫谷游猎自然风景区</t>
  </si>
  <si>
    <t>山、洞、谷、河、潭错落有序，从串珠湖到传说中的七仙女洗澡的七仙谭至南天—柱，景点达40余处。</t>
  </si>
  <si>
    <t>116、捧河湾风景区</t>
  </si>
  <si>
    <t>捧河湾景区崖壁如刀削斧凿，千尺白云瀑陡然跌落绝壁之中，尺流直下，仰望瀑布，潭无俗水，瀑似白云朵朵。</t>
  </si>
  <si>
    <t>117、密云东极仙谷</t>
  </si>
  <si>
    <t>海拔近千米，气候分明，植被覆盖率高达98%而形成了一个天然大氧吧，是旅游、度假，集会的最佳之选</t>
  </si>
  <si>
    <t>118、云蒙山国家森林公园</t>
  </si>
  <si>
    <t>119、九龙十八潭</t>
  </si>
  <si>
    <t>九龙十八潭风景区内地构造为熔岩地形，分布着大量洞穴有古洞悬阳、池泉洞、仙药洞、卧虎洞等。</t>
  </si>
  <si>
    <t>120、蟠龙山长城</t>
  </si>
  <si>
    <t>蟠龙山长城地势险要,素有“南控幽燕、北悍肃漠”之称</t>
  </si>
  <si>
    <t>121、首云国家矿山公园（铁矿博物馆）</t>
  </si>
  <si>
    <t>以铁矿文化为主题的国家级矿山公园</t>
  </si>
  <si>
    <t>122、金海湖</t>
  </si>
  <si>
    <t>金海湖三面环山、峰峦叠翠、风光秀丽。有游船、快艇、自驾艇、水上摩托、水上飞伞、脚踏船、鸭子船等20余种娱乐项目</t>
  </si>
  <si>
    <t>123、天赐玫瑰庄园</t>
  </si>
  <si>
    <t>“城市之光，点亮北京平谷”离北京市区不远有这么一个美丽的玫瑰花海！为游客献上一场花的海洋!</t>
  </si>
  <si>
    <t>124、平谷丫髻山</t>
  </si>
  <si>
    <t>丫髻山景区位于北京市平谷区背靠燕山，面向平原，平地拔起，故而远望山峰兀立高耸。</t>
  </si>
  <si>
    <t>125、蝶语(北京)昆虫博览园</t>
  </si>
  <si>
    <t>蝴蝶馆共有60多种蝴蝶，蝴蝶的品种不同，性格差异很大，而且飞行轨迹、高度、飞舞时间等等均有差异。</t>
  </si>
  <si>
    <t>126、京东老泉山野公园</t>
  </si>
  <si>
    <t>老泉山野公园内有一眼泉水，园区是一个集商务休闲、旅游度假、生态养生、会议娱乐的理想处所。</t>
  </si>
  <si>
    <t>票价</t>
  </si>
  <si>
    <t>40元</t>
  </si>
  <si>
    <t>待遇</t>
  </si>
  <si>
    <t>免门票不限次（全年开放）</t>
  </si>
  <si>
    <t>地址</t>
  </si>
  <si>
    <t>北京延庆县八达岭镇石佛寺西侧</t>
  </si>
  <si>
    <t>电话</t>
  </si>
  <si>
    <t>010-81181038、81181505</t>
  </si>
  <si>
    <t>35元（全年开放）</t>
  </si>
  <si>
    <t>免门票一人次（旅行社团队无效）</t>
  </si>
  <si>
    <t>北京昌平区十三陵镇大宫门北200米处</t>
  </si>
  <si>
    <t>010-89749383</t>
  </si>
  <si>
    <t>45元</t>
  </si>
  <si>
    <t>免门票一人次（3月1日至3月31日有效，其他时间无效）</t>
  </si>
  <si>
    <t>北京市昌平区十三陵长陵</t>
  </si>
  <si>
    <t>010-60763104</t>
  </si>
  <si>
    <t>120元</t>
  </si>
  <si>
    <t>海淀区西三环中路11号中央电视塔下</t>
  </si>
  <si>
    <t>010-68714695、68461197</t>
  </si>
  <si>
    <t>A套票150元包含单程船票、动物园、熊猫馆、颐和园门票；B套票80元包含单程船票、颐和园门票。</t>
  </si>
  <si>
    <t>凭年票A套票优惠至75元，B套票优惠至55元（4月-10月有效）</t>
  </si>
  <si>
    <t>北京市西城区北京展览馆后湖“皇帝船”码头</t>
  </si>
  <si>
    <t>010-88384476、88386394</t>
  </si>
  <si>
    <t>30元，重大活动不开放</t>
  </si>
  <si>
    <t>免门票不限次(请携带个人有效证件)</t>
  </si>
  <si>
    <t>北京市昌平区南口镇208所射击场</t>
  </si>
  <si>
    <t>010-80190360</t>
  </si>
  <si>
    <t>20元</t>
  </si>
  <si>
    <t>免门票不限次，夜场无效；凭年票购买冰雪通票戏水通票9折优惠，凭年票到大河套农庄吃饭9折优惠(大河套农庄距景区1.8公里，订餐电话:60762551)</t>
  </si>
  <si>
    <t>北京市昌平区十三陵镇德胜口大桥西100米</t>
  </si>
  <si>
    <t>成人25元（4月16日-10月30日开放）</t>
  </si>
  <si>
    <t>北京昌平区延寿镇</t>
  </si>
  <si>
    <t>010-61796474</t>
  </si>
  <si>
    <t>成人15元（4月—10月开放）</t>
  </si>
  <si>
    <t>免门票不限次游览</t>
  </si>
  <si>
    <t>北京昌平区南口镇虎峪村北</t>
  </si>
  <si>
    <t>010-69771720、69770295</t>
  </si>
  <si>
    <t>20元（4月10日—10月30日开放）</t>
  </si>
  <si>
    <t>010-89779693</t>
  </si>
  <si>
    <t>60元</t>
  </si>
  <si>
    <t>北京市昌平区南口镇龙虎台村西侧</t>
  </si>
  <si>
    <t>010-60798588、18515986878</t>
  </si>
  <si>
    <t>9:00-23:00</t>
  </si>
  <si>
    <t>凭年票竹林温泉优惠至50元/次，熔岩温泉平日优惠至50元/次，周末优惠至80元/次，仅限3月1日至6月30日有效，清明节、五一劳动节、端午节的法定假期无效。</t>
  </si>
  <si>
    <t>北京市昌平区小汤山镇</t>
  </si>
  <si>
    <t>010-61794639</t>
  </si>
  <si>
    <t>9:00-24:00</t>
  </si>
  <si>
    <t>凭年票平日优惠至60元/次，周六周日优惠至70元/次，限6月1日至8月30日有效，法定假期无效，限4小时，超时按门市价结算。</t>
  </si>
  <si>
    <t>北京市昌平区兴寿镇桃峪口</t>
  </si>
  <si>
    <t>30元（5月1日-10月30日开放）</t>
  </si>
  <si>
    <t>北京市延庆区大榆树镇新宝庄村山上</t>
  </si>
  <si>
    <t>30元</t>
  </si>
  <si>
    <t>免门票不限次游览（4月-10月开放）</t>
  </si>
  <si>
    <t>北京市延庆区刘斌堡乡</t>
  </si>
  <si>
    <t>010-60181928</t>
  </si>
  <si>
    <t>免门票不限次(周一闭馆)</t>
  </si>
  <si>
    <t>北京延庆县八达岭长城北侧</t>
  </si>
  <si>
    <t>115元（另购朝阳公园门票，雨天不开放）</t>
  </si>
  <si>
    <t>免门票一人次（可在梦幻城堡、太空探险、奇妙旅行、4D动感影院、台风体验馆、太空漫步6项选4项游玩。朝阳公园南门内码头前行150米梦幻城堡10号售票厅，4D动感影院12号售票厅换票，1.2米以下儿童需由家长陪同游玩，家长和儿童均需持票；UFO高踏车、木乃伊大鬼城、7D互动影院、5D飞翔、VR体验5项选4项套票持年票优惠到30元，原价110元。</t>
  </si>
  <si>
    <t>9:00-16:00</t>
  </si>
  <si>
    <t>30元（另购朝阳公园门票）</t>
  </si>
  <si>
    <t>北京市朝阳区朝阳公园内1号楼</t>
  </si>
  <si>
    <t>010-65018800</t>
  </si>
  <si>
    <t>免门票一人次</t>
  </si>
  <si>
    <t>北京市朝阳区798艺术区751D</t>
  </si>
  <si>
    <t>010-84599470</t>
  </si>
  <si>
    <t>8:00-17:00</t>
  </si>
  <si>
    <t>北京市朝阳区蟹岛路1号(机场辅路中段)</t>
  </si>
  <si>
    <t>40元（周一闭馆）</t>
  </si>
  <si>
    <t>免门票一人次游览</t>
  </si>
  <si>
    <t>朝阳区北辰西路1号院中国科学院动物研究所</t>
  </si>
  <si>
    <t>010-64807975</t>
  </si>
  <si>
    <t>50元（周一闭馆，除夕至初三闭馆）</t>
  </si>
  <si>
    <t>北京市朝阳区建国路23号</t>
  </si>
  <si>
    <t>北京市朝阳区酒仙桥北路1号北侧</t>
  </si>
  <si>
    <t>010-64381317</t>
  </si>
  <si>
    <t>10元（周一闭馆）</t>
  </si>
  <si>
    <t>免门票不限次，春节庙会年票无效，团队无效</t>
  </si>
  <si>
    <t>北京市朝阳区朝阳门外大街141号</t>
  </si>
  <si>
    <t>010-65510151</t>
  </si>
  <si>
    <t>50元（周一闭馆）</t>
  </si>
  <si>
    <t>免门票不限次</t>
  </si>
  <si>
    <t>北京市朝阳区建国路58号1A</t>
  </si>
  <si>
    <t>010-65581268</t>
  </si>
  <si>
    <t>80元</t>
  </si>
  <si>
    <t>免门票一人次，仅限12周岁以下儿童使用，持年票免费体验淘气堡2个小时，超时按10元/小时收费，家长可持年票陪同。</t>
  </si>
  <si>
    <t>北京朝阳区十八里店吕家营707号</t>
  </si>
  <si>
    <t>48元</t>
  </si>
  <si>
    <t>免门票不限次游览（团体无效）</t>
  </si>
  <si>
    <t>北京市通州区于家务乡大耕垡村东</t>
  </si>
  <si>
    <t>免门票不限次游览（5月-10月开放）</t>
  </si>
  <si>
    <t>北京市通州区于家务乡国际种业园区</t>
  </si>
  <si>
    <t>010-80535068</t>
  </si>
  <si>
    <t>免门票不限次游览(4月-10月开放)</t>
  </si>
  <si>
    <t>北京市通州区西集镇沙古堆村甲308</t>
  </si>
  <si>
    <t>50元</t>
  </si>
  <si>
    <t>免门票不限次游览（春节假期闭馆）</t>
  </si>
  <si>
    <t>北京市通州区宋庄镇小堡村环岛东500米赛格斯大厦</t>
  </si>
  <si>
    <t>010-89560128-802</t>
  </si>
  <si>
    <t>200/280元</t>
  </si>
  <si>
    <t>优惠一人次（280元优惠至50元，200元优惠至40元，演出时间</t>
  </si>
  <si>
    <t>每天17:15-18:20，19:30-20:40，仅限2017年12月1日至2018年3月31日有效，请提前电话咨询）</t>
  </si>
  <si>
    <t>北京市东城区幸福大街44号</t>
  </si>
  <si>
    <t>20元，周一闭馆，如遇政治活动、会议及五一、十一等节假日、重大活动等特殊情况广场封闭时需闭馆，请提前电话咨询。</t>
  </si>
  <si>
    <t>东城区天安门广场南端正阳门城楼</t>
  </si>
  <si>
    <t>010-65118110、65118119</t>
  </si>
  <si>
    <t>北京市东城区前门大街甲2号</t>
  </si>
  <si>
    <t>010-67051638</t>
  </si>
  <si>
    <t>20元，周一闭馆</t>
  </si>
  <si>
    <t>北京市东城区禄米仓胡同5号</t>
  </si>
  <si>
    <t>010-65253670、65286691</t>
  </si>
  <si>
    <t>5元（周一、周二闭馆）</t>
  </si>
  <si>
    <t>北京市东城区东直门外香河园街3号</t>
  </si>
  <si>
    <t>010-64650787</t>
  </si>
  <si>
    <t>15元，周一闭馆、元旦、除夕、春节假期及政治活动、重要会议等情况闭馆</t>
  </si>
  <si>
    <t>北京市西城区东经路21号</t>
  </si>
  <si>
    <t>010-63172150</t>
  </si>
  <si>
    <t>10元</t>
  </si>
  <si>
    <t>免门票不限次游览，除夕闭馆</t>
  </si>
  <si>
    <t>北京西城区虎坊路3号</t>
  </si>
  <si>
    <t>010-83551680、63518284</t>
  </si>
  <si>
    <t>20元（周一闭馆）</t>
  </si>
  <si>
    <t>免门票不限次，团队需提前三天预约</t>
  </si>
  <si>
    <t>北京市西城区德胜门东大街9号</t>
  </si>
  <si>
    <t>010-82808719-8000</t>
  </si>
  <si>
    <t>北京市西城区阜成门内大街171号</t>
  </si>
  <si>
    <t>010-66131883、66166099</t>
  </si>
  <si>
    <t>5元</t>
  </si>
  <si>
    <t>北京市西城区法源寺前街7号</t>
  </si>
  <si>
    <t>010-63554682</t>
  </si>
  <si>
    <t>15元</t>
  </si>
  <si>
    <t>北京市海淀区苏家坨镇秀峰寺路5号</t>
  </si>
  <si>
    <t>北京市海淀区闵庄路与香山南路交叉口西行100米</t>
  </si>
  <si>
    <t>010-62720251、6272015</t>
  </si>
  <si>
    <t>北京市海淀区苏家坨镇大觉寺路9号</t>
  </si>
  <si>
    <t>010-62456163</t>
  </si>
  <si>
    <t>北京市海淀区北三环西路甲31号</t>
  </si>
  <si>
    <t>010-82139050</t>
  </si>
  <si>
    <t>免门票不限次，周一闭馆</t>
  </si>
  <si>
    <t>北京市海淀区白石桥五塔寺村24号</t>
  </si>
  <si>
    <t>010-62173543</t>
  </si>
  <si>
    <t>20元（登城门票）</t>
  </si>
  <si>
    <t>免门票不限次，周一闭馆，需携带个人有效证件，近期闭馆修缮，请提前电话咨询</t>
  </si>
  <si>
    <t>北京市海淀区香山南路红旗村1号</t>
  </si>
  <si>
    <t>010-62591609</t>
  </si>
  <si>
    <t>免门票不限次（国家法定假日当天不开放）</t>
  </si>
  <si>
    <t>北京市海淀区玉泉路2号</t>
  </si>
  <si>
    <t>010-88635695</t>
  </si>
  <si>
    <t>8:00-20:00 3月20日-11月20日</t>
  </si>
  <si>
    <t>凭年票优惠至70元，1.1米-1.3米儿童35元，2个成人陪同下可免费携带1名1.1米（含）以下儿童，需提前2天预约留位，优惠价格不含发票，如需发票加收税点，限时3小时，限2人以上，单人不接待。</t>
  </si>
  <si>
    <t>北京市海淀区南沙河西路上庄水库南岸</t>
  </si>
  <si>
    <t>400-688-0235</t>
  </si>
  <si>
    <t>石景山区石景山路2号</t>
  </si>
  <si>
    <t>010-68650422</t>
  </si>
  <si>
    <t>8元</t>
  </si>
  <si>
    <t>北京市石景山区潭峪村五里坨天泰山</t>
  </si>
  <si>
    <t>010-88905988</t>
  </si>
  <si>
    <t>50元(周六日及国家法定假期开放)</t>
  </si>
  <si>
    <t>半价优惠一人次</t>
  </si>
  <si>
    <t>北京市石景山区京原路55号</t>
  </si>
  <si>
    <t>010-52473949</t>
  </si>
  <si>
    <t>80元（周一闭园，团体无效）</t>
  </si>
  <si>
    <t>免门票一人次，不含元旦3天、清明节3天、端午节3天五一3天、中秋节3天、十一7天、春节7天的假期。</t>
  </si>
  <si>
    <t>大兴区长子营镇104国道朱庄北口北行200米</t>
  </si>
  <si>
    <t>010-80218180</t>
  </si>
  <si>
    <t>150元</t>
  </si>
  <si>
    <t>免门票一人次（1月1日至2月28日有效，因受气候影响，具体开放时间以雪场为准）</t>
  </si>
  <si>
    <t>大兴区庞各庄镇赵村村东口北侧</t>
  </si>
  <si>
    <t>010-89259122、89259101</t>
  </si>
  <si>
    <t>包括</t>
  </si>
  <si>
    <t>水上闯关、跷跷板、水狗、溜溜球、水上漫步、蹦蹦床、鸭子戏水船、彩虹滑梯等十多种水上项目。</t>
  </si>
  <si>
    <t>免门票一人次（7月1日至8月31日有效）</t>
  </si>
  <si>
    <t>免门票一人次（4、5、10、11月份的假期有效）</t>
  </si>
  <si>
    <t>京市大兴区魏善庄镇羊坊村委会西150米临200号</t>
  </si>
  <si>
    <t>400-650-7709</t>
  </si>
  <si>
    <t>010-61221766</t>
  </si>
  <si>
    <t>北京市大兴区采育镇东庄村小荒8号</t>
  </si>
  <si>
    <t>50元（不含碰碰车等其它收费项目）</t>
  </si>
  <si>
    <t>免门票一人次，请自备泳衣、袜子，仅限2-15周岁儿童使用</t>
  </si>
  <si>
    <t>北京大兴采育惠民农贸市场</t>
  </si>
  <si>
    <t>免门票不限次（5月1日-10月15日有效，其它时间无效）</t>
  </si>
  <si>
    <t>北京市大兴区榆垡镇汇贤街南</t>
  </si>
  <si>
    <t>免门票不限次，重大活动无效</t>
  </si>
  <si>
    <t>北京市大兴区魏善庄镇羊坊村</t>
  </si>
  <si>
    <t>010-57111527</t>
  </si>
  <si>
    <t>北京市大兴区黄村镇桂村工业园富贵路3号</t>
  </si>
  <si>
    <t>免门票不限次游玩（1.2米以下儿童需持年票或购票入园，不含其它收费项目，冬季闭园）</t>
  </si>
  <si>
    <t>北京市大兴区采育镇采林路福源路路口</t>
  </si>
  <si>
    <t>免门票不限次游览（仅限科普园参观）</t>
  </si>
  <si>
    <t>北京大兴区长子营镇留民营村</t>
  </si>
  <si>
    <t>010-80266003、80266005</t>
  </si>
  <si>
    <t>北京市大兴区庞各庄镇南渠村村委会北20米</t>
  </si>
  <si>
    <t>60元（3月5日-10月15日开放）</t>
  </si>
  <si>
    <t>北京市房山区十渡镇西河村</t>
  </si>
  <si>
    <t>010-61347088、61348195</t>
  </si>
  <si>
    <t>免门票不限次（4月1日-10月31日开放，如遇恶劣天气景区不开放）</t>
  </si>
  <si>
    <t>北京市房山区史家营乡柳林水村</t>
  </si>
  <si>
    <t>010-60319023</t>
  </si>
  <si>
    <t>免门票不限次（5月1日-10月31日开放，如遇恶劣天气景区不开放）</t>
  </si>
  <si>
    <t>北京市房山区霞云岭乡四马台村</t>
  </si>
  <si>
    <t>010-60369038</t>
  </si>
  <si>
    <t>50元（3月-11月开放，冬季冰雪季无效）</t>
  </si>
  <si>
    <t>免门票不限次游览（不含五一、十一假期）</t>
  </si>
  <si>
    <t>北京市房山区周口店镇车厂村</t>
  </si>
  <si>
    <t>010-69322638</t>
  </si>
  <si>
    <t>免门票限三次游览</t>
  </si>
  <si>
    <t>北京市房山区大石窝镇</t>
  </si>
  <si>
    <t>010-61389612</t>
  </si>
  <si>
    <t>北京市房山区周口店大街1号</t>
  </si>
  <si>
    <t>010-53230035</t>
  </si>
  <si>
    <t>免门票不限次游览（不含其它收费项目）</t>
  </si>
  <si>
    <t>北京市房山区河北镇南车营村</t>
  </si>
  <si>
    <t>北京市房山区良乡镇官道南庄子村南200米</t>
  </si>
  <si>
    <t>010-89339999</t>
  </si>
  <si>
    <t>218元/258元，烧烤（VIP区域）持年票优惠至90元/人次，火锅优惠至108元/人次，1.1米-1.3米儿童烧烤45元/人次，火锅54元/人次，两个成人陪同下可免费带1.1米（含）以下儿童，限2人以上，单人不接待，自助火锅12月-3月，自助烧烤4月-10月，请提前电话咨询。</t>
  </si>
  <si>
    <t>北京市门头沟区清水镇张家铺</t>
  </si>
  <si>
    <t>010-61826110</t>
  </si>
  <si>
    <t>免门票一人次，6月1日-8月31日有效，其它时间无效</t>
  </si>
  <si>
    <t>门头沟区妙峰山镇水峪嘴村</t>
  </si>
  <si>
    <t>010-61880498</t>
  </si>
  <si>
    <t>27元</t>
  </si>
  <si>
    <t>免门票不限次，夜场无效，年票不参加景区的各项活动，如遇恶劣天气景区不开放</t>
  </si>
  <si>
    <t>门头沟区潭柘寺镇</t>
  </si>
  <si>
    <t>54元</t>
  </si>
  <si>
    <t>北京市门头沟区八奇洞</t>
  </si>
  <si>
    <t>免门票不限次（4月-10月有效，如遇恶劣天气景区不开放）</t>
  </si>
  <si>
    <t>北京市门头沟区清水镇</t>
  </si>
  <si>
    <t>免门票不限次游览（团队无效）</t>
  </si>
  <si>
    <t>北京顺义区南彩镇河北村东路12号</t>
  </si>
  <si>
    <t>58元</t>
  </si>
  <si>
    <t>免门票一人次，接待时间调整为2018年12月20至2019年2月20日。以收气候影响，开放时间以雪场实际营业时间为准，滑雪有风险，60周岁以上老人，患有高血压、心脏病及医生告知不能参加剧烈运动者恕不接待</t>
  </si>
  <si>
    <t>北京市顺义区蒋各庄村</t>
  </si>
  <si>
    <t>免门票一人次，6月10日-8月20日有效，12周岁以下儿童和60周岁以上老人需在家人陪同下入园，游玩前请仔细阅读各项设施的游玩须知，根据自身身体状况进行选择，切勿挑战超越自身健康水平的设施。</t>
  </si>
  <si>
    <t>免门票一人次，仅限15周岁以下儿童使用，家长可持年票陪同，成人单独使用年票无效</t>
  </si>
  <si>
    <t>北京市顺义区高丽营镇南朗中村九洑地民俗园内</t>
  </si>
  <si>
    <t>免门票不限次游览（5月1日-9月25日有效，如遇恶劣天气景区不开放）</t>
  </si>
  <si>
    <t>怀柔区喇叭沟门满族乡孙栅子村300号</t>
  </si>
  <si>
    <t>010-60620188</t>
  </si>
  <si>
    <t>免门票不限次游览，4月1日-10月7日有效（持年票到售票大厅换取门票进景区）</t>
  </si>
  <si>
    <t>北京市怀柔区琉璃庙镇东峪村</t>
  </si>
  <si>
    <t>010-61618157</t>
  </si>
  <si>
    <t>35元（不含餐）</t>
  </si>
  <si>
    <t>免门票不限次，当日仅限一次</t>
  </si>
  <si>
    <t>北京市怀柔区桥梓镇口头村</t>
  </si>
  <si>
    <t>010-60637288、60637289</t>
  </si>
  <si>
    <t>35元</t>
  </si>
  <si>
    <t>免门票不限次（4月1日-10月31日；景区内严禁带火种入园，禁止使用明火）</t>
  </si>
  <si>
    <t>怀柔区怀北镇椴树岭村峪道河自然村1号</t>
  </si>
  <si>
    <t>010-69660398</t>
  </si>
  <si>
    <t>怀柔区怀柔镇甘涧峪村</t>
  </si>
  <si>
    <t>010-89601286、89601388</t>
  </si>
  <si>
    <t>免门票三次游览，重大活动年票无效</t>
  </si>
  <si>
    <t>怀柔区杨宋镇安乐庄村北辰路9号</t>
  </si>
  <si>
    <t>010-61675598、60684757</t>
  </si>
  <si>
    <t>免门票一次游览（1月1日-2月28日开放，夜场无效）</t>
  </si>
  <si>
    <t>北京市怀柔区杨宋镇安乐庄村北辰路9号</t>
  </si>
  <si>
    <t>010-61675598、010-60684757</t>
  </si>
  <si>
    <t>免门票一人次（满18周岁以上游客凭二代身份证可领取礼品酒一瓶，终身限一次）</t>
  </si>
  <si>
    <t>北京市怀柔区红星路1号</t>
  </si>
  <si>
    <t>010-51202902、51202903</t>
  </si>
  <si>
    <t>30元（4月10日-10月31日开放）</t>
  </si>
  <si>
    <t>北京市怀柔区九渡河镇二道关村</t>
  </si>
  <si>
    <t>010-89603129</t>
  </si>
  <si>
    <t>免门票不限次游览（3月-10月开放）</t>
  </si>
  <si>
    <t>北京市怀柔区怀北镇大水峪村东(怀柔青龙峡东侧)</t>
  </si>
  <si>
    <t>北京市怀柔区喇叭沟门乡对角沟门村委会东100米</t>
  </si>
  <si>
    <t>010-69681786、13910013180</t>
  </si>
  <si>
    <t>免门票不限次游览（4月-9月开放）</t>
  </si>
  <si>
    <t>北京市怀柔区怀北镇河防口村548号</t>
  </si>
  <si>
    <t>010—89696677</t>
  </si>
  <si>
    <t>免门票不限次，元旦3天、春节7天、清明3天、五一3天、端午3天、中秋3天、国庆7天的法定假期年票无效；玻璃栈道使用时间</t>
  </si>
  <si>
    <t>3月、4月、9月、11月份，其他时间无效（玻璃栈道需购鞋套5元/人）</t>
  </si>
  <si>
    <t>北京市密云区石城镇甲峪村</t>
  </si>
  <si>
    <t>010-69015455</t>
  </si>
  <si>
    <t>45元（5月-10月开放）</t>
  </si>
  <si>
    <t>北京市密云县新城子镇沙滩村雾灵西峰风景区</t>
  </si>
  <si>
    <t>010-81023588</t>
  </si>
  <si>
    <t>35元（4月15日-10月30日开放）</t>
  </si>
  <si>
    <t>北京市密云县溪翁庄镇北白岩村</t>
  </si>
  <si>
    <t>010-69017888</t>
  </si>
  <si>
    <t>40元（4月10日-10月30日开放）</t>
  </si>
  <si>
    <t>北京市密云县新城子镇遥桥峪村南</t>
  </si>
  <si>
    <t>010-81022307、81022436</t>
  </si>
  <si>
    <t>35元（3月15日-10月31日有效）</t>
  </si>
  <si>
    <t>北京市密云区石城镇捧河湾风景区</t>
  </si>
  <si>
    <t>010-61011290</t>
  </si>
  <si>
    <t>25元</t>
  </si>
  <si>
    <t>免门票不限次（4月1日-10月15日开放）</t>
  </si>
  <si>
    <t>北京市密云区新城子镇花园村</t>
  </si>
  <si>
    <t>010-81094006</t>
  </si>
  <si>
    <t>被称为"小黄山"的云蒙山六大景观特色</t>
  </si>
  <si>
    <t>奇峰、异石、潭瀑、烟云、森林、古迹，使人心旷神怡，留连忘返</t>
  </si>
  <si>
    <t>免门票不限次（4月-10月开放，如遇恶劣天气景区不开放）</t>
  </si>
  <si>
    <t>北京市密云区琉璃庙镇云蒙山森林公园</t>
  </si>
  <si>
    <t>010-61622381</t>
  </si>
  <si>
    <t>21元</t>
  </si>
  <si>
    <t>免门票不限次（4月-10月开放）</t>
  </si>
  <si>
    <t>北京市密云区太师屯镇石岩井村</t>
  </si>
  <si>
    <t>北京市密云区古北口镇北口村</t>
  </si>
  <si>
    <t>010-81051133</t>
  </si>
  <si>
    <t>68元</t>
  </si>
  <si>
    <t>密云巨各庄镇豆各庄村矿山公园</t>
  </si>
  <si>
    <t>010-61039585、61039584</t>
  </si>
  <si>
    <t>40元（参观门票，不含其它收费项目）</t>
  </si>
  <si>
    <t>免门票不限次（3月15日-10月30日）</t>
  </si>
  <si>
    <t>北京市平谷区金海湖镇上宅村南金海湖风景区</t>
  </si>
  <si>
    <t>010-69991356</t>
  </si>
  <si>
    <t>北京市平谷区山东庄镇政府东1000米</t>
  </si>
  <si>
    <t>免门票不限次游览（7月1日-9月30日使用有效，其他时间无效）</t>
  </si>
  <si>
    <t>北京市平谷区刘家店</t>
  </si>
  <si>
    <t>38元</t>
  </si>
  <si>
    <t>北京市平谷区马坊镇东撞村东撞路</t>
  </si>
  <si>
    <t>010-89961910</t>
  </si>
  <si>
    <t>北京市平谷区熊儿寨乡老泉口村</t>
  </si>
  <si>
    <t>010-61961998</t>
  </si>
  <si>
    <t>名称</t>
  </si>
  <si>
    <t>项目</t>
    <rPh sb="0" eb="1">
      <t>xiang'm</t>
    </rPh>
    <phoneticPr fontId="1" type="noConversion"/>
  </si>
  <si>
    <t>免门票不限次游览</t>
    <phoneticPr fontId="1" type="noConversion"/>
  </si>
  <si>
    <t>待遇</t>
    <phoneticPr fontId="1" type="noConversion"/>
  </si>
  <si>
    <t>j简介</t>
    <rPh sb="1" eb="2">
      <t>jian'jie</t>
    </rPh>
    <phoneticPr fontId="1" type="noConversion"/>
  </si>
  <si>
    <t>票价</t>
    <rPh sb="0" eb="1">
      <t>piao'jia</t>
    </rPh>
    <phoneticPr fontId="1" type="noConversion"/>
  </si>
  <si>
    <t>待遇</t>
    <rPh sb="0" eb="1">
      <t>dai'yu</t>
    </rPh>
    <phoneticPr fontId="1" type="noConversion"/>
  </si>
  <si>
    <t>地址</t>
    <rPh sb="0" eb="1">
      <t>di'zhi</t>
    </rPh>
    <phoneticPr fontId="1" type="noConversion"/>
  </si>
  <si>
    <t>电话</t>
    <rPh sb="0" eb="1">
      <t>dian'h</t>
    </rPh>
    <phoneticPr fontId="1" type="noConversion"/>
  </si>
  <si>
    <t>简介</t>
    <rPh sb="1" eb="2">
      <t>jian'jie</t>
    </rPh>
    <phoneticPr fontId="1" type="noConversion"/>
  </si>
  <si>
    <t>名称</t>
    <phoneticPr fontId="1" type="noConversion"/>
  </si>
  <si>
    <t>票价2</t>
    <phoneticPr fontId="1" type="noConversion"/>
  </si>
  <si>
    <t>免门票一人次2017年12月1日至2018年3月31日有效，3月1日至15日闭馆，周六周日及元旦3天、春节7天假期游客需另付30元入馆；4月1日-12月31日半价优惠一人次</t>
  </si>
  <si>
    <t>15元（4月15日-10月30日开放）</t>
  </si>
  <si>
    <t>昌平十三陵镇碓臼峪风景区门前往西3公里</t>
  </si>
  <si>
    <t>北京昌平区流村镇瓦窑村</t>
  </si>
  <si>
    <t>150元（不含餐）营业时间</t>
  </si>
  <si>
    <t>258元（不含餐）营业时间</t>
  </si>
  <si>
    <t>延庆县大庄科乡</t>
  </si>
  <si>
    <t>010-6018982460319023</t>
  </si>
  <si>
    <t>免门票不限次游览（冬季仅周六日开放，雨天不开放（清明节、五一劳动节、端午节、十一国庆节的法定假期年票无效）</t>
  </si>
  <si>
    <t>010-5623571013691357065</t>
  </si>
  <si>
    <t>20元（16:00停止售票）</t>
  </si>
  <si>
    <t>010-69121006、69121506</t>
  </si>
  <si>
    <t>北京市朝阳公园南路1号</t>
  </si>
  <si>
    <t>010-65383161开放时间</t>
  </si>
  <si>
    <t>免门票一人次（周六日及国家法定假期开放）</t>
  </si>
  <si>
    <t>50元（周末）40元（平日）</t>
  </si>
  <si>
    <t>30元（入园门票）营业时间</t>
  </si>
  <si>
    <t>免门票不限次仅限2017年12月1日至2018年2月25日有效；因受气候影响，具体开放时间以雪场为准，滑雪有风险，60周岁以上老人，患有高血压、心脏病及医生告知不能参加剧烈运动者恕不接待。</t>
  </si>
  <si>
    <t>010-85752818</t>
  </si>
  <si>
    <t>北京市朝阳区蟹岛路1号蟹岛度假村内</t>
  </si>
  <si>
    <t>010-80525252010-80525299</t>
  </si>
  <si>
    <t>010-67103671010-67142473</t>
  </si>
  <si>
    <t>30元（周一闭馆）</t>
  </si>
  <si>
    <t>免门票不限次游览（7月1日-9月30日年票无效）</t>
  </si>
  <si>
    <t>北京市东城区国子监街15号</t>
  </si>
  <si>
    <t>010-64063352、64075259</t>
  </si>
  <si>
    <t>北京市西城区羊肉胡同15号北门</t>
  </si>
  <si>
    <t>010-66557858</t>
  </si>
  <si>
    <t>20元（周一、周二闭馆）</t>
  </si>
  <si>
    <t>北京市西城区阜成门内大街131号</t>
  </si>
  <si>
    <t>010-66120186</t>
  </si>
  <si>
    <t>免门票不限次游览（周一闭馆，冬季闭馆）</t>
  </si>
  <si>
    <t>北京市西城区前海西街18号</t>
  </si>
  <si>
    <t>010-83225985</t>
  </si>
  <si>
    <t>北京市西城区护国寺街9号</t>
  </si>
  <si>
    <t>010-83223598-8001</t>
  </si>
  <si>
    <t>10元（周一、周二闭馆）</t>
  </si>
  <si>
    <t>北京市西城区文华胡同24号</t>
  </si>
  <si>
    <t>010-66089208、66011512</t>
  </si>
  <si>
    <t>20元周一闭馆</t>
  </si>
  <si>
    <t>010-62455816</t>
  </si>
  <si>
    <t>168元营业时间</t>
  </si>
  <si>
    <t>免门票不限次游览如遇雨雪等恶劣天气不开放</t>
  </si>
  <si>
    <t>北京市大兴区芦花路临22号</t>
  </si>
  <si>
    <t>免门票一人次周一闭园</t>
  </si>
  <si>
    <t>010-89217567010-89290979</t>
  </si>
  <si>
    <t>免门票不限次重大活动无效</t>
  </si>
  <si>
    <t>36元</t>
  </si>
  <si>
    <t>免门票不限次游览（淡季周末不开放）</t>
  </si>
  <si>
    <t>北京市大兴区庞各庄镇人民政府院内</t>
  </si>
  <si>
    <t>010-89288545、89281181</t>
  </si>
  <si>
    <t>010-89282866</t>
  </si>
  <si>
    <t>免门票不限次，5月1日-10月21日开放，如遇恶劣天气景区不开放</t>
  </si>
  <si>
    <t>010-61869088</t>
  </si>
  <si>
    <t>010-61866018</t>
  </si>
  <si>
    <t>010-60418580</t>
  </si>
  <si>
    <t>010-60459260</t>
  </si>
  <si>
    <t>12元（4月1日-10月31日开放）</t>
  </si>
  <si>
    <t>北京市怀柔区渤海镇龙泉庄</t>
  </si>
  <si>
    <t>010-61632507</t>
  </si>
  <si>
    <t>010-89616225</t>
  </si>
  <si>
    <t>门票47元玻璃栈道50元</t>
  </si>
  <si>
    <t>010-69035368</t>
  </si>
  <si>
    <t>010-61972535</t>
  </si>
  <si>
    <t>有效期起</t>
    <phoneticPr fontId="1" type="noConversion"/>
  </si>
  <si>
    <t>有效期止</t>
    <phoneticPr fontId="1" type="noConversion"/>
  </si>
  <si>
    <t>票价详情</t>
    <phoneticPr fontId="1" type="noConversion"/>
  </si>
  <si>
    <t>2、北京十三陵总神道</t>
    <phoneticPr fontId="1" type="noConversion"/>
  </si>
  <si>
    <t>3、北京十三陵长陵</t>
    <phoneticPr fontId="1" type="noConversion"/>
  </si>
  <si>
    <t>2、北京十三陵总神道</t>
    <phoneticPr fontId="1" type="noConversion"/>
  </si>
  <si>
    <t>3、北京十三陵长陵</t>
    <phoneticPr fontId="1" type="noConversion"/>
  </si>
  <si>
    <t>西城区右安门内西街18号(大观园公园北门旁边)</t>
  </si>
  <si>
    <t>西城区右安门内西街18号(大观园公园北门旁边)</t>
    <phoneticPr fontId="1" type="noConversion"/>
  </si>
  <si>
    <t>地址</t>
    <phoneticPr fontId="1" type="noConversion"/>
  </si>
  <si>
    <t>010-63538811、63538884</t>
    <phoneticPr fontId="1" type="noConversion"/>
  </si>
  <si>
    <t>电话</t>
    <phoneticPr fontId="1" type="noConversion"/>
  </si>
  <si>
    <t>北京昌平区十三陵镇大宫门</t>
  </si>
  <si>
    <t>GPS纬度</t>
  </si>
  <si>
    <t>GPS经度</t>
  </si>
  <si>
    <t>谷歌地图纬度</t>
  </si>
  <si>
    <t>谷歌地图经度</t>
  </si>
  <si>
    <t>百度纬度</t>
  </si>
  <si>
    <t>百度经度</t>
  </si>
  <si>
    <t>邮编</t>
  </si>
  <si>
    <t>关键词</t>
  </si>
  <si>
    <t>北京市延庆县</t>
  </si>
  <si>
    <t>-</t>
  </si>
  <si>
    <t>北京八达岭水关长城</t>
  </si>
  <si>
    <t>北京十三陵总神道5A景区</t>
  </si>
  <si>
    <t>北京市昌平区S212(昌赤路)</t>
  </si>
  <si>
    <t>北京十三陵长陵5A景区</t>
  </si>
  <si>
    <t>太平洋（汉海）海底世界</t>
  </si>
  <si>
    <t>皇家御河游--中国的“塞纳河”之旅</t>
  </si>
  <si>
    <t>昌平北方国际射击场（轻武器展览中心）</t>
  </si>
  <si>
    <t>北京市昌平区</t>
  </si>
  <si>
    <t>昌平十三陵双龙山森林公园</t>
  </si>
  <si>
    <t>燕子湖自然风景区</t>
  </si>
  <si>
    <t>昌平大杨山国家森林公园</t>
  </si>
  <si>
    <t>北京市昌平区虎峪路</t>
  </si>
  <si>
    <t>昌平虎峪自然风景区</t>
  </si>
  <si>
    <t>昌平棋盘山风景区</t>
  </si>
  <si>
    <t>艺麓园</t>
  </si>
  <si>
    <t>龙脉温泉疗养院?溶岩温泉</t>
  </si>
  <si>
    <t>静之湖汤泉</t>
  </si>
  <si>
    <t>延庆莲花山森林公园</t>
  </si>
  <si>
    <t>延庆元代谷风景区</t>
  </si>
  <si>
    <t>北京市延庆县S323(延琉路)</t>
  </si>
  <si>
    <t>延庆青山园</t>
  </si>
  <si>
    <t>北京市延庆县S216(京藏高速辅路)</t>
  </si>
  <si>
    <t>延庆詹天佑纪念馆</t>
  </si>
  <si>
    <t>北京市朝阳区朝阳公园南路1号</t>
  </si>
  <si>
    <t>朝阳公园勇敢者游乐园</t>
  </si>
  <si>
    <t>索尼探梦科技馆</t>
  </si>
  <si>
    <t>蒸汽?数字海洋馆</t>
  </si>
  <si>
    <t>蟹岛冰雪大世界</t>
  </si>
  <si>
    <t>北京市朝阳区大屯路20号</t>
  </si>
  <si>
    <t>国家动物博物馆</t>
  </si>
  <si>
    <t>北京市朝阳区兴隆西街9号</t>
  </si>
  <si>
    <t>中国紫檀博物馆</t>
  </si>
  <si>
    <t>中国铁道博物馆东郊馆</t>
  </si>
  <si>
    <t>北京市朝阳区</t>
  </si>
  <si>
    <t>北京民俗博物馆（东岳庙）</t>
  </si>
  <si>
    <t>北京市朝阳区建国路58号</t>
  </si>
  <si>
    <t>北京晋商博物馆</t>
  </si>
  <si>
    <t>北京市朝阳区蟹岛路</t>
  </si>
  <si>
    <t>北京蟹岛熊孩子儿童拓展乐园</t>
  </si>
  <si>
    <t>爱乐城儿童乐园淘气堡</t>
  </si>
  <si>
    <t>通州第五季龙水凤港生态农场</t>
  </si>
  <si>
    <t>北京市通州区</t>
  </si>
  <si>
    <t>花仙子万花园</t>
  </si>
  <si>
    <t>丰瑞康洲亲子农场</t>
  </si>
  <si>
    <t>大戚收音机电影机博物馆</t>
  </si>
  <si>
    <t>东城红剧场《功夫传奇》</t>
  </si>
  <si>
    <t>北京市东城区</t>
  </si>
  <si>
    <t>孔庙和国子监博物馆</t>
  </si>
  <si>
    <t>正阳门城楼</t>
  </si>
  <si>
    <t>北京市东城区前门大街33-4号</t>
  </si>
  <si>
    <t>中国铁道博物馆正阳门馆</t>
  </si>
  <si>
    <t>北京市东城区禄米仓胡同31号</t>
  </si>
  <si>
    <t>北京文博交流馆（智化寺)</t>
  </si>
  <si>
    <t>北京市东城区香河园街3号</t>
  </si>
  <si>
    <t>北京自来水博物馆</t>
  </si>
  <si>
    <t>北京市西城区羊肉胡同15号-北门</t>
  </si>
  <si>
    <t>中国地质博物馆</t>
  </si>
  <si>
    <t>历代帝王庙</t>
  </si>
  <si>
    <t>北京市西城区地安门西大街59号</t>
  </si>
  <si>
    <t>郭沫若纪念馆</t>
  </si>
  <si>
    <t>梅兰芳纪念馆</t>
  </si>
  <si>
    <t>李大钊故居</t>
  </si>
  <si>
    <t>古代建筑博物馆（先农坛）</t>
  </si>
  <si>
    <t>湖广会馆</t>
  </si>
  <si>
    <t>北京市西城区右安门内西街18号</t>
  </si>
  <si>
    <t>古陶文明博物馆</t>
  </si>
  <si>
    <t>北京市西城区德胜门桥</t>
  </si>
  <si>
    <t>北京市古代钱币展览馆</t>
  </si>
  <si>
    <t>北京市西城区白塔寺东夹道38号</t>
  </si>
  <si>
    <t>西城白塔寺</t>
  </si>
  <si>
    <t>中国佛教图书文物馆（法源寺）</t>
  </si>
  <si>
    <t>北京市海淀区</t>
  </si>
  <si>
    <t>海淀鹫峰国家森林公园</t>
  </si>
  <si>
    <t>海淀西山国家森林公园</t>
  </si>
  <si>
    <t>北京市海淀区大觉寺路</t>
  </si>
  <si>
    <t>西山大觉寺</t>
  </si>
  <si>
    <t>大钟寺古钟博物馆</t>
  </si>
  <si>
    <t>北京石刻艺术博物馆（五塔寺）</t>
  </si>
  <si>
    <t>北京市海淀区香山南路</t>
  </si>
  <si>
    <t>北京市团城演武厅管理处</t>
  </si>
  <si>
    <t>北京市海淀区玉泉路2</t>
  </si>
  <si>
    <t>北京龙徽葡萄酒博物馆</t>
  </si>
  <si>
    <t>上庄水库吉雨农庄自助烧烤</t>
  </si>
  <si>
    <t>北京市石景山区</t>
  </si>
  <si>
    <t>石景山国际雕塑公园</t>
  </si>
  <si>
    <t>石景山慈善寺</t>
  </si>
  <si>
    <t>北京市石景山区京原路55</t>
  </si>
  <si>
    <t>石景山永定河休闲森林公园观光小火车</t>
  </si>
  <si>
    <t>北京市大兴区</t>
  </si>
  <si>
    <t>北京呀路古热带植物园</t>
  </si>
  <si>
    <t>北京航天科普教育基地冰雪乐园</t>
  </si>
  <si>
    <t>北京市顺义区</t>
  </si>
  <si>
    <t>北京航天科普教育基地水上乐园</t>
  </si>
  <si>
    <t>北京航天科普教育基地滑草</t>
  </si>
  <si>
    <t>北京航天科普教育基地</t>
  </si>
  <si>
    <t>北京市大兴区羊坊后街</t>
  </si>
  <si>
    <t>大兴泓文博雅艺术馆</t>
  </si>
  <si>
    <t>大兴董陶窑陶瓷文化体验基地</t>
  </si>
  <si>
    <t>蝴蝶来野艺术生态乐园</t>
  </si>
  <si>
    <t>童星鱼乐四季恒温水陆游乐场</t>
  </si>
  <si>
    <t>梦幻紫海香草园</t>
  </si>
  <si>
    <t>古森林博物馆</t>
  </si>
  <si>
    <t>北京爱情海玫瑰文化博览园</t>
  </si>
  <si>
    <t>北京市大兴区桂郭路</t>
  </si>
  <si>
    <t>大兴南路烧酒博物馆</t>
  </si>
  <si>
    <t>趣玩儿儿童乐园</t>
  </si>
  <si>
    <t>大兴留民营生态农场</t>
  </si>
  <si>
    <t>北京市大兴区幸福路</t>
  </si>
  <si>
    <t>大兴西瓜博物馆</t>
  </si>
  <si>
    <t>北京市大兴区X038(庞安路)</t>
  </si>
  <si>
    <t>北京老宋瓜园</t>
  </si>
  <si>
    <t>房山十渡乐佛山（千佛玉山）</t>
  </si>
  <si>
    <t>北京市房山区X019(贾金路)</t>
  </si>
  <si>
    <t>房山圣莲山</t>
  </si>
  <si>
    <t>北京市房山区</t>
  </si>
  <si>
    <t>房山白草畔</t>
  </si>
  <si>
    <t>北京市房山区车厂路</t>
  </si>
  <si>
    <t>房山金祖山风景区</t>
  </si>
  <si>
    <t>云居寺</t>
  </si>
  <si>
    <t>周口店遗址博物馆</t>
  </si>
  <si>
    <t>周口店北京人遗址</t>
  </si>
  <si>
    <t>月亮山风景区</t>
  </si>
  <si>
    <t>北京市房山区X003(良常路)</t>
  </si>
  <si>
    <t>良乡花卉庄园</t>
  </si>
  <si>
    <t>窦店金翠湖农庄自助烧烤/火锅</t>
  </si>
  <si>
    <t>百花山</t>
  </si>
  <si>
    <t>京西古道玻璃栈道</t>
  </si>
  <si>
    <t>北京市门头沟区</t>
  </si>
  <si>
    <t>京西古道</t>
  </si>
  <si>
    <t>定都阁</t>
  </si>
  <si>
    <t>八奇洞</t>
  </si>
  <si>
    <t>龙门涧</t>
  </si>
  <si>
    <t>顺义河北村民俗文化体验园</t>
  </si>
  <si>
    <t>北京尚谷冰雪乐园</t>
  </si>
  <si>
    <t>尚谷奥普乐水世界</t>
  </si>
  <si>
    <t>乐ZOO动物乐园</t>
  </si>
  <si>
    <t>北京市怀柔区</t>
  </si>
  <si>
    <t>怀柔喇叭沟原始森林</t>
  </si>
  <si>
    <t>北京市怀柔区S310</t>
  </si>
  <si>
    <t>云梦仙境</t>
  </si>
  <si>
    <t>北京圣泉山</t>
  </si>
  <si>
    <t>北京市怀柔区G111(京加路)</t>
  </si>
  <si>
    <t>怀柔石门山</t>
  </si>
  <si>
    <t>怀柔灵慧山</t>
  </si>
  <si>
    <t>怀柔摩崖石刻</t>
  </si>
  <si>
    <t>北京鹿世界主题公园</t>
  </si>
  <si>
    <t>鹿世界亲子冰雪嘉年华</t>
  </si>
  <si>
    <t>北京二锅头酒博物馆</t>
  </si>
  <si>
    <t>北京市怀柔区S213(安四路)</t>
  </si>
  <si>
    <t>怀柔鳞龙山</t>
  </si>
  <si>
    <t>怀柔青龙湖</t>
  </si>
  <si>
    <t>喜鹊登科满族风情园</t>
  </si>
  <si>
    <t>九谷口自然风景区</t>
  </si>
  <si>
    <t>清凉谷自然风景区</t>
  </si>
  <si>
    <t>北京市密云县</t>
  </si>
  <si>
    <t>密云雾灵西峰</t>
  </si>
  <si>
    <t>密云云龙涧</t>
  </si>
  <si>
    <t>密云云岫谷游猎自然风景区</t>
  </si>
  <si>
    <t>捧河湾风景区</t>
  </si>
  <si>
    <t>密云东极仙谷</t>
  </si>
  <si>
    <t>云蒙山国家森林公园</t>
  </si>
  <si>
    <t>九龙十八潭</t>
  </si>
  <si>
    <t>蟠龙山长城</t>
  </si>
  <si>
    <t>首云国家矿山公园（铁矿博物馆）</t>
  </si>
  <si>
    <t>北京市平谷区</t>
  </si>
  <si>
    <t>金海湖</t>
  </si>
  <si>
    <t>天赐玫瑰庄园</t>
  </si>
  <si>
    <t>北京市平谷区祈福路</t>
  </si>
  <si>
    <t>平谷丫髻山</t>
  </si>
  <si>
    <t>蝶语(北京)昆虫博览园</t>
  </si>
  <si>
    <t>京东老泉山野公园</t>
  </si>
  <si>
    <t>北京市海淀区西三环中路11号-213室</t>
  </si>
  <si>
    <t>北京市西城区西直门外大街135号院-9</t>
  </si>
  <si>
    <t>北京市昌平区X027(环陵路)</t>
  </si>
  <si>
    <t>北京市延庆县S212(昌赤路)</t>
  </si>
  <si>
    <t>北京市朝阳区朝阳公园南路1</t>
  </si>
  <si>
    <t>北京市朝阳区北四条2号楼</t>
  </si>
  <si>
    <t>北京市朝阳区酒仙桥北路4号</t>
  </si>
  <si>
    <t>北京市朝阳区北辰西路1号院-5</t>
  </si>
  <si>
    <t>北京市朝阳区酒仙桥北路1号院</t>
  </si>
  <si>
    <t>北京市通州区于家务村五街64号</t>
  </si>
  <si>
    <t>北京市通州区徐宋东四街</t>
  </si>
  <si>
    <t>北京市东城区前门东大街26号</t>
  </si>
  <si>
    <t>北京市东城区香河园街甲2号</t>
  </si>
  <si>
    <t>北京市西城区羊肉胡同8号</t>
  </si>
  <si>
    <t>北京市西城区前海西街16号</t>
  </si>
  <si>
    <t>北京市西城区文华胡同26号</t>
  </si>
  <si>
    <t>北京市西城区南纬路3-2号</t>
  </si>
  <si>
    <t>北京市西城区虎坊路3号前</t>
  </si>
  <si>
    <t>北京市西城区南菜园街53</t>
  </si>
  <si>
    <t>北京市东城区东交民巷36号</t>
  </si>
  <si>
    <t>北京市西城区法源寺前街5号</t>
  </si>
  <si>
    <t>北京市海淀区南沙河西路</t>
  </si>
  <si>
    <t>北京市石景山区鲁谷路临时39-13</t>
  </si>
  <si>
    <t>北京市大兴区采辛路</t>
  </si>
  <si>
    <t>北京市大兴区汇贤街</t>
  </si>
  <si>
    <t>北京市大兴区后查路</t>
  </si>
  <si>
    <t>北京市大兴区采林路</t>
  </si>
  <si>
    <t>北京市大兴区宏福东路7号</t>
  </si>
  <si>
    <t>北京市房山区柳林水村中街17号</t>
  </si>
  <si>
    <t>北京市房山区S318(房易路)</t>
  </si>
  <si>
    <t>北京市门头沟区X009</t>
  </si>
  <si>
    <t>北京市门头沟区G108(京昆路)</t>
  </si>
  <si>
    <t>北京市门头沟区G109(京拉线)</t>
  </si>
  <si>
    <t>北京市顺义区蒋各庄中二街34号</t>
  </si>
  <si>
    <t>北京市怀柔区X009(怀黄路)</t>
  </si>
  <si>
    <t>北京市怀柔区北晨路</t>
  </si>
  <si>
    <t>北京市密云县北白岩正街306号</t>
  </si>
  <si>
    <t>北京市密云县Y253</t>
  </si>
  <si>
    <t>北京市密云县横捧路</t>
  </si>
  <si>
    <t>北京市密云县Y251</t>
  </si>
  <si>
    <t>北京市密云县沙岭大街58号</t>
  </si>
  <si>
    <t>北京市密云县矿区路</t>
  </si>
  <si>
    <t>北京市平谷区韩海路</t>
  </si>
  <si>
    <t>北京市平谷区银店大街15号</t>
  </si>
  <si>
    <t>北京市平谷区东撞路</t>
  </si>
  <si>
    <t>北京市延庆区大榆树镇新宝庄村</t>
  </si>
  <si>
    <t>北京市通州区于家务乡大耕垡村</t>
  </si>
  <si>
    <t>大兴区庞各庄镇赵村村</t>
  </si>
  <si>
    <t>北京市房山区良乡镇官道南庄子村</t>
  </si>
  <si>
    <t>北京市顺义区高丽营镇南朗中村</t>
  </si>
  <si>
    <t>北京市怀柔区怀北镇大水峪村</t>
  </si>
  <si>
    <t>京市大兴区魏善庄镇羊坊村</t>
  </si>
  <si>
    <t>北京市大兴区庞各庄镇南渠村</t>
  </si>
  <si>
    <t>北京市昌平区十三陵镇德胜口桥</t>
  </si>
  <si>
    <t>北京市密云区石城镇贾峪村</t>
  </si>
  <si>
    <t>票价分段</t>
    <phoneticPr fontId="1" type="noConversion"/>
  </si>
  <si>
    <t>北京市昌平区G110(京银路)</t>
  </si>
  <si>
    <t>北京市朝阳区蟹岛西路</t>
  </si>
  <si>
    <t>北京市大兴区左堤路</t>
  </si>
  <si>
    <t>北京市顺义区X014(火寺路)</t>
  </si>
  <si>
    <t>北京市密云县S310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</si>
</sst>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7" formatCode="0.0000000000_ "/>
  </numFmts>
  <fonts count="2">
    <font>
      <sz val="12"/>
      <color theme="1"/>
      <name val="DengXian"/>
      <family val="2"/>
      <charset val="134"/>
      <scheme val="minor"/>
    </font>
    <font>
      <sz val="9"/>
      <name val="DengXian"/>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77" fontId="0" fillId="0" borderId="0" xfId="0" applyNumberFormat="1"/>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508000</xdr:colOff>
      <xdr:row>3</xdr:row>
      <xdr:rowOff>117475</xdr:rowOff>
    </xdr:from>
    <xdr:to>
      <xdr:col>16</xdr:col>
      <xdr:colOff>150068</xdr:colOff>
      <xdr:row>7</xdr:row>
      <xdr:rowOff>53539</xdr:rowOff>
    </xdr:to>
    <xdr:sp macro="" textlink="">
      <xdr:nvSpPr>
        <xdr:cNvPr id="2" name="B43B9E99-EEEB-43E0-84A8-B82E90D6F7D8"/>
        <xdr:cNvSpPr txBox="1"/>
      </xdr:nvSpPr>
      <xdr:spPr>
        <a:xfrm>
          <a:off x="22310725" y="717550"/>
          <a:ext cx="2385268" cy="736164"/>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63500" tIns="63500" rIns="63500" bIns="63500" rtlCol="0" anchor="t">
          <a:spAutoFit/>
        </a:bodyPr>
        <a:lstStyle/>
        <a:p>
          <a:r>
            <a:rPr lang="zh-CN" altLang="en-US" sz="1300" b="1"/>
            <a:t>三维地图演示
</a:t>
          </a:r>
          <a:r>
            <a:rPr lang="zh-CN" altLang="en-US" sz="1100"/>
            <a:t>此工作簿有三维地图演示可用。
请打开三维地图以编辑或播放演示。</a:t>
          </a:r>
        </a:p>
      </xdr:txBody>
    </xdr:sp>
    <xdr:clientData/>
  </xdr:twoCellAnchor>
</xdr:wsDr>
</file>

<file path=xl/queryTables/queryTable1.xml><?xml version="1.0" encoding="utf-8"?>
<queryTable xmlns="http://schemas.openxmlformats.org/spreadsheetml/2006/main" name="latlon_94741"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latlon_94742" connectionId="2" autoFormatId="16" applyNumberFormats="0" applyBorderFormats="0" applyFontFormats="0" applyPatternFormats="0"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9"/>
  <sheetViews>
    <sheetView topLeftCell="A668" workbookViewId="0">
      <selection activeCell="C675" sqref="C675"/>
    </sheetView>
  </sheetViews>
  <sheetFormatPr defaultColWidth="11" defaultRowHeight="15.75"/>
  <cols>
    <col min="2" max="2" width="57.875" customWidth="1"/>
  </cols>
  <sheetData>
    <row r="1" spans="1:3">
      <c r="A1" t="s">
        <v>548</v>
      </c>
      <c r="B1" t="s">
        <v>0</v>
      </c>
    </row>
    <row r="2" spans="1:3">
      <c r="A2" t="str">
        <f>IF(B1="","名称","简介 ")</f>
        <v xml:space="preserve">简介 </v>
      </c>
      <c r="B2" t="s">
        <v>1</v>
      </c>
    </row>
    <row r="3" spans="1:3">
      <c r="A3">
        <v>1</v>
      </c>
      <c r="B3" t="s">
        <v>233</v>
      </c>
      <c r="C3" t="s">
        <v>234</v>
      </c>
    </row>
    <row r="4" spans="1:3">
      <c r="A4">
        <v>1</v>
      </c>
      <c r="B4" t="s">
        <v>235</v>
      </c>
      <c r="C4" t="s">
        <v>236</v>
      </c>
    </row>
    <row r="5" spans="1:3">
      <c r="A5">
        <v>1</v>
      </c>
      <c r="B5" t="s">
        <v>237</v>
      </c>
      <c r="C5" t="s">
        <v>238</v>
      </c>
    </row>
    <row r="6" spans="1:3">
      <c r="A6">
        <v>1</v>
      </c>
      <c r="B6" t="s">
        <v>239</v>
      </c>
      <c r="C6" t="s">
        <v>240</v>
      </c>
    </row>
    <row r="7" spans="1:3">
      <c r="A7">
        <v>1</v>
      </c>
    </row>
    <row r="8" spans="1:3">
      <c r="A8">
        <v>1</v>
      </c>
    </row>
    <row r="9" spans="1:3">
      <c r="A9" t="str">
        <f>IF(B8="","名称","简介 ")</f>
        <v>名称</v>
      </c>
      <c r="B9" t="s">
        <v>627</v>
      </c>
      <c r="C9" t="str">
        <f>IF(B8="","")</f>
        <v/>
      </c>
    </row>
    <row r="10" spans="1:3">
      <c r="A10" t="str">
        <f>IF(B9="","名称","简介 ")</f>
        <v xml:space="preserve">简介 </v>
      </c>
      <c r="B10" t="s">
        <v>2</v>
      </c>
    </row>
    <row r="11" spans="1:3">
      <c r="A11">
        <v>1</v>
      </c>
      <c r="B11" t="s">
        <v>233</v>
      </c>
      <c r="C11" t="s">
        <v>241</v>
      </c>
    </row>
    <row r="12" spans="1:3">
      <c r="A12">
        <v>1</v>
      </c>
      <c r="B12" t="s">
        <v>235</v>
      </c>
      <c r="C12" t="s">
        <v>242</v>
      </c>
    </row>
    <row r="13" spans="1:3">
      <c r="A13">
        <v>1</v>
      </c>
      <c r="B13" t="s">
        <v>237</v>
      </c>
      <c r="C13" t="s">
        <v>243</v>
      </c>
    </row>
    <row r="14" spans="1:3">
      <c r="A14">
        <v>1</v>
      </c>
      <c r="B14" t="s">
        <v>239</v>
      </c>
      <c r="C14" t="s">
        <v>244</v>
      </c>
    </row>
    <row r="17" spans="1:3">
      <c r="A17" t="str">
        <f>IF(B16="","名称","简介 ")</f>
        <v>名称</v>
      </c>
      <c r="B17" t="s">
        <v>628</v>
      </c>
    </row>
    <row r="18" spans="1:3">
      <c r="A18" t="str">
        <f>IF(B17="","名称","简介 ")</f>
        <v xml:space="preserve">简介 </v>
      </c>
      <c r="B18" t="s">
        <v>3</v>
      </c>
    </row>
    <row r="19" spans="1:3">
      <c r="A19">
        <v>1</v>
      </c>
      <c r="B19" t="s">
        <v>233</v>
      </c>
      <c r="C19" t="s">
        <v>245</v>
      </c>
    </row>
    <row r="20" spans="1:3">
      <c r="A20">
        <v>1</v>
      </c>
      <c r="B20" t="s">
        <v>235</v>
      </c>
      <c r="C20" t="s">
        <v>246</v>
      </c>
    </row>
    <row r="21" spans="1:3">
      <c r="A21">
        <v>1</v>
      </c>
      <c r="B21" t="s">
        <v>237</v>
      </c>
      <c r="C21" t="s">
        <v>247</v>
      </c>
    </row>
    <row r="22" spans="1:3">
      <c r="A22">
        <v>1</v>
      </c>
      <c r="B22" t="s">
        <v>239</v>
      </c>
      <c r="C22" t="s">
        <v>248</v>
      </c>
    </row>
    <row r="23" spans="1:3">
      <c r="A23">
        <v>1</v>
      </c>
    </row>
    <row r="24" spans="1:3">
      <c r="A24">
        <v>1</v>
      </c>
    </row>
    <row r="25" spans="1:3">
      <c r="A25" t="str">
        <f>IF(B24="","名称","简介 ")</f>
        <v>名称</v>
      </c>
      <c r="B25" t="s">
        <v>4</v>
      </c>
    </row>
    <row r="26" spans="1:3">
      <c r="A26">
        <v>1</v>
      </c>
      <c r="B26" t="s">
        <v>233</v>
      </c>
      <c r="C26" t="s">
        <v>249</v>
      </c>
    </row>
    <row r="27" spans="1:3">
      <c r="A27">
        <v>1</v>
      </c>
      <c r="B27" t="s">
        <v>235</v>
      </c>
      <c r="C27" t="s">
        <v>560</v>
      </c>
    </row>
    <row r="28" spans="1:3">
      <c r="A28">
        <v>1</v>
      </c>
      <c r="B28" t="s">
        <v>237</v>
      </c>
      <c r="C28" t="s">
        <v>250</v>
      </c>
    </row>
    <row r="29" spans="1:3">
      <c r="A29">
        <v>1</v>
      </c>
      <c r="B29" t="s">
        <v>239</v>
      </c>
      <c r="C29" t="s">
        <v>251</v>
      </c>
    </row>
    <row r="30" spans="1:3">
      <c r="A30">
        <v>1</v>
      </c>
    </row>
    <row r="31" spans="1:3">
      <c r="A31">
        <v>1</v>
      </c>
    </row>
    <row r="32" spans="1:3">
      <c r="A32" t="str">
        <f>IF(B31="","名称","简介 ")</f>
        <v>名称</v>
      </c>
      <c r="B32" t="s">
        <v>5</v>
      </c>
    </row>
    <row r="33" spans="1:3">
      <c r="A33">
        <v>1</v>
      </c>
      <c r="B33" t="s">
        <v>233</v>
      </c>
      <c r="C33" t="s">
        <v>252</v>
      </c>
    </row>
    <row r="34" spans="1:3">
      <c r="A34">
        <v>1</v>
      </c>
      <c r="B34" t="s">
        <v>235</v>
      </c>
      <c r="C34" t="s">
        <v>253</v>
      </c>
    </row>
    <row r="35" spans="1:3">
      <c r="A35">
        <v>1</v>
      </c>
      <c r="B35" t="s">
        <v>237</v>
      </c>
      <c r="C35" t="s">
        <v>254</v>
      </c>
    </row>
    <row r="36" spans="1:3">
      <c r="A36">
        <v>1</v>
      </c>
      <c r="B36" t="s">
        <v>239</v>
      </c>
      <c r="C36" t="s">
        <v>255</v>
      </c>
    </row>
    <row r="37" spans="1:3">
      <c r="A37">
        <v>1</v>
      </c>
    </row>
    <row r="38" spans="1:3">
      <c r="A38">
        <v>1</v>
      </c>
    </row>
    <row r="39" spans="1:3">
      <c r="A39" t="str">
        <f>IF(B38="","名称","简介 ")</f>
        <v>名称</v>
      </c>
      <c r="B39" t="s">
        <v>6</v>
      </c>
    </row>
    <row r="40" spans="1:3">
      <c r="A40" t="str">
        <f>IF(B39="","名称","简介 ")</f>
        <v xml:space="preserve">简介 </v>
      </c>
      <c r="B40" t="s">
        <v>7</v>
      </c>
    </row>
    <row r="41" spans="1:3">
      <c r="A41">
        <v>1</v>
      </c>
      <c r="B41" t="s">
        <v>233</v>
      </c>
      <c r="C41" t="s">
        <v>256</v>
      </c>
    </row>
    <row r="42" spans="1:3">
      <c r="A42">
        <v>1</v>
      </c>
      <c r="B42" t="s">
        <v>235</v>
      </c>
      <c r="C42" t="s">
        <v>257</v>
      </c>
    </row>
    <row r="43" spans="1:3">
      <c r="A43">
        <v>1</v>
      </c>
      <c r="B43" t="s">
        <v>237</v>
      </c>
      <c r="C43" t="s">
        <v>258</v>
      </c>
    </row>
    <row r="44" spans="1:3">
      <c r="A44">
        <v>1</v>
      </c>
      <c r="B44" t="s">
        <v>239</v>
      </c>
      <c r="C44" t="s">
        <v>259</v>
      </c>
    </row>
    <row r="45" spans="1:3">
      <c r="A45">
        <v>1</v>
      </c>
    </row>
    <row r="46" spans="1:3">
      <c r="A46">
        <v>1</v>
      </c>
    </row>
    <row r="47" spans="1:3">
      <c r="A47" t="str">
        <f>IF(B46="","名称","简介 ")</f>
        <v>名称</v>
      </c>
      <c r="B47" t="s">
        <v>8</v>
      </c>
    </row>
    <row r="48" spans="1:3">
      <c r="A48" t="str">
        <f>IF(B47="","名称","简介 ")</f>
        <v xml:space="preserve">简介 </v>
      </c>
      <c r="B48" t="s">
        <v>9</v>
      </c>
    </row>
    <row r="49" spans="1:3">
      <c r="A49">
        <v>1</v>
      </c>
      <c r="B49" t="s">
        <v>233</v>
      </c>
      <c r="C49" t="s">
        <v>561</v>
      </c>
    </row>
    <row r="50" spans="1:3">
      <c r="A50">
        <v>1</v>
      </c>
      <c r="B50" t="s">
        <v>235</v>
      </c>
      <c r="C50" t="s">
        <v>267</v>
      </c>
    </row>
    <row r="51" spans="1:3">
      <c r="A51">
        <v>1</v>
      </c>
      <c r="B51" t="s">
        <v>237</v>
      </c>
      <c r="C51" t="s">
        <v>562</v>
      </c>
    </row>
    <row r="52" spans="1:3">
      <c r="A52">
        <v>1</v>
      </c>
      <c r="B52" t="s">
        <v>239</v>
      </c>
      <c r="C52">
        <v>18710070878</v>
      </c>
    </row>
    <row r="53" spans="1:3">
      <c r="A53">
        <v>1</v>
      </c>
    </row>
    <row r="54" spans="1:3">
      <c r="A54">
        <v>1</v>
      </c>
    </row>
    <row r="55" spans="1:3">
      <c r="A55" t="str">
        <f>IF(B54="","名称","简介 ")</f>
        <v>名称</v>
      </c>
      <c r="B55" t="s">
        <v>10</v>
      </c>
    </row>
    <row r="56" spans="1:3">
      <c r="A56">
        <v>1</v>
      </c>
      <c r="B56" t="s">
        <v>233</v>
      </c>
      <c r="C56" t="s">
        <v>260</v>
      </c>
    </row>
    <row r="57" spans="1:3">
      <c r="A57">
        <v>1</v>
      </c>
      <c r="B57" t="s">
        <v>235</v>
      </c>
      <c r="C57" t="s">
        <v>261</v>
      </c>
    </row>
    <row r="58" spans="1:3">
      <c r="A58">
        <v>1</v>
      </c>
      <c r="B58" t="s">
        <v>237</v>
      </c>
      <c r="C58" t="s">
        <v>262</v>
      </c>
    </row>
    <row r="59" spans="1:3">
      <c r="A59">
        <v>1</v>
      </c>
      <c r="B59" t="s">
        <v>239</v>
      </c>
      <c r="C59">
        <v>13718324123</v>
      </c>
    </row>
    <row r="60" spans="1:3">
      <c r="A60">
        <v>1</v>
      </c>
    </row>
    <row r="61" spans="1:3">
      <c r="A61">
        <v>1</v>
      </c>
    </row>
    <row r="62" spans="1:3">
      <c r="A62" t="str">
        <f>IF(B61="","名称","简介 ")</f>
        <v>名称</v>
      </c>
      <c r="B62" t="s">
        <v>11</v>
      </c>
    </row>
    <row r="63" spans="1:3">
      <c r="A63" t="str">
        <f>IF(B62="","名称","简介 ")</f>
        <v xml:space="preserve">简介 </v>
      </c>
      <c r="B63" t="s">
        <v>12</v>
      </c>
    </row>
    <row r="64" spans="1:3">
      <c r="A64">
        <v>1</v>
      </c>
      <c r="B64" t="s">
        <v>233</v>
      </c>
      <c r="C64" t="s">
        <v>263</v>
      </c>
    </row>
    <row r="65" spans="1:3">
      <c r="A65">
        <v>1</v>
      </c>
      <c r="B65" t="s">
        <v>235</v>
      </c>
      <c r="C65" t="s">
        <v>267</v>
      </c>
    </row>
    <row r="66" spans="1:3">
      <c r="A66">
        <v>1</v>
      </c>
      <c r="B66" t="s">
        <v>237</v>
      </c>
      <c r="C66" t="s">
        <v>264</v>
      </c>
    </row>
    <row r="67" spans="1:3">
      <c r="A67">
        <v>1</v>
      </c>
      <c r="B67" t="s">
        <v>239</v>
      </c>
      <c r="C67" t="s">
        <v>265</v>
      </c>
    </row>
    <row r="68" spans="1:3">
      <c r="A68">
        <v>1</v>
      </c>
    </row>
    <row r="69" spans="1:3">
      <c r="A69">
        <v>1</v>
      </c>
    </row>
    <row r="70" spans="1:3">
      <c r="A70" t="str">
        <f>IF(B69="","名称","简介 ")</f>
        <v>名称</v>
      </c>
      <c r="B70" t="s">
        <v>13</v>
      </c>
    </row>
    <row r="71" spans="1:3">
      <c r="A71" t="str">
        <f>IF(B70="","名称","简介 ")</f>
        <v xml:space="preserve">简介 </v>
      </c>
      <c r="B71" t="s">
        <v>14</v>
      </c>
    </row>
    <row r="72" spans="1:3">
      <c r="A72">
        <v>1</v>
      </c>
      <c r="B72" t="s">
        <v>233</v>
      </c>
      <c r="C72" t="s">
        <v>266</v>
      </c>
    </row>
    <row r="73" spans="1:3">
      <c r="A73">
        <v>1</v>
      </c>
      <c r="B73" t="s">
        <v>235</v>
      </c>
      <c r="C73" t="s">
        <v>267</v>
      </c>
    </row>
    <row r="74" spans="1:3">
      <c r="A74">
        <v>1</v>
      </c>
      <c r="B74" t="s">
        <v>237</v>
      </c>
      <c r="C74" t="s">
        <v>268</v>
      </c>
    </row>
    <row r="75" spans="1:3">
      <c r="A75">
        <v>1</v>
      </c>
      <c r="B75" t="s">
        <v>239</v>
      </c>
      <c r="C75" t="s">
        <v>269</v>
      </c>
    </row>
    <row r="76" spans="1:3">
      <c r="A76">
        <v>1</v>
      </c>
    </row>
    <row r="77" spans="1:3">
      <c r="A77">
        <v>1</v>
      </c>
    </row>
    <row r="78" spans="1:3">
      <c r="A78" t="str">
        <f>IF(B77="","名称","简介 ")</f>
        <v>名称</v>
      </c>
      <c r="B78" t="s">
        <v>15</v>
      </c>
    </row>
    <row r="79" spans="1:3">
      <c r="A79" t="str">
        <f>IF(B78="","名称","简介 ")</f>
        <v xml:space="preserve">简介 </v>
      </c>
      <c r="B79" t="s">
        <v>16</v>
      </c>
    </row>
    <row r="80" spans="1:3">
      <c r="A80">
        <v>1</v>
      </c>
      <c r="B80" t="s">
        <v>233</v>
      </c>
      <c r="C80" t="s">
        <v>270</v>
      </c>
    </row>
    <row r="81" spans="1:4">
      <c r="A81" t="str">
        <f>IF(B80="","名称","简介 ")</f>
        <v xml:space="preserve">简介 </v>
      </c>
      <c r="B81" t="s">
        <v>551</v>
      </c>
      <c r="C81" t="s">
        <v>550</v>
      </c>
    </row>
    <row r="82" spans="1:4">
      <c r="A82">
        <v>1</v>
      </c>
      <c r="B82" t="s">
        <v>237</v>
      </c>
      <c r="C82" t="s">
        <v>563</v>
      </c>
    </row>
    <row r="83" spans="1:4">
      <c r="A83">
        <v>1</v>
      </c>
      <c r="B83" t="s">
        <v>239</v>
      </c>
      <c r="C83" t="s">
        <v>271</v>
      </c>
    </row>
    <row r="84" spans="1:4">
      <c r="A84">
        <v>1</v>
      </c>
    </row>
    <row r="85" spans="1:4">
      <c r="A85">
        <v>1</v>
      </c>
    </row>
    <row r="86" spans="1:4">
      <c r="A86" t="str">
        <f>IF(B85="","名称","简介 ")</f>
        <v>名称</v>
      </c>
      <c r="B86" t="s">
        <v>17</v>
      </c>
    </row>
    <row r="87" spans="1:4">
      <c r="A87" t="str">
        <f>IF(B86="","名称","简介 ")</f>
        <v xml:space="preserve">简介 </v>
      </c>
      <c r="B87" t="s">
        <v>18</v>
      </c>
    </row>
    <row r="88" spans="1:4">
      <c r="A88">
        <v>1</v>
      </c>
      <c r="B88" t="s">
        <v>233</v>
      </c>
      <c r="C88" t="s">
        <v>272</v>
      </c>
    </row>
    <row r="89" spans="1:4">
      <c r="A89">
        <v>1</v>
      </c>
      <c r="B89" t="s">
        <v>235</v>
      </c>
      <c r="C89" t="s">
        <v>267</v>
      </c>
    </row>
    <row r="90" spans="1:4">
      <c r="A90">
        <v>1</v>
      </c>
      <c r="B90" t="s">
        <v>237</v>
      </c>
      <c r="C90" t="s">
        <v>273</v>
      </c>
    </row>
    <row r="91" spans="1:4">
      <c r="A91">
        <v>1</v>
      </c>
      <c r="B91" t="s">
        <v>239</v>
      </c>
      <c r="C91" t="s">
        <v>274</v>
      </c>
    </row>
    <row r="92" spans="1:4">
      <c r="A92">
        <v>1</v>
      </c>
    </row>
    <row r="93" spans="1:4">
      <c r="A93">
        <v>1</v>
      </c>
    </row>
    <row r="94" spans="1:4">
      <c r="A94" t="str">
        <f>IF(B93="","名称","简介 ")</f>
        <v>名称</v>
      </c>
      <c r="B94" t="s">
        <v>19</v>
      </c>
    </row>
    <row r="95" spans="1:4">
      <c r="A95">
        <v>1</v>
      </c>
      <c r="B95" t="s">
        <v>233</v>
      </c>
      <c r="C95" t="s">
        <v>564</v>
      </c>
      <c r="D95" t="s">
        <v>275</v>
      </c>
    </row>
    <row r="96" spans="1:4">
      <c r="A96">
        <v>1</v>
      </c>
      <c r="B96" t="s">
        <v>235</v>
      </c>
      <c r="C96" t="s">
        <v>276</v>
      </c>
    </row>
    <row r="97" spans="1:4">
      <c r="A97">
        <v>1</v>
      </c>
      <c r="B97" t="s">
        <v>237</v>
      </c>
      <c r="C97" t="s">
        <v>277</v>
      </c>
    </row>
    <row r="98" spans="1:4">
      <c r="A98">
        <v>1</v>
      </c>
      <c r="B98" t="s">
        <v>239</v>
      </c>
      <c r="C98" t="s">
        <v>278</v>
      </c>
    </row>
    <row r="99" spans="1:4">
      <c r="A99">
        <v>1</v>
      </c>
    </row>
    <row r="100" spans="1:4">
      <c r="A100">
        <v>1</v>
      </c>
    </row>
    <row r="101" spans="1:4">
      <c r="A101" t="str">
        <f>IF(B100="","名称","简介 ")</f>
        <v>名称</v>
      </c>
      <c r="B101" t="s">
        <v>20</v>
      </c>
    </row>
    <row r="102" spans="1:4">
      <c r="A102">
        <v>1</v>
      </c>
      <c r="B102" t="s">
        <v>233</v>
      </c>
      <c r="C102" t="s">
        <v>565</v>
      </c>
      <c r="D102" t="s">
        <v>279</v>
      </c>
    </row>
    <row r="103" spans="1:4">
      <c r="A103">
        <v>1</v>
      </c>
      <c r="B103" t="s">
        <v>235</v>
      </c>
      <c r="C103" t="s">
        <v>280</v>
      </c>
    </row>
    <row r="104" spans="1:4">
      <c r="A104">
        <v>1</v>
      </c>
      <c r="B104" t="s">
        <v>237</v>
      </c>
      <c r="C104" t="s">
        <v>281</v>
      </c>
    </row>
    <row r="105" spans="1:4">
      <c r="A105">
        <v>1</v>
      </c>
    </row>
    <row r="106" spans="1:4">
      <c r="A106">
        <v>1</v>
      </c>
    </row>
    <row r="107" spans="1:4">
      <c r="A107" t="str">
        <f>IF(B106="","名称","简介 ")</f>
        <v>名称</v>
      </c>
      <c r="B107" t="s">
        <v>21</v>
      </c>
    </row>
    <row r="108" spans="1:4">
      <c r="A108" t="str">
        <f>IF(B107="","名称","简介 ")</f>
        <v xml:space="preserve">简介 </v>
      </c>
      <c r="B108" t="s">
        <v>22</v>
      </c>
    </row>
    <row r="109" spans="1:4">
      <c r="A109">
        <v>1</v>
      </c>
      <c r="B109" t="s">
        <v>233</v>
      </c>
      <c r="C109" t="s">
        <v>282</v>
      </c>
    </row>
    <row r="110" spans="1:4">
      <c r="A110">
        <v>1</v>
      </c>
      <c r="B110" t="s">
        <v>235</v>
      </c>
      <c r="C110" t="s">
        <v>267</v>
      </c>
    </row>
    <row r="111" spans="1:4">
      <c r="A111">
        <v>1</v>
      </c>
      <c r="B111" t="s">
        <v>237</v>
      </c>
      <c r="C111" t="s">
        <v>566</v>
      </c>
    </row>
    <row r="112" spans="1:4">
      <c r="A112">
        <v>1</v>
      </c>
      <c r="B112" t="s">
        <v>239</v>
      </c>
      <c r="C112" t="s">
        <v>567</v>
      </c>
    </row>
    <row r="113" spans="1:3">
      <c r="A113">
        <v>1</v>
      </c>
    </row>
    <row r="114" spans="1:3">
      <c r="A114">
        <v>1</v>
      </c>
    </row>
    <row r="115" spans="1:3">
      <c r="A115" t="str">
        <f>IF(B114="","名称","简介 ")</f>
        <v>名称</v>
      </c>
      <c r="B115" t="s">
        <v>23</v>
      </c>
    </row>
    <row r="116" spans="1:3">
      <c r="A116" t="str">
        <f>IF(B115="","名称","简介 ")</f>
        <v xml:space="preserve">简介 </v>
      </c>
      <c r="B116" t="s">
        <v>24</v>
      </c>
    </row>
    <row r="117" spans="1:3">
      <c r="A117">
        <v>1</v>
      </c>
      <c r="B117" t="s">
        <v>233</v>
      </c>
      <c r="C117" t="s">
        <v>234</v>
      </c>
    </row>
    <row r="118" spans="1:3">
      <c r="A118">
        <v>1</v>
      </c>
      <c r="B118" t="s">
        <v>235</v>
      </c>
      <c r="C118" t="s">
        <v>568</v>
      </c>
    </row>
    <row r="119" spans="1:3">
      <c r="A119">
        <v>1</v>
      </c>
      <c r="B119" t="s">
        <v>237</v>
      </c>
      <c r="C119" t="s">
        <v>283</v>
      </c>
    </row>
    <row r="120" spans="1:3">
      <c r="A120">
        <v>1</v>
      </c>
      <c r="B120" t="s">
        <v>239</v>
      </c>
      <c r="C120" t="s">
        <v>569</v>
      </c>
    </row>
    <row r="121" spans="1:3">
      <c r="A121">
        <v>1</v>
      </c>
    </row>
    <row r="122" spans="1:3">
      <c r="A122">
        <v>1</v>
      </c>
    </row>
    <row r="123" spans="1:3">
      <c r="A123" t="str">
        <f>IF(B122="","名称","简介 ")</f>
        <v>名称</v>
      </c>
      <c r="B123" t="s">
        <v>25</v>
      </c>
    </row>
    <row r="124" spans="1:3">
      <c r="A124" t="str">
        <f>IF(B123="","名称","简介 ")</f>
        <v xml:space="preserve">简介 </v>
      </c>
      <c r="B124" t="s">
        <v>26</v>
      </c>
    </row>
    <row r="125" spans="1:3">
      <c r="A125">
        <v>1</v>
      </c>
      <c r="B125" t="s">
        <v>233</v>
      </c>
      <c r="C125" t="s">
        <v>284</v>
      </c>
    </row>
    <row r="126" spans="1:3">
      <c r="A126">
        <v>1</v>
      </c>
      <c r="B126" t="s">
        <v>235</v>
      </c>
      <c r="C126" t="s">
        <v>285</v>
      </c>
    </row>
    <row r="127" spans="1:3">
      <c r="A127">
        <v>1</v>
      </c>
      <c r="B127" t="s">
        <v>237</v>
      </c>
      <c r="C127" t="s">
        <v>286</v>
      </c>
    </row>
    <row r="128" spans="1:3">
      <c r="A128">
        <v>1</v>
      </c>
      <c r="B128" t="s">
        <v>239</v>
      </c>
      <c r="C128" t="s">
        <v>287</v>
      </c>
    </row>
    <row r="129" spans="1:4">
      <c r="A129">
        <v>1</v>
      </c>
    </row>
    <row r="130" spans="1:4">
      <c r="A130">
        <v>1</v>
      </c>
    </row>
    <row r="131" spans="1:4">
      <c r="A131" t="str">
        <f>IF(B130="","名称","简介 ")</f>
        <v>名称</v>
      </c>
      <c r="B131" t="s">
        <v>27</v>
      </c>
    </row>
    <row r="132" spans="1:4">
      <c r="A132" t="str">
        <f>IF(B131="","名称","简介 ")</f>
        <v xml:space="preserve">简介 </v>
      </c>
      <c r="B132" t="s">
        <v>28</v>
      </c>
    </row>
    <row r="133" spans="1:4">
      <c r="A133">
        <v>1</v>
      </c>
      <c r="B133" t="s">
        <v>233</v>
      </c>
      <c r="C133" t="s">
        <v>570</v>
      </c>
    </row>
    <row r="134" spans="1:4">
      <c r="A134">
        <v>1</v>
      </c>
      <c r="B134" t="s">
        <v>235</v>
      </c>
      <c r="C134" t="s">
        <v>288</v>
      </c>
    </row>
    <row r="135" spans="1:4">
      <c r="A135">
        <v>1</v>
      </c>
      <c r="B135" t="s">
        <v>237</v>
      </c>
      <c r="C135" t="s">
        <v>289</v>
      </c>
    </row>
    <row r="136" spans="1:4">
      <c r="A136">
        <v>1</v>
      </c>
      <c r="B136" t="s">
        <v>239</v>
      </c>
      <c r="C136" t="s">
        <v>571</v>
      </c>
    </row>
    <row r="137" spans="1:4">
      <c r="A137">
        <v>1</v>
      </c>
    </row>
    <row r="138" spans="1:4">
      <c r="A138">
        <v>1</v>
      </c>
    </row>
    <row r="139" spans="1:4">
      <c r="A139" t="str">
        <f>IF(B138="","名称","简介 ")</f>
        <v>名称</v>
      </c>
      <c r="B139" t="s">
        <v>29</v>
      </c>
    </row>
    <row r="140" spans="1:4">
      <c r="A140">
        <v>1</v>
      </c>
      <c r="B140" t="s">
        <v>233</v>
      </c>
      <c r="C140" t="s">
        <v>290</v>
      </c>
    </row>
    <row r="141" spans="1:4">
      <c r="A141">
        <v>1</v>
      </c>
      <c r="B141" t="s">
        <v>235</v>
      </c>
      <c r="C141" t="s">
        <v>291</v>
      </c>
    </row>
    <row r="142" spans="1:4">
      <c r="A142">
        <v>1</v>
      </c>
      <c r="B142" t="s">
        <v>237</v>
      </c>
      <c r="C142" t="s">
        <v>572</v>
      </c>
    </row>
    <row r="143" spans="1:4">
      <c r="A143">
        <v>1</v>
      </c>
      <c r="B143" t="s">
        <v>239</v>
      </c>
      <c r="C143" t="s">
        <v>573</v>
      </c>
      <c r="D143" t="s">
        <v>292</v>
      </c>
    </row>
    <row r="144" spans="1:4">
      <c r="A144">
        <v>1</v>
      </c>
    </row>
    <row r="145" spans="1:3">
      <c r="A145">
        <v>1</v>
      </c>
    </row>
    <row r="146" spans="1:3">
      <c r="A146" t="str">
        <f>IF(B145="","名称","简介 ")</f>
        <v>名称</v>
      </c>
      <c r="B146" t="s">
        <v>30</v>
      </c>
    </row>
    <row r="147" spans="1:3">
      <c r="A147" t="str">
        <f>IF(B146="","名称","简介 ")</f>
        <v xml:space="preserve">简介 </v>
      </c>
      <c r="B147" t="s">
        <v>31</v>
      </c>
    </row>
    <row r="148" spans="1:3">
      <c r="A148">
        <v>1</v>
      </c>
      <c r="B148" t="s">
        <v>233</v>
      </c>
      <c r="C148" t="s">
        <v>293</v>
      </c>
    </row>
    <row r="149" spans="1:3">
      <c r="A149">
        <v>1</v>
      </c>
      <c r="B149" t="s">
        <v>235</v>
      </c>
      <c r="C149" t="s">
        <v>574</v>
      </c>
    </row>
    <row r="150" spans="1:3">
      <c r="A150">
        <v>1</v>
      </c>
      <c r="B150" t="s">
        <v>237</v>
      </c>
      <c r="C150" t="s">
        <v>294</v>
      </c>
    </row>
    <row r="151" spans="1:3">
      <c r="A151">
        <v>1</v>
      </c>
      <c r="B151" t="s">
        <v>239</v>
      </c>
      <c r="C151" t="s">
        <v>295</v>
      </c>
    </row>
    <row r="152" spans="1:3">
      <c r="A152">
        <v>1</v>
      </c>
    </row>
    <row r="153" spans="1:3">
      <c r="A153">
        <v>1</v>
      </c>
    </row>
    <row r="154" spans="1:3">
      <c r="A154" t="str">
        <f>IF(B153="","名称","简介 ")</f>
        <v>名称</v>
      </c>
      <c r="B154" t="s">
        <v>32</v>
      </c>
    </row>
    <row r="155" spans="1:3">
      <c r="A155" t="str">
        <f>IF(B154="","名称","简介 ")</f>
        <v xml:space="preserve">简介 </v>
      </c>
      <c r="B155" t="s">
        <v>33</v>
      </c>
    </row>
    <row r="156" spans="1:3">
      <c r="A156">
        <v>1</v>
      </c>
      <c r="B156" t="s">
        <v>233</v>
      </c>
      <c r="C156" t="s">
        <v>575</v>
      </c>
    </row>
    <row r="157" spans="1:3">
      <c r="A157">
        <v>1</v>
      </c>
      <c r="B157" t="s">
        <v>235</v>
      </c>
      <c r="C157" t="s">
        <v>296</v>
      </c>
    </row>
    <row r="158" spans="1:3">
      <c r="A158">
        <v>1</v>
      </c>
      <c r="B158" t="s">
        <v>237</v>
      </c>
      <c r="C158" t="s">
        <v>297</v>
      </c>
    </row>
    <row r="159" spans="1:3">
      <c r="A159">
        <v>1</v>
      </c>
      <c r="B159" t="s">
        <v>239</v>
      </c>
      <c r="C159" t="s">
        <v>298</v>
      </c>
    </row>
    <row r="160" spans="1:3">
      <c r="A160">
        <v>1</v>
      </c>
    </row>
    <row r="161" spans="1:4">
      <c r="A161">
        <v>1</v>
      </c>
    </row>
    <row r="162" spans="1:4">
      <c r="A162" t="str">
        <f>IF(B161="","名称","简介 ")</f>
        <v>名称</v>
      </c>
      <c r="B162" t="s">
        <v>34</v>
      </c>
    </row>
    <row r="163" spans="1:4">
      <c r="A163">
        <v>1</v>
      </c>
      <c r="B163" t="s">
        <v>233</v>
      </c>
      <c r="C163" t="s">
        <v>576</v>
      </c>
      <c r="D163" t="s">
        <v>299</v>
      </c>
    </row>
    <row r="164" spans="1:4">
      <c r="A164">
        <v>1</v>
      </c>
      <c r="B164" t="s">
        <v>235</v>
      </c>
      <c r="C164" t="s">
        <v>577</v>
      </c>
    </row>
    <row r="165" spans="1:4">
      <c r="A165">
        <v>1</v>
      </c>
      <c r="B165" t="s">
        <v>237</v>
      </c>
      <c r="C165" t="s">
        <v>300</v>
      </c>
    </row>
    <row r="166" spans="1:4">
      <c r="A166">
        <v>1</v>
      </c>
      <c r="B166" t="s">
        <v>239</v>
      </c>
      <c r="C166">
        <v>18911911509</v>
      </c>
    </row>
    <row r="167" spans="1:4">
      <c r="A167">
        <v>1</v>
      </c>
    </row>
    <row r="168" spans="1:4">
      <c r="A168">
        <v>1</v>
      </c>
    </row>
    <row r="169" spans="1:4">
      <c r="A169" t="str">
        <f>IF(B168="","名称","简介 ")</f>
        <v>名称</v>
      </c>
      <c r="B169" t="s">
        <v>35</v>
      </c>
    </row>
    <row r="170" spans="1:4">
      <c r="A170" t="str">
        <f>IF(B169="","名称","简介 ")</f>
        <v xml:space="preserve">简介 </v>
      </c>
      <c r="B170" t="s">
        <v>36</v>
      </c>
    </row>
    <row r="171" spans="1:4">
      <c r="A171">
        <v>1</v>
      </c>
      <c r="B171" t="s">
        <v>233</v>
      </c>
      <c r="C171" t="s">
        <v>301</v>
      </c>
    </row>
    <row r="172" spans="1:4">
      <c r="A172">
        <v>1</v>
      </c>
      <c r="B172" t="s">
        <v>235</v>
      </c>
      <c r="C172" t="s">
        <v>302</v>
      </c>
    </row>
    <row r="173" spans="1:4">
      <c r="A173">
        <v>1</v>
      </c>
      <c r="B173" t="s">
        <v>237</v>
      </c>
      <c r="C173" t="s">
        <v>303</v>
      </c>
    </row>
    <row r="174" spans="1:4">
      <c r="A174">
        <v>1</v>
      </c>
      <c r="B174" t="s">
        <v>239</v>
      </c>
      <c r="C174" t="s">
        <v>304</v>
      </c>
    </row>
    <row r="175" spans="1:4">
      <c r="A175">
        <v>1</v>
      </c>
    </row>
    <row r="176" spans="1:4">
      <c r="A176">
        <v>1</v>
      </c>
    </row>
    <row r="177" spans="1:3">
      <c r="A177" t="str">
        <f>IF(B176="","名称","简介 ")</f>
        <v>名称</v>
      </c>
      <c r="B177" t="s">
        <v>37</v>
      </c>
    </row>
    <row r="178" spans="1:3">
      <c r="A178" t="str">
        <f>IF(B177="","名称","简介 ")</f>
        <v xml:space="preserve">简介 </v>
      </c>
      <c r="B178" t="s">
        <v>38</v>
      </c>
    </row>
    <row r="179" spans="1:3">
      <c r="A179">
        <v>1</v>
      </c>
      <c r="B179" t="s">
        <v>233</v>
      </c>
      <c r="C179" t="s">
        <v>305</v>
      </c>
    </row>
    <row r="180" spans="1:3">
      <c r="A180">
        <v>1</v>
      </c>
      <c r="B180" t="s">
        <v>235</v>
      </c>
      <c r="C180" t="s">
        <v>302</v>
      </c>
    </row>
    <row r="181" spans="1:3">
      <c r="A181">
        <v>1</v>
      </c>
      <c r="B181" t="s">
        <v>237</v>
      </c>
      <c r="C181" t="s">
        <v>306</v>
      </c>
    </row>
    <row r="182" spans="1:3">
      <c r="A182">
        <v>1</v>
      </c>
      <c r="B182" t="s">
        <v>239</v>
      </c>
      <c r="C182" t="s">
        <v>578</v>
      </c>
    </row>
    <row r="183" spans="1:3">
      <c r="A183">
        <v>1</v>
      </c>
    </row>
    <row r="184" spans="1:3">
      <c r="A184">
        <v>1</v>
      </c>
    </row>
    <row r="185" spans="1:3">
      <c r="A185" t="str">
        <f>IF(B184="","名称","简介 ")</f>
        <v>名称</v>
      </c>
      <c r="B185" t="s">
        <v>39</v>
      </c>
    </row>
    <row r="186" spans="1:3">
      <c r="A186" t="str">
        <f>IF(B185="","名称","简介 ")</f>
        <v xml:space="preserve">简介 </v>
      </c>
      <c r="B186" t="s">
        <v>40</v>
      </c>
    </row>
    <row r="187" spans="1:3">
      <c r="A187">
        <v>1</v>
      </c>
      <c r="B187" t="s">
        <v>233</v>
      </c>
      <c r="C187" t="s">
        <v>354</v>
      </c>
    </row>
    <row r="188" spans="1:3">
      <c r="A188">
        <v>1</v>
      </c>
      <c r="B188" t="s">
        <v>235</v>
      </c>
      <c r="C188" t="s">
        <v>296</v>
      </c>
    </row>
    <row r="189" spans="1:3">
      <c r="A189">
        <v>1</v>
      </c>
      <c r="B189" t="s">
        <v>237</v>
      </c>
      <c r="C189" t="s">
        <v>307</v>
      </c>
    </row>
    <row r="190" spans="1:3">
      <c r="A190">
        <v>1</v>
      </c>
      <c r="B190" t="s">
        <v>239</v>
      </c>
      <c r="C190" t="s">
        <v>308</v>
      </c>
    </row>
    <row r="191" spans="1:3">
      <c r="A191">
        <v>1</v>
      </c>
    </row>
    <row r="192" spans="1:3">
      <c r="A192">
        <v>1</v>
      </c>
    </row>
    <row r="193" spans="1:3">
      <c r="A193" t="str">
        <f>IF(B192="","名称","简介 ")</f>
        <v>名称</v>
      </c>
      <c r="B193" t="s">
        <v>41</v>
      </c>
    </row>
    <row r="194" spans="1:3">
      <c r="A194" t="str">
        <f>IF(B193="","名称","简介 ")</f>
        <v xml:space="preserve">简介 </v>
      </c>
      <c r="B194" t="s">
        <v>42</v>
      </c>
    </row>
    <row r="195" spans="1:3">
      <c r="A195">
        <v>1</v>
      </c>
      <c r="B195" t="s">
        <v>233</v>
      </c>
      <c r="C195" t="s">
        <v>309</v>
      </c>
    </row>
    <row r="196" spans="1:3">
      <c r="A196">
        <v>1</v>
      </c>
      <c r="B196" t="s">
        <v>235</v>
      </c>
      <c r="C196" t="s">
        <v>310</v>
      </c>
    </row>
    <row r="197" spans="1:3">
      <c r="A197">
        <v>1</v>
      </c>
      <c r="B197" t="s">
        <v>237</v>
      </c>
      <c r="C197" t="s">
        <v>311</v>
      </c>
    </row>
    <row r="198" spans="1:3">
      <c r="A198">
        <v>1</v>
      </c>
      <c r="B198" t="s">
        <v>239</v>
      </c>
      <c r="C198" t="s">
        <v>312</v>
      </c>
    </row>
    <row r="199" spans="1:3">
      <c r="A199">
        <v>1</v>
      </c>
    </row>
    <row r="200" spans="1:3">
      <c r="A200">
        <v>1</v>
      </c>
    </row>
    <row r="201" spans="1:3">
      <c r="A201" t="str">
        <f>IF(B200="","名称","简介 ")</f>
        <v>名称</v>
      </c>
      <c r="B201" t="s">
        <v>43</v>
      </c>
    </row>
    <row r="202" spans="1:3">
      <c r="A202" t="str">
        <f>IF(B201="","名称","简介 ")</f>
        <v xml:space="preserve">简介 </v>
      </c>
      <c r="B202" t="s">
        <v>44</v>
      </c>
    </row>
    <row r="203" spans="1:3">
      <c r="A203">
        <v>1</v>
      </c>
      <c r="B203" t="s">
        <v>233</v>
      </c>
      <c r="C203" t="s">
        <v>313</v>
      </c>
    </row>
    <row r="204" spans="1:3">
      <c r="A204">
        <v>1</v>
      </c>
      <c r="B204" t="s">
        <v>235</v>
      </c>
      <c r="C204" t="s">
        <v>314</v>
      </c>
    </row>
    <row r="205" spans="1:3">
      <c r="A205">
        <v>1</v>
      </c>
      <c r="B205" t="s">
        <v>237</v>
      </c>
      <c r="C205" t="s">
        <v>315</v>
      </c>
    </row>
    <row r="206" spans="1:3">
      <c r="A206">
        <v>1</v>
      </c>
      <c r="B206" t="s">
        <v>239</v>
      </c>
      <c r="C206" t="s">
        <v>316</v>
      </c>
    </row>
    <row r="207" spans="1:3">
      <c r="A207">
        <v>1</v>
      </c>
    </row>
    <row r="208" spans="1:3">
      <c r="A208">
        <v>1</v>
      </c>
    </row>
    <row r="209" spans="1:3">
      <c r="A209" t="str">
        <f>IF(B208="","名称","简介 ")</f>
        <v>名称</v>
      </c>
      <c r="B209" t="s">
        <v>45</v>
      </c>
    </row>
    <row r="210" spans="1:3">
      <c r="A210" t="str">
        <f>IF(B209="","名称","简介 ")</f>
        <v xml:space="preserve">简介 </v>
      </c>
      <c r="B210" t="s">
        <v>46</v>
      </c>
    </row>
    <row r="211" spans="1:3">
      <c r="A211">
        <v>1</v>
      </c>
      <c r="B211" t="s">
        <v>233</v>
      </c>
      <c r="C211" t="s">
        <v>317</v>
      </c>
    </row>
    <row r="212" spans="1:3">
      <c r="A212">
        <v>1</v>
      </c>
      <c r="B212" t="s">
        <v>235</v>
      </c>
      <c r="C212" t="s">
        <v>296</v>
      </c>
    </row>
    <row r="213" spans="1:3">
      <c r="A213">
        <v>1</v>
      </c>
      <c r="B213" t="s">
        <v>237</v>
      </c>
      <c r="C213" t="s">
        <v>579</v>
      </c>
    </row>
    <row r="214" spans="1:3">
      <c r="A214">
        <v>1</v>
      </c>
      <c r="B214" t="s">
        <v>239</v>
      </c>
      <c r="C214">
        <v>15811551443</v>
      </c>
    </row>
    <row r="215" spans="1:3">
      <c r="A215">
        <v>1</v>
      </c>
    </row>
    <row r="216" spans="1:3">
      <c r="A216">
        <v>1</v>
      </c>
    </row>
    <row r="217" spans="1:3">
      <c r="A217" t="str">
        <f>IF(B216="","名称","简介 ")</f>
        <v>名称</v>
      </c>
      <c r="B217" t="s">
        <v>47</v>
      </c>
    </row>
    <row r="218" spans="1:3">
      <c r="A218">
        <v>1</v>
      </c>
      <c r="B218" t="s">
        <v>233</v>
      </c>
      <c r="C218" t="s">
        <v>317</v>
      </c>
    </row>
    <row r="219" spans="1:3">
      <c r="A219">
        <v>1</v>
      </c>
      <c r="B219" t="s">
        <v>235</v>
      </c>
      <c r="C219" t="s">
        <v>318</v>
      </c>
    </row>
    <row r="220" spans="1:3">
      <c r="A220">
        <v>1</v>
      </c>
      <c r="B220" t="s">
        <v>237</v>
      </c>
      <c r="C220" t="s">
        <v>319</v>
      </c>
    </row>
    <row r="221" spans="1:3">
      <c r="A221">
        <v>1</v>
      </c>
      <c r="B221" t="s">
        <v>239</v>
      </c>
      <c r="C221">
        <v>13693104444</v>
      </c>
    </row>
    <row r="222" spans="1:3">
      <c r="A222">
        <v>1</v>
      </c>
    </row>
    <row r="223" spans="1:3">
      <c r="A223">
        <v>1</v>
      </c>
    </row>
    <row r="224" spans="1:3">
      <c r="A224" t="str">
        <f>IF(B223="","名称","简介 ")</f>
        <v>名称</v>
      </c>
      <c r="B224" t="s">
        <v>48</v>
      </c>
    </row>
    <row r="225" spans="1:3">
      <c r="A225" t="str">
        <f>IF(B224="","名称","简介 ")</f>
        <v xml:space="preserve">简介 </v>
      </c>
      <c r="B225" t="s">
        <v>49</v>
      </c>
    </row>
    <row r="226" spans="1:3">
      <c r="A226">
        <v>1</v>
      </c>
      <c r="B226" t="s">
        <v>233</v>
      </c>
      <c r="C226" t="s">
        <v>320</v>
      </c>
    </row>
    <row r="227" spans="1:3">
      <c r="A227">
        <v>1</v>
      </c>
      <c r="B227" t="s">
        <v>235</v>
      </c>
      <c r="C227" t="s">
        <v>321</v>
      </c>
    </row>
    <row r="228" spans="1:3">
      <c r="A228">
        <v>1</v>
      </c>
      <c r="B228" t="s">
        <v>237</v>
      </c>
      <c r="C228" t="s">
        <v>322</v>
      </c>
    </row>
    <row r="229" spans="1:3">
      <c r="A229">
        <v>1</v>
      </c>
      <c r="B229" t="s">
        <v>239</v>
      </c>
      <c r="C229" t="s">
        <v>580</v>
      </c>
    </row>
    <row r="230" spans="1:3">
      <c r="A230">
        <v>1</v>
      </c>
    </row>
    <row r="231" spans="1:3">
      <c r="A231">
        <v>1</v>
      </c>
    </row>
    <row r="232" spans="1:3">
      <c r="A232" t="str">
        <f>IF(B231="","名称","简介 ")</f>
        <v>名称</v>
      </c>
      <c r="B232" t="s">
        <v>50</v>
      </c>
    </row>
    <row r="233" spans="1:3">
      <c r="A233" t="str">
        <f>IF(B232="","名称","简介 ")</f>
        <v xml:space="preserve">简介 </v>
      </c>
      <c r="B233" t="s">
        <v>51</v>
      </c>
    </row>
    <row r="234" spans="1:3">
      <c r="A234">
        <v>1</v>
      </c>
      <c r="B234" t="s">
        <v>233</v>
      </c>
      <c r="C234" t="s">
        <v>284</v>
      </c>
    </row>
    <row r="235" spans="1:3">
      <c r="A235">
        <v>1</v>
      </c>
      <c r="B235" t="s">
        <v>235</v>
      </c>
      <c r="C235" t="s">
        <v>323</v>
      </c>
    </row>
    <row r="236" spans="1:3">
      <c r="A236">
        <v>1</v>
      </c>
      <c r="B236" t="s">
        <v>237</v>
      </c>
      <c r="C236" t="s">
        <v>324</v>
      </c>
    </row>
    <row r="237" spans="1:3">
      <c r="A237">
        <v>1</v>
      </c>
      <c r="B237" t="s">
        <v>239</v>
      </c>
      <c r="C237" t="s">
        <v>325</v>
      </c>
    </row>
    <row r="238" spans="1:3">
      <c r="A238">
        <v>1</v>
      </c>
    </row>
    <row r="239" spans="1:3">
      <c r="A239">
        <v>1</v>
      </c>
    </row>
    <row r="240" spans="1:3">
      <c r="A240" t="str">
        <f>IF(B239="","名称","简介 ")</f>
        <v>名称</v>
      </c>
      <c r="B240" t="s">
        <v>52</v>
      </c>
    </row>
    <row r="241" spans="1:3">
      <c r="A241" t="str">
        <f>IF(B240="","名称","简介 ")</f>
        <v xml:space="preserve">简介 </v>
      </c>
      <c r="B241" t="s">
        <v>53</v>
      </c>
    </row>
    <row r="242" spans="1:3">
      <c r="A242">
        <v>1</v>
      </c>
      <c r="B242" t="s">
        <v>233</v>
      </c>
      <c r="C242" t="s">
        <v>234</v>
      </c>
    </row>
    <row r="243" spans="1:3">
      <c r="A243">
        <v>1</v>
      </c>
      <c r="B243" t="s">
        <v>235</v>
      </c>
      <c r="C243" t="s">
        <v>326</v>
      </c>
    </row>
    <row r="244" spans="1:3">
      <c r="A244">
        <v>1</v>
      </c>
      <c r="B244" t="s">
        <v>237</v>
      </c>
      <c r="C244" t="s">
        <v>327</v>
      </c>
    </row>
    <row r="245" spans="1:3">
      <c r="A245">
        <v>1</v>
      </c>
      <c r="B245" t="s">
        <v>239</v>
      </c>
      <c r="C245">
        <v>15910910041</v>
      </c>
    </row>
    <row r="246" spans="1:3">
      <c r="A246">
        <v>1</v>
      </c>
    </row>
    <row r="247" spans="1:3">
      <c r="A247">
        <v>1</v>
      </c>
    </row>
    <row r="248" spans="1:3">
      <c r="A248" t="str">
        <f>IF(B247="","名称","简介 ")</f>
        <v>名称</v>
      </c>
      <c r="B248" t="s">
        <v>54</v>
      </c>
    </row>
    <row r="249" spans="1:3">
      <c r="A249" t="str">
        <f>IF(B248="","名称","简介 ")</f>
        <v xml:space="preserve">简介 </v>
      </c>
      <c r="B249" t="s">
        <v>55</v>
      </c>
    </row>
    <row r="250" spans="1:3">
      <c r="A250">
        <v>1</v>
      </c>
      <c r="B250" t="s">
        <v>233</v>
      </c>
      <c r="C250" t="s">
        <v>328</v>
      </c>
    </row>
    <row r="251" spans="1:3">
      <c r="A251">
        <v>1</v>
      </c>
      <c r="B251" t="s">
        <v>235</v>
      </c>
      <c r="C251" t="s">
        <v>329</v>
      </c>
    </row>
    <row r="252" spans="1:3">
      <c r="A252">
        <v>1</v>
      </c>
      <c r="B252" t="s">
        <v>237</v>
      </c>
      <c r="C252" t="s">
        <v>330</v>
      </c>
    </row>
    <row r="253" spans="1:3">
      <c r="A253">
        <v>1</v>
      </c>
      <c r="B253" t="s">
        <v>239</v>
      </c>
      <c r="C253" t="s">
        <v>331</v>
      </c>
    </row>
    <row r="254" spans="1:3">
      <c r="A254">
        <v>1</v>
      </c>
    </row>
    <row r="255" spans="1:3">
      <c r="A255">
        <v>1</v>
      </c>
    </row>
    <row r="256" spans="1:3">
      <c r="A256" t="str">
        <f>IF(B255="","名称","简介 ")</f>
        <v>名称</v>
      </c>
      <c r="B256" t="s">
        <v>56</v>
      </c>
    </row>
    <row r="257" spans="1:4">
      <c r="A257">
        <v>1</v>
      </c>
      <c r="B257" t="s">
        <v>233</v>
      </c>
      <c r="C257" t="s">
        <v>332</v>
      </c>
    </row>
    <row r="258" spans="1:4">
      <c r="A258">
        <v>1</v>
      </c>
      <c r="B258" t="s">
        <v>235</v>
      </c>
      <c r="C258" t="s">
        <v>333</v>
      </c>
      <c r="D258" t="s">
        <v>334</v>
      </c>
    </row>
    <row r="259" spans="1:4">
      <c r="A259">
        <v>1</v>
      </c>
      <c r="B259" t="s">
        <v>237</v>
      </c>
      <c r="C259" t="s">
        <v>335</v>
      </c>
    </row>
    <row r="260" spans="1:4">
      <c r="A260">
        <v>1</v>
      </c>
      <c r="B260" t="s">
        <v>239</v>
      </c>
      <c r="C260" t="s">
        <v>581</v>
      </c>
    </row>
    <row r="261" spans="1:4">
      <c r="A261">
        <v>1</v>
      </c>
    </row>
    <row r="262" spans="1:4">
      <c r="A262">
        <v>1</v>
      </c>
    </row>
    <row r="263" spans="1:4">
      <c r="A263" t="str">
        <f>IF(B262="","名称","简介 ")</f>
        <v>名称</v>
      </c>
      <c r="B263" t="s">
        <v>57</v>
      </c>
    </row>
    <row r="264" spans="1:4">
      <c r="A264" t="str">
        <f>IF(B263="","名称","简介 ")</f>
        <v xml:space="preserve">简介 </v>
      </c>
      <c r="B264" t="s">
        <v>58</v>
      </c>
    </row>
    <row r="265" spans="1:4">
      <c r="A265">
        <v>1</v>
      </c>
      <c r="B265" t="s">
        <v>233</v>
      </c>
      <c r="C265" t="s">
        <v>582</v>
      </c>
    </row>
    <row r="266" spans="1:4">
      <c r="A266">
        <v>1</v>
      </c>
      <c r="B266" t="s">
        <v>235</v>
      </c>
      <c r="C266" t="s">
        <v>583</v>
      </c>
    </row>
    <row r="267" spans="1:4">
      <c r="A267">
        <v>1</v>
      </c>
      <c r="B267" t="s">
        <v>237</v>
      </c>
      <c r="C267" t="s">
        <v>584</v>
      </c>
    </row>
    <row r="268" spans="1:4">
      <c r="A268">
        <v>1</v>
      </c>
      <c r="B268" t="s">
        <v>239</v>
      </c>
      <c r="C268" t="s">
        <v>585</v>
      </c>
    </row>
    <row r="269" spans="1:4">
      <c r="A269">
        <v>1</v>
      </c>
    </row>
    <row r="270" spans="1:4">
      <c r="A270">
        <v>1</v>
      </c>
    </row>
    <row r="271" spans="1:4">
      <c r="A271" t="str">
        <f>IF(B270="","名称","简介 ")</f>
        <v>名称</v>
      </c>
      <c r="B271" t="s">
        <v>59</v>
      </c>
    </row>
    <row r="272" spans="1:4">
      <c r="A272" t="str">
        <f>IF(B271="","名称","简介 ")</f>
        <v xml:space="preserve">简介 </v>
      </c>
      <c r="B272" t="s">
        <v>60</v>
      </c>
    </row>
    <row r="273" spans="1:3">
      <c r="A273">
        <v>1</v>
      </c>
      <c r="B273" t="s">
        <v>233</v>
      </c>
      <c r="C273" t="s">
        <v>336</v>
      </c>
    </row>
    <row r="274" spans="1:3">
      <c r="A274">
        <v>1</v>
      </c>
      <c r="B274" t="s">
        <v>235</v>
      </c>
      <c r="C274" t="s">
        <v>267</v>
      </c>
    </row>
    <row r="275" spans="1:3">
      <c r="A275">
        <v>1</v>
      </c>
      <c r="B275" t="s">
        <v>237</v>
      </c>
      <c r="C275" t="s">
        <v>337</v>
      </c>
    </row>
    <row r="276" spans="1:3">
      <c r="A276">
        <v>1</v>
      </c>
      <c r="B276" t="s">
        <v>239</v>
      </c>
      <c r="C276" t="s">
        <v>338</v>
      </c>
    </row>
    <row r="277" spans="1:3">
      <c r="A277">
        <v>1</v>
      </c>
    </row>
    <row r="278" spans="1:3">
      <c r="A278">
        <v>1</v>
      </c>
    </row>
    <row r="279" spans="1:3">
      <c r="A279" t="str">
        <f>IF(B278="","名称","简介 ")</f>
        <v>名称</v>
      </c>
      <c r="B279" t="s">
        <v>61</v>
      </c>
    </row>
    <row r="280" spans="1:3">
      <c r="A280" t="str">
        <f>IF(B279="","名称","简介 ")</f>
        <v xml:space="preserve">简介 </v>
      </c>
      <c r="B280" t="s">
        <v>62</v>
      </c>
    </row>
    <row r="281" spans="1:3">
      <c r="A281">
        <v>1</v>
      </c>
      <c r="B281" t="s">
        <v>233</v>
      </c>
      <c r="C281" t="s">
        <v>354</v>
      </c>
    </row>
    <row r="282" spans="1:3">
      <c r="A282">
        <v>1</v>
      </c>
      <c r="B282" t="s">
        <v>235</v>
      </c>
      <c r="C282" t="s">
        <v>302</v>
      </c>
    </row>
    <row r="283" spans="1:3">
      <c r="A283">
        <v>1</v>
      </c>
      <c r="B283" t="s">
        <v>237</v>
      </c>
      <c r="C283" t="s">
        <v>339</v>
      </c>
    </row>
    <row r="284" spans="1:3">
      <c r="A284">
        <v>1</v>
      </c>
      <c r="B284" t="s">
        <v>239</v>
      </c>
      <c r="C284" t="s">
        <v>340</v>
      </c>
    </row>
    <row r="285" spans="1:3">
      <c r="A285">
        <v>1</v>
      </c>
    </row>
    <row r="286" spans="1:3">
      <c r="A286">
        <v>1</v>
      </c>
    </row>
    <row r="287" spans="1:3">
      <c r="A287" t="str">
        <f>IF(B286="","名称","简介 ")</f>
        <v>名称</v>
      </c>
      <c r="B287" t="s">
        <v>63</v>
      </c>
    </row>
    <row r="288" spans="1:3">
      <c r="A288" t="str">
        <f>IF(B287="","名称","简介 ")</f>
        <v xml:space="preserve">简介 </v>
      </c>
      <c r="B288" t="s">
        <v>64</v>
      </c>
    </row>
    <row r="289" spans="1:3">
      <c r="A289">
        <v>1</v>
      </c>
      <c r="B289" t="s">
        <v>233</v>
      </c>
      <c r="C289" t="s">
        <v>341</v>
      </c>
    </row>
    <row r="290" spans="1:3">
      <c r="A290">
        <v>1</v>
      </c>
      <c r="B290" t="s">
        <v>235</v>
      </c>
      <c r="C290" t="s">
        <v>267</v>
      </c>
    </row>
    <row r="291" spans="1:3">
      <c r="A291">
        <v>1</v>
      </c>
      <c r="B291" t="s">
        <v>237</v>
      </c>
      <c r="C291" t="s">
        <v>342</v>
      </c>
    </row>
    <row r="292" spans="1:3">
      <c r="A292">
        <v>1</v>
      </c>
      <c r="B292" t="s">
        <v>239</v>
      </c>
      <c r="C292" t="s">
        <v>343</v>
      </c>
    </row>
    <row r="293" spans="1:3">
      <c r="A293">
        <v>1</v>
      </c>
    </row>
    <row r="294" spans="1:3">
      <c r="A294">
        <v>1</v>
      </c>
    </row>
    <row r="295" spans="1:3">
      <c r="A295" t="str">
        <f>IF(B294="","名称","简介 ")</f>
        <v>名称</v>
      </c>
      <c r="B295" t="s">
        <v>65</v>
      </c>
    </row>
    <row r="296" spans="1:3">
      <c r="A296" t="str">
        <f>IF(B295="","名称","简介 ")</f>
        <v xml:space="preserve">简介 </v>
      </c>
      <c r="B296" t="s">
        <v>66</v>
      </c>
    </row>
    <row r="297" spans="1:3">
      <c r="A297">
        <v>1</v>
      </c>
      <c r="B297" t="s">
        <v>233</v>
      </c>
      <c r="C297" t="s">
        <v>344</v>
      </c>
    </row>
    <row r="298" spans="1:3">
      <c r="A298">
        <v>1</v>
      </c>
      <c r="B298" t="s">
        <v>235</v>
      </c>
      <c r="C298" t="s">
        <v>314</v>
      </c>
    </row>
    <row r="299" spans="1:3">
      <c r="A299">
        <v>1</v>
      </c>
      <c r="B299" t="s">
        <v>237</v>
      </c>
      <c r="C299" t="s">
        <v>345</v>
      </c>
    </row>
    <row r="300" spans="1:3">
      <c r="A300">
        <v>1</v>
      </c>
      <c r="B300" t="s">
        <v>239</v>
      </c>
      <c r="C300" t="s">
        <v>346</v>
      </c>
    </row>
    <row r="301" spans="1:3">
      <c r="A301">
        <v>1</v>
      </c>
    </row>
    <row r="302" spans="1:3">
      <c r="A302">
        <v>1</v>
      </c>
    </row>
    <row r="303" spans="1:3">
      <c r="A303" t="str">
        <f>IF(B302="","名称","简介 ")</f>
        <v>名称</v>
      </c>
      <c r="B303" t="s">
        <v>67</v>
      </c>
    </row>
    <row r="304" spans="1:3">
      <c r="A304" t="str">
        <f>IF(B303="","名称","简介 ")</f>
        <v xml:space="preserve">简介 </v>
      </c>
      <c r="B304" t="s">
        <v>68</v>
      </c>
    </row>
    <row r="305" spans="1:3">
      <c r="A305">
        <v>1</v>
      </c>
      <c r="B305" t="s">
        <v>233</v>
      </c>
      <c r="C305" t="s">
        <v>582</v>
      </c>
    </row>
    <row r="306" spans="1:3">
      <c r="A306">
        <v>1</v>
      </c>
      <c r="B306" t="s">
        <v>235</v>
      </c>
      <c r="C306" t="s">
        <v>267</v>
      </c>
    </row>
    <row r="307" spans="1:3">
      <c r="A307">
        <v>1</v>
      </c>
      <c r="B307" t="s">
        <v>237</v>
      </c>
      <c r="C307" t="s">
        <v>586</v>
      </c>
    </row>
    <row r="308" spans="1:3">
      <c r="A308">
        <v>1</v>
      </c>
      <c r="B308" t="s">
        <v>239</v>
      </c>
      <c r="C308" t="s">
        <v>587</v>
      </c>
    </row>
    <row r="309" spans="1:3">
      <c r="A309">
        <v>1</v>
      </c>
    </row>
    <row r="310" spans="1:3">
      <c r="A310">
        <v>1</v>
      </c>
    </row>
    <row r="311" spans="1:3">
      <c r="A311" t="str">
        <f>IF(B310="","名称","简介 ")</f>
        <v>名称</v>
      </c>
      <c r="B311" t="s">
        <v>69</v>
      </c>
    </row>
    <row r="312" spans="1:3">
      <c r="A312" t="str">
        <f>IF(B311="","名称","简介 ")</f>
        <v xml:space="preserve">简介 </v>
      </c>
      <c r="B312" t="s">
        <v>70</v>
      </c>
    </row>
    <row r="313" spans="1:3">
      <c r="A313">
        <v>1</v>
      </c>
      <c r="B313" t="s">
        <v>233</v>
      </c>
      <c r="C313" t="s">
        <v>588</v>
      </c>
    </row>
    <row r="314" spans="1:3">
      <c r="A314">
        <v>1</v>
      </c>
      <c r="B314" t="s">
        <v>235</v>
      </c>
      <c r="C314" t="s">
        <v>267</v>
      </c>
    </row>
    <row r="315" spans="1:3">
      <c r="A315">
        <v>1</v>
      </c>
      <c r="B315" t="s">
        <v>237</v>
      </c>
      <c r="C315" t="s">
        <v>589</v>
      </c>
    </row>
    <row r="316" spans="1:3">
      <c r="A316">
        <v>1</v>
      </c>
      <c r="B316" t="s">
        <v>239</v>
      </c>
      <c r="C316" t="s">
        <v>590</v>
      </c>
    </row>
    <row r="317" spans="1:3">
      <c r="A317">
        <v>1</v>
      </c>
    </row>
    <row r="318" spans="1:3">
      <c r="A318">
        <v>1</v>
      </c>
    </row>
    <row r="319" spans="1:3">
      <c r="A319" t="str">
        <f>IF(B318="","名称","简介 ")</f>
        <v>名称</v>
      </c>
      <c r="B319" t="s">
        <v>71</v>
      </c>
    </row>
    <row r="320" spans="1:3">
      <c r="A320" t="str">
        <f>IF(B319="","名称","简介 ")</f>
        <v xml:space="preserve">简介 </v>
      </c>
      <c r="B320" t="s">
        <v>72</v>
      </c>
    </row>
    <row r="321" spans="1:3">
      <c r="A321">
        <v>1</v>
      </c>
      <c r="B321" t="s">
        <v>233</v>
      </c>
      <c r="C321" t="s">
        <v>260</v>
      </c>
    </row>
    <row r="322" spans="1:3">
      <c r="A322">
        <v>1</v>
      </c>
      <c r="B322" t="s">
        <v>235</v>
      </c>
      <c r="C322" t="s">
        <v>591</v>
      </c>
    </row>
    <row r="323" spans="1:3">
      <c r="A323">
        <v>1</v>
      </c>
      <c r="B323" t="s">
        <v>237</v>
      </c>
      <c r="C323" t="s">
        <v>592</v>
      </c>
    </row>
    <row r="324" spans="1:3">
      <c r="A324">
        <v>1</v>
      </c>
      <c r="B324" t="s">
        <v>239</v>
      </c>
      <c r="C324" t="s">
        <v>593</v>
      </c>
    </row>
    <row r="325" spans="1:3">
      <c r="A325">
        <v>1</v>
      </c>
    </row>
    <row r="326" spans="1:3">
      <c r="A326">
        <v>1</v>
      </c>
    </row>
    <row r="327" spans="1:3">
      <c r="A327" t="str">
        <f>IF(B326="","名称","简介 ")</f>
        <v>名称</v>
      </c>
      <c r="B327" t="s">
        <v>73</v>
      </c>
    </row>
    <row r="328" spans="1:3">
      <c r="A328" t="str">
        <f>IF(B327="","名称","简介 ")</f>
        <v xml:space="preserve">简介 </v>
      </c>
      <c r="B328" t="s">
        <v>74</v>
      </c>
    </row>
    <row r="329" spans="1:3">
      <c r="A329">
        <v>1</v>
      </c>
      <c r="B329" t="s">
        <v>233</v>
      </c>
      <c r="C329" t="s">
        <v>309</v>
      </c>
    </row>
    <row r="330" spans="1:3">
      <c r="A330">
        <v>1</v>
      </c>
      <c r="B330" t="s">
        <v>235</v>
      </c>
      <c r="C330" t="s">
        <v>267</v>
      </c>
    </row>
    <row r="331" spans="1:3">
      <c r="A331">
        <v>1</v>
      </c>
      <c r="B331" t="s">
        <v>237</v>
      </c>
      <c r="C331" t="s">
        <v>594</v>
      </c>
    </row>
    <row r="332" spans="1:3">
      <c r="A332">
        <v>1</v>
      </c>
      <c r="B332" t="s">
        <v>239</v>
      </c>
      <c r="C332" t="s">
        <v>595</v>
      </c>
    </row>
    <row r="333" spans="1:3">
      <c r="A333">
        <v>1</v>
      </c>
    </row>
    <row r="334" spans="1:3">
      <c r="A334">
        <v>1</v>
      </c>
    </row>
    <row r="335" spans="1:3">
      <c r="A335" t="str">
        <f>IF(B334="","名称","简介 ")</f>
        <v>名称</v>
      </c>
      <c r="B335" t="s">
        <v>75</v>
      </c>
    </row>
    <row r="336" spans="1:3">
      <c r="A336" t="str">
        <f>IF(B335="","名称","简介 ")</f>
        <v xml:space="preserve">简介 </v>
      </c>
      <c r="B336" t="s">
        <v>76</v>
      </c>
    </row>
    <row r="337" spans="1:3">
      <c r="A337">
        <v>1</v>
      </c>
      <c r="B337" t="s">
        <v>233</v>
      </c>
      <c r="C337" t="s">
        <v>596</v>
      </c>
    </row>
    <row r="338" spans="1:3">
      <c r="A338">
        <v>1</v>
      </c>
      <c r="B338" t="s">
        <v>235</v>
      </c>
      <c r="C338" t="s">
        <v>267</v>
      </c>
    </row>
    <row r="339" spans="1:3">
      <c r="A339">
        <v>1</v>
      </c>
      <c r="B339" t="s">
        <v>237</v>
      </c>
      <c r="C339" t="s">
        <v>597</v>
      </c>
    </row>
    <row r="340" spans="1:3">
      <c r="A340">
        <v>1</v>
      </c>
      <c r="B340" t="s">
        <v>239</v>
      </c>
      <c r="C340" t="s">
        <v>598</v>
      </c>
    </row>
    <row r="341" spans="1:3">
      <c r="A341">
        <v>1</v>
      </c>
    </row>
    <row r="342" spans="1:3">
      <c r="A342">
        <v>1</v>
      </c>
    </row>
    <row r="343" spans="1:3">
      <c r="A343" t="str">
        <f>IF(B342="","名称","简介 ")</f>
        <v>名称</v>
      </c>
      <c r="B343" t="s">
        <v>77</v>
      </c>
    </row>
    <row r="344" spans="1:3">
      <c r="A344" t="str">
        <f>IF(B343="","名称","简介 ")</f>
        <v xml:space="preserve">简介 </v>
      </c>
      <c r="B344" t="s">
        <v>78</v>
      </c>
    </row>
    <row r="345" spans="1:3">
      <c r="A345">
        <v>1</v>
      </c>
      <c r="B345" t="s">
        <v>233</v>
      </c>
      <c r="C345" t="s">
        <v>347</v>
      </c>
    </row>
    <row r="346" spans="1:3">
      <c r="A346">
        <v>1</v>
      </c>
      <c r="B346" t="s">
        <v>235</v>
      </c>
      <c r="C346" t="s">
        <v>267</v>
      </c>
    </row>
    <row r="347" spans="1:3">
      <c r="A347">
        <v>1</v>
      </c>
      <c r="B347" t="s">
        <v>237</v>
      </c>
      <c r="C347" t="s">
        <v>348</v>
      </c>
    </row>
    <row r="348" spans="1:3">
      <c r="A348">
        <v>1</v>
      </c>
      <c r="B348" t="s">
        <v>239</v>
      </c>
      <c r="C348" t="s">
        <v>349</v>
      </c>
    </row>
    <row r="349" spans="1:3">
      <c r="A349">
        <v>1</v>
      </c>
    </row>
    <row r="350" spans="1:3">
      <c r="A350">
        <v>1</v>
      </c>
    </row>
    <row r="351" spans="1:3">
      <c r="A351" t="str">
        <f>IF(B350="","名称","简介 ")</f>
        <v>名称</v>
      </c>
      <c r="B351" t="s">
        <v>79</v>
      </c>
    </row>
    <row r="352" spans="1:3">
      <c r="A352" t="str">
        <f>IF(B351="","名称","简介 ")</f>
        <v xml:space="preserve">简介 </v>
      </c>
      <c r="B352" t="s">
        <v>80</v>
      </c>
    </row>
    <row r="353" spans="1:3">
      <c r="A353">
        <v>1</v>
      </c>
      <c r="B353" t="s">
        <v>233</v>
      </c>
      <c r="C353" t="s">
        <v>350</v>
      </c>
    </row>
    <row r="354" spans="1:3">
      <c r="A354">
        <v>1</v>
      </c>
      <c r="B354" t="s">
        <v>235</v>
      </c>
      <c r="C354" t="s">
        <v>351</v>
      </c>
    </row>
    <row r="355" spans="1:3">
      <c r="A355">
        <v>1</v>
      </c>
      <c r="B355" t="s">
        <v>237</v>
      </c>
      <c r="C355" t="s">
        <v>352</v>
      </c>
    </row>
    <row r="356" spans="1:3">
      <c r="A356">
        <v>1</v>
      </c>
      <c r="B356" t="s">
        <v>239</v>
      </c>
      <c r="C356" t="s">
        <v>353</v>
      </c>
    </row>
    <row r="357" spans="1:3">
      <c r="A357">
        <v>1</v>
      </c>
    </row>
    <row r="358" spans="1:3">
      <c r="A358">
        <v>1</v>
      </c>
    </row>
    <row r="359" spans="1:3">
      <c r="A359" t="str">
        <f t="shared" ref="A359:A364" si="0">IF(B358="","名称","简介 ")</f>
        <v>名称</v>
      </c>
      <c r="B359" t="s">
        <v>81</v>
      </c>
    </row>
    <row r="360" spans="1:3">
      <c r="A360" t="str">
        <f t="shared" si="0"/>
        <v xml:space="preserve">简介 </v>
      </c>
      <c r="B360" t="s">
        <v>82</v>
      </c>
    </row>
    <row r="361" spans="1:3">
      <c r="A361" t="str">
        <f t="shared" si="0"/>
        <v xml:space="preserve">简介 </v>
      </c>
      <c r="B361" t="s">
        <v>83</v>
      </c>
    </row>
    <row r="362" spans="1:3">
      <c r="A362" t="str">
        <f t="shared" si="0"/>
        <v xml:space="preserve">简介 </v>
      </c>
      <c r="B362" t="s">
        <v>235</v>
      </c>
      <c r="C362" t="s">
        <v>267</v>
      </c>
    </row>
    <row r="363" spans="1:3">
      <c r="A363" t="str">
        <f t="shared" si="0"/>
        <v xml:space="preserve">简介 </v>
      </c>
      <c r="B363" t="s">
        <v>633</v>
      </c>
      <c r="C363" t="s">
        <v>632</v>
      </c>
    </row>
    <row r="364" spans="1:3">
      <c r="A364" t="str">
        <f t="shared" si="0"/>
        <v xml:space="preserve">简介 </v>
      </c>
      <c r="B364" t="s">
        <v>635</v>
      </c>
      <c r="C364" t="s">
        <v>634</v>
      </c>
    </row>
    <row r="365" spans="1:3">
      <c r="A365">
        <v>1</v>
      </c>
    </row>
    <row r="366" spans="1:3">
      <c r="A366">
        <v>1</v>
      </c>
    </row>
    <row r="367" spans="1:3">
      <c r="A367" t="str">
        <f>IF(B366="","名称","简介 ")</f>
        <v>名称</v>
      </c>
      <c r="B367" t="s">
        <v>84</v>
      </c>
    </row>
    <row r="368" spans="1:3">
      <c r="A368" t="str">
        <f>IF(B367="","名称","简介 ")</f>
        <v xml:space="preserve">简介 </v>
      </c>
      <c r="B368" t="s">
        <v>85</v>
      </c>
    </row>
    <row r="369" spans="1:3">
      <c r="A369">
        <v>1</v>
      </c>
      <c r="B369" t="s">
        <v>233</v>
      </c>
      <c r="C369" t="s">
        <v>354</v>
      </c>
    </row>
    <row r="370" spans="1:3">
      <c r="A370">
        <v>1</v>
      </c>
      <c r="B370" t="s">
        <v>235</v>
      </c>
      <c r="C370" t="s">
        <v>355</v>
      </c>
    </row>
    <row r="371" spans="1:3">
      <c r="A371">
        <v>1</v>
      </c>
      <c r="B371" t="s">
        <v>237</v>
      </c>
      <c r="C371" t="s">
        <v>356</v>
      </c>
    </row>
    <row r="372" spans="1:3">
      <c r="A372">
        <v>1</v>
      </c>
      <c r="B372" t="s">
        <v>239</v>
      </c>
      <c r="C372" t="s">
        <v>357</v>
      </c>
    </row>
    <row r="373" spans="1:3">
      <c r="A373">
        <v>1</v>
      </c>
    </row>
    <row r="374" spans="1:3">
      <c r="A374">
        <v>1</v>
      </c>
    </row>
    <row r="375" spans="1:3">
      <c r="A375" t="str">
        <f>IF(B374="","名称","简介 ")</f>
        <v>名称</v>
      </c>
      <c r="B375" t="s">
        <v>86</v>
      </c>
    </row>
    <row r="376" spans="1:3">
      <c r="A376" t="str">
        <f>IF(B375="","名称","简介 ")</f>
        <v xml:space="preserve">简介 </v>
      </c>
      <c r="B376" t="s">
        <v>87</v>
      </c>
    </row>
    <row r="377" spans="1:3">
      <c r="A377">
        <v>1</v>
      </c>
      <c r="B377" t="s">
        <v>233</v>
      </c>
      <c r="C377" t="s">
        <v>599</v>
      </c>
    </row>
    <row r="378" spans="1:3">
      <c r="A378">
        <v>1</v>
      </c>
      <c r="B378" t="s">
        <v>235</v>
      </c>
      <c r="C378" t="s">
        <v>267</v>
      </c>
    </row>
    <row r="379" spans="1:3">
      <c r="A379">
        <v>1</v>
      </c>
      <c r="B379" t="s">
        <v>237</v>
      </c>
      <c r="C379" t="s">
        <v>358</v>
      </c>
    </row>
    <row r="380" spans="1:3">
      <c r="A380">
        <v>1</v>
      </c>
      <c r="B380" t="s">
        <v>239</v>
      </c>
      <c r="C380" t="s">
        <v>359</v>
      </c>
    </row>
    <row r="381" spans="1:3">
      <c r="A381">
        <v>1</v>
      </c>
    </row>
    <row r="382" spans="1:3">
      <c r="A382">
        <v>1</v>
      </c>
    </row>
    <row r="383" spans="1:3">
      <c r="A383" t="str">
        <f>IF(B382="","名称","简介 ")</f>
        <v>名称</v>
      </c>
      <c r="B383" t="s">
        <v>88</v>
      </c>
    </row>
    <row r="384" spans="1:3">
      <c r="A384" t="str">
        <f>IF(B383="","名称","简介 ")</f>
        <v xml:space="preserve">简介 </v>
      </c>
      <c r="B384" t="s">
        <v>89</v>
      </c>
    </row>
    <row r="385" spans="1:3">
      <c r="A385">
        <v>1</v>
      </c>
      <c r="B385" t="s">
        <v>233</v>
      </c>
      <c r="C385" t="s">
        <v>360</v>
      </c>
    </row>
    <row r="386" spans="1:3">
      <c r="A386">
        <v>1</v>
      </c>
      <c r="B386" t="s">
        <v>235</v>
      </c>
      <c r="C386" t="s">
        <v>267</v>
      </c>
    </row>
    <row r="387" spans="1:3">
      <c r="A387">
        <v>1</v>
      </c>
      <c r="B387" t="s">
        <v>237</v>
      </c>
      <c r="C387" t="s">
        <v>361</v>
      </c>
    </row>
    <row r="388" spans="1:3">
      <c r="A388">
        <v>1</v>
      </c>
      <c r="B388" t="s">
        <v>239</v>
      </c>
      <c r="C388" t="s">
        <v>362</v>
      </c>
    </row>
    <row r="389" spans="1:3">
      <c r="A389">
        <v>1</v>
      </c>
    </row>
    <row r="390" spans="1:3">
      <c r="A390">
        <v>1</v>
      </c>
    </row>
    <row r="391" spans="1:3">
      <c r="A391" t="str">
        <f>IF(B390="","名称","简介 ")</f>
        <v>名称</v>
      </c>
      <c r="B391" t="s">
        <v>90</v>
      </c>
    </row>
    <row r="392" spans="1:3">
      <c r="A392" t="str">
        <f>IF(B391="","名称","简介 ")</f>
        <v xml:space="preserve">简介 </v>
      </c>
      <c r="B392" t="s">
        <v>91</v>
      </c>
    </row>
    <row r="393" spans="1:3">
      <c r="A393">
        <v>1</v>
      </c>
      <c r="B393" t="s">
        <v>233</v>
      </c>
      <c r="C393" t="s">
        <v>363</v>
      </c>
    </row>
    <row r="394" spans="1:3">
      <c r="A394">
        <v>1</v>
      </c>
      <c r="B394" t="s">
        <v>235</v>
      </c>
      <c r="C394" t="s">
        <v>314</v>
      </c>
    </row>
    <row r="395" spans="1:3">
      <c r="A395">
        <v>1</v>
      </c>
      <c r="B395" t="s">
        <v>237</v>
      </c>
      <c r="C395" t="s">
        <v>364</v>
      </c>
    </row>
    <row r="396" spans="1:3">
      <c r="A396">
        <v>1</v>
      </c>
      <c r="B396" t="s">
        <v>239</v>
      </c>
      <c r="C396" t="s">
        <v>600</v>
      </c>
    </row>
    <row r="397" spans="1:3">
      <c r="A397">
        <v>1</v>
      </c>
    </row>
    <row r="398" spans="1:3">
      <c r="A398">
        <v>1</v>
      </c>
    </row>
    <row r="399" spans="1:3">
      <c r="A399" t="str">
        <f>IF(B398="","名称","简介 ")</f>
        <v>名称</v>
      </c>
      <c r="B399" t="s">
        <v>92</v>
      </c>
    </row>
    <row r="400" spans="1:3">
      <c r="A400" t="str">
        <f>IF(B399="","名称","简介 ")</f>
        <v xml:space="preserve">简介 </v>
      </c>
      <c r="B400" t="s">
        <v>93</v>
      </c>
    </row>
    <row r="401" spans="1:3">
      <c r="A401">
        <v>1</v>
      </c>
      <c r="B401" t="s">
        <v>233</v>
      </c>
      <c r="C401" t="s">
        <v>350</v>
      </c>
    </row>
    <row r="402" spans="1:3">
      <c r="A402">
        <v>1</v>
      </c>
      <c r="B402" t="s">
        <v>235</v>
      </c>
      <c r="C402" t="s">
        <v>267</v>
      </c>
    </row>
    <row r="403" spans="1:3">
      <c r="A403">
        <v>1</v>
      </c>
      <c r="B403" t="s">
        <v>237</v>
      </c>
      <c r="C403" t="s">
        <v>365</v>
      </c>
    </row>
    <row r="404" spans="1:3">
      <c r="A404">
        <v>1</v>
      </c>
      <c r="B404" t="s">
        <v>239</v>
      </c>
      <c r="C404" t="s">
        <v>366</v>
      </c>
    </row>
    <row r="405" spans="1:3">
      <c r="A405">
        <v>1</v>
      </c>
    </row>
    <row r="406" spans="1:3">
      <c r="A406">
        <v>1</v>
      </c>
    </row>
    <row r="407" spans="1:3">
      <c r="A407" t="str">
        <f>IF(B406="","名称","简介 ")</f>
        <v>名称</v>
      </c>
      <c r="B407" t="s">
        <v>94</v>
      </c>
    </row>
    <row r="408" spans="1:3">
      <c r="A408" t="str">
        <f>IF(B407="","名称","简介 ")</f>
        <v xml:space="preserve">简介 </v>
      </c>
      <c r="B408" t="s">
        <v>95</v>
      </c>
    </row>
    <row r="409" spans="1:3">
      <c r="A409">
        <v>1</v>
      </c>
      <c r="B409" t="s">
        <v>233</v>
      </c>
      <c r="C409" t="s">
        <v>260</v>
      </c>
    </row>
    <row r="410" spans="1:3">
      <c r="A410">
        <v>1</v>
      </c>
      <c r="B410" t="s">
        <v>235</v>
      </c>
      <c r="C410" t="s">
        <v>302</v>
      </c>
    </row>
    <row r="411" spans="1:3">
      <c r="A411">
        <v>1</v>
      </c>
      <c r="B411" t="s">
        <v>237</v>
      </c>
      <c r="C411" t="s">
        <v>367</v>
      </c>
    </row>
    <row r="412" spans="1:3">
      <c r="A412">
        <v>1</v>
      </c>
      <c r="B412" t="s">
        <v>239</v>
      </c>
      <c r="C412" t="s">
        <v>368</v>
      </c>
    </row>
    <row r="413" spans="1:3">
      <c r="A413">
        <v>1</v>
      </c>
    </row>
    <row r="414" spans="1:3">
      <c r="A414">
        <v>1</v>
      </c>
    </row>
    <row r="415" spans="1:3">
      <c r="A415" t="str">
        <f>IF(B414="","名称","简介 ")</f>
        <v>名称</v>
      </c>
      <c r="B415" t="s">
        <v>96</v>
      </c>
    </row>
    <row r="416" spans="1:3">
      <c r="A416" t="str">
        <f>IF(B415="","名称","简介 ")</f>
        <v xml:space="preserve">简介 </v>
      </c>
      <c r="B416" t="s">
        <v>97</v>
      </c>
    </row>
    <row r="417" spans="1:3">
      <c r="A417">
        <v>1</v>
      </c>
      <c r="B417" t="s">
        <v>233</v>
      </c>
      <c r="C417" t="s">
        <v>354</v>
      </c>
    </row>
    <row r="418" spans="1:3">
      <c r="A418">
        <v>1</v>
      </c>
      <c r="B418" t="s">
        <v>235</v>
      </c>
      <c r="C418" t="s">
        <v>267</v>
      </c>
    </row>
    <row r="419" spans="1:3">
      <c r="A419">
        <v>1</v>
      </c>
      <c r="B419" t="s">
        <v>237</v>
      </c>
      <c r="C419" t="s">
        <v>369</v>
      </c>
    </row>
    <row r="420" spans="1:3">
      <c r="A420">
        <v>1</v>
      </c>
      <c r="B420" t="s">
        <v>239</v>
      </c>
      <c r="C420" t="s">
        <v>370</v>
      </c>
    </row>
    <row r="421" spans="1:3">
      <c r="A421">
        <v>1</v>
      </c>
    </row>
    <row r="422" spans="1:3">
      <c r="A422">
        <v>1</v>
      </c>
    </row>
    <row r="423" spans="1:3">
      <c r="A423" t="str">
        <f>IF(B422="","名称","简介 ")</f>
        <v>名称</v>
      </c>
      <c r="B423" t="s">
        <v>98</v>
      </c>
    </row>
    <row r="424" spans="1:3">
      <c r="A424" t="str">
        <f>IF(B423="","名称","简介 ")</f>
        <v xml:space="preserve">简介 </v>
      </c>
      <c r="B424" t="s">
        <v>99</v>
      </c>
    </row>
    <row r="425" spans="1:3">
      <c r="A425">
        <v>1</v>
      </c>
      <c r="B425" t="s">
        <v>233</v>
      </c>
      <c r="C425" t="s">
        <v>260</v>
      </c>
    </row>
    <row r="426" spans="1:3">
      <c r="A426">
        <v>1</v>
      </c>
      <c r="B426" t="s">
        <v>235</v>
      </c>
      <c r="C426" t="s">
        <v>371</v>
      </c>
    </row>
    <row r="427" spans="1:3">
      <c r="A427">
        <v>1</v>
      </c>
      <c r="B427" t="s">
        <v>237</v>
      </c>
      <c r="C427" t="s">
        <v>372</v>
      </c>
    </row>
    <row r="428" spans="1:3">
      <c r="A428">
        <v>1</v>
      </c>
      <c r="B428" t="s">
        <v>239</v>
      </c>
      <c r="C428" t="s">
        <v>373</v>
      </c>
    </row>
    <row r="429" spans="1:3">
      <c r="A429">
        <v>1</v>
      </c>
    </row>
    <row r="430" spans="1:3">
      <c r="A430">
        <v>1</v>
      </c>
    </row>
    <row r="431" spans="1:3">
      <c r="A431" t="str">
        <f>IF(B430="","名称","简介 ")</f>
        <v>名称</v>
      </c>
      <c r="B431" t="s">
        <v>100</v>
      </c>
    </row>
    <row r="432" spans="1:3">
      <c r="A432" t="str">
        <f>IF(B431="","名称","简介 ")</f>
        <v xml:space="preserve">简介 </v>
      </c>
      <c r="B432" t="s">
        <v>101</v>
      </c>
    </row>
    <row r="433" spans="1:4">
      <c r="A433">
        <v>1</v>
      </c>
      <c r="B433" t="s">
        <v>233</v>
      </c>
      <c r="C433" t="s">
        <v>374</v>
      </c>
    </row>
    <row r="434" spans="1:4">
      <c r="A434">
        <v>1</v>
      </c>
      <c r="B434" t="s">
        <v>235</v>
      </c>
      <c r="C434" t="s">
        <v>375</v>
      </c>
    </row>
    <row r="435" spans="1:4">
      <c r="A435">
        <v>1</v>
      </c>
      <c r="B435" t="s">
        <v>237</v>
      </c>
      <c r="C435" t="s">
        <v>376</v>
      </c>
    </row>
    <row r="436" spans="1:4">
      <c r="A436">
        <v>1</v>
      </c>
      <c r="B436" t="s">
        <v>239</v>
      </c>
      <c r="C436" t="s">
        <v>377</v>
      </c>
    </row>
    <row r="437" spans="1:4">
      <c r="A437">
        <v>1</v>
      </c>
    </row>
    <row r="438" spans="1:4">
      <c r="A438">
        <v>1</v>
      </c>
    </row>
    <row r="439" spans="1:4">
      <c r="A439" t="str">
        <f>IF(B438="","名称","简介 ")</f>
        <v>名称</v>
      </c>
      <c r="B439" t="s">
        <v>102</v>
      </c>
    </row>
    <row r="440" spans="1:4">
      <c r="A440" t="str">
        <f>IF(B439="","名称","简介 ")</f>
        <v xml:space="preserve">简介 </v>
      </c>
      <c r="B440" t="s">
        <v>103</v>
      </c>
    </row>
    <row r="441" spans="1:4">
      <c r="A441">
        <v>1</v>
      </c>
      <c r="B441" t="s">
        <v>233</v>
      </c>
      <c r="C441" t="s">
        <v>284</v>
      </c>
    </row>
    <row r="442" spans="1:4">
      <c r="A442">
        <v>1</v>
      </c>
      <c r="B442" t="s">
        <v>235</v>
      </c>
      <c r="C442" t="s">
        <v>378</v>
      </c>
    </row>
    <row r="443" spans="1:4">
      <c r="A443">
        <v>1</v>
      </c>
      <c r="B443" t="s">
        <v>237</v>
      </c>
      <c r="C443" t="s">
        <v>379</v>
      </c>
    </row>
    <row r="444" spans="1:4">
      <c r="A444">
        <v>1</v>
      </c>
      <c r="B444" t="s">
        <v>239</v>
      </c>
      <c r="C444" t="s">
        <v>380</v>
      </c>
    </row>
    <row r="445" spans="1:4">
      <c r="A445">
        <v>1</v>
      </c>
    </row>
    <row r="446" spans="1:4">
      <c r="A446">
        <v>1</v>
      </c>
    </row>
    <row r="447" spans="1:4">
      <c r="A447" t="str">
        <f>IF(B446="","名称","简介 ")</f>
        <v>名称</v>
      </c>
      <c r="B447" t="s">
        <v>104</v>
      </c>
    </row>
    <row r="448" spans="1:4">
      <c r="A448">
        <v>1</v>
      </c>
      <c r="B448" t="s">
        <v>233</v>
      </c>
      <c r="C448" t="s">
        <v>601</v>
      </c>
      <c r="D448" t="s">
        <v>381</v>
      </c>
    </row>
    <row r="449" spans="1:3">
      <c r="A449">
        <v>1</v>
      </c>
      <c r="B449" t="s">
        <v>235</v>
      </c>
      <c r="C449" t="s">
        <v>382</v>
      </c>
    </row>
    <row r="450" spans="1:3">
      <c r="A450">
        <v>1</v>
      </c>
      <c r="B450" t="s">
        <v>237</v>
      </c>
      <c r="C450" t="s">
        <v>383</v>
      </c>
    </row>
    <row r="451" spans="1:3">
      <c r="A451">
        <v>1</v>
      </c>
      <c r="B451" t="s">
        <v>239</v>
      </c>
      <c r="C451" t="s">
        <v>384</v>
      </c>
    </row>
    <row r="452" spans="1:3">
      <c r="A452">
        <v>1</v>
      </c>
    </row>
    <row r="453" spans="1:3">
      <c r="A453">
        <v>1</v>
      </c>
    </row>
    <row r="454" spans="1:3">
      <c r="A454" t="str">
        <f>IF(B453="","名称","简介 ")</f>
        <v>名称</v>
      </c>
      <c r="B454" t="s">
        <v>105</v>
      </c>
    </row>
    <row r="455" spans="1:3">
      <c r="A455" t="str">
        <f>IF(B454="","名称","简介 ")</f>
        <v xml:space="preserve">简介 </v>
      </c>
      <c r="B455" t="s">
        <v>106</v>
      </c>
    </row>
    <row r="456" spans="1:3">
      <c r="A456">
        <v>1</v>
      </c>
      <c r="B456" t="s">
        <v>233</v>
      </c>
      <c r="C456" t="s">
        <v>350</v>
      </c>
    </row>
    <row r="457" spans="1:3">
      <c r="A457">
        <v>1</v>
      </c>
      <c r="B457" t="s">
        <v>235</v>
      </c>
      <c r="C457" t="s">
        <v>267</v>
      </c>
    </row>
    <row r="458" spans="1:3">
      <c r="A458">
        <v>1</v>
      </c>
      <c r="B458" t="s">
        <v>237</v>
      </c>
      <c r="C458" t="s">
        <v>385</v>
      </c>
    </row>
    <row r="459" spans="1:3">
      <c r="A459">
        <v>1</v>
      </c>
      <c r="B459" t="s">
        <v>239</v>
      </c>
      <c r="C459" t="s">
        <v>386</v>
      </c>
    </row>
    <row r="460" spans="1:3">
      <c r="A460">
        <v>1</v>
      </c>
    </row>
    <row r="461" spans="1:3">
      <c r="A461">
        <v>1</v>
      </c>
    </row>
    <row r="462" spans="1:3">
      <c r="A462" t="str">
        <f>IF(B461="","名称","简介 ")</f>
        <v>名称</v>
      </c>
      <c r="B462" t="s">
        <v>107</v>
      </c>
    </row>
    <row r="463" spans="1:3">
      <c r="A463" t="str">
        <f>IF(B462="","名称","简介 ")</f>
        <v xml:space="preserve">简介 </v>
      </c>
      <c r="B463" t="s">
        <v>108</v>
      </c>
    </row>
    <row r="464" spans="1:3">
      <c r="A464">
        <v>1</v>
      </c>
      <c r="B464" t="s">
        <v>233</v>
      </c>
      <c r="C464" t="s">
        <v>387</v>
      </c>
    </row>
    <row r="465" spans="1:3">
      <c r="A465">
        <v>1</v>
      </c>
      <c r="B465" t="s">
        <v>235</v>
      </c>
      <c r="C465" t="s">
        <v>602</v>
      </c>
    </row>
    <row r="466" spans="1:3">
      <c r="A466">
        <v>1</v>
      </c>
      <c r="B466" t="s">
        <v>237</v>
      </c>
      <c r="C466" t="s">
        <v>388</v>
      </c>
    </row>
    <row r="467" spans="1:3">
      <c r="A467">
        <v>1</v>
      </c>
      <c r="B467" t="s">
        <v>239</v>
      </c>
      <c r="C467" t="s">
        <v>389</v>
      </c>
    </row>
    <row r="468" spans="1:3">
      <c r="A468">
        <v>1</v>
      </c>
    </row>
    <row r="469" spans="1:3">
      <c r="A469">
        <v>1</v>
      </c>
    </row>
    <row r="470" spans="1:3">
      <c r="A470" t="str">
        <f>IF(B469="","名称","简介 ")</f>
        <v>名称</v>
      </c>
      <c r="B470" t="s">
        <v>109</v>
      </c>
    </row>
    <row r="471" spans="1:3">
      <c r="A471" t="str">
        <f>IF(B470="","名称","简介 ")</f>
        <v xml:space="preserve">简介 </v>
      </c>
      <c r="B471" t="s">
        <v>110</v>
      </c>
    </row>
    <row r="472" spans="1:3">
      <c r="A472">
        <v>1</v>
      </c>
      <c r="B472" t="s">
        <v>233</v>
      </c>
      <c r="C472" t="s">
        <v>390</v>
      </c>
    </row>
    <row r="473" spans="1:3">
      <c r="A473">
        <v>1</v>
      </c>
      <c r="B473" t="s">
        <v>235</v>
      </c>
      <c r="C473" t="s">
        <v>391</v>
      </c>
    </row>
    <row r="474" spans="1:3">
      <c r="A474">
        <v>1</v>
      </c>
      <c r="B474" t="s">
        <v>237</v>
      </c>
      <c r="C474" t="s">
        <v>392</v>
      </c>
    </row>
    <row r="475" spans="1:3">
      <c r="A475">
        <v>1</v>
      </c>
      <c r="B475" t="s">
        <v>239</v>
      </c>
      <c r="C475" t="s">
        <v>393</v>
      </c>
    </row>
    <row r="476" spans="1:3">
      <c r="A476">
        <v>1</v>
      </c>
    </row>
    <row r="477" spans="1:3">
      <c r="A477">
        <v>1</v>
      </c>
    </row>
    <row r="478" spans="1:3">
      <c r="A478" t="str">
        <f>IF(B477="","名称","简介 ")</f>
        <v>名称</v>
      </c>
      <c r="B478" t="s">
        <v>111</v>
      </c>
    </row>
    <row r="479" spans="1:3">
      <c r="A479" t="str">
        <f>IF(B478="","名称","简介 ")</f>
        <v xml:space="preserve">简介 </v>
      </c>
      <c r="B479" t="s">
        <v>112</v>
      </c>
    </row>
    <row r="480" spans="1:3">
      <c r="A480">
        <v>1</v>
      </c>
      <c r="B480" t="s">
        <v>233</v>
      </c>
      <c r="C480" t="s">
        <v>394</v>
      </c>
    </row>
    <row r="481" spans="1:3">
      <c r="A481">
        <v>1</v>
      </c>
      <c r="B481" t="s">
        <v>235</v>
      </c>
      <c r="C481" t="s">
        <v>395</v>
      </c>
    </row>
    <row r="482" spans="1:3">
      <c r="A482">
        <v>1</v>
      </c>
      <c r="B482" t="s">
        <v>237</v>
      </c>
      <c r="C482" t="s">
        <v>396</v>
      </c>
    </row>
    <row r="483" spans="1:3">
      <c r="A483">
        <v>1</v>
      </c>
      <c r="B483" t="s">
        <v>239</v>
      </c>
      <c r="C483" t="s">
        <v>397</v>
      </c>
    </row>
    <row r="484" spans="1:3">
      <c r="A484">
        <v>1</v>
      </c>
    </row>
    <row r="485" spans="1:3">
      <c r="A485">
        <v>1</v>
      </c>
    </row>
    <row r="486" spans="1:3">
      <c r="A486" t="str">
        <f>IF(B485="","名称","简介 ")</f>
        <v>名称</v>
      </c>
      <c r="B486" t="s">
        <v>113</v>
      </c>
    </row>
    <row r="487" spans="1:3">
      <c r="A487" t="str">
        <f>IF(B486="","名称","简介 ")</f>
        <v xml:space="preserve">简介 </v>
      </c>
      <c r="B487" t="s">
        <v>114</v>
      </c>
    </row>
    <row r="488" spans="1:3">
      <c r="A488">
        <v>1</v>
      </c>
      <c r="B488" t="s">
        <v>233</v>
      </c>
      <c r="C488" t="s">
        <v>398</v>
      </c>
    </row>
    <row r="489" spans="1:3">
      <c r="A489">
        <v>1</v>
      </c>
      <c r="B489" t="s">
        <v>235</v>
      </c>
      <c r="C489" t="s">
        <v>399</v>
      </c>
    </row>
    <row r="490" spans="1:3">
      <c r="A490">
        <v>1</v>
      </c>
      <c r="B490" t="s">
        <v>237</v>
      </c>
      <c r="C490" t="s">
        <v>400</v>
      </c>
    </row>
    <row r="491" spans="1:3">
      <c r="A491">
        <v>1</v>
      </c>
      <c r="B491" t="s">
        <v>239</v>
      </c>
      <c r="C491" t="s">
        <v>401</v>
      </c>
    </row>
    <row r="492" spans="1:3">
      <c r="A492">
        <v>1</v>
      </c>
    </row>
    <row r="493" spans="1:3">
      <c r="A493">
        <v>1</v>
      </c>
    </row>
    <row r="494" spans="1:3">
      <c r="A494" t="str">
        <f>IF(B493="","名称","简介 ")</f>
        <v>名称</v>
      </c>
      <c r="B494" t="s">
        <v>115</v>
      </c>
    </row>
    <row r="495" spans="1:3">
      <c r="A495">
        <v>1</v>
      </c>
      <c r="B495" t="s">
        <v>402</v>
      </c>
      <c r="C495" t="s">
        <v>403</v>
      </c>
    </row>
    <row r="496" spans="1:3">
      <c r="A496">
        <v>1</v>
      </c>
      <c r="B496" t="s">
        <v>233</v>
      </c>
      <c r="C496" t="s">
        <v>328</v>
      </c>
    </row>
    <row r="497" spans="1:3">
      <c r="A497">
        <v>1</v>
      </c>
      <c r="B497" t="s">
        <v>235</v>
      </c>
      <c r="C497" t="s">
        <v>404</v>
      </c>
    </row>
    <row r="498" spans="1:3">
      <c r="A498">
        <v>1</v>
      </c>
      <c r="B498" t="s">
        <v>237</v>
      </c>
      <c r="C498" t="s">
        <v>400</v>
      </c>
    </row>
    <row r="499" spans="1:3">
      <c r="A499">
        <v>1</v>
      </c>
      <c r="B499" t="s">
        <v>239</v>
      </c>
      <c r="C499" t="s">
        <v>401</v>
      </c>
    </row>
    <row r="500" spans="1:3">
      <c r="A500">
        <v>1</v>
      </c>
    </row>
    <row r="501" spans="1:3">
      <c r="A501">
        <v>1</v>
      </c>
    </row>
    <row r="502" spans="1:3">
      <c r="A502" t="str">
        <f>IF(B501="","名称","简介 ")</f>
        <v>名称</v>
      </c>
      <c r="B502" t="s">
        <v>116</v>
      </c>
    </row>
    <row r="503" spans="1:3">
      <c r="A503" t="str">
        <f>IF(B502="","名称","简介 ")</f>
        <v xml:space="preserve">简介 </v>
      </c>
      <c r="B503" t="s">
        <v>117</v>
      </c>
    </row>
    <row r="504" spans="1:3">
      <c r="A504">
        <v>1</v>
      </c>
      <c r="B504" t="s">
        <v>233</v>
      </c>
      <c r="C504" t="s">
        <v>328</v>
      </c>
    </row>
    <row r="505" spans="1:3">
      <c r="A505">
        <v>1</v>
      </c>
      <c r="B505" t="s">
        <v>235</v>
      </c>
      <c r="C505" t="s">
        <v>405</v>
      </c>
    </row>
    <row r="506" spans="1:3">
      <c r="A506">
        <v>1</v>
      </c>
      <c r="B506" t="s">
        <v>237</v>
      </c>
      <c r="C506" t="s">
        <v>400</v>
      </c>
    </row>
    <row r="507" spans="1:3">
      <c r="A507">
        <v>1</v>
      </c>
      <c r="B507" t="s">
        <v>239</v>
      </c>
      <c r="C507" t="s">
        <v>401</v>
      </c>
    </row>
    <row r="508" spans="1:3">
      <c r="A508">
        <v>1</v>
      </c>
    </row>
    <row r="509" spans="1:3">
      <c r="A509">
        <v>1</v>
      </c>
    </row>
    <row r="510" spans="1:3">
      <c r="A510" t="str">
        <f>IF(B509="","名称","简介 ")</f>
        <v>名称</v>
      </c>
      <c r="B510" t="s">
        <v>118</v>
      </c>
    </row>
    <row r="511" spans="1:3">
      <c r="A511" t="str">
        <f>IF(B510="","名称","简介 ")</f>
        <v xml:space="preserve">简介 </v>
      </c>
      <c r="B511" t="s">
        <v>117</v>
      </c>
    </row>
    <row r="512" spans="1:3">
      <c r="A512">
        <v>1</v>
      </c>
      <c r="B512" t="s">
        <v>233</v>
      </c>
      <c r="C512" t="s">
        <v>328</v>
      </c>
    </row>
    <row r="513" spans="1:3">
      <c r="A513">
        <v>1</v>
      </c>
      <c r="B513" t="s">
        <v>235</v>
      </c>
      <c r="C513" t="s">
        <v>267</v>
      </c>
    </row>
    <row r="514" spans="1:3">
      <c r="A514">
        <v>1</v>
      </c>
      <c r="B514" t="s">
        <v>237</v>
      </c>
      <c r="C514" t="s">
        <v>400</v>
      </c>
    </row>
    <row r="515" spans="1:3">
      <c r="A515">
        <v>1</v>
      </c>
      <c r="B515" t="s">
        <v>239</v>
      </c>
      <c r="C515" t="s">
        <v>401</v>
      </c>
    </row>
    <row r="516" spans="1:3">
      <c r="A516">
        <v>1</v>
      </c>
    </row>
    <row r="517" spans="1:3">
      <c r="A517">
        <v>1</v>
      </c>
    </row>
    <row r="518" spans="1:3">
      <c r="A518" t="str">
        <f>IF(B517="","名称","简介 ")</f>
        <v>名称</v>
      </c>
      <c r="B518" t="s">
        <v>119</v>
      </c>
    </row>
    <row r="519" spans="1:3">
      <c r="A519" t="str">
        <f>IF(B518="","名称","简介 ")</f>
        <v xml:space="preserve">简介 </v>
      </c>
      <c r="B519" t="s">
        <v>120</v>
      </c>
    </row>
    <row r="520" spans="1:3">
      <c r="A520">
        <v>1</v>
      </c>
      <c r="B520" t="s">
        <v>233</v>
      </c>
      <c r="C520" t="s">
        <v>398</v>
      </c>
    </row>
    <row r="521" spans="1:3">
      <c r="A521">
        <v>1</v>
      </c>
      <c r="B521" t="s">
        <v>235</v>
      </c>
      <c r="C521" t="s">
        <v>267</v>
      </c>
    </row>
    <row r="522" spans="1:3">
      <c r="A522">
        <v>1</v>
      </c>
      <c r="B522" t="s">
        <v>237</v>
      </c>
      <c r="C522" t="s">
        <v>406</v>
      </c>
    </row>
    <row r="523" spans="1:3">
      <c r="A523">
        <v>1</v>
      </c>
      <c r="B523" t="s">
        <v>239</v>
      </c>
      <c r="C523" t="s">
        <v>407</v>
      </c>
    </row>
    <row r="524" spans="1:3">
      <c r="A524">
        <v>1</v>
      </c>
    </row>
    <row r="525" spans="1:3">
      <c r="A525">
        <v>1</v>
      </c>
    </row>
    <row r="526" spans="1:3">
      <c r="A526" t="str">
        <f>IF(B525="","名称","简介 ")</f>
        <v>名称</v>
      </c>
      <c r="B526" t="s">
        <v>121</v>
      </c>
    </row>
    <row r="527" spans="1:3">
      <c r="A527" t="str">
        <f>IF(B526="","名称","简介 ")</f>
        <v xml:space="preserve">简介 </v>
      </c>
      <c r="B527" t="s">
        <v>122</v>
      </c>
    </row>
    <row r="528" spans="1:3">
      <c r="A528">
        <v>1</v>
      </c>
      <c r="B528" t="s">
        <v>233</v>
      </c>
      <c r="C528" t="s">
        <v>398</v>
      </c>
    </row>
    <row r="529" spans="1:3">
      <c r="A529">
        <v>1</v>
      </c>
      <c r="B529" t="s">
        <v>235</v>
      </c>
      <c r="C529" t="s">
        <v>267</v>
      </c>
    </row>
    <row r="530" spans="1:3">
      <c r="A530">
        <v>1</v>
      </c>
      <c r="B530" t="s">
        <v>237</v>
      </c>
      <c r="C530" t="s">
        <v>603</v>
      </c>
    </row>
    <row r="531" spans="1:3">
      <c r="A531">
        <v>1</v>
      </c>
      <c r="B531" t="s">
        <v>239</v>
      </c>
      <c r="C531" t="s">
        <v>408</v>
      </c>
    </row>
    <row r="532" spans="1:3">
      <c r="A532">
        <v>1</v>
      </c>
    </row>
    <row r="533" spans="1:3">
      <c r="A533">
        <v>1</v>
      </c>
    </row>
    <row r="534" spans="1:3">
      <c r="A534" t="str">
        <f>IF(B533="","名称","简介 ")</f>
        <v>名称</v>
      </c>
      <c r="B534" t="s">
        <v>123</v>
      </c>
    </row>
    <row r="535" spans="1:3">
      <c r="A535" t="str">
        <f>IF(B534="","名称","简介 ")</f>
        <v xml:space="preserve">简介 </v>
      </c>
      <c r="B535" t="s">
        <v>124</v>
      </c>
    </row>
    <row r="536" spans="1:3">
      <c r="A536">
        <v>1</v>
      </c>
      <c r="B536" t="s">
        <v>233</v>
      </c>
      <c r="C536" t="s">
        <v>249</v>
      </c>
    </row>
    <row r="537" spans="1:3">
      <c r="A537">
        <v>1</v>
      </c>
      <c r="B537" t="s">
        <v>235</v>
      </c>
      <c r="C537" t="s">
        <v>604</v>
      </c>
    </row>
    <row r="538" spans="1:3">
      <c r="A538">
        <v>1</v>
      </c>
      <c r="B538" t="s">
        <v>237</v>
      </c>
      <c r="C538" t="s">
        <v>409</v>
      </c>
    </row>
    <row r="539" spans="1:3">
      <c r="A539">
        <v>1</v>
      </c>
      <c r="B539" t="s">
        <v>239</v>
      </c>
      <c r="C539">
        <v>4009003397</v>
      </c>
    </row>
    <row r="540" spans="1:3">
      <c r="A540">
        <v>1</v>
      </c>
    </row>
    <row r="541" spans="1:3">
      <c r="A541">
        <v>1</v>
      </c>
    </row>
    <row r="542" spans="1:3">
      <c r="A542" t="str">
        <f>IF(B541="","名称","简介 ")</f>
        <v>名称</v>
      </c>
      <c r="B542" t="s">
        <v>125</v>
      </c>
    </row>
    <row r="543" spans="1:3">
      <c r="A543" t="str">
        <f>IF(B542="","名称","简介 ")</f>
        <v xml:space="preserve">简介 </v>
      </c>
      <c r="B543" t="s">
        <v>126</v>
      </c>
    </row>
    <row r="544" spans="1:3">
      <c r="A544">
        <v>1</v>
      </c>
      <c r="B544" t="s">
        <v>233</v>
      </c>
      <c r="C544" t="s">
        <v>410</v>
      </c>
    </row>
    <row r="545" spans="1:3">
      <c r="A545">
        <v>1</v>
      </c>
      <c r="B545" t="s">
        <v>235</v>
      </c>
      <c r="C545" t="s">
        <v>411</v>
      </c>
    </row>
    <row r="546" spans="1:3">
      <c r="A546">
        <v>1</v>
      </c>
      <c r="B546" t="s">
        <v>237</v>
      </c>
      <c r="C546" t="s">
        <v>412</v>
      </c>
    </row>
    <row r="547" spans="1:3">
      <c r="A547">
        <v>1</v>
      </c>
      <c r="B547" t="s">
        <v>239</v>
      </c>
      <c r="C547">
        <v>13121091733</v>
      </c>
    </row>
    <row r="548" spans="1:3">
      <c r="A548">
        <v>1</v>
      </c>
    </row>
    <row r="549" spans="1:3">
      <c r="A549">
        <v>1</v>
      </c>
    </row>
    <row r="550" spans="1:3">
      <c r="A550" t="str">
        <f>IF(B549="","名称","简介 ")</f>
        <v>名称</v>
      </c>
      <c r="B550" t="s">
        <v>127</v>
      </c>
    </row>
    <row r="551" spans="1:3">
      <c r="A551" t="str">
        <f>IF(B550="","名称","简介 ")</f>
        <v xml:space="preserve">简介 </v>
      </c>
      <c r="B551" t="s">
        <v>128</v>
      </c>
    </row>
    <row r="552" spans="1:3">
      <c r="A552">
        <v>1</v>
      </c>
      <c r="B552" t="s">
        <v>233</v>
      </c>
      <c r="C552" t="s">
        <v>272</v>
      </c>
    </row>
    <row r="553" spans="1:3">
      <c r="A553">
        <v>1</v>
      </c>
      <c r="B553" t="s">
        <v>235</v>
      </c>
      <c r="C553" t="s">
        <v>413</v>
      </c>
    </row>
    <row r="554" spans="1:3">
      <c r="A554">
        <v>1</v>
      </c>
      <c r="B554" t="s">
        <v>237</v>
      </c>
      <c r="C554" t="s">
        <v>414</v>
      </c>
    </row>
    <row r="555" spans="1:3">
      <c r="A555">
        <v>1</v>
      </c>
      <c r="B555" t="s">
        <v>239</v>
      </c>
      <c r="C555" t="s">
        <v>605</v>
      </c>
    </row>
    <row r="556" spans="1:3">
      <c r="A556">
        <v>1</v>
      </c>
    </row>
    <row r="557" spans="1:3">
      <c r="A557">
        <v>1</v>
      </c>
    </row>
    <row r="558" spans="1:3">
      <c r="A558" t="str">
        <f>IF(B557="","名称","简介 ")</f>
        <v>名称</v>
      </c>
      <c r="B558" t="s">
        <v>129</v>
      </c>
    </row>
    <row r="559" spans="1:3">
      <c r="A559" t="str">
        <f>IF(B558="","名称","简介 ")</f>
        <v xml:space="preserve">简介 </v>
      </c>
      <c r="B559" t="s">
        <v>130</v>
      </c>
    </row>
    <row r="560" spans="1:3">
      <c r="A560">
        <v>1</v>
      </c>
      <c r="B560" t="s">
        <v>233</v>
      </c>
      <c r="C560" t="s">
        <v>272</v>
      </c>
    </row>
    <row r="561" spans="1:3">
      <c r="A561">
        <v>1</v>
      </c>
      <c r="B561" t="s">
        <v>235</v>
      </c>
      <c r="C561" t="s">
        <v>415</v>
      </c>
    </row>
    <row r="562" spans="1:3">
      <c r="A562">
        <v>1</v>
      </c>
      <c r="B562" t="s">
        <v>237</v>
      </c>
      <c r="C562" t="s">
        <v>416</v>
      </c>
    </row>
    <row r="563" spans="1:3">
      <c r="A563">
        <v>1</v>
      </c>
      <c r="B563" t="s">
        <v>239</v>
      </c>
      <c r="C563" t="s">
        <v>417</v>
      </c>
    </row>
    <row r="564" spans="1:3">
      <c r="A564">
        <v>1</v>
      </c>
    </row>
    <row r="565" spans="1:3">
      <c r="A565">
        <v>1</v>
      </c>
    </row>
    <row r="566" spans="1:3">
      <c r="A566" t="str">
        <f>IF(B565="","名称","简介 ")</f>
        <v>名称</v>
      </c>
      <c r="B566" t="s">
        <v>131</v>
      </c>
    </row>
    <row r="567" spans="1:3">
      <c r="A567" t="str">
        <f>IF(B566="","名称","简介 ")</f>
        <v xml:space="preserve">简介 </v>
      </c>
      <c r="B567" t="s">
        <v>132</v>
      </c>
    </row>
    <row r="568" spans="1:3">
      <c r="A568">
        <v>1</v>
      </c>
      <c r="B568" t="s">
        <v>233</v>
      </c>
      <c r="C568" t="s">
        <v>272</v>
      </c>
    </row>
    <row r="569" spans="1:3">
      <c r="A569">
        <v>1</v>
      </c>
      <c r="B569" t="s">
        <v>235</v>
      </c>
      <c r="C569" t="s">
        <v>606</v>
      </c>
    </row>
    <row r="570" spans="1:3">
      <c r="A570">
        <v>1</v>
      </c>
      <c r="B570" t="s">
        <v>237</v>
      </c>
      <c r="C570" t="s">
        <v>416</v>
      </c>
    </row>
    <row r="571" spans="1:3">
      <c r="A571">
        <v>1</v>
      </c>
      <c r="B571" t="s">
        <v>239</v>
      </c>
      <c r="C571" t="s">
        <v>417</v>
      </c>
    </row>
    <row r="572" spans="1:3">
      <c r="A572">
        <v>1</v>
      </c>
    </row>
    <row r="573" spans="1:3">
      <c r="A573">
        <v>1</v>
      </c>
    </row>
    <row r="574" spans="1:3">
      <c r="A574" t="str">
        <f>IF(B573="","名称","简介 ")</f>
        <v>名称</v>
      </c>
      <c r="B574" t="s">
        <v>133</v>
      </c>
    </row>
    <row r="575" spans="1:3">
      <c r="A575" t="str">
        <f>IF(B574="","名称","简介 ")</f>
        <v xml:space="preserve">简介 </v>
      </c>
      <c r="B575" t="s">
        <v>134</v>
      </c>
    </row>
    <row r="576" spans="1:3">
      <c r="A576">
        <v>1</v>
      </c>
      <c r="B576" t="s">
        <v>233</v>
      </c>
      <c r="C576" t="s">
        <v>272</v>
      </c>
    </row>
    <row r="577" spans="1:3">
      <c r="A577">
        <v>1</v>
      </c>
      <c r="B577" t="s">
        <v>235</v>
      </c>
      <c r="C577" t="s">
        <v>314</v>
      </c>
    </row>
    <row r="578" spans="1:3">
      <c r="A578">
        <v>1</v>
      </c>
      <c r="B578" t="s">
        <v>237</v>
      </c>
      <c r="C578" t="s">
        <v>418</v>
      </c>
    </row>
    <row r="579" spans="1:3">
      <c r="A579">
        <v>1</v>
      </c>
      <c r="B579" t="s">
        <v>239</v>
      </c>
      <c r="C579">
        <v>18614021713</v>
      </c>
    </row>
    <row r="580" spans="1:3">
      <c r="A580">
        <v>1</v>
      </c>
    </row>
    <row r="581" spans="1:3">
      <c r="A581">
        <v>1</v>
      </c>
    </row>
    <row r="582" spans="1:3">
      <c r="A582" t="str">
        <f>IF(B581="","名称","简介 ")</f>
        <v>名称</v>
      </c>
      <c r="B582" t="s">
        <v>135</v>
      </c>
    </row>
    <row r="583" spans="1:3">
      <c r="A583" t="str">
        <f>IF(B582="","名称","简介 ")</f>
        <v xml:space="preserve">简介 </v>
      </c>
      <c r="B583" t="s">
        <v>136</v>
      </c>
    </row>
    <row r="584" spans="1:3">
      <c r="A584">
        <v>1</v>
      </c>
      <c r="B584" t="s">
        <v>233</v>
      </c>
      <c r="C584" t="s">
        <v>284</v>
      </c>
    </row>
    <row r="585" spans="1:3">
      <c r="A585">
        <v>1</v>
      </c>
      <c r="B585" t="s">
        <v>235</v>
      </c>
      <c r="C585" t="s">
        <v>419</v>
      </c>
    </row>
    <row r="586" spans="1:3">
      <c r="A586">
        <v>1</v>
      </c>
      <c r="B586" t="s">
        <v>237</v>
      </c>
      <c r="C586" t="s">
        <v>420</v>
      </c>
    </row>
    <row r="587" spans="1:3">
      <c r="A587">
        <v>1</v>
      </c>
      <c r="B587" t="s">
        <v>239</v>
      </c>
      <c r="C587">
        <v>13718787002</v>
      </c>
    </row>
    <row r="588" spans="1:3">
      <c r="A588">
        <v>1</v>
      </c>
    </row>
    <row r="589" spans="1:3">
      <c r="A589">
        <v>1</v>
      </c>
    </row>
    <row r="590" spans="1:3">
      <c r="A590" t="str">
        <f>IF(B589="","名称","简介 ")</f>
        <v>名称</v>
      </c>
      <c r="B590" t="s">
        <v>137</v>
      </c>
    </row>
    <row r="591" spans="1:3">
      <c r="A591" t="str">
        <f>IF(B590="","名称","简介 ")</f>
        <v xml:space="preserve">简介 </v>
      </c>
      <c r="B591" t="s">
        <v>138</v>
      </c>
    </row>
    <row r="592" spans="1:3">
      <c r="A592">
        <v>1</v>
      </c>
      <c r="B592" t="s">
        <v>233</v>
      </c>
      <c r="C592" t="s">
        <v>607</v>
      </c>
    </row>
    <row r="593" spans="1:3">
      <c r="A593">
        <v>1</v>
      </c>
      <c r="B593" t="s">
        <v>235</v>
      </c>
      <c r="C593" t="s">
        <v>421</v>
      </c>
    </row>
    <row r="594" spans="1:3">
      <c r="A594">
        <v>1</v>
      </c>
      <c r="B594" t="s">
        <v>237</v>
      </c>
      <c r="C594" t="s">
        <v>422</v>
      </c>
    </row>
    <row r="595" spans="1:3">
      <c r="A595">
        <v>1</v>
      </c>
      <c r="B595" t="s">
        <v>239</v>
      </c>
      <c r="C595" t="s">
        <v>423</v>
      </c>
    </row>
    <row r="596" spans="1:3">
      <c r="A596">
        <v>1</v>
      </c>
    </row>
    <row r="597" spans="1:3">
      <c r="A597">
        <v>1</v>
      </c>
    </row>
    <row r="598" spans="1:3">
      <c r="A598" t="str">
        <f>IF(B597="","名称","简介 ")</f>
        <v>名称</v>
      </c>
      <c r="B598" t="s">
        <v>139</v>
      </c>
    </row>
    <row r="599" spans="1:3">
      <c r="A599" t="str">
        <f>IF(B598="","名称","简介 ")</f>
        <v xml:space="preserve">简介 </v>
      </c>
      <c r="B599" t="s">
        <v>140</v>
      </c>
    </row>
    <row r="600" spans="1:3">
      <c r="A600">
        <v>1</v>
      </c>
      <c r="B600" t="s">
        <v>233</v>
      </c>
      <c r="C600" t="s">
        <v>260</v>
      </c>
    </row>
    <row r="601" spans="1:3">
      <c r="A601">
        <v>1</v>
      </c>
      <c r="B601" t="s">
        <v>235</v>
      </c>
      <c r="C601" t="s">
        <v>608</v>
      </c>
    </row>
    <row r="602" spans="1:3">
      <c r="A602">
        <v>1</v>
      </c>
      <c r="B602" t="s">
        <v>237</v>
      </c>
      <c r="C602" t="s">
        <v>609</v>
      </c>
    </row>
    <row r="603" spans="1:3">
      <c r="A603">
        <v>1</v>
      </c>
      <c r="B603" t="s">
        <v>239</v>
      </c>
      <c r="C603" t="s">
        <v>610</v>
      </c>
    </row>
    <row r="604" spans="1:3">
      <c r="A604">
        <v>1</v>
      </c>
    </row>
    <row r="605" spans="1:3">
      <c r="A605">
        <v>1</v>
      </c>
    </row>
    <row r="606" spans="1:3">
      <c r="A606" t="str">
        <f>IF(B605="","名称","简介 ")</f>
        <v>名称</v>
      </c>
      <c r="B606" t="s">
        <v>141</v>
      </c>
    </row>
    <row r="607" spans="1:3">
      <c r="A607" t="str">
        <f>IF(B606="","名称","简介 ")</f>
        <v xml:space="preserve">简介 </v>
      </c>
      <c r="B607" t="s">
        <v>142</v>
      </c>
    </row>
    <row r="608" spans="1:3">
      <c r="A608">
        <v>1</v>
      </c>
      <c r="B608" t="s">
        <v>233</v>
      </c>
      <c r="C608" t="s">
        <v>328</v>
      </c>
    </row>
    <row r="609" spans="1:3">
      <c r="A609">
        <v>1</v>
      </c>
      <c r="B609" t="s">
        <v>235</v>
      </c>
      <c r="C609" t="s">
        <v>267</v>
      </c>
    </row>
    <row r="610" spans="1:3">
      <c r="A610">
        <v>1</v>
      </c>
      <c r="B610" t="s">
        <v>237</v>
      </c>
      <c r="C610" t="s">
        <v>424</v>
      </c>
    </row>
    <row r="611" spans="1:3">
      <c r="A611">
        <v>1</v>
      </c>
      <c r="B611" t="s">
        <v>239</v>
      </c>
      <c r="C611" t="s">
        <v>611</v>
      </c>
    </row>
    <row r="612" spans="1:3">
      <c r="A612">
        <v>1</v>
      </c>
    </row>
    <row r="613" spans="1:3">
      <c r="A613">
        <v>1</v>
      </c>
    </row>
    <row r="614" spans="1:3">
      <c r="A614" t="str">
        <f>IF(B613="","名称","简介 ")</f>
        <v>名称</v>
      </c>
      <c r="B614" t="s">
        <v>143</v>
      </c>
    </row>
    <row r="615" spans="1:3">
      <c r="A615" t="str">
        <f>IF(B614="","名称","简介 ")</f>
        <v xml:space="preserve">简介 </v>
      </c>
      <c r="B615" t="s">
        <v>144</v>
      </c>
    </row>
    <row r="616" spans="1:3">
      <c r="A616">
        <v>1</v>
      </c>
      <c r="B616" t="s">
        <v>233</v>
      </c>
      <c r="C616" t="s">
        <v>425</v>
      </c>
    </row>
    <row r="617" spans="1:3">
      <c r="A617">
        <v>1</v>
      </c>
      <c r="B617" t="s">
        <v>235</v>
      </c>
      <c r="C617" t="s">
        <v>267</v>
      </c>
    </row>
    <row r="618" spans="1:3">
      <c r="A618">
        <v>1</v>
      </c>
      <c r="B618" t="s">
        <v>237</v>
      </c>
      <c r="C618" t="s">
        <v>426</v>
      </c>
    </row>
    <row r="619" spans="1:3">
      <c r="A619">
        <v>1</v>
      </c>
      <c r="B619" t="s">
        <v>239</v>
      </c>
      <c r="C619" t="s">
        <v>427</v>
      </c>
    </row>
    <row r="620" spans="1:3">
      <c r="A620">
        <v>1</v>
      </c>
    </row>
    <row r="621" spans="1:3">
      <c r="A621">
        <v>1</v>
      </c>
    </row>
    <row r="622" spans="1:3">
      <c r="A622" t="str">
        <f>IF(B621="","名称","简介 ")</f>
        <v>名称</v>
      </c>
      <c r="B622" t="s">
        <v>145</v>
      </c>
    </row>
    <row r="623" spans="1:3">
      <c r="A623" t="str">
        <f>IF(B622="","名称","简介 ")</f>
        <v xml:space="preserve">简介 </v>
      </c>
      <c r="B623" t="s">
        <v>146</v>
      </c>
    </row>
    <row r="624" spans="1:3">
      <c r="A624">
        <v>1</v>
      </c>
      <c r="B624" t="s">
        <v>233</v>
      </c>
      <c r="C624" t="s">
        <v>272</v>
      </c>
    </row>
    <row r="625" spans="1:3">
      <c r="A625">
        <v>1</v>
      </c>
      <c r="B625" t="s">
        <v>235</v>
      </c>
      <c r="C625" t="s">
        <v>428</v>
      </c>
    </row>
    <row r="626" spans="1:3">
      <c r="A626">
        <v>1</v>
      </c>
      <c r="B626" t="s">
        <v>237</v>
      </c>
      <c r="C626" t="s">
        <v>429</v>
      </c>
    </row>
    <row r="627" spans="1:3">
      <c r="A627">
        <v>1</v>
      </c>
      <c r="B627" t="s">
        <v>239</v>
      </c>
      <c r="C627" t="s">
        <v>430</v>
      </c>
    </row>
    <row r="628" spans="1:3">
      <c r="A628">
        <v>1</v>
      </c>
    </row>
    <row r="629" spans="1:3">
      <c r="A629">
        <v>1</v>
      </c>
    </row>
    <row r="630" spans="1:3">
      <c r="A630" t="str">
        <f>IF(B629="","名称","简介 ")</f>
        <v>名称</v>
      </c>
      <c r="B630" t="s">
        <v>147</v>
      </c>
    </row>
    <row r="631" spans="1:3">
      <c r="A631" t="str">
        <f>IF(B630="","名称","简介 ")</f>
        <v xml:space="preserve">简介 </v>
      </c>
      <c r="B631" t="s">
        <v>148</v>
      </c>
    </row>
    <row r="632" spans="1:3">
      <c r="A632">
        <v>1</v>
      </c>
      <c r="B632" t="s">
        <v>233</v>
      </c>
      <c r="C632" t="s">
        <v>234</v>
      </c>
    </row>
    <row r="633" spans="1:3">
      <c r="A633">
        <v>1</v>
      </c>
      <c r="B633" t="s">
        <v>235</v>
      </c>
      <c r="C633" t="s">
        <v>431</v>
      </c>
    </row>
    <row r="634" spans="1:3">
      <c r="A634">
        <v>1</v>
      </c>
      <c r="B634" t="s">
        <v>237</v>
      </c>
      <c r="C634" t="s">
        <v>432</v>
      </c>
    </row>
    <row r="635" spans="1:3">
      <c r="A635">
        <v>1</v>
      </c>
      <c r="B635" t="s">
        <v>239</v>
      </c>
      <c r="C635" t="s">
        <v>433</v>
      </c>
    </row>
    <row r="636" spans="1:3">
      <c r="A636">
        <v>1</v>
      </c>
    </row>
    <row r="637" spans="1:3">
      <c r="A637">
        <v>1</v>
      </c>
    </row>
    <row r="638" spans="1:3">
      <c r="A638" t="str">
        <f>IF(B637="","名称","简介 ")</f>
        <v>名称</v>
      </c>
      <c r="B638" t="s">
        <v>149</v>
      </c>
    </row>
    <row r="639" spans="1:3">
      <c r="A639" t="str">
        <f>IF(B638="","名称","简介 ")</f>
        <v xml:space="preserve">简介 </v>
      </c>
      <c r="B639" t="s">
        <v>150</v>
      </c>
    </row>
    <row r="640" spans="1:3">
      <c r="A640">
        <v>1</v>
      </c>
      <c r="B640" t="s">
        <v>233</v>
      </c>
      <c r="C640" t="s">
        <v>434</v>
      </c>
    </row>
    <row r="641" spans="1:3">
      <c r="A641">
        <v>1</v>
      </c>
      <c r="B641" t="s">
        <v>235</v>
      </c>
      <c r="C641" t="s">
        <v>435</v>
      </c>
    </row>
    <row r="642" spans="1:3">
      <c r="A642">
        <v>1</v>
      </c>
      <c r="B642" t="s">
        <v>237</v>
      </c>
      <c r="C642" t="s">
        <v>436</v>
      </c>
    </row>
    <row r="643" spans="1:3">
      <c r="A643">
        <v>1</v>
      </c>
      <c r="B643" t="s">
        <v>239</v>
      </c>
      <c r="C643" t="s">
        <v>437</v>
      </c>
    </row>
    <row r="644" spans="1:3">
      <c r="A644">
        <v>1</v>
      </c>
    </row>
    <row r="645" spans="1:3">
      <c r="A645">
        <v>1</v>
      </c>
    </row>
    <row r="646" spans="1:3">
      <c r="A646" t="str">
        <f>IF(B645="","名称","简介 ")</f>
        <v>名称</v>
      </c>
      <c r="B646" t="s">
        <v>151</v>
      </c>
    </row>
    <row r="647" spans="1:3">
      <c r="A647" t="str">
        <f>IF(B646="","名称","简介 ")</f>
        <v xml:space="preserve">简介 </v>
      </c>
      <c r="B647" t="s">
        <v>152</v>
      </c>
    </row>
    <row r="648" spans="1:3">
      <c r="A648">
        <v>1</v>
      </c>
      <c r="B648" t="s">
        <v>233</v>
      </c>
      <c r="C648" t="s">
        <v>234</v>
      </c>
    </row>
    <row r="649" spans="1:3">
      <c r="A649">
        <v>1</v>
      </c>
      <c r="B649" t="s">
        <v>235</v>
      </c>
      <c r="C649" t="s">
        <v>438</v>
      </c>
    </row>
    <row r="650" spans="1:3">
      <c r="A650">
        <v>1</v>
      </c>
      <c r="B650" t="s">
        <v>237</v>
      </c>
      <c r="C650" t="s">
        <v>439</v>
      </c>
    </row>
    <row r="651" spans="1:3">
      <c r="A651">
        <v>1</v>
      </c>
      <c r="B651" t="s">
        <v>239</v>
      </c>
      <c r="C651" t="s">
        <v>440</v>
      </c>
    </row>
    <row r="652" spans="1:3">
      <c r="A652">
        <v>1</v>
      </c>
    </row>
    <row r="653" spans="1:3">
      <c r="A653">
        <v>1</v>
      </c>
    </row>
    <row r="654" spans="1:3">
      <c r="A654" t="str">
        <f>IF(B653="","名称","简介 ")</f>
        <v>名称</v>
      </c>
      <c r="B654" t="s">
        <v>153</v>
      </c>
    </row>
    <row r="655" spans="1:3">
      <c r="A655" t="str">
        <f>IF(B654="","名称","简介 ")</f>
        <v xml:space="preserve">简介 </v>
      </c>
      <c r="B655" t="s">
        <v>154</v>
      </c>
    </row>
    <row r="656" spans="1:3">
      <c r="A656">
        <v>1</v>
      </c>
      <c r="B656" t="s">
        <v>233</v>
      </c>
      <c r="C656" t="s">
        <v>284</v>
      </c>
    </row>
    <row r="657" spans="1:3">
      <c r="A657">
        <v>1</v>
      </c>
      <c r="B657" t="s">
        <v>235</v>
      </c>
      <c r="C657" t="s">
        <v>267</v>
      </c>
    </row>
    <row r="658" spans="1:3">
      <c r="A658">
        <v>1</v>
      </c>
      <c r="B658" t="s">
        <v>237</v>
      </c>
      <c r="C658" t="s">
        <v>441</v>
      </c>
    </row>
    <row r="659" spans="1:3">
      <c r="A659">
        <v>1</v>
      </c>
      <c r="B659" t="s">
        <v>239</v>
      </c>
      <c r="C659" t="s">
        <v>442</v>
      </c>
    </row>
    <row r="660" spans="1:3">
      <c r="A660">
        <v>1</v>
      </c>
    </row>
    <row r="661" spans="1:3">
      <c r="A661">
        <v>1</v>
      </c>
    </row>
    <row r="662" spans="1:3">
      <c r="A662" t="str">
        <f>IF(B661="","名称","简介 ")</f>
        <v>名称</v>
      </c>
      <c r="B662" t="s">
        <v>155</v>
      </c>
    </row>
    <row r="663" spans="1:3">
      <c r="A663" t="str">
        <f>IF(B662="","名称","简介 ")</f>
        <v xml:space="preserve">简介 </v>
      </c>
      <c r="B663" t="s">
        <v>156</v>
      </c>
    </row>
    <row r="664" spans="1:3">
      <c r="A664">
        <v>1</v>
      </c>
      <c r="B664" t="s">
        <v>233</v>
      </c>
      <c r="C664" t="s">
        <v>284</v>
      </c>
    </row>
    <row r="665" spans="1:3">
      <c r="A665">
        <v>1</v>
      </c>
      <c r="B665" t="s">
        <v>235</v>
      </c>
      <c r="C665" t="s">
        <v>443</v>
      </c>
    </row>
    <row r="666" spans="1:3">
      <c r="A666">
        <v>1</v>
      </c>
      <c r="B666" t="s">
        <v>237</v>
      </c>
      <c r="C666" t="s">
        <v>441</v>
      </c>
    </row>
    <row r="667" spans="1:3">
      <c r="A667">
        <v>1</v>
      </c>
      <c r="B667" t="s">
        <v>239</v>
      </c>
      <c r="C667" t="s">
        <v>442</v>
      </c>
    </row>
    <row r="668" spans="1:3">
      <c r="A668">
        <v>1</v>
      </c>
    </row>
    <row r="669" spans="1:3">
      <c r="A669">
        <v>1</v>
      </c>
    </row>
    <row r="670" spans="1:3">
      <c r="A670" t="str">
        <f>IF(B669="","名称","简介 ")</f>
        <v>名称</v>
      </c>
      <c r="B670" t="s">
        <v>157</v>
      </c>
    </row>
    <row r="671" spans="1:3">
      <c r="A671" t="str">
        <f>IF(B670="","名称","简介 ")</f>
        <v xml:space="preserve">简介 </v>
      </c>
      <c r="B671" t="s">
        <v>158</v>
      </c>
    </row>
    <row r="672" spans="1:3">
      <c r="A672">
        <v>1</v>
      </c>
      <c r="B672" t="s">
        <v>233</v>
      </c>
      <c r="C672" t="s">
        <v>260</v>
      </c>
    </row>
    <row r="673" spans="1:3">
      <c r="A673">
        <v>1</v>
      </c>
      <c r="B673" t="s">
        <v>235</v>
      </c>
      <c r="C673" t="s">
        <v>267</v>
      </c>
    </row>
    <row r="674" spans="1:3">
      <c r="A674">
        <v>1</v>
      </c>
      <c r="B674" t="s">
        <v>237</v>
      </c>
      <c r="C674" t="s">
        <v>444</v>
      </c>
    </row>
    <row r="675" spans="1:3">
      <c r="A675">
        <v>1</v>
      </c>
      <c r="B675" t="s">
        <v>239</v>
      </c>
      <c r="C675">
        <v>15601056368</v>
      </c>
    </row>
    <row r="676" spans="1:3">
      <c r="A676">
        <v>1</v>
      </c>
    </row>
    <row r="677" spans="1:3">
      <c r="A677">
        <v>1</v>
      </c>
    </row>
    <row r="678" spans="1:3">
      <c r="A678" t="str">
        <f>IF(B677="","名称","简介 ")</f>
        <v>名称</v>
      </c>
      <c r="B678" t="s">
        <v>159</v>
      </c>
    </row>
    <row r="679" spans="1:3">
      <c r="A679" t="str">
        <f>IF(B678="","名称","简介 ")</f>
        <v xml:space="preserve">简介 </v>
      </c>
      <c r="B679" t="s">
        <v>160</v>
      </c>
    </row>
    <row r="680" spans="1:3">
      <c r="A680">
        <v>1</v>
      </c>
      <c r="B680" t="s">
        <v>233</v>
      </c>
      <c r="C680" t="s">
        <v>284</v>
      </c>
    </row>
    <row r="681" spans="1:3">
      <c r="A681">
        <v>1</v>
      </c>
      <c r="B681" t="s">
        <v>235</v>
      </c>
      <c r="C681" t="s">
        <v>296</v>
      </c>
    </row>
    <row r="682" spans="1:3">
      <c r="A682">
        <v>1</v>
      </c>
      <c r="B682" t="s">
        <v>237</v>
      </c>
      <c r="C682" t="s">
        <v>445</v>
      </c>
    </row>
    <row r="683" spans="1:3">
      <c r="A683">
        <v>1</v>
      </c>
      <c r="B683" t="s">
        <v>239</v>
      </c>
      <c r="C683" t="s">
        <v>446</v>
      </c>
    </row>
    <row r="684" spans="1:3">
      <c r="A684">
        <v>1</v>
      </c>
    </row>
    <row r="685" spans="1:3">
      <c r="A685">
        <v>1</v>
      </c>
    </row>
    <row r="686" spans="1:3">
      <c r="A686" t="str">
        <f>IF(B685="","名称","简介 ")</f>
        <v>名称</v>
      </c>
      <c r="B686" t="s">
        <v>161</v>
      </c>
    </row>
    <row r="687" spans="1:3">
      <c r="A687">
        <v>1</v>
      </c>
      <c r="B687" t="s">
        <v>233</v>
      </c>
      <c r="C687" t="s">
        <v>447</v>
      </c>
    </row>
    <row r="688" spans="1:3">
      <c r="A688">
        <v>1</v>
      </c>
      <c r="B688" t="s">
        <v>237</v>
      </c>
      <c r="C688" t="s">
        <v>444</v>
      </c>
    </row>
    <row r="689" spans="1:3">
      <c r="A689">
        <v>1</v>
      </c>
      <c r="B689" t="s">
        <v>239</v>
      </c>
      <c r="C689">
        <v>15601056368</v>
      </c>
    </row>
    <row r="690" spans="1:3">
      <c r="A690">
        <v>1</v>
      </c>
    </row>
    <row r="691" spans="1:3">
      <c r="A691">
        <v>1</v>
      </c>
    </row>
    <row r="692" spans="1:3">
      <c r="A692" t="str">
        <f>IF(B691="","名称","简介 ")</f>
        <v>名称</v>
      </c>
      <c r="B692" t="s">
        <v>162</v>
      </c>
    </row>
    <row r="693" spans="1:3">
      <c r="A693" t="str">
        <f>IF(B692="","名称","简介 ")</f>
        <v xml:space="preserve">简介 </v>
      </c>
      <c r="B693" t="s">
        <v>163</v>
      </c>
    </row>
    <row r="694" spans="1:3">
      <c r="A694">
        <v>1</v>
      </c>
      <c r="B694" t="s">
        <v>233</v>
      </c>
      <c r="C694" t="s">
        <v>234</v>
      </c>
    </row>
    <row r="695" spans="1:3">
      <c r="A695">
        <v>1</v>
      </c>
      <c r="B695" t="s">
        <v>235</v>
      </c>
      <c r="C695" t="s">
        <v>612</v>
      </c>
    </row>
    <row r="696" spans="1:3">
      <c r="A696">
        <v>1</v>
      </c>
      <c r="B696" t="s">
        <v>237</v>
      </c>
      <c r="C696" t="s">
        <v>448</v>
      </c>
    </row>
    <row r="697" spans="1:3">
      <c r="A697">
        <v>1</v>
      </c>
      <c r="B697" t="s">
        <v>239</v>
      </c>
      <c r="C697" t="s">
        <v>449</v>
      </c>
    </row>
    <row r="698" spans="1:3">
      <c r="A698">
        <v>1</v>
      </c>
    </row>
    <row r="699" spans="1:3">
      <c r="A699">
        <v>1</v>
      </c>
    </row>
    <row r="700" spans="1:3">
      <c r="A700" t="str">
        <f>IF(B699="","名称","简介 ")</f>
        <v>名称</v>
      </c>
      <c r="B700" t="s">
        <v>164</v>
      </c>
    </row>
    <row r="701" spans="1:3">
      <c r="A701" t="str">
        <f>IF(B700="","名称","简介 ")</f>
        <v xml:space="preserve">简介 </v>
      </c>
      <c r="B701" t="s">
        <v>165</v>
      </c>
    </row>
    <row r="702" spans="1:3">
      <c r="A702">
        <v>1</v>
      </c>
      <c r="B702" t="s">
        <v>233</v>
      </c>
      <c r="C702" t="s">
        <v>317</v>
      </c>
    </row>
    <row r="703" spans="1:3">
      <c r="A703">
        <v>1</v>
      </c>
      <c r="B703" t="s">
        <v>235</v>
      </c>
      <c r="C703" t="s">
        <v>450</v>
      </c>
    </row>
    <row r="704" spans="1:3">
      <c r="A704">
        <v>1</v>
      </c>
      <c r="B704" t="s">
        <v>237</v>
      </c>
      <c r="C704" t="s">
        <v>451</v>
      </c>
    </row>
    <row r="705" spans="1:3">
      <c r="A705">
        <v>1</v>
      </c>
      <c r="B705" t="s">
        <v>239</v>
      </c>
      <c r="C705" t="s">
        <v>452</v>
      </c>
    </row>
    <row r="706" spans="1:3">
      <c r="A706">
        <v>1</v>
      </c>
    </row>
    <row r="707" spans="1:3">
      <c r="A707">
        <v>1</v>
      </c>
    </row>
    <row r="708" spans="1:3">
      <c r="A708" t="str">
        <f>IF(B707="","名称","简介 ")</f>
        <v>名称</v>
      </c>
      <c r="B708" t="s">
        <v>166</v>
      </c>
    </row>
    <row r="709" spans="1:3">
      <c r="A709" t="str">
        <f>IF(B708="","名称","简介 ")</f>
        <v xml:space="preserve">简介 </v>
      </c>
      <c r="B709" t="s">
        <v>167</v>
      </c>
    </row>
    <row r="710" spans="1:3">
      <c r="A710">
        <v>1</v>
      </c>
      <c r="B710" t="s">
        <v>233</v>
      </c>
      <c r="C710" t="s">
        <v>453</v>
      </c>
    </row>
    <row r="711" spans="1:3">
      <c r="A711">
        <v>1</v>
      </c>
      <c r="B711" t="s">
        <v>235</v>
      </c>
      <c r="C711" t="s">
        <v>450</v>
      </c>
    </row>
    <row r="712" spans="1:3">
      <c r="A712">
        <v>1</v>
      </c>
      <c r="B712" t="s">
        <v>237</v>
      </c>
      <c r="C712" t="s">
        <v>451</v>
      </c>
    </row>
    <row r="713" spans="1:3">
      <c r="A713">
        <v>1</v>
      </c>
      <c r="B713" t="s">
        <v>239</v>
      </c>
      <c r="C713" t="s">
        <v>452</v>
      </c>
    </row>
    <row r="714" spans="1:3">
      <c r="A714">
        <v>1</v>
      </c>
    </row>
    <row r="715" spans="1:3">
      <c r="A715">
        <v>1</v>
      </c>
    </row>
    <row r="716" spans="1:3">
      <c r="A716" t="str">
        <f>IF(B715="","名称","简介 ")</f>
        <v>名称</v>
      </c>
      <c r="B716" t="s">
        <v>168</v>
      </c>
    </row>
    <row r="717" spans="1:3">
      <c r="A717" t="str">
        <f>IF(B716="","名称","简介 ")</f>
        <v xml:space="preserve">简介 </v>
      </c>
      <c r="B717" t="s">
        <v>169</v>
      </c>
    </row>
    <row r="718" spans="1:3">
      <c r="A718">
        <v>1</v>
      </c>
      <c r="B718" t="s">
        <v>233</v>
      </c>
      <c r="C718" t="s">
        <v>328</v>
      </c>
    </row>
    <row r="719" spans="1:3">
      <c r="A719">
        <v>1</v>
      </c>
      <c r="B719" t="s">
        <v>235</v>
      </c>
      <c r="C719" t="s">
        <v>454</v>
      </c>
    </row>
    <row r="720" spans="1:3">
      <c r="A720">
        <v>1</v>
      </c>
      <c r="B720" t="s">
        <v>237</v>
      </c>
      <c r="C720" t="s">
        <v>455</v>
      </c>
    </row>
    <row r="721" spans="1:3">
      <c r="A721">
        <v>1</v>
      </c>
      <c r="B721" t="s">
        <v>239</v>
      </c>
      <c r="C721" t="s">
        <v>613</v>
      </c>
    </row>
    <row r="722" spans="1:3">
      <c r="A722">
        <v>1</v>
      </c>
    </row>
    <row r="723" spans="1:3">
      <c r="A723">
        <v>1</v>
      </c>
    </row>
    <row r="724" spans="1:3">
      <c r="A724" t="str">
        <f>IF(B723="","名称","简介 ")</f>
        <v>名称</v>
      </c>
      <c r="B724" t="s">
        <v>170</v>
      </c>
    </row>
    <row r="725" spans="1:3">
      <c r="A725" t="str">
        <f>IF(B724="","名称","简介 ")</f>
        <v xml:space="preserve">简介 </v>
      </c>
      <c r="B725" t="s">
        <v>171</v>
      </c>
    </row>
    <row r="726" spans="1:3">
      <c r="A726">
        <v>1</v>
      </c>
      <c r="B726" t="s">
        <v>233</v>
      </c>
      <c r="C726" t="s">
        <v>456</v>
      </c>
    </row>
    <row r="727" spans="1:3">
      <c r="A727">
        <v>1</v>
      </c>
      <c r="B727" t="s">
        <v>235</v>
      </c>
      <c r="C727" t="s">
        <v>314</v>
      </c>
    </row>
    <row r="728" spans="1:3">
      <c r="A728">
        <v>1</v>
      </c>
      <c r="B728" t="s">
        <v>237</v>
      </c>
      <c r="C728" t="s">
        <v>457</v>
      </c>
    </row>
    <row r="729" spans="1:3">
      <c r="A729">
        <v>1</v>
      </c>
      <c r="B729" t="s">
        <v>239</v>
      </c>
      <c r="C729" t="s">
        <v>614</v>
      </c>
    </row>
    <row r="730" spans="1:3">
      <c r="A730">
        <v>1</v>
      </c>
    </row>
    <row r="731" spans="1:3">
      <c r="A731">
        <v>1</v>
      </c>
    </row>
    <row r="732" spans="1:3">
      <c r="A732" t="str">
        <f>IF(B731="","名称","简介 ")</f>
        <v>名称</v>
      </c>
      <c r="B732" t="s">
        <v>172</v>
      </c>
    </row>
    <row r="733" spans="1:3">
      <c r="A733" t="str">
        <f>IF(B732="","名称","简介 ")</f>
        <v xml:space="preserve">简介 </v>
      </c>
      <c r="B733" t="s">
        <v>173</v>
      </c>
    </row>
    <row r="734" spans="1:3">
      <c r="A734">
        <v>1</v>
      </c>
      <c r="B734" t="s">
        <v>233</v>
      </c>
      <c r="C734" t="s">
        <v>234</v>
      </c>
    </row>
    <row r="735" spans="1:3">
      <c r="A735">
        <v>1</v>
      </c>
      <c r="B735" t="s">
        <v>235</v>
      </c>
      <c r="C735" t="s">
        <v>458</v>
      </c>
    </row>
    <row r="736" spans="1:3">
      <c r="A736">
        <v>1</v>
      </c>
      <c r="B736" t="s">
        <v>237</v>
      </c>
      <c r="C736" t="s">
        <v>459</v>
      </c>
    </row>
    <row r="737" spans="1:3">
      <c r="A737">
        <v>1</v>
      </c>
      <c r="B737" t="s">
        <v>239</v>
      </c>
      <c r="C737" t="s">
        <v>614</v>
      </c>
    </row>
    <row r="738" spans="1:3">
      <c r="A738">
        <v>1</v>
      </c>
    </row>
    <row r="739" spans="1:3">
      <c r="A739">
        <v>1</v>
      </c>
    </row>
    <row r="740" spans="1:3">
      <c r="A740" t="str">
        <f>IF(B739="","名称","简介 ")</f>
        <v>名称</v>
      </c>
      <c r="B740" t="s">
        <v>174</v>
      </c>
    </row>
    <row r="741" spans="1:3">
      <c r="A741" t="str">
        <f>IF(B740="","名称","简介 ")</f>
        <v xml:space="preserve">简介 </v>
      </c>
      <c r="B741" t="s">
        <v>175</v>
      </c>
    </row>
    <row r="742" spans="1:3">
      <c r="A742">
        <v>1</v>
      </c>
      <c r="B742" t="s">
        <v>233</v>
      </c>
      <c r="C742" t="s">
        <v>272</v>
      </c>
    </row>
    <row r="743" spans="1:3">
      <c r="A743">
        <v>1</v>
      </c>
      <c r="B743" t="s">
        <v>235</v>
      </c>
      <c r="C743" t="s">
        <v>460</v>
      </c>
    </row>
    <row r="744" spans="1:3">
      <c r="A744">
        <v>1</v>
      </c>
      <c r="B744" t="s">
        <v>237</v>
      </c>
      <c r="C744" t="s">
        <v>461</v>
      </c>
    </row>
    <row r="745" spans="1:3">
      <c r="A745">
        <v>1</v>
      </c>
      <c r="B745" t="s">
        <v>239</v>
      </c>
      <c r="C745" t="s">
        <v>615</v>
      </c>
    </row>
    <row r="746" spans="1:3">
      <c r="A746">
        <v>1</v>
      </c>
    </row>
    <row r="747" spans="1:3">
      <c r="A747">
        <v>1</v>
      </c>
    </row>
    <row r="748" spans="1:3">
      <c r="A748" t="str">
        <f>IF(B747="","名称","简介 ")</f>
        <v>名称</v>
      </c>
      <c r="B748" t="s">
        <v>176</v>
      </c>
    </row>
    <row r="749" spans="1:3">
      <c r="A749">
        <v>1</v>
      </c>
      <c r="B749" t="s">
        <v>233</v>
      </c>
      <c r="C749" t="s">
        <v>462</v>
      </c>
    </row>
    <row r="750" spans="1:3">
      <c r="A750">
        <v>1</v>
      </c>
      <c r="B750" t="s">
        <v>235</v>
      </c>
      <c r="C750" t="s">
        <v>463</v>
      </c>
    </row>
    <row r="751" spans="1:3">
      <c r="A751">
        <v>1</v>
      </c>
      <c r="B751" t="s">
        <v>237</v>
      </c>
      <c r="C751" t="s">
        <v>464</v>
      </c>
    </row>
    <row r="752" spans="1:3">
      <c r="A752">
        <v>1</v>
      </c>
      <c r="B752" t="s">
        <v>239</v>
      </c>
      <c r="C752" t="s">
        <v>616</v>
      </c>
    </row>
    <row r="753" spans="1:3">
      <c r="A753">
        <v>1</v>
      </c>
    </row>
    <row r="754" spans="1:3">
      <c r="A754">
        <v>1</v>
      </c>
    </row>
    <row r="755" spans="1:3">
      <c r="A755" t="str">
        <f>IF(B754="","名称","简介 ")</f>
        <v>名称</v>
      </c>
      <c r="B755" t="s">
        <v>177</v>
      </c>
    </row>
    <row r="756" spans="1:3">
      <c r="A756">
        <v>1</v>
      </c>
      <c r="B756" t="s">
        <v>233</v>
      </c>
      <c r="C756" t="s">
        <v>462</v>
      </c>
    </row>
    <row r="757" spans="1:3">
      <c r="A757">
        <v>1</v>
      </c>
      <c r="B757" t="s">
        <v>235</v>
      </c>
      <c r="C757" t="s">
        <v>465</v>
      </c>
    </row>
    <row r="758" spans="1:3">
      <c r="A758">
        <v>1</v>
      </c>
      <c r="B758" t="s">
        <v>237</v>
      </c>
      <c r="C758" t="s">
        <v>464</v>
      </c>
    </row>
    <row r="759" spans="1:3">
      <c r="A759">
        <v>1</v>
      </c>
      <c r="B759" t="s">
        <v>239</v>
      </c>
      <c r="C759" t="s">
        <v>616</v>
      </c>
    </row>
    <row r="760" spans="1:3">
      <c r="A760">
        <v>1</v>
      </c>
    </row>
    <row r="761" spans="1:3">
      <c r="A761">
        <v>1</v>
      </c>
    </row>
    <row r="762" spans="1:3">
      <c r="A762" t="str">
        <f>IF(B761="","名称","简介 ")</f>
        <v>名称</v>
      </c>
      <c r="B762" t="s">
        <v>178</v>
      </c>
    </row>
    <row r="763" spans="1:3">
      <c r="A763" t="str">
        <f>IF(B762="","名称","简介 ")</f>
        <v xml:space="preserve">简介 </v>
      </c>
      <c r="B763" t="s">
        <v>179</v>
      </c>
    </row>
    <row r="764" spans="1:3">
      <c r="A764">
        <v>1</v>
      </c>
      <c r="B764" t="s">
        <v>233</v>
      </c>
      <c r="C764" t="s">
        <v>284</v>
      </c>
    </row>
    <row r="765" spans="1:3">
      <c r="A765">
        <v>1</v>
      </c>
      <c r="B765" t="s">
        <v>235</v>
      </c>
      <c r="C765" t="s">
        <v>466</v>
      </c>
    </row>
    <row r="766" spans="1:3">
      <c r="A766">
        <v>1</v>
      </c>
      <c r="B766" t="s">
        <v>237</v>
      </c>
      <c r="C766" t="s">
        <v>467</v>
      </c>
    </row>
    <row r="767" spans="1:3">
      <c r="A767">
        <v>1</v>
      </c>
      <c r="B767" t="s">
        <v>239</v>
      </c>
      <c r="C767">
        <v>15501024957</v>
      </c>
    </row>
    <row r="768" spans="1:3">
      <c r="A768">
        <v>1</v>
      </c>
    </row>
    <row r="769" spans="1:3">
      <c r="A769">
        <v>1</v>
      </c>
    </row>
    <row r="770" spans="1:3">
      <c r="A770" t="str">
        <f>IF(B769="","名称","简介 ")</f>
        <v>名称</v>
      </c>
      <c r="B770" t="s">
        <v>180</v>
      </c>
    </row>
    <row r="771" spans="1:3">
      <c r="A771" t="str">
        <f>IF(B770="","名称","简介 ")</f>
        <v xml:space="preserve">简介 </v>
      </c>
      <c r="B771" t="s">
        <v>181</v>
      </c>
    </row>
    <row r="772" spans="1:3">
      <c r="A772">
        <v>1</v>
      </c>
      <c r="B772" t="s">
        <v>233</v>
      </c>
      <c r="C772" t="s">
        <v>234</v>
      </c>
    </row>
    <row r="773" spans="1:3">
      <c r="A773">
        <v>1</v>
      </c>
      <c r="B773" t="s">
        <v>235</v>
      </c>
      <c r="C773" t="s">
        <v>468</v>
      </c>
    </row>
    <row r="774" spans="1:3">
      <c r="A774">
        <v>1</v>
      </c>
      <c r="B774" t="s">
        <v>237</v>
      </c>
      <c r="C774" t="s">
        <v>469</v>
      </c>
    </row>
    <row r="775" spans="1:3">
      <c r="A775">
        <v>1</v>
      </c>
      <c r="B775" t="s">
        <v>239</v>
      </c>
      <c r="C775" t="s">
        <v>470</v>
      </c>
    </row>
    <row r="776" spans="1:3">
      <c r="A776">
        <v>1</v>
      </c>
    </row>
    <row r="777" spans="1:3">
      <c r="A777">
        <v>1</v>
      </c>
    </row>
    <row r="778" spans="1:3">
      <c r="A778" t="str">
        <f>IF(B777="","名称","简介 ")</f>
        <v>名称</v>
      </c>
      <c r="B778" t="s">
        <v>182</v>
      </c>
    </row>
    <row r="779" spans="1:3">
      <c r="A779">
        <v>1</v>
      </c>
      <c r="B779" t="s">
        <v>233</v>
      </c>
      <c r="C779" t="s">
        <v>245</v>
      </c>
    </row>
    <row r="780" spans="1:3">
      <c r="A780">
        <v>1</v>
      </c>
      <c r="B780" t="s">
        <v>235</v>
      </c>
      <c r="C780" t="s">
        <v>471</v>
      </c>
    </row>
    <row r="781" spans="1:3">
      <c r="A781">
        <v>1</v>
      </c>
      <c r="B781" t="s">
        <v>237</v>
      </c>
      <c r="C781" t="s">
        <v>472</v>
      </c>
    </row>
    <row r="782" spans="1:3">
      <c r="A782">
        <v>1</v>
      </c>
      <c r="B782" t="s">
        <v>239</v>
      </c>
      <c r="C782" t="s">
        <v>473</v>
      </c>
    </row>
    <row r="783" spans="1:3">
      <c r="A783">
        <v>1</v>
      </c>
    </row>
    <row r="784" spans="1:3">
      <c r="A784">
        <v>1</v>
      </c>
    </row>
    <row r="785" spans="1:3">
      <c r="A785" t="str">
        <f>IF(B784="","名称","简介 ")</f>
        <v>名称</v>
      </c>
      <c r="B785" t="s">
        <v>183</v>
      </c>
    </row>
    <row r="786" spans="1:3">
      <c r="A786" t="str">
        <f>IF(B785="","名称","简介 ")</f>
        <v xml:space="preserve">简介 </v>
      </c>
      <c r="B786" t="s">
        <v>184</v>
      </c>
    </row>
    <row r="787" spans="1:3">
      <c r="A787">
        <v>1</v>
      </c>
      <c r="B787" t="s">
        <v>233</v>
      </c>
      <c r="C787" t="s">
        <v>474</v>
      </c>
    </row>
    <row r="788" spans="1:3">
      <c r="A788">
        <v>1</v>
      </c>
      <c r="B788" t="s">
        <v>235</v>
      </c>
      <c r="C788" t="s">
        <v>475</v>
      </c>
    </row>
    <row r="789" spans="1:3">
      <c r="A789">
        <v>1</v>
      </c>
      <c r="B789" t="s">
        <v>237</v>
      </c>
      <c r="C789" t="s">
        <v>476</v>
      </c>
    </row>
    <row r="790" spans="1:3">
      <c r="A790">
        <v>1</v>
      </c>
      <c r="B790" t="s">
        <v>239</v>
      </c>
      <c r="C790" t="s">
        <v>477</v>
      </c>
    </row>
    <row r="791" spans="1:3">
      <c r="A791">
        <v>1</v>
      </c>
    </row>
    <row r="792" spans="1:3">
      <c r="A792">
        <v>1</v>
      </c>
    </row>
    <row r="793" spans="1:3">
      <c r="A793" t="str">
        <f>IF(B792="","名称","简介 ")</f>
        <v>名称</v>
      </c>
      <c r="B793" t="s">
        <v>185</v>
      </c>
    </row>
    <row r="794" spans="1:3">
      <c r="A794" t="str">
        <f>IF(B793="","名称","简介 ")</f>
        <v xml:space="preserve">简介 </v>
      </c>
      <c r="B794" t="s">
        <v>186</v>
      </c>
    </row>
    <row r="795" spans="1:3">
      <c r="A795">
        <v>1</v>
      </c>
      <c r="B795" t="s">
        <v>233</v>
      </c>
      <c r="C795" t="s">
        <v>478</v>
      </c>
    </row>
    <row r="796" spans="1:3">
      <c r="A796">
        <v>1</v>
      </c>
      <c r="B796" t="s">
        <v>235</v>
      </c>
      <c r="C796" t="s">
        <v>479</v>
      </c>
    </row>
    <row r="797" spans="1:3">
      <c r="A797">
        <v>1</v>
      </c>
      <c r="B797" t="s">
        <v>237</v>
      </c>
      <c r="C797" t="s">
        <v>480</v>
      </c>
    </row>
    <row r="798" spans="1:3">
      <c r="A798">
        <v>1</v>
      </c>
      <c r="B798" t="s">
        <v>239</v>
      </c>
      <c r="C798" t="s">
        <v>481</v>
      </c>
    </row>
    <row r="799" spans="1:3">
      <c r="A799">
        <v>1</v>
      </c>
    </row>
    <row r="800" spans="1:3">
      <c r="A800">
        <v>1</v>
      </c>
    </row>
    <row r="801" spans="1:3">
      <c r="A801" t="str">
        <f>IF(B800="","名称","简介 ")</f>
        <v>名称</v>
      </c>
      <c r="B801" t="s">
        <v>187</v>
      </c>
    </row>
    <row r="802" spans="1:3">
      <c r="A802" t="str">
        <f>IF(B801="","名称","简介 ")</f>
        <v xml:space="preserve">简介 </v>
      </c>
      <c r="B802" t="s">
        <v>188</v>
      </c>
    </row>
    <row r="803" spans="1:3">
      <c r="A803">
        <v>1</v>
      </c>
      <c r="B803" t="s">
        <v>233</v>
      </c>
      <c r="C803" t="s">
        <v>234</v>
      </c>
    </row>
    <row r="804" spans="1:3">
      <c r="A804">
        <v>1</v>
      </c>
      <c r="B804" t="s">
        <v>235</v>
      </c>
      <c r="C804" t="s">
        <v>267</v>
      </c>
    </row>
    <row r="805" spans="1:3">
      <c r="A805">
        <v>1</v>
      </c>
      <c r="B805" t="s">
        <v>237</v>
      </c>
      <c r="C805" t="s">
        <v>482</v>
      </c>
    </row>
    <row r="806" spans="1:3">
      <c r="A806">
        <v>1</v>
      </c>
      <c r="B806" t="s">
        <v>239</v>
      </c>
      <c r="C806" t="s">
        <v>483</v>
      </c>
    </row>
    <row r="807" spans="1:3">
      <c r="A807">
        <v>1</v>
      </c>
    </row>
    <row r="808" spans="1:3">
      <c r="A808">
        <v>1</v>
      </c>
    </row>
    <row r="809" spans="1:3">
      <c r="A809" t="str">
        <f>IF(B808="","名称","简介 ")</f>
        <v>名称</v>
      </c>
      <c r="B809" t="s">
        <v>189</v>
      </c>
    </row>
    <row r="810" spans="1:3">
      <c r="A810" t="str">
        <f>IF(B809="","名称","简介 ")</f>
        <v xml:space="preserve">简介 </v>
      </c>
      <c r="B810" t="s">
        <v>190</v>
      </c>
    </row>
    <row r="811" spans="1:3">
      <c r="A811">
        <v>1</v>
      </c>
      <c r="B811" t="s">
        <v>233</v>
      </c>
      <c r="C811" t="s">
        <v>617</v>
      </c>
    </row>
    <row r="812" spans="1:3">
      <c r="A812">
        <v>1</v>
      </c>
      <c r="B812" t="s">
        <v>235</v>
      </c>
      <c r="C812" t="s">
        <v>267</v>
      </c>
    </row>
    <row r="813" spans="1:3">
      <c r="A813">
        <v>1</v>
      </c>
      <c r="B813" t="s">
        <v>237</v>
      </c>
      <c r="C813" t="s">
        <v>618</v>
      </c>
    </row>
    <row r="814" spans="1:3">
      <c r="A814">
        <v>1</v>
      </c>
      <c r="B814" t="s">
        <v>239</v>
      </c>
      <c r="C814" t="s">
        <v>619</v>
      </c>
    </row>
    <row r="815" spans="1:3">
      <c r="A815">
        <v>1</v>
      </c>
    </row>
    <row r="816" spans="1:3">
      <c r="A816">
        <v>1</v>
      </c>
    </row>
    <row r="817" spans="1:3">
      <c r="A817" t="str">
        <f>IF(B816="","名称","简介 ")</f>
        <v>名称</v>
      </c>
      <c r="B817" t="s">
        <v>191</v>
      </c>
    </row>
    <row r="818" spans="1:3">
      <c r="A818" t="str">
        <f>IF(B817="","名称","简介 ")</f>
        <v xml:space="preserve">简介 </v>
      </c>
      <c r="B818" t="s">
        <v>192</v>
      </c>
    </row>
    <row r="819" spans="1:3">
      <c r="A819">
        <v>1</v>
      </c>
      <c r="B819" t="s">
        <v>233</v>
      </c>
      <c r="C819" t="s">
        <v>284</v>
      </c>
    </row>
    <row r="820" spans="1:3">
      <c r="A820">
        <v>1</v>
      </c>
      <c r="B820" t="s">
        <v>235</v>
      </c>
      <c r="C820" t="s">
        <v>484</v>
      </c>
    </row>
    <row r="821" spans="1:3">
      <c r="A821">
        <v>1</v>
      </c>
      <c r="B821" t="s">
        <v>237</v>
      </c>
      <c r="C821" t="s">
        <v>485</v>
      </c>
    </row>
    <row r="822" spans="1:3">
      <c r="A822">
        <v>1</v>
      </c>
      <c r="B822" t="s">
        <v>239</v>
      </c>
      <c r="C822" t="s">
        <v>486</v>
      </c>
    </row>
    <row r="823" spans="1:3">
      <c r="A823">
        <v>1</v>
      </c>
    </row>
    <row r="824" spans="1:3">
      <c r="A824">
        <v>1</v>
      </c>
    </row>
    <row r="825" spans="1:3">
      <c r="A825" t="str">
        <f>IF(B824="","名称","简介 ")</f>
        <v>名称</v>
      </c>
      <c r="B825" t="s">
        <v>193</v>
      </c>
    </row>
    <row r="826" spans="1:3">
      <c r="A826" t="str">
        <f>IF(B825="","名称","简介 ")</f>
        <v xml:space="preserve">简介 </v>
      </c>
      <c r="B826" t="s">
        <v>194</v>
      </c>
    </row>
    <row r="827" spans="1:3">
      <c r="A827">
        <v>1</v>
      </c>
      <c r="B827" t="s">
        <v>233</v>
      </c>
      <c r="C827" t="s">
        <v>284</v>
      </c>
    </row>
    <row r="828" spans="1:3">
      <c r="A828">
        <v>1</v>
      </c>
      <c r="B828" t="s">
        <v>235</v>
      </c>
      <c r="C828" t="s">
        <v>487</v>
      </c>
    </row>
    <row r="829" spans="1:3">
      <c r="A829">
        <v>1</v>
      </c>
      <c r="B829" t="s">
        <v>237</v>
      </c>
      <c r="C829" t="s">
        <v>488</v>
      </c>
    </row>
    <row r="830" spans="1:3">
      <c r="A830">
        <v>1</v>
      </c>
      <c r="B830" t="s">
        <v>239</v>
      </c>
      <c r="C830" t="s">
        <v>489</v>
      </c>
    </row>
    <row r="831" spans="1:3">
      <c r="A831">
        <v>1</v>
      </c>
    </row>
    <row r="832" spans="1:3">
      <c r="A832">
        <v>1</v>
      </c>
    </row>
    <row r="833" spans="1:3">
      <c r="A833" t="str">
        <f>IF(B832="","名称","简介 ")</f>
        <v>名称</v>
      </c>
      <c r="B833" t="s">
        <v>195</v>
      </c>
    </row>
    <row r="834" spans="1:3">
      <c r="A834" t="str">
        <f>IF(B833="","名称","简介 ")</f>
        <v xml:space="preserve">简介 </v>
      </c>
      <c r="B834" t="s">
        <v>196</v>
      </c>
    </row>
    <row r="835" spans="1:3">
      <c r="A835">
        <v>1</v>
      </c>
      <c r="B835" t="s">
        <v>233</v>
      </c>
      <c r="C835" t="s">
        <v>284</v>
      </c>
    </row>
    <row r="836" spans="1:3">
      <c r="A836">
        <v>1</v>
      </c>
      <c r="B836" t="s">
        <v>235</v>
      </c>
      <c r="C836" t="s">
        <v>490</v>
      </c>
    </row>
    <row r="837" spans="1:3">
      <c r="A837">
        <v>1</v>
      </c>
      <c r="B837" t="s">
        <v>237</v>
      </c>
      <c r="C837" t="s">
        <v>491</v>
      </c>
    </row>
    <row r="838" spans="1:3">
      <c r="A838">
        <v>1</v>
      </c>
      <c r="B838" t="s">
        <v>239</v>
      </c>
      <c r="C838" t="s">
        <v>492</v>
      </c>
    </row>
    <row r="839" spans="1:3">
      <c r="A839">
        <v>1</v>
      </c>
    </row>
    <row r="840" spans="1:3">
      <c r="A840">
        <v>1</v>
      </c>
    </row>
    <row r="841" spans="1:3">
      <c r="A841" t="str">
        <f>IF(B840="","名称","简介 ")</f>
        <v>名称</v>
      </c>
      <c r="B841" t="s">
        <v>197</v>
      </c>
    </row>
    <row r="842" spans="1:3">
      <c r="A842" t="str">
        <f>IF(B841="","名称","简介 ")</f>
        <v xml:space="preserve">简介 </v>
      </c>
      <c r="B842" t="s">
        <v>198</v>
      </c>
    </row>
    <row r="843" spans="1:3">
      <c r="A843">
        <v>1</v>
      </c>
      <c r="B843" t="s">
        <v>233</v>
      </c>
      <c r="C843" t="s">
        <v>493</v>
      </c>
    </row>
    <row r="844" spans="1:3">
      <c r="A844">
        <v>1</v>
      </c>
      <c r="B844" t="s">
        <v>235</v>
      </c>
      <c r="C844" t="s">
        <v>267</v>
      </c>
    </row>
    <row r="845" spans="1:3">
      <c r="A845">
        <v>1</v>
      </c>
      <c r="B845" t="s">
        <v>237</v>
      </c>
      <c r="C845" t="s">
        <v>494</v>
      </c>
    </row>
    <row r="846" spans="1:3">
      <c r="A846">
        <v>1</v>
      </c>
      <c r="B846" t="s">
        <v>239</v>
      </c>
      <c r="C846" t="s">
        <v>495</v>
      </c>
    </row>
    <row r="847" spans="1:3">
      <c r="A847">
        <v>1</v>
      </c>
    </row>
    <row r="848" spans="1:3">
      <c r="A848">
        <v>1</v>
      </c>
    </row>
    <row r="849" spans="1:3">
      <c r="A849" t="str">
        <f>IF(B848="","名称","简介 ")</f>
        <v>名称</v>
      </c>
      <c r="B849" t="s">
        <v>199</v>
      </c>
    </row>
    <row r="850" spans="1:3">
      <c r="A850" t="str">
        <f>IF(B849="","名称","简介 ")</f>
        <v xml:space="preserve">简介 </v>
      </c>
      <c r="B850" t="s">
        <v>200</v>
      </c>
    </row>
    <row r="851" spans="1:3">
      <c r="A851">
        <v>1</v>
      </c>
      <c r="B851" t="s">
        <v>233</v>
      </c>
      <c r="C851" t="s">
        <v>462</v>
      </c>
    </row>
    <row r="852" spans="1:3">
      <c r="A852">
        <v>1</v>
      </c>
      <c r="B852" t="s">
        <v>235</v>
      </c>
      <c r="C852" t="s">
        <v>496</v>
      </c>
    </row>
    <row r="853" spans="1:3">
      <c r="A853">
        <v>1</v>
      </c>
      <c r="B853" t="s">
        <v>237</v>
      </c>
      <c r="C853" t="s">
        <v>497</v>
      </c>
    </row>
    <row r="854" spans="1:3">
      <c r="A854">
        <v>1</v>
      </c>
      <c r="B854" t="s">
        <v>239</v>
      </c>
      <c r="C854" t="s">
        <v>620</v>
      </c>
    </row>
    <row r="855" spans="1:3">
      <c r="A855">
        <v>1</v>
      </c>
    </row>
    <row r="856" spans="1:3">
      <c r="A856">
        <v>1</v>
      </c>
    </row>
    <row r="857" spans="1:3">
      <c r="A857" t="str">
        <f>IF(B856="","名称","简介 ")</f>
        <v>名称</v>
      </c>
      <c r="B857" t="s">
        <v>201</v>
      </c>
    </row>
    <row r="858" spans="1:3">
      <c r="A858" t="str">
        <f>IF(B857="","名称","简介 ")</f>
        <v xml:space="preserve">简介 </v>
      </c>
      <c r="B858" t="s">
        <v>202</v>
      </c>
    </row>
    <row r="859" spans="1:3">
      <c r="A859">
        <v>1</v>
      </c>
      <c r="B859" t="s">
        <v>233</v>
      </c>
      <c r="C859" t="s">
        <v>272</v>
      </c>
    </row>
    <row r="860" spans="1:3">
      <c r="A860">
        <v>1</v>
      </c>
      <c r="B860" t="s">
        <v>235</v>
      </c>
      <c r="C860" t="s">
        <v>267</v>
      </c>
    </row>
    <row r="861" spans="1:3">
      <c r="A861">
        <v>1</v>
      </c>
      <c r="B861" t="s">
        <v>237</v>
      </c>
      <c r="C861" t="s">
        <v>498</v>
      </c>
    </row>
    <row r="862" spans="1:3">
      <c r="A862">
        <v>1</v>
      </c>
      <c r="B862" t="s">
        <v>239</v>
      </c>
      <c r="C862" t="s">
        <v>499</v>
      </c>
    </row>
    <row r="863" spans="1:3">
      <c r="A863">
        <v>1</v>
      </c>
    </row>
    <row r="864" spans="1:3">
      <c r="A864">
        <v>1</v>
      </c>
    </row>
    <row r="865" spans="1:4">
      <c r="A865" t="str">
        <f>IF(B864="","名称","简介 ")</f>
        <v>名称</v>
      </c>
      <c r="B865" t="s">
        <v>203</v>
      </c>
    </row>
    <row r="866" spans="1:4">
      <c r="A866" t="str">
        <f>IF(B865="","名称","简介 ")</f>
        <v xml:space="preserve">简介 </v>
      </c>
      <c r="B866" t="s">
        <v>204</v>
      </c>
    </row>
    <row r="867" spans="1:4">
      <c r="A867">
        <v>1</v>
      </c>
      <c r="B867" t="s">
        <v>233</v>
      </c>
      <c r="C867" t="s">
        <v>284</v>
      </c>
    </row>
    <row r="868" spans="1:4">
      <c r="A868">
        <v>1</v>
      </c>
      <c r="B868" t="s">
        <v>235</v>
      </c>
      <c r="C868" t="s">
        <v>500</v>
      </c>
    </row>
    <row r="869" spans="1:4">
      <c r="A869">
        <v>1</v>
      </c>
      <c r="B869" t="s">
        <v>237</v>
      </c>
      <c r="C869" t="s">
        <v>501</v>
      </c>
    </row>
    <row r="870" spans="1:4">
      <c r="A870">
        <v>1</v>
      </c>
      <c r="B870" t="s">
        <v>239</v>
      </c>
      <c r="C870" t="s">
        <v>502</v>
      </c>
    </row>
    <row r="871" spans="1:4">
      <c r="A871">
        <v>1</v>
      </c>
    </row>
    <row r="872" spans="1:4">
      <c r="A872">
        <v>1</v>
      </c>
    </row>
    <row r="873" spans="1:4">
      <c r="A873" t="str">
        <f>IF(B872="","名称","简介 ")</f>
        <v>名称</v>
      </c>
      <c r="B873" t="s">
        <v>205</v>
      </c>
    </row>
    <row r="874" spans="1:4">
      <c r="A874">
        <v>1</v>
      </c>
      <c r="B874" t="s">
        <v>233</v>
      </c>
      <c r="C874" t="s">
        <v>621</v>
      </c>
    </row>
    <row r="875" spans="1:4">
      <c r="A875">
        <v>1</v>
      </c>
      <c r="B875" t="s">
        <v>235</v>
      </c>
      <c r="C875" t="s">
        <v>503</v>
      </c>
      <c r="D875" t="s">
        <v>504</v>
      </c>
    </row>
    <row r="876" spans="1:4">
      <c r="A876">
        <v>1</v>
      </c>
      <c r="B876" t="s">
        <v>237</v>
      </c>
      <c r="C876" t="s">
        <v>505</v>
      </c>
    </row>
    <row r="877" spans="1:4">
      <c r="A877">
        <v>1</v>
      </c>
      <c r="B877" t="s">
        <v>239</v>
      </c>
      <c r="C877" t="s">
        <v>506</v>
      </c>
    </row>
    <row r="878" spans="1:4">
      <c r="A878">
        <v>1</v>
      </c>
    </row>
    <row r="879" spans="1:4">
      <c r="A879">
        <v>1</v>
      </c>
    </row>
    <row r="880" spans="1:4">
      <c r="A880" t="str">
        <f>IF(B879="","名称","简介 ")</f>
        <v>名称</v>
      </c>
      <c r="B880" t="s">
        <v>206</v>
      </c>
    </row>
    <row r="881" spans="1:3">
      <c r="A881" t="str">
        <f>IF(B880="","名称","简介 ")</f>
        <v xml:space="preserve">简介 </v>
      </c>
      <c r="B881" t="s">
        <v>207</v>
      </c>
    </row>
    <row r="882" spans="1:3">
      <c r="A882">
        <v>1</v>
      </c>
      <c r="B882" t="s">
        <v>233</v>
      </c>
      <c r="C882" t="s">
        <v>507</v>
      </c>
    </row>
    <row r="883" spans="1:3">
      <c r="A883">
        <v>1</v>
      </c>
      <c r="B883" t="s">
        <v>235</v>
      </c>
      <c r="C883" t="s">
        <v>267</v>
      </c>
    </row>
    <row r="884" spans="1:3">
      <c r="A884">
        <v>1</v>
      </c>
      <c r="B884" t="s">
        <v>237</v>
      </c>
      <c r="C884" t="s">
        <v>508</v>
      </c>
    </row>
    <row r="885" spans="1:3">
      <c r="A885">
        <v>1</v>
      </c>
      <c r="B885" t="s">
        <v>239</v>
      </c>
      <c r="C885" t="s">
        <v>509</v>
      </c>
    </row>
    <row r="886" spans="1:3">
      <c r="A886">
        <v>1</v>
      </c>
    </row>
    <row r="887" spans="1:3">
      <c r="A887">
        <v>1</v>
      </c>
    </row>
    <row r="888" spans="1:3">
      <c r="A888" t="str">
        <f>IF(B887="","名称","简介 ")</f>
        <v>名称</v>
      </c>
      <c r="B888" t="s">
        <v>208</v>
      </c>
    </row>
    <row r="889" spans="1:3">
      <c r="A889" t="str">
        <f>IF(B888="","名称","简介 ")</f>
        <v xml:space="preserve">简介 </v>
      </c>
      <c r="B889" t="s">
        <v>209</v>
      </c>
    </row>
    <row r="890" spans="1:3">
      <c r="A890">
        <v>1</v>
      </c>
      <c r="B890" t="s">
        <v>233</v>
      </c>
      <c r="C890" t="s">
        <v>510</v>
      </c>
    </row>
    <row r="891" spans="1:3">
      <c r="A891">
        <v>1</v>
      </c>
      <c r="B891" t="s">
        <v>235</v>
      </c>
      <c r="C891" t="s">
        <v>267</v>
      </c>
    </row>
    <row r="892" spans="1:3">
      <c r="A892">
        <v>1</v>
      </c>
      <c r="B892" t="s">
        <v>237</v>
      </c>
      <c r="C892" t="s">
        <v>511</v>
      </c>
    </row>
    <row r="893" spans="1:3">
      <c r="A893">
        <v>1</v>
      </c>
      <c r="B893" t="s">
        <v>239</v>
      </c>
      <c r="C893" t="s">
        <v>512</v>
      </c>
    </row>
    <row r="894" spans="1:3">
      <c r="A894">
        <v>1</v>
      </c>
    </row>
    <row r="895" spans="1:3">
      <c r="A895">
        <v>1</v>
      </c>
    </row>
    <row r="896" spans="1:3">
      <c r="A896" t="str">
        <f>IF(B895="","名称","简介 ")</f>
        <v>名称</v>
      </c>
      <c r="B896" t="s">
        <v>210</v>
      </c>
    </row>
    <row r="897" spans="1:3">
      <c r="A897" t="str">
        <f>IF(B896="","名称","简介 ")</f>
        <v xml:space="preserve">简介 </v>
      </c>
      <c r="B897" t="s">
        <v>211</v>
      </c>
    </row>
    <row r="898" spans="1:3">
      <c r="A898">
        <v>1</v>
      </c>
      <c r="B898" t="s">
        <v>233</v>
      </c>
      <c r="C898" t="s">
        <v>513</v>
      </c>
    </row>
    <row r="899" spans="1:3">
      <c r="A899">
        <v>1</v>
      </c>
      <c r="B899" t="s">
        <v>235</v>
      </c>
      <c r="C899" t="s">
        <v>267</v>
      </c>
    </row>
    <row r="900" spans="1:3">
      <c r="A900">
        <v>1</v>
      </c>
      <c r="B900" t="s">
        <v>237</v>
      </c>
      <c r="C900" t="s">
        <v>514</v>
      </c>
    </row>
    <row r="901" spans="1:3">
      <c r="A901">
        <v>1</v>
      </c>
      <c r="B901" t="s">
        <v>239</v>
      </c>
      <c r="C901" t="s">
        <v>515</v>
      </c>
    </row>
    <row r="902" spans="1:3">
      <c r="A902">
        <v>1</v>
      </c>
    </row>
    <row r="903" spans="1:3">
      <c r="A903">
        <v>1</v>
      </c>
    </row>
    <row r="904" spans="1:3">
      <c r="A904" t="str">
        <f>IF(B903="","名称","简介 ")</f>
        <v>名称</v>
      </c>
      <c r="B904" t="s">
        <v>212</v>
      </c>
    </row>
    <row r="905" spans="1:3">
      <c r="A905" t="str">
        <f>IF(B904="","名称","简介 ")</f>
        <v xml:space="preserve">简介 </v>
      </c>
      <c r="B905" t="s">
        <v>213</v>
      </c>
    </row>
    <row r="906" spans="1:3">
      <c r="A906">
        <v>1</v>
      </c>
      <c r="B906" t="s">
        <v>233</v>
      </c>
      <c r="C906" t="s">
        <v>516</v>
      </c>
    </row>
    <row r="907" spans="1:3">
      <c r="A907">
        <v>1</v>
      </c>
      <c r="B907" t="s">
        <v>235</v>
      </c>
      <c r="C907" t="s">
        <v>267</v>
      </c>
    </row>
    <row r="908" spans="1:3">
      <c r="A908">
        <v>1</v>
      </c>
      <c r="B908" t="s">
        <v>237</v>
      </c>
      <c r="C908" t="s">
        <v>517</v>
      </c>
    </row>
    <row r="909" spans="1:3">
      <c r="A909">
        <v>1</v>
      </c>
      <c r="B909" t="s">
        <v>239</v>
      </c>
      <c r="C909" t="s">
        <v>518</v>
      </c>
    </row>
    <row r="910" spans="1:3">
      <c r="A910">
        <v>1</v>
      </c>
    </row>
    <row r="911" spans="1:3">
      <c r="A911">
        <v>1</v>
      </c>
    </row>
    <row r="912" spans="1:3">
      <c r="A912" t="str">
        <f>IF(B911="","名称","简介 ")</f>
        <v>名称</v>
      </c>
      <c r="B912" t="s">
        <v>214</v>
      </c>
    </row>
    <row r="913" spans="1:3">
      <c r="A913" t="str">
        <f>IF(B912="","名称","简介 ")</f>
        <v xml:space="preserve">简介 </v>
      </c>
      <c r="B913" t="s">
        <v>215</v>
      </c>
    </row>
    <row r="914" spans="1:3">
      <c r="A914">
        <v>1</v>
      </c>
      <c r="B914" t="s">
        <v>233</v>
      </c>
      <c r="C914" t="s">
        <v>519</v>
      </c>
    </row>
    <row r="915" spans="1:3">
      <c r="A915">
        <v>1</v>
      </c>
      <c r="B915" t="s">
        <v>235</v>
      </c>
      <c r="C915" t="s">
        <v>520</v>
      </c>
    </row>
    <row r="916" spans="1:3">
      <c r="A916">
        <v>1</v>
      </c>
      <c r="B916" t="s">
        <v>237</v>
      </c>
      <c r="C916" t="s">
        <v>521</v>
      </c>
    </row>
    <row r="917" spans="1:3">
      <c r="A917">
        <v>1</v>
      </c>
      <c r="B917" t="s">
        <v>239</v>
      </c>
      <c r="C917" t="s">
        <v>522</v>
      </c>
    </row>
    <row r="918" spans="1:3">
      <c r="A918">
        <v>1</v>
      </c>
    </row>
    <row r="919" spans="1:3">
      <c r="A919">
        <v>1</v>
      </c>
    </row>
    <row r="920" spans="1:3">
      <c r="A920" t="str">
        <f>IF(B919="","名称","简介 ")</f>
        <v>名称</v>
      </c>
      <c r="B920" t="s">
        <v>216</v>
      </c>
    </row>
    <row r="921" spans="1:3">
      <c r="A921">
        <v>1</v>
      </c>
      <c r="B921" t="s">
        <v>523</v>
      </c>
      <c r="C921" t="s">
        <v>524</v>
      </c>
    </row>
    <row r="922" spans="1:3">
      <c r="A922">
        <v>1</v>
      </c>
      <c r="B922" t="s">
        <v>233</v>
      </c>
      <c r="C922" t="s">
        <v>478</v>
      </c>
    </row>
    <row r="923" spans="1:3">
      <c r="A923">
        <v>1</v>
      </c>
      <c r="B923" t="s">
        <v>235</v>
      </c>
      <c r="C923" t="s">
        <v>525</v>
      </c>
    </row>
    <row r="924" spans="1:3">
      <c r="A924">
        <v>1</v>
      </c>
      <c r="B924" t="s">
        <v>237</v>
      </c>
      <c r="C924" t="s">
        <v>526</v>
      </c>
    </row>
    <row r="925" spans="1:3">
      <c r="A925">
        <v>1</v>
      </c>
      <c r="B925" t="s">
        <v>239</v>
      </c>
      <c r="C925" t="s">
        <v>527</v>
      </c>
    </row>
    <row r="926" spans="1:3">
      <c r="A926">
        <v>1</v>
      </c>
    </row>
    <row r="927" spans="1:3">
      <c r="A927">
        <v>1</v>
      </c>
    </row>
    <row r="928" spans="1:3">
      <c r="A928" t="str">
        <f>IF(B927="","名称","简介 ")</f>
        <v>名称</v>
      </c>
      <c r="B928" t="s">
        <v>217</v>
      </c>
    </row>
    <row r="929" spans="1:3">
      <c r="A929" t="str">
        <f>IF(B928="","名称","简介 ")</f>
        <v xml:space="preserve">简介 </v>
      </c>
      <c r="B929" t="s">
        <v>218</v>
      </c>
    </row>
    <row r="930" spans="1:3">
      <c r="A930">
        <v>1</v>
      </c>
      <c r="B930" t="s">
        <v>233</v>
      </c>
      <c r="C930" t="s">
        <v>528</v>
      </c>
    </row>
    <row r="931" spans="1:3">
      <c r="A931">
        <v>1</v>
      </c>
      <c r="B931" t="s">
        <v>235</v>
      </c>
      <c r="C931" t="s">
        <v>529</v>
      </c>
    </row>
    <row r="932" spans="1:3">
      <c r="A932">
        <v>1</v>
      </c>
      <c r="B932" t="s">
        <v>237</v>
      </c>
      <c r="C932" t="s">
        <v>530</v>
      </c>
    </row>
    <row r="933" spans="1:3">
      <c r="A933">
        <v>1</v>
      </c>
      <c r="B933" t="s">
        <v>239</v>
      </c>
      <c r="C933" t="s">
        <v>622</v>
      </c>
    </row>
    <row r="934" spans="1:3">
      <c r="A934">
        <v>1</v>
      </c>
    </row>
    <row r="935" spans="1:3">
      <c r="A935">
        <v>1</v>
      </c>
    </row>
    <row r="936" spans="1:3">
      <c r="A936" t="str">
        <f>IF(B935="","名称","简介 ")</f>
        <v>名称</v>
      </c>
      <c r="B936" t="s">
        <v>219</v>
      </c>
    </row>
    <row r="937" spans="1:3">
      <c r="A937" t="str">
        <f>IF(B936="","名称","简介 ")</f>
        <v xml:space="preserve">简介 </v>
      </c>
      <c r="B937" t="s">
        <v>220</v>
      </c>
    </row>
    <row r="938" spans="1:3">
      <c r="A938">
        <v>1</v>
      </c>
      <c r="B938" t="s">
        <v>233</v>
      </c>
      <c r="C938" t="s">
        <v>519</v>
      </c>
    </row>
    <row r="939" spans="1:3">
      <c r="A939">
        <v>1</v>
      </c>
      <c r="B939" t="s">
        <v>235</v>
      </c>
      <c r="C939" t="s">
        <v>314</v>
      </c>
    </row>
    <row r="940" spans="1:3">
      <c r="A940">
        <v>1</v>
      </c>
      <c r="B940" t="s">
        <v>237</v>
      </c>
      <c r="C940" t="s">
        <v>531</v>
      </c>
    </row>
    <row r="941" spans="1:3">
      <c r="A941">
        <v>1</v>
      </c>
      <c r="B941" t="s">
        <v>239</v>
      </c>
      <c r="C941" t="s">
        <v>532</v>
      </c>
    </row>
    <row r="942" spans="1:3">
      <c r="A942">
        <v>1</v>
      </c>
    </row>
    <row r="943" spans="1:3">
      <c r="A943">
        <v>1</v>
      </c>
    </row>
    <row r="944" spans="1:3">
      <c r="A944" t="str">
        <f>IF(B943="","名称","简介 ")</f>
        <v>名称</v>
      </c>
      <c r="B944" t="s">
        <v>221</v>
      </c>
    </row>
    <row r="945" spans="1:3">
      <c r="A945" t="str">
        <f>IF(B944="","名称","简介 ")</f>
        <v xml:space="preserve">简介 </v>
      </c>
      <c r="B945" t="s">
        <v>222</v>
      </c>
    </row>
    <row r="946" spans="1:3">
      <c r="A946">
        <v>1</v>
      </c>
      <c r="B946" t="s">
        <v>233</v>
      </c>
      <c r="C946" t="s">
        <v>533</v>
      </c>
    </row>
    <row r="947" spans="1:3">
      <c r="A947">
        <v>1</v>
      </c>
      <c r="B947" t="s">
        <v>235</v>
      </c>
      <c r="C947" t="s">
        <v>267</v>
      </c>
    </row>
    <row r="948" spans="1:3">
      <c r="A948">
        <v>1</v>
      </c>
      <c r="B948" t="s">
        <v>237</v>
      </c>
      <c r="C948" t="s">
        <v>534</v>
      </c>
    </row>
    <row r="949" spans="1:3">
      <c r="A949">
        <v>1</v>
      </c>
      <c r="B949" t="s">
        <v>239</v>
      </c>
      <c r="C949" t="s">
        <v>535</v>
      </c>
    </row>
    <row r="950" spans="1:3">
      <c r="A950">
        <v>1</v>
      </c>
    </row>
    <row r="951" spans="1:3">
      <c r="A951">
        <v>1</v>
      </c>
    </row>
    <row r="952" spans="1:3">
      <c r="A952" t="str">
        <f>IF(B951="","名称","简介 ")</f>
        <v>名称</v>
      </c>
      <c r="B952" t="s">
        <v>223</v>
      </c>
    </row>
    <row r="953" spans="1:3">
      <c r="A953" t="str">
        <f>IF(B952="","名称","简介 ")</f>
        <v xml:space="preserve">简介 </v>
      </c>
      <c r="B953" t="s">
        <v>224</v>
      </c>
    </row>
    <row r="954" spans="1:3">
      <c r="A954">
        <v>1</v>
      </c>
      <c r="B954" t="s">
        <v>233</v>
      </c>
      <c r="C954" t="s">
        <v>536</v>
      </c>
    </row>
    <row r="955" spans="1:3">
      <c r="A955">
        <v>1</v>
      </c>
      <c r="B955" t="s">
        <v>235</v>
      </c>
      <c r="C955" t="s">
        <v>537</v>
      </c>
    </row>
    <row r="956" spans="1:3">
      <c r="A956">
        <v>1</v>
      </c>
      <c r="B956" t="s">
        <v>237</v>
      </c>
      <c r="C956" t="s">
        <v>538</v>
      </c>
    </row>
    <row r="957" spans="1:3">
      <c r="A957">
        <v>1</v>
      </c>
      <c r="B957" t="s">
        <v>239</v>
      </c>
      <c r="C957" t="s">
        <v>539</v>
      </c>
    </row>
    <row r="958" spans="1:3">
      <c r="A958">
        <v>1</v>
      </c>
    </row>
    <row r="959" spans="1:3">
      <c r="A959">
        <v>1</v>
      </c>
    </row>
    <row r="960" spans="1:3">
      <c r="A960" t="str">
        <f>IF(B959="","名称","简介 ")</f>
        <v>名称</v>
      </c>
      <c r="B960" t="s">
        <v>225</v>
      </c>
    </row>
    <row r="961" spans="1:3">
      <c r="A961" t="str">
        <f>IF(B960="","名称","简介 ")</f>
        <v xml:space="preserve">简介 </v>
      </c>
      <c r="B961" t="s">
        <v>226</v>
      </c>
    </row>
    <row r="962" spans="1:3">
      <c r="A962">
        <v>1</v>
      </c>
      <c r="B962" t="s">
        <v>233</v>
      </c>
      <c r="C962" t="s">
        <v>260</v>
      </c>
    </row>
    <row r="963" spans="1:3">
      <c r="A963">
        <v>1</v>
      </c>
      <c r="B963" t="s">
        <v>235</v>
      </c>
      <c r="C963" t="s">
        <v>323</v>
      </c>
    </row>
    <row r="964" spans="1:3">
      <c r="A964">
        <v>1</v>
      </c>
      <c r="B964" t="s">
        <v>237</v>
      </c>
      <c r="C964" t="s">
        <v>540</v>
      </c>
    </row>
    <row r="965" spans="1:3">
      <c r="A965">
        <v>1</v>
      </c>
      <c r="B965" t="s">
        <v>239</v>
      </c>
      <c r="C965">
        <v>18618489909</v>
      </c>
    </row>
    <row r="966" spans="1:3">
      <c r="A966">
        <v>1</v>
      </c>
    </row>
    <row r="967" spans="1:3">
      <c r="A967">
        <v>1</v>
      </c>
    </row>
    <row r="968" spans="1:3">
      <c r="A968" t="str">
        <f>IF(B967="","名称","简介 ")</f>
        <v>名称</v>
      </c>
      <c r="B968" t="s">
        <v>227</v>
      </c>
    </row>
    <row r="969" spans="1:3">
      <c r="A969" t="str">
        <f>IF(B968="","名称","简介 ")</f>
        <v xml:space="preserve">简介 </v>
      </c>
      <c r="B969" t="s">
        <v>228</v>
      </c>
    </row>
    <row r="970" spans="1:3">
      <c r="A970">
        <v>1</v>
      </c>
      <c r="B970" t="s">
        <v>233</v>
      </c>
      <c r="C970" t="s">
        <v>328</v>
      </c>
    </row>
    <row r="971" spans="1:3">
      <c r="A971">
        <v>1</v>
      </c>
      <c r="B971" t="s">
        <v>235</v>
      </c>
      <c r="C971" t="s">
        <v>541</v>
      </c>
    </row>
    <row r="972" spans="1:3">
      <c r="A972">
        <v>1</v>
      </c>
      <c r="B972" t="s">
        <v>237</v>
      </c>
      <c r="C972" t="s">
        <v>542</v>
      </c>
    </row>
    <row r="973" spans="1:3">
      <c r="A973">
        <v>1</v>
      </c>
      <c r="B973" t="s">
        <v>239</v>
      </c>
      <c r="C973" t="s">
        <v>623</v>
      </c>
    </row>
    <row r="974" spans="1:3">
      <c r="A974">
        <v>1</v>
      </c>
    </row>
    <row r="975" spans="1:3">
      <c r="A975">
        <v>1</v>
      </c>
    </row>
    <row r="976" spans="1:3">
      <c r="A976" t="str">
        <f>IF(B975="","名称","简介 ")</f>
        <v>名称</v>
      </c>
      <c r="B976" t="s">
        <v>229</v>
      </c>
    </row>
    <row r="977" spans="1:3">
      <c r="A977" t="str">
        <f>IF(B976="","名称","简介 ")</f>
        <v xml:space="preserve">简介 </v>
      </c>
      <c r="B977" t="s">
        <v>230</v>
      </c>
    </row>
    <row r="978" spans="1:3">
      <c r="A978">
        <v>1</v>
      </c>
      <c r="B978" t="s">
        <v>233</v>
      </c>
      <c r="C978" t="s">
        <v>543</v>
      </c>
    </row>
    <row r="979" spans="1:3">
      <c r="A979">
        <v>1</v>
      </c>
      <c r="B979" t="s">
        <v>235</v>
      </c>
      <c r="C979" t="s">
        <v>267</v>
      </c>
    </row>
    <row r="980" spans="1:3">
      <c r="A980">
        <v>1</v>
      </c>
      <c r="B980" t="s">
        <v>237</v>
      </c>
      <c r="C980" t="s">
        <v>544</v>
      </c>
    </row>
    <row r="981" spans="1:3">
      <c r="A981">
        <v>1</v>
      </c>
      <c r="B981" t="s">
        <v>239</v>
      </c>
      <c r="C981" t="s">
        <v>545</v>
      </c>
    </row>
    <row r="982" spans="1:3">
      <c r="A982">
        <v>1</v>
      </c>
    </row>
    <row r="983" spans="1:3">
      <c r="A983">
        <v>1</v>
      </c>
    </row>
    <row r="984" spans="1:3">
      <c r="A984" t="str">
        <f>IF(B983="","名称","简介 ")</f>
        <v>名称</v>
      </c>
      <c r="B984" t="s">
        <v>231</v>
      </c>
    </row>
    <row r="985" spans="1:3">
      <c r="A985" t="str">
        <f>IF(B984="","名称","简介 ")</f>
        <v xml:space="preserve">简介 </v>
      </c>
      <c r="B985" t="s">
        <v>232</v>
      </c>
    </row>
    <row r="986" spans="1:3">
      <c r="A986">
        <v>1</v>
      </c>
      <c r="B986" t="s">
        <v>233</v>
      </c>
      <c r="C986" t="s">
        <v>284</v>
      </c>
    </row>
    <row r="987" spans="1:3">
      <c r="A987">
        <v>1</v>
      </c>
      <c r="B987" t="s">
        <v>235</v>
      </c>
      <c r="C987" t="s">
        <v>285</v>
      </c>
    </row>
    <row r="988" spans="1:3">
      <c r="A988">
        <v>1</v>
      </c>
      <c r="B988" t="s">
        <v>237</v>
      </c>
      <c r="C988" t="s">
        <v>546</v>
      </c>
    </row>
    <row r="989" spans="1:3">
      <c r="A989">
        <v>1</v>
      </c>
      <c r="B989" t="s">
        <v>239</v>
      </c>
      <c r="C989" t="s">
        <v>547</v>
      </c>
    </row>
  </sheetData>
  <autoFilter ref="A1:D989"/>
  <phoneticPr fontId="1"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7"/>
  <sheetViews>
    <sheetView topLeftCell="A118" workbookViewId="0">
      <selection activeCell="A5" sqref="A5"/>
    </sheetView>
  </sheetViews>
  <sheetFormatPr defaultColWidth="11" defaultRowHeight="15.75"/>
  <cols>
    <col min="1" max="1" width="40.5" bestFit="1" customWidth="1"/>
    <col min="2" max="2" width="6.5" customWidth="1"/>
    <col min="3" max="3" width="21.125" customWidth="1"/>
    <col min="4" max="5" width="28.5" customWidth="1"/>
    <col min="6" max="6" width="23.25" customWidth="1"/>
    <col min="7" max="7" width="39.25" customWidth="1"/>
    <col min="9" max="9" width="24.5" bestFit="1" customWidth="1"/>
    <col min="12" max="12" width="14.625" customWidth="1"/>
  </cols>
  <sheetData>
    <row r="1" spans="1:14">
      <c r="A1" t="s">
        <v>549</v>
      </c>
      <c r="E1" t="s">
        <v>552</v>
      </c>
      <c r="F1" t="s">
        <v>553</v>
      </c>
      <c r="G1" t="s">
        <v>554</v>
      </c>
      <c r="H1" t="s">
        <v>555</v>
      </c>
      <c r="I1" t="s">
        <v>556</v>
      </c>
      <c r="J1" t="s">
        <v>558</v>
      </c>
      <c r="K1" t="s">
        <v>559</v>
      </c>
      <c r="L1" t="s">
        <v>624</v>
      </c>
      <c r="M1" t="s">
        <v>625</v>
      </c>
    </row>
    <row r="2" spans="1:14">
      <c r="A2" t="s">
        <v>0</v>
      </c>
      <c r="B2">
        <f>MATCH(A2,原始!B:B,0)</f>
        <v>1</v>
      </c>
      <c r="C2" t="str">
        <f>"原始!$B$"&amp;B2&amp;":$C$"&amp;(B2+5)</f>
        <v>原始!$B$1:$C$6</v>
      </c>
      <c r="D2" t="str">
        <f>"原始!$B$"&amp;(B2+1)</f>
        <v>原始!$B$2</v>
      </c>
      <c r="E2" t="str">
        <f ca="1">INDIRECT(D2)</f>
        <v>以水据敌，形成关口，是古代战场上罕见的古代建筑</v>
      </c>
      <c r="F2" t="str">
        <f ca="1">VLOOKUP("票价",INDIRECT(C2),2,FALSE())</f>
        <v>40元</v>
      </c>
      <c r="G2" t="str">
        <f ca="1">VLOOKUP("待遇",INDIRECT(C2),2,FALSE())</f>
        <v>免门票不限次（全年开放）</v>
      </c>
      <c r="H2" t="str">
        <f ca="1">VLOOKUP("地址",INDIRECT(C2),2,FALSE())</f>
        <v>北京延庆县八达岭镇石佛寺西侧</v>
      </c>
      <c r="I2" t="str">
        <f ca="1">VLOOKUP("电话",INDIRECT(C2),2,FALSE())</f>
        <v>010-81181038、81181505</v>
      </c>
      <c r="J2" t="str">
        <f>MID(整理!A2,FIND("、",整理!A2)+1,100)</f>
        <v>北京八达岭水关长城</v>
      </c>
      <c r="K2" t="str">
        <f ca="1">LEFT(整理!F2,FIND("元",整理!F2)-1)</f>
        <v>40</v>
      </c>
      <c r="L2" s="1">
        <v>43101</v>
      </c>
      <c r="M2" s="1">
        <v>43465</v>
      </c>
      <c r="N2" t="s">
        <v>236</v>
      </c>
    </row>
    <row r="3" spans="1:14">
      <c r="A3" t="s">
        <v>629</v>
      </c>
      <c r="B3">
        <f>MATCH(A3,原始!B:B,0)</f>
        <v>9</v>
      </c>
      <c r="C3" t="str">
        <f t="shared" ref="C3:C66" si="0">"原始!$B$"&amp;B3&amp;":$C$"&amp;(B3+5)</f>
        <v>原始!$B$9:$C$14</v>
      </c>
      <c r="D3" t="str">
        <f t="shared" ref="D3:D10" si="1">"原始!$B$"&amp;(B3+1)</f>
        <v>原始!$B$10</v>
      </c>
      <c r="E3" t="str">
        <f t="shared" ref="E3:E66" ca="1" si="2">INDIRECT(D3)</f>
        <v>明十三陵的第一个景点，由石牌坊，大红门，碑楼，石象生，龙凤门等组成</v>
      </c>
      <c r="F3" t="str">
        <f t="shared" ref="F3:F66" ca="1" si="3">VLOOKUP("票价",INDIRECT(C3),2,FALSE())</f>
        <v>35元（全年开放）</v>
      </c>
      <c r="G3" t="str">
        <f t="shared" ref="G3:G10" ca="1" si="4">VLOOKUP("待遇",INDIRECT(C3),2,FALSE())</f>
        <v>免门票一人次（旅行社团队无效）</v>
      </c>
      <c r="H3" t="str">
        <f t="shared" ref="H3:H10" ca="1" si="5">VLOOKUP("地址",INDIRECT(C3),2,FALSE())</f>
        <v>北京昌平区十三陵镇大宫门北200米处</v>
      </c>
      <c r="I3" t="str">
        <f t="shared" ref="I3:I10" ca="1" si="6">VLOOKUP("电话",INDIRECT(C3),2,FALSE())</f>
        <v>010-89749383</v>
      </c>
      <c r="J3" t="str">
        <f>MID(整理!A3,FIND("、",整理!A3)+1,100)</f>
        <v>北京十三陵总神道</v>
      </c>
      <c r="K3" t="str">
        <f ca="1">LEFT(整理!F3,FIND("元",整理!F3)-1)</f>
        <v>35</v>
      </c>
      <c r="L3" s="1">
        <v>43101</v>
      </c>
      <c r="M3" s="1">
        <v>43465</v>
      </c>
      <c r="N3" t="s">
        <v>242</v>
      </c>
    </row>
    <row r="4" spans="1:14">
      <c r="A4" t="s">
        <v>630</v>
      </c>
      <c r="B4">
        <f>MATCH(A4,原始!B:B,0)</f>
        <v>17</v>
      </c>
      <c r="C4" t="str">
        <f t="shared" si="0"/>
        <v>原始!$B$17:$C$22</v>
      </c>
      <c r="D4" t="str">
        <f t="shared" si="1"/>
        <v>原始!$B$18</v>
      </c>
      <c r="E4" t="str">
        <f t="shared" ca="1" si="2"/>
        <v>建于1538年(嘉靖十七年)，于1990年9月1日正式对外开放，是明十三陵中地面建筑最为完整且具有代表性的陵寝建筑</v>
      </c>
      <c r="F4" t="str">
        <f t="shared" ca="1" si="3"/>
        <v>45元</v>
      </c>
      <c r="G4" t="str">
        <f t="shared" ca="1" si="4"/>
        <v>免门票一人次（3月1日至3月31日有效，其他时间无效）</v>
      </c>
      <c r="H4" t="str">
        <f t="shared" ca="1" si="5"/>
        <v>北京市昌平区十三陵长陵</v>
      </c>
      <c r="I4" t="str">
        <f t="shared" ca="1" si="6"/>
        <v>010-60763104</v>
      </c>
      <c r="J4" t="str">
        <f>MID(整理!A4,FIND("、",整理!A4)+1,100)</f>
        <v>北京十三陵长陵</v>
      </c>
      <c r="K4" t="str">
        <f ca="1">LEFT(整理!F4,FIND("元",整理!F4)-1)</f>
        <v>45</v>
      </c>
      <c r="L4" s="1">
        <v>43160</v>
      </c>
      <c r="M4" s="1">
        <v>43190</v>
      </c>
      <c r="N4" t="s">
        <v>246</v>
      </c>
    </row>
    <row r="5" spans="1:14">
      <c r="A5" t="s">
        <v>4</v>
      </c>
      <c r="B5">
        <f>MATCH(A5,原始!B:B,0)</f>
        <v>25</v>
      </c>
      <c r="C5" t="str">
        <f t="shared" si="0"/>
        <v>原始!$B$25:$C$30</v>
      </c>
      <c r="D5" t="str">
        <f t="shared" si="1"/>
        <v>原始!$B$26</v>
      </c>
      <c r="E5" t="str">
        <f t="shared" ca="1" si="2"/>
        <v>票价</v>
      </c>
      <c r="F5" t="str">
        <f t="shared" ca="1" si="3"/>
        <v>120元</v>
      </c>
      <c r="G5" t="str">
        <f t="shared" ca="1" si="4"/>
        <v>免门票一人次2017年12月1日至2018年3月31日有效，3月1日至15日闭馆，周六周日及元旦3天、春节7天假期游客需另付30元入馆；4月1日-12月31日半价优惠一人次</v>
      </c>
      <c r="H5" t="str">
        <f t="shared" ca="1" si="5"/>
        <v>海淀区西三环中路11号中央电视塔下</v>
      </c>
      <c r="I5" t="str">
        <f t="shared" ca="1" si="6"/>
        <v>010-68714695、68461197</v>
      </c>
      <c r="J5" t="str">
        <f>MID(整理!A5,FIND("、",整理!A5)+1,100)</f>
        <v>太平洋（汉海）海底世界</v>
      </c>
      <c r="K5" t="str">
        <f ca="1">LEFT(整理!F5,FIND("元",整理!F5)-1)</f>
        <v>120</v>
      </c>
      <c r="L5" s="1">
        <v>43070</v>
      </c>
      <c r="M5" s="1">
        <v>43190</v>
      </c>
      <c r="N5" t="s">
        <v>560</v>
      </c>
    </row>
    <row r="6" spans="1:14">
      <c r="A6" t="s">
        <v>5</v>
      </c>
      <c r="B6">
        <f>MATCH(A6,原始!B:B,0)</f>
        <v>32</v>
      </c>
      <c r="C6" t="str">
        <f t="shared" si="0"/>
        <v>原始!$B$32:$C$37</v>
      </c>
      <c r="D6" t="str">
        <f t="shared" si="1"/>
        <v>原始!$B$33</v>
      </c>
      <c r="E6" t="str">
        <f t="shared" ca="1" si="2"/>
        <v>票价</v>
      </c>
      <c r="F6" t="str">
        <f t="shared" ca="1" si="3"/>
        <v>A套票150元包含单程船票、动物园、熊猫馆、颐和园门票；B套票80元包含单程船票、颐和园门票。</v>
      </c>
      <c r="G6" t="str">
        <f t="shared" ca="1" si="4"/>
        <v>凭年票A套票优惠至75元，B套票优惠至55元（4月-10月有效）</v>
      </c>
      <c r="H6" t="str">
        <f t="shared" ca="1" si="5"/>
        <v>北京市西城区北京展览馆后湖“皇帝船”码头</v>
      </c>
      <c r="I6" t="str">
        <f t="shared" ca="1" si="6"/>
        <v>010-88384476、88386394</v>
      </c>
      <c r="J6" t="str">
        <f>MID(整理!A6,FIND("、",整理!A6)+1,100)</f>
        <v xml:space="preserve">皇家御河游--中国的“塞纳河”之旅 </v>
      </c>
      <c r="K6">
        <v>75</v>
      </c>
      <c r="L6" s="1">
        <v>43191</v>
      </c>
      <c r="M6" s="1">
        <v>43404</v>
      </c>
      <c r="N6" t="s">
        <v>253</v>
      </c>
    </row>
    <row r="7" spans="1:14">
      <c r="A7" t="s">
        <v>6</v>
      </c>
      <c r="B7">
        <f>MATCH(A7,原始!B:B,0)</f>
        <v>39</v>
      </c>
      <c r="C7" t="str">
        <f t="shared" si="0"/>
        <v>原始!$B$39:$C$44</v>
      </c>
      <c r="D7" t="str">
        <f t="shared" si="1"/>
        <v>原始!$B$40</v>
      </c>
      <c r="E7" t="str">
        <f t="shared" ca="1" si="2"/>
        <v>中国唯一的国家级轻武器研究所承建，展出2600余件轻武器相关展品，400余幅历史老照片及相关文物。</v>
      </c>
      <c r="F7" t="str">
        <f t="shared" ca="1" si="3"/>
        <v>30元，重大活动不开放</v>
      </c>
      <c r="G7" t="str">
        <f t="shared" ca="1" si="4"/>
        <v>免门票不限次(请携带个人有效证件)</v>
      </c>
      <c r="H7" t="str">
        <f t="shared" ca="1" si="5"/>
        <v>北京市昌平区南口镇208所射击场</v>
      </c>
      <c r="I7" t="str">
        <f t="shared" ca="1" si="6"/>
        <v>010-80190360</v>
      </c>
      <c r="J7" t="str">
        <f>MID(整理!A7,FIND("、",整理!A7)+1,100)</f>
        <v>昌平北方国际射击场（轻武器展览中心）</v>
      </c>
      <c r="K7" t="str">
        <f ca="1">LEFT(整理!F7,FIND("元",整理!F7)-1)</f>
        <v>30</v>
      </c>
      <c r="L7" s="1">
        <v>43101</v>
      </c>
      <c r="M7" s="1">
        <v>43465</v>
      </c>
      <c r="N7" t="s">
        <v>257</v>
      </c>
    </row>
    <row r="8" spans="1:14">
      <c r="A8" t="s">
        <v>8</v>
      </c>
      <c r="B8">
        <f>MATCH(A8,原始!B:B,0)</f>
        <v>47</v>
      </c>
      <c r="C8" t="str">
        <f t="shared" si="0"/>
        <v>原始!$B$47:$C$52</v>
      </c>
      <c r="D8" t="str">
        <f t="shared" si="1"/>
        <v>原始!$B$48</v>
      </c>
      <c r="E8" t="str">
        <f t="shared" ca="1" si="2"/>
        <v>森林繁茂，奇花异草，藤条盘树、两侧山石壁立，一泉中流，故称京北小龙泉</v>
      </c>
      <c r="F8" t="str">
        <f t="shared" ca="1" si="3"/>
        <v>15元（4月15日-10月30日开放）</v>
      </c>
      <c r="G8" t="str">
        <f t="shared" ca="1" si="4"/>
        <v>免门票不限次游览</v>
      </c>
      <c r="H8" t="str">
        <f t="shared" ca="1" si="5"/>
        <v>昌平十三陵镇碓臼峪风景区门前往西3公里</v>
      </c>
      <c r="I8">
        <f t="shared" ca="1" si="6"/>
        <v>18710070878</v>
      </c>
      <c r="J8" t="str">
        <f>MID(整理!A8,FIND("、",整理!A8)+1,100)</f>
        <v>昌平十三陵双龙山森林公园</v>
      </c>
      <c r="K8" t="str">
        <f ca="1">LEFT(整理!F8,FIND("元",整理!F8)-1)</f>
        <v>15</v>
      </c>
      <c r="L8" s="1">
        <v>43101</v>
      </c>
      <c r="M8" s="1">
        <v>43465</v>
      </c>
      <c r="N8" t="s">
        <v>267</v>
      </c>
    </row>
    <row r="9" spans="1:14">
      <c r="A9" t="s">
        <v>10</v>
      </c>
      <c r="B9">
        <f>MATCH(A9,原始!B:B,0)</f>
        <v>55</v>
      </c>
      <c r="C9" t="str">
        <f t="shared" si="0"/>
        <v>原始!$B$55:$C$60</v>
      </c>
      <c r="D9" t="str">
        <f t="shared" si="1"/>
        <v>原始!$B$56</v>
      </c>
      <c r="E9" t="str">
        <f t="shared" ca="1" si="2"/>
        <v>票价</v>
      </c>
      <c r="F9" t="str">
        <f t="shared" ca="1" si="3"/>
        <v>20元</v>
      </c>
      <c r="G9" t="str">
        <f t="shared" ca="1" si="4"/>
        <v>免门票不限次，夜场无效；凭年票购买冰雪通票戏水通票9折优惠，凭年票到大河套农庄吃饭9折优惠(大河套农庄距景区1.8公里，订餐电话:60762551)</v>
      </c>
      <c r="H9" t="str">
        <f t="shared" ca="1" si="5"/>
        <v>北京市昌平区十三陵镇德胜口大桥西100米</v>
      </c>
      <c r="I9">
        <f t="shared" ca="1" si="6"/>
        <v>13718324123</v>
      </c>
      <c r="J9" t="str">
        <f>MID(整理!A9,FIND("、",整理!A9)+1,100)</f>
        <v>燕子湖自然风景区</v>
      </c>
      <c r="K9" t="str">
        <f ca="1">LEFT(整理!F9,FIND("元",整理!F9)-1)</f>
        <v>20</v>
      </c>
      <c r="L9" s="1">
        <v>43101</v>
      </c>
      <c r="M9" s="1">
        <v>43465</v>
      </c>
      <c r="N9" t="s">
        <v>261</v>
      </c>
    </row>
    <row r="10" spans="1:14">
      <c r="A10" t="s">
        <v>11</v>
      </c>
      <c r="B10">
        <f>MATCH(A10,原始!B:B,0)</f>
        <v>62</v>
      </c>
      <c r="C10" t="str">
        <f t="shared" si="0"/>
        <v>原始!$B$62:$C$67</v>
      </c>
      <c r="D10" t="str">
        <f t="shared" si="1"/>
        <v>原始!$B$63</v>
      </c>
      <c r="E10" t="str">
        <f t="shared" ca="1" si="2"/>
        <v>京北世外桃园</v>
      </c>
      <c r="F10" t="str">
        <f t="shared" ca="1" si="3"/>
        <v>成人25元（4月16日-10月30日开放）</v>
      </c>
      <c r="G10" t="str">
        <f t="shared" ca="1" si="4"/>
        <v>免门票不限次游览</v>
      </c>
      <c r="H10" t="str">
        <f t="shared" ca="1" si="5"/>
        <v>北京昌平区延寿镇</v>
      </c>
      <c r="I10" t="str">
        <f t="shared" ca="1" si="6"/>
        <v>010-61796474</v>
      </c>
      <c r="J10" t="str">
        <f>MID(整理!A10,FIND("、",整理!A10)+1,100)</f>
        <v>昌平大杨山国家森林公园</v>
      </c>
      <c r="K10">
        <v>25</v>
      </c>
      <c r="L10" s="1">
        <v>43101</v>
      </c>
      <c r="M10" s="1">
        <v>43465</v>
      </c>
      <c r="N10" t="s">
        <v>267</v>
      </c>
    </row>
    <row r="11" spans="1:14">
      <c r="A11" t="s">
        <v>13</v>
      </c>
      <c r="B11">
        <f>MATCH(A11,原始!B:B,0)</f>
        <v>70</v>
      </c>
      <c r="C11" t="str">
        <f t="shared" si="0"/>
        <v>原始!$B$70:$C$75</v>
      </c>
      <c r="D11" t="str">
        <f t="shared" ref="D11:D74" si="7">"原始!$B$"&amp;(B11+1)</f>
        <v>原始!$B$71</v>
      </c>
      <c r="E11" t="str">
        <f t="shared" ca="1" si="2"/>
        <v>集自然与人文景观于一体，是文化旅游、休闲度假、避暑消夏、寻奇探幽的理想去处。</v>
      </c>
      <c r="F11" t="str">
        <f t="shared" ca="1" si="3"/>
        <v>成人15元（4月—10月开放）</v>
      </c>
      <c r="G11" t="str">
        <f t="shared" ref="G11:G74" ca="1" si="8">VLOOKUP("待遇",INDIRECT(C11),2,FALSE())</f>
        <v>免门票不限次游览</v>
      </c>
      <c r="H11" t="str">
        <f t="shared" ref="H11:H74" ca="1" si="9">VLOOKUP("地址",INDIRECT(C11),2,FALSE())</f>
        <v>北京昌平区南口镇虎峪村北</v>
      </c>
      <c r="I11" t="str">
        <f t="shared" ref="I11:I74" ca="1" si="10">VLOOKUP("电话",INDIRECT(C11),2,FALSE())</f>
        <v>010-69771720、69770295</v>
      </c>
      <c r="J11" t="str">
        <f>MID(整理!A11,FIND("、",整理!A11)+1,100)</f>
        <v>昌平虎峪自然风景区</v>
      </c>
      <c r="K11">
        <v>15</v>
      </c>
      <c r="L11" s="1">
        <v>43101</v>
      </c>
      <c r="M11" s="1">
        <v>43465</v>
      </c>
      <c r="N11" t="s">
        <v>267</v>
      </c>
    </row>
    <row r="12" spans="1:14">
      <c r="A12" t="s">
        <v>15</v>
      </c>
      <c r="B12">
        <f>MATCH(A12,原始!B:B,0)</f>
        <v>78</v>
      </c>
      <c r="C12" t="str">
        <f t="shared" si="0"/>
        <v>原始!$B$78:$C$83</v>
      </c>
      <c r="D12" t="str">
        <f t="shared" si="7"/>
        <v>原始!$B$79</v>
      </c>
      <c r="E12" t="str">
        <f t="shared" ca="1" si="2"/>
        <v>以道观古寺（释道合流）盛名，京郊古村加以青山深谷、异域风情而闻名</v>
      </c>
      <c r="F12" t="str">
        <f t="shared" ca="1" si="3"/>
        <v>20元（4月10日—10月30日开放）</v>
      </c>
      <c r="G12" t="str">
        <f t="shared" ca="1" si="8"/>
        <v>免门票不限次游览</v>
      </c>
      <c r="H12" t="str">
        <f t="shared" ca="1" si="9"/>
        <v>北京昌平区流村镇瓦窑村</v>
      </c>
      <c r="I12" t="str">
        <f t="shared" ca="1" si="10"/>
        <v>010-89779693</v>
      </c>
      <c r="J12" t="str">
        <f>MID(整理!A12,FIND("、",整理!A12)+1,100)</f>
        <v>昌平棋盘山风景区</v>
      </c>
      <c r="K12" t="str">
        <f ca="1">LEFT(整理!F12,FIND("元",整理!F12)-1)</f>
        <v>20</v>
      </c>
      <c r="L12" s="1">
        <v>43101</v>
      </c>
      <c r="M12" s="1">
        <v>43465</v>
      </c>
      <c r="N12" t="s">
        <v>267</v>
      </c>
    </row>
    <row r="13" spans="1:14">
      <c r="A13" t="s">
        <v>17</v>
      </c>
      <c r="B13">
        <f>MATCH(A13,原始!B:B,0)</f>
        <v>86</v>
      </c>
      <c r="C13" t="str">
        <f t="shared" si="0"/>
        <v>原始!$B$86:$C$91</v>
      </c>
      <c r="D13" t="str">
        <f t="shared" si="7"/>
        <v>原始!$B$87</v>
      </c>
      <c r="E13" t="str">
        <f t="shared" ca="1" si="2"/>
        <v>地处优越，景色宜人，以祖国传统宫廷建筑为蓝本，综合展示中国传统高端奢侈品工艺及其文化</v>
      </c>
      <c r="F13" t="str">
        <f t="shared" ca="1" si="3"/>
        <v>60元</v>
      </c>
      <c r="G13" t="str">
        <f t="shared" ca="1" si="8"/>
        <v>免门票不限次游览</v>
      </c>
      <c r="H13" t="str">
        <f t="shared" ca="1" si="9"/>
        <v>北京市昌平区南口镇龙虎台村西侧</v>
      </c>
      <c r="I13" t="str">
        <f t="shared" ca="1" si="10"/>
        <v>010-60798588、18515986878</v>
      </c>
      <c r="J13" t="str">
        <f>MID(整理!A13,FIND("、",整理!A13)+1,100)</f>
        <v>艺麓园</v>
      </c>
      <c r="K13" t="str">
        <f ca="1">LEFT(整理!F13,FIND("元",整理!F13)-1)</f>
        <v>60</v>
      </c>
      <c r="L13" s="1">
        <v>43101</v>
      </c>
      <c r="M13" s="1">
        <v>43465</v>
      </c>
      <c r="N13" t="s">
        <v>267</v>
      </c>
    </row>
    <row r="14" spans="1:14">
      <c r="A14" t="s">
        <v>19</v>
      </c>
      <c r="B14">
        <f>MATCH(A14,原始!B:B,0)</f>
        <v>94</v>
      </c>
      <c r="C14" t="str">
        <f t="shared" si="0"/>
        <v>原始!$B$94:$C$99</v>
      </c>
      <c r="D14" t="str">
        <f t="shared" si="7"/>
        <v>原始!$B$95</v>
      </c>
      <c r="E14" t="str">
        <f t="shared" ca="1" si="2"/>
        <v>票价</v>
      </c>
      <c r="F14" t="str">
        <f t="shared" ca="1" si="3"/>
        <v>150元（不含餐）营业时间</v>
      </c>
      <c r="G14" t="str">
        <f t="shared" ca="1" si="8"/>
        <v>凭年票竹林温泉优惠至50元/次，熔岩温泉平日优惠至50元/次，周末优惠至80元/次，仅限3月1日至6月30日有效，清明节、五一劳动节、端午节的法定假期无效。</v>
      </c>
      <c r="H14" t="str">
        <f t="shared" ca="1" si="9"/>
        <v>北京市昌平区小汤山镇</v>
      </c>
      <c r="I14" t="str">
        <f t="shared" ca="1" si="10"/>
        <v>010-61794639</v>
      </c>
      <c r="J14" t="str">
        <f>MID(整理!A14,FIND("、",整理!A14)+1,100)</f>
        <v>龙脉温泉疗养院?溶岩温泉</v>
      </c>
      <c r="K14" t="str">
        <f ca="1">LEFT(整理!F14,FIND("元",整理!F14)-1)</f>
        <v>150</v>
      </c>
      <c r="L14" s="1">
        <v>43160</v>
      </c>
      <c r="M14" s="1">
        <v>43281</v>
      </c>
      <c r="N14" t="s">
        <v>276</v>
      </c>
    </row>
    <row r="15" spans="1:14">
      <c r="A15" t="s">
        <v>20</v>
      </c>
      <c r="B15">
        <f>MATCH(A15,原始!B:B,0)</f>
        <v>101</v>
      </c>
      <c r="C15" t="str">
        <f t="shared" si="0"/>
        <v>原始!$B$101:$C$106</v>
      </c>
      <c r="D15" t="str">
        <f t="shared" si="7"/>
        <v>原始!$B$102</v>
      </c>
      <c r="E15" t="str">
        <f t="shared" ca="1" si="2"/>
        <v>票价</v>
      </c>
      <c r="F15" t="str">
        <f t="shared" ca="1" si="3"/>
        <v>258元（不含餐）营业时间</v>
      </c>
      <c r="G15" t="str">
        <f t="shared" ca="1" si="8"/>
        <v>凭年票平日优惠至60元/次，周六周日优惠至70元/次，限6月1日至8月30日有效，法定假期无效，限4小时，超时按门市价结算。</v>
      </c>
      <c r="H15" t="str">
        <f t="shared" ca="1" si="9"/>
        <v>北京市昌平区兴寿镇桃峪口</v>
      </c>
      <c r="I15" t="e">
        <f t="shared" ca="1" si="10"/>
        <v>#N/A</v>
      </c>
      <c r="J15" t="str">
        <f>MID(整理!A15,FIND("、",整理!A15)+1,100)</f>
        <v>静之湖汤泉</v>
      </c>
      <c r="K15" t="str">
        <f ca="1">LEFT(整理!F15,FIND("元",整理!F15)-1)</f>
        <v>258</v>
      </c>
      <c r="L15" s="1">
        <v>43252</v>
      </c>
      <c r="M15" s="1">
        <v>43342</v>
      </c>
      <c r="N15" t="s">
        <v>280</v>
      </c>
    </row>
    <row r="16" spans="1:14">
      <c r="A16" t="s">
        <v>21</v>
      </c>
      <c r="B16">
        <f>MATCH(A16,原始!B:B,0)</f>
        <v>107</v>
      </c>
      <c r="C16" t="str">
        <f t="shared" si="0"/>
        <v>原始!$B$107:$C$112</v>
      </c>
      <c r="D16" t="str">
        <f t="shared" si="7"/>
        <v>原始!$B$108</v>
      </c>
      <c r="E16" t="str">
        <f t="shared" ca="1" si="2"/>
        <v>其山体酷似一朵巨大的莲花而得名。</v>
      </c>
      <c r="F16" t="str">
        <f t="shared" ca="1" si="3"/>
        <v>30元（5月1日-10月30日开放）</v>
      </c>
      <c r="G16" t="str">
        <f t="shared" ca="1" si="8"/>
        <v>免门票不限次游览</v>
      </c>
      <c r="H16" t="str">
        <f t="shared" ca="1" si="9"/>
        <v>延庆县大庄科乡</v>
      </c>
      <c r="I16" t="str">
        <f t="shared" ca="1" si="10"/>
        <v>010-6018982460319023</v>
      </c>
      <c r="J16" t="str">
        <f>MID(整理!A16,FIND("、",整理!A16)+1,100)</f>
        <v>延庆莲花山森林公园</v>
      </c>
      <c r="K16" t="str">
        <f ca="1">LEFT(整理!F16,FIND("元",整理!F16)-1)</f>
        <v>30</v>
      </c>
      <c r="L16" s="1">
        <v>43101</v>
      </c>
      <c r="M16" s="1">
        <v>43465</v>
      </c>
      <c r="N16" t="s">
        <v>267</v>
      </c>
    </row>
    <row r="17" spans="1:14">
      <c r="A17" t="s">
        <v>23</v>
      </c>
      <c r="B17">
        <f>MATCH(A17,原始!B:B,0)</f>
        <v>115</v>
      </c>
      <c r="C17" t="str">
        <f t="shared" si="0"/>
        <v>原始!$B$115:$C$120</v>
      </c>
      <c r="D17" t="str">
        <f t="shared" si="7"/>
        <v>原始!$B$116</v>
      </c>
      <c r="E17" t="str">
        <f t="shared" ca="1" si="2"/>
        <v>以元代文化为内涵，容历史、文化、艺术、自然地质景观于一体</v>
      </c>
      <c r="F17" t="str">
        <f t="shared" ca="1" si="3"/>
        <v>40元</v>
      </c>
      <c r="G17" t="str">
        <f t="shared" ca="1" si="8"/>
        <v>免门票不限次游览（冬季仅周六日开放，雨天不开放（清明节、五一劳动节、端午节、十一国庆节的法定假期年票无效）</v>
      </c>
      <c r="H17" t="str">
        <f t="shared" ca="1" si="9"/>
        <v>北京市延庆区大榆树镇新宝庄村山上</v>
      </c>
      <c r="I17" t="str">
        <f t="shared" ca="1" si="10"/>
        <v>010-5623571013691357065</v>
      </c>
      <c r="J17" t="str">
        <f>MID(整理!A17,FIND("、",整理!A17)+1,100)</f>
        <v>延庆元代谷风景区</v>
      </c>
      <c r="K17" t="str">
        <f ca="1">LEFT(整理!F17,FIND("元",整理!F17)-1)</f>
        <v>40</v>
      </c>
      <c r="L17" s="1">
        <v>43101</v>
      </c>
      <c r="M17" s="1">
        <v>43465</v>
      </c>
      <c r="N17" t="s">
        <v>568</v>
      </c>
    </row>
    <row r="18" spans="1:14">
      <c r="A18" t="s">
        <v>25</v>
      </c>
      <c r="B18">
        <f>MATCH(A18,原始!B:B,0)</f>
        <v>123</v>
      </c>
      <c r="C18" t="str">
        <f t="shared" si="0"/>
        <v>原始!$B$123:$C$128</v>
      </c>
      <c r="D18" t="str">
        <f t="shared" si="7"/>
        <v>原始!$B$124</v>
      </c>
      <c r="E18" t="str">
        <f t="shared" ca="1" si="2"/>
        <v>青山园座落于长城脚下美丽的延庆境内，盛夏避暑绝妙的宜居之地，餐饮、住宿、亲子拓展、迷你动物园观光、民俗体验、休闲烧烤、绿色采摘</v>
      </c>
      <c r="F18" t="str">
        <f t="shared" ca="1" si="3"/>
        <v>30元</v>
      </c>
      <c r="G18" t="str">
        <f t="shared" ca="1" si="8"/>
        <v>免门票不限次游览（4月-10月开放）</v>
      </c>
      <c r="H18" t="str">
        <f t="shared" ca="1" si="9"/>
        <v>北京市延庆区刘斌堡乡</v>
      </c>
      <c r="I18" t="str">
        <f t="shared" ca="1" si="10"/>
        <v>010-60181928</v>
      </c>
      <c r="J18" t="str">
        <f>MID(整理!A18,FIND("、",整理!A18)+1,100)</f>
        <v>延庆青山园</v>
      </c>
      <c r="K18" t="str">
        <f ca="1">LEFT(整理!F18,FIND("元",整理!F18)-1)</f>
        <v>30</v>
      </c>
      <c r="L18" s="1">
        <v>43191</v>
      </c>
      <c r="M18" s="1">
        <v>43404</v>
      </c>
      <c r="N18" t="s">
        <v>285</v>
      </c>
    </row>
    <row r="19" spans="1:14">
      <c r="A19" t="s">
        <v>27</v>
      </c>
      <c r="B19">
        <f>MATCH(A19,原始!B:B,0)</f>
        <v>131</v>
      </c>
      <c r="C19" t="str">
        <f t="shared" si="0"/>
        <v>原始!$B$131:$C$136</v>
      </c>
      <c r="D19" t="str">
        <f t="shared" si="7"/>
        <v>原始!$B$132</v>
      </c>
      <c r="E19" t="str">
        <f t="shared" ca="1" si="2"/>
        <v>为纪念我国杰出的铁路工程技术、法规专家、民族铁路事业的开拓者和中国近代科技事业的先驱詹天佑而建立的专题人物纪念馆</v>
      </c>
      <c r="F19" t="str">
        <f t="shared" ca="1" si="3"/>
        <v>20元（16:00停止售票）</v>
      </c>
      <c r="G19" t="str">
        <f t="shared" ca="1" si="8"/>
        <v>免门票不限次(周一闭馆)</v>
      </c>
      <c r="H19" t="str">
        <f t="shared" ca="1" si="9"/>
        <v>北京延庆县八达岭长城北侧</v>
      </c>
      <c r="I19" t="str">
        <f t="shared" ca="1" si="10"/>
        <v>010-69121006、69121506</v>
      </c>
      <c r="J19" t="str">
        <f>MID(整理!A19,FIND("、",整理!A19)+1,100)</f>
        <v>延庆詹天佑纪念馆</v>
      </c>
      <c r="K19" t="str">
        <f ca="1">LEFT(整理!F19,FIND("元",整理!F19)-1)</f>
        <v>20</v>
      </c>
      <c r="L19" s="1">
        <v>43101</v>
      </c>
      <c r="M19" s="1">
        <v>43465</v>
      </c>
      <c r="N19" t="s">
        <v>288</v>
      </c>
    </row>
    <row r="20" spans="1:14">
      <c r="A20" t="s">
        <v>29</v>
      </c>
      <c r="B20">
        <f>MATCH(A20,原始!B:B,0)</f>
        <v>139</v>
      </c>
      <c r="C20" t="str">
        <f t="shared" si="0"/>
        <v>原始!$B$139:$C$144</v>
      </c>
      <c r="D20" t="str">
        <f t="shared" si="7"/>
        <v>原始!$B$140</v>
      </c>
      <c r="E20" t="str">
        <f t="shared" ca="1" si="2"/>
        <v>票价</v>
      </c>
      <c r="F20" t="str">
        <f t="shared" ca="1" si="3"/>
        <v>115元（另购朝阳公园门票，雨天不开放）</v>
      </c>
      <c r="G20" t="str">
        <f t="shared" ca="1" si="8"/>
        <v>免门票一人次（可在梦幻城堡、太空探险、奇妙旅行、4D动感影院、台风体验馆、太空漫步6项选4项游玩。朝阳公园南门内码头前行150米梦幻城堡10号售票厅，4D动感影院12号售票厅换票，1.2米以下儿童需由家长陪同游玩，家长和儿童均需持票；UFO高踏车、木乃伊大鬼城、7D互动影院、5D飞翔、VR体验5项选4项套票持年票优惠到30元，原价110元。</v>
      </c>
      <c r="H20" t="str">
        <f t="shared" ca="1" si="9"/>
        <v>北京市朝阳公园南路1号</v>
      </c>
      <c r="I20" t="str">
        <f t="shared" ca="1" si="10"/>
        <v>010-65383161开放时间</v>
      </c>
      <c r="J20" t="str">
        <f>MID(整理!A20,FIND("、",整理!A20)+1,100)</f>
        <v>朝阳公园勇敢者游乐园</v>
      </c>
      <c r="K20" t="str">
        <f ca="1">LEFT(整理!F20,FIND("元",整理!F20)-1)</f>
        <v>115</v>
      </c>
      <c r="L20" s="1">
        <v>43101</v>
      </c>
      <c r="M20" s="1">
        <v>43465</v>
      </c>
      <c r="N20" t="s">
        <v>291</v>
      </c>
    </row>
    <row r="21" spans="1:14">
      <c r="A21" t="s">
        <v>30</v>
      </c>
      <c r="B21">
        <f>MATCH(A21,原始!B:B,0)</f>
        <v>146</v>
      </c>
      <c r="C21" t="str">
        <f t="shared" si="0"/>
        <v>原始!$B$146:$C$151</v>
      </c>
      <c r="D21" t="str">
        <f t="shared" si="7"/>
        <v>原始!$B$147</v>
      </c>
      <c r="E21" t="str">
        <f t="shared" ca="1" si="2"/>
        <v>由索尼公司出资并提供全面支持，是一家以“光和声音”为主题的科技展馆</v>
      </c>
      <c r="F21" t="str">
        <f t="shared" ca="1" si="3"/>
        <v>30元（另购朝阳公园门票）</v>
      </c>
      <c r="G21" t="str">
        <f t="shared" ca="1" si="8"/>
        <v>免门票一人次（周六日及国家法定假期开放）</v>
      </c>
      <c r="H21" t="str">
        <f t="shared" ca="1" si="9"/>
        <v>北京市朝阳区朝阳公园内1号楼</v>
      </c>
      <c r="I21" t="str">
        <f t="shared" ca="1" si="10"/>
        <v>010-65018800</v>
      </c>
      <c r="J21" t="str">
        <f>MID(整理!A21,FIND("、",整理!A21)+1,100)</f>
        <v>索尼探梦科技馆</v>
      </c>
      <c r="K21" t="str">
        <f ca="1">LEFT(整理!F21,FIND("元",整理!F21)-1)</f>
        <v>30</v>
      </c>
      <c r="L21" s="1">
        <v>43101</v>
      </c>
      <c r="M21" s="1">
        <v>43465</v>
      </c>
      <c r="N21" t="s">
        <v>574</v>
      </c>
    </row>
    <row r="22" spans="1:14">
      <c r="A22" t="s">
        <v>32</v>
      </c>
      <c r="B22">
        <f>MATCH(A22,原始!B:B,0)</f>
        <v>154</v>
      </c>
      <c r="C22" t="str">
        <f t="shared" si="0"/>
        <v>原始!$B$154:$C$159</v>
      </c>
      <c r="D22" t="str">
        <f t="shared" si="7"/>
        <v>原始!$B$155</v>
      </c>
      <c r="E22" t="str">
        <f t="shared" ca="1" si="2"/>
        <v>是国内首家以海洋生物为主题的大型虚拟影像互动体验馆</v>
      </c>
      <c r="F22" t="str">
        <f t="shared" ca="1" si="3"/>
        <v>50元（周末）40元（平日）</v>
      </c>
      <c r="G22" t="str">
        <f t="shared" ca="1" si="8"/>
        <v>免门票一人次</v>
      </c>
      <c r="H22" t="str">
        <f t="shared" ca="1" si="9"/>
        <v>北京市朝阳区798艺术区751D</v>
      </c>
      <c r="I22" t="str">
        <f t="shared" ca="1" si="10"/>
        <v>010-84599470</v>
      </c>
      <c r="J22" t="str">
        <f>MID(整理!A22,FIND("、",整理!A22)+1,100)</f>
        <v>蒸汽?数字海洋馆</v>
      </c>
      <c r="K22" t="str">
        <f ca="1">LEFT(整理!F22,FIND("元",整理!F22)-1)</f>
        <v>50</v>
      </c>
      <c r="L22" s="1">
        <v>43101</v>
      </c>
      <c r="M22" s="1">
        <v>43465</v>
      </c>
      <c r="N22" t="s">
        <v>296</v>
      </c>
    </row>
    <row r="23" spans="1:14">
      <c r="A23" t="s">
        <v>34</v>
      </c>
      <c r="B23">
        <f>MATCH(A23,原始!B:B,0)</f>
        <v>162</v>
      </c>
      <c r="C23" t="str">
        <f t="shared" si="0"/>
        <v>原始!$B$162:$C$167</v>
      </c>
      <c r="D23" t="str">
        <f t="shared" si="7"/>
        <v>原始!$B$163</v>
      </c>
      <c r="E23" t="str">
        <f t="shared" ca="1" si="2"/>
        <v>票价</v>
      </c>
      <c r="F23" t="str">
        <f t="shared" ca="1" si="3"/>
        <v>30元（入园门票）营业时间</v>
      </c>
      <c r="G23" t="str">
        <f t="shared" ca="1" si="8"/>
        <v>免门票不限次仅限2017年12月1日至2018年2月25日有效；因受气候影响，具体开放时间以雪场为准，滑雪有风险，60周岁以上老人，患有高血压、心脏病及医生告知不能参加剧烈运动者恕不接待。</v>
      </c>
      <c r="H23" t="str">
        <f t="shared" ca="1" si="9"/>
        <v>北京市朝阳区蟹岛路1号(机场辅路中段)</v>
      </c>
      <c r="I23">
        <f t="shared" ca="1" si="10"/>
        <v>18911911509</v>
      </c>
      <c r="J23" t="str">
        <f>MID(整理!A23,FIND("、",整理!A23)+1,100)</f>
        <v xml:space="preserve">蟹岛冰雪大世界 </v>
      </c>
      <c r="K23" t="str">
        <f ca="1">LEFT(整理!F23,FIND("元",整理!F23)-1)</f>
        <v>30</v>
      </c>
      <c r="L23" s="1">
        <v>43070</v>
      </c>
      <c r="M23" s="1">
        <v>43156</v>
      </c>
      <c r="N23" t="s">
        <v>577</v>
      </c>
    </row>
    <row r="24" spans="1:14">
      <c r="A24" t="s">
        <v>35</v>
      </c>
      <c r="B24">
        <f>MATCH(A24,原始!B:B,0)</f>
        <v>169</v>
      </c>
      <c r="C24" t="str">
        <f t="shared" si="0"/>
        <v>原始!$B$169:$C$174</v>
      </c>
      <c r="D24" t="str">
        <f t="shared" si="7"/>
        <v>原始!$B$170</v>
      </c>
      <c r="E24" t="str">
        <f t="shared" ca="1" si="2"/>
        <v>亚洲最大、研究水平最高、综合实力最强的动物系统分类与进化研究中心。</v>
      </c>
      <c r="F24" t="str">
        <f t="shared" ca="1" si="3"/>
        <v>40元（周一闭馆）</v>
      </c>
      <c r="G24" t="str">
        <f t="shared" ca="1" si="8"/>
        <v>免门票一人次游览</v>
      </c>
      <c r="H24" t="str">
        <f t="shared" ca="1" si="9"/>
        <v>朝阳区北辰西路1号院中国科学院动物研究所</v>
      </c>
      <c r="I24" t="str">
        <f t="shared" ca="1" si="10"/>
        <v>010-64807975</v>
      </c>
      <c r="J24" t="str">
        <f>MID(整理!A24,FIND("、",整理!A24)+1,100)</f>
        <v>国家动物博物馆</v>
      </c>
      <c r="K24" t="str">
        <f ca="1">LEFT(整理!F24,FIND("元",整理!F24)-1)</f>
        <v>40</v>
      </c>
      <c r="L24" s="1">
        <v>43101</v>
      </c>
      <c r="M24" s="1">
        <v>43465</v>
      </c>
      <c r="N24" t="s">
        <v>302</v>
      </c>
    </row>
    <row r="25" spans="1:14">
      <c r="A25" t="s">
        <v>37</v>
      </c>
      <c r="B25">
        <f>MATCH(A25,原始!B:B,0)</f>
        <v>177</v>
      </c>
      <c r="C25" t="str">
        <f t="shared" si="0"/>
        <v>原始!$B$177:$C$182</v>
      </c>
      <c r="D25" t="str">
        <f t="shared" si="7"/>
        <v>原始!$B$178</v>
      </c>
      <c r="E25" t="str">
        <f t="shared" ca="1" si="2"/>
        <v>集收藏研究、陈列展示紫檀艺术，鉴赏中国传统古典家具于一体的专题类民办（私立）博物馆。</v>
      </c>
      <c r="F25" t="str">
        <f t="shared" ca="1" si="3"/>
        <v>50元（周一闭馆，除夕至初三闭馆）</v>
      </c>
      <c r="G25" t="str">
        <f t="shared" ca="1" si="8"/>
        <v>免门票一人次游览</v>
      </c>
      <c r="H25" t="str">
        <f t="shared" ca="1" si="9"/>
        <v>北京市朝阳区建国路23号</v>
      </c>
      <c r="I25" t="str">
        <f t="shared" ca="1" si="10"/>
        <v>010-85752818</v>
      </c>
      <c r="J25" t="str">
        <f>MID(整理!A25,FIND("、",整理!A25)+1,100)</f>
        <v>中国紫檀博物馆</v>
      </c>
      <c r="K25" t="str">
        <f ca="1">LEFT(整理!F25,FIND("元",整理!F25)-1)</f>
        <v>50</v>
      </c>
      <c r="L25" s="1">
        <v>43101</v>
      </c>
      <c r="M25" s="1">
        <v>43465</v>
      </c>
      <c r="N25" t="s">
        <v>302</v>
      </c>
    </row>
    <row r="26" spans="1:14">
      <c r="A26" t="s">
        <v>39</v>
      </c>
      <c r="B26">
        <f>MATCH(A26,原始!B:B,0)</f>
        <v>185</v>
      </c>
      <c r="C26" t="str">
        <f t="shared" si="0"/>
        <v>原始!$B$185:$C$190</v>
      </c>
      <c r="D26" t="str">
        <f t="shared" si="7"/>
        <v>原始!$B$186</v>
      </c>
      <c r="E26" t="str">
        <f t="shared" ca="1" si="2"/>
        <v>荟萃和展出了中国铁路不同时期、类型及制式的机车车辆和毛泽东专列</v>
      </c>
      <c r="F26" t="str">
        <f t="shared" ca="1" si="3"/>
        <v>20元（周一闭馆）</v>
      </c>
      <c r="G26" t="str">
        <f t="shared" ca="1" si="8"/>
        <v>免门票一人次</v>
      </c>
      <c r="H26" t="str">
        <f t="shared" ca="1" si="9"/>
        <v>北京市朝阳区酒仙桥北路1号北侧</v>
      </c>
      <c r="I26" t="str">
        <f t="shared" ca="1" si="10"/>
        <v>010-64381317</v>
      </c>
      <c r="J26" t="str">
        <f>MID(整理!A26,FIND("、",整理!A26)+1,100)</f>
        <v>中国铁道博物馆东郊馆</v>
      </c>
      <c r="K26" t="str">
        <f ca="1">LEFT(整理!F26,FIND("元",整理!F26)-1)</f>
        <v>20</v>
      </c>
      <c r="L26" s="1">
        <v>43101</v>
      </c>
      <c r="M26" s="1">
        <v>43465</v>
      </c>
      <c r="N26" t="s">
        <v>296</v>
      </c>
    </row>
    <row r="27" spans="1:14">
      <c r="A27" t="s">
        <v>41</v>
      </c>
      <c r="B27">
        <f>MATCH(A27,原始!B:B,0)</f>
        <v>193</v>
      </c>
      <c r="C27" t="str">
        <f t="shared" si="0"/>
        <v>原始!$B$193:$C$198</v>
      </c>
      <c r="D27" t="str">
        <f t="shared" si="7"/>
        <v>原始!$B$194</v>
      </c>
      <c r="E27" t="str">
        <f t="shared" ca="1" si="2"/>
        <v>集元、明、清古建群于一体，主祀泰山神东岳大帝，是道教正一派在华北地区最大的宫观。</v>
      </c>
      <c r="F27" t="str">
        <f t="shared" ca="1" si="3"/>
        <v>10元（周一闭馆）</v>
      </c>
      <c r="G27" t="str">
        <f t="shared" ca="1" si="8"/>
        <v>免门票不限次，春节庙会年票无效，团队无效</v>
      </c>
      <c r="H27" t="str">
        <f t="shared" ca="1" si="9"/>
        <v>北京市朝阳区朝阳门外大街141号</v>
      </c>
      <c r="I27" t="str">
        <f t="shared" ca="1" si="10"/>
        <v>010-65510151</v>
      </c>
      <c r="J27" t="str">
        <f>MID(整理!A27,FIND("、",整理!A27)+1,100)</f>
        <v xml:space="preserve">北京民俗博物馆（东岳庙） </v>
      </c>
      <c r="K27" t="str">
        <f ca="1">LEFT(整理!F27,FIND("元",整理!F27)-1)</f>
        <v>10</v>
      </c>
      <c r="L27" s="1">
        <v>43101</v>
      </c>
      <c r="M27" s="1">
        <v>43465</v>
      </c>
      <c r="N27" t="s">
        <v>310</v>
      </c>
    </row>
    <row r="28" spans="1:14">
      <c r="A28" t="s">
        <v>43</v>
      </c>
      <c r="B28">
        <f>MATCH(A28,原始!B:B,0)</f>
        <v>201</v>
      </c>
      <c r="C28" t="str">
        <f t="shared" si="0"/>
        <v>原始!$B$201:$C$206</v>
      </c>
      <c r="D28" t="str">
        <f t="shared" si="7"/>
        <v>原始!$B$202</v>
      </c>
      <c r="E28" t="str">
        <f t="shared" ca="1" si="2"/>
        <v>晋商博物馆的宗旨就是弘扬晋商文化和精神。该馆是北京市重点规划的100余座博物馆之一。</v>
      </c>
      <c r="F28" t="str">
        <f t="shared" ca="1" si="3"/>
        <v>50元（周一闭馆）</v>
      </c>
      <c r="G28" t="str">
        <f t="shared" ca="1" si="8"/>
        <v>免门票不限次</v>
      </c>
      <c r="H28" t="str">
        <f t="shared" ca="1" si="9"/>
        <v>北京市朝阳区建国路58号1A</v>
      </c>
      <c r="I28" t="str">
        <f t="shared" ca="1" si="10"/>
        <v>010-65581268</v>
      </c>
      <c r="J28" t="str">
        <f>MID(整理!A28,FIND("、",整理!A28)+1,100)</f>
        <v>北京晋商博物馆</v>
      </c>
      <c r="K28" t="str">
        <f ca="1">LEFT(整理!F28,FIND("元",整理!F28)-1)</f>
        <v>50</v>
      </c>
      <c r="L28" s="1">
        <v>43101</v>
      </c>
      <c r="M28" s="1">
        <v>43465</v>
      </c>
      <c r="N28" t="s">
        <v>314</v>
      </c>
    </row>
    <row r="29" spans="1:14">
      <c r="A29" t="s">
        <v>45</v>
      </c>
      <c r="B29">
        <f>MATCH(A29,原始!B:B,0)</f>
        <v>209</v>
      </c>
      <c r="C29" t="str">
        <f t="shared" si="0"/>
        <v>原始!$B$209:$C$214</v>
      </c>
      <c r="D29" t="str">
        <f t="shared" si="7"/>
        <v>原始!$B$210</v>
      </c>
      <c r="E29" t="str">
        <f t="shared" ca="1" si="2"/>
        <v>远离电动设施的喧闹，回归孩子自然的天性。距离市区最近，亲子互动，绿色健康，有趣更有益！有沙滩、有小鱼、有索道、有蹦极，快带孩子来这里畅快的玩个够吧。</v>
      </c>
      <c r="F29" t="str">
        <f t="shared" ca="1" si="3"/>
        <v>80元</v>
      </c>
      <c r="G29" t="str">
        <f t="shared" ca="1" si="8"/>
        <v>免门票一人次</v>
      </c>
      <c r="H29" t="str">
        <f t="shared" ca="1" si="9"/>
        <v>北京市朝阳区蟹岛路1号蟹岛度假村内</v>
      </c>
      <c r="I29">
        <f t="shared" ca="1" si="10"/>
        <v>15811551443</v>
      </c>
      <c r="J29" t="str">
        <f>MID(整理!A29,FIND("、",整理!A29)+1,100)</f>
        <v>北京蟹岛熊孩子儿童拓展乐园</v>
      </c>
      <c r="K29" t="str">
        <f ca="1">LEFT(整理!F29,FIND("元",整理!F29)-1)</f>
        <v>80</v>
      </c>
      <c r="L29" s="1">
        <v>43101</v>
      </c>
      <c r="M29" s="1">
        <v>43465</v>
      </c>
      <c r="N29" t="s">
        <v>296</v>
      </c>
    </row>
    <row r="30" spans="1:14">
      <c r="A30" t="s">
        <v>47</v>
      </c>
      <c r="B30">
        <f>MATCH(A30,原始!B:B,0)</f>
        <v>217</v>
      </c>
      <c r="C30" t="str">
        <f t="shared" si="0"/>
        <v>原始!$B$217:$C$222</v>
      </c>
      <c r="D30" t="str">
        <f t="shared" si="7"/>
        <v>原始!$B$218</v>
      </c>
      <c r="E30" t="str">
        <f t="shared" ca="1" si="2"/>
        <v>票价</v>
      </c>
      <c r="F30" t="str">
        <f t="shared" ca="1" si="3"/>
        <v>80元</v>
      </c>
      <c r="G30" t="str">
        <f t="shared" ca="1" si="8"/>
        <v>免门票一人次，仅限12周岁以下儿童使用，持年票免费体验淘气堡2个小时，超时按10元/小时收费，家长可持年票陪同。</v>
      </c>
      <c r="H30" t="str">
        <f t="shared" ca="1" si="9"/>
        <v>北京朝阳区十八里店吕家营707号</v>
      </c>
      <c r="I30">
        <f t="shared" ca="1" si="10"/>
        <v>13693104444</v>
      </c>
      <c r="J30" t="str">
        <f>MID(整理!A30,FIND("、",整理!A30)+1,100)</f>
        <v>爱乐城儿童乐园淘气堡</v>
      </c>
      <c r="K30" t="str">
        <f ca="1">LEFT(整理!F30,FIND("元",整理!F30)-1)</f>
        <v>80</v>
      </c>
      <c r="L30" s="1">
        <v>43101</v>
      </c>
      <c r="M30" s="1">
        <v>43465</v>
      </c>
      <c r="N30" t="s">
        <v>318</v>
      </c>
    </row>
    <row r="31" spans="1:14">
      <c r="A31" t="s">
        <v>48</v>
      </c>
      <c r="B31">
        <f>MATCH(A31,原始!B:B,0)</f>
        <v>224</v>
      </c>
      <c r="C31" t="str">
        <f t="shared" si="0"/>
        <v>原始!$B$224:$C$229</v>
      </c>
      <c r="D31" t="str">
        <f t="shared" si="7"/>
        <v>原始!$B$225</v>
      </c>
      <c r="E31" t="str">
        <f t="shared" ca="1" si="2"/>
        <v>是集农业、休闲旅游、科普教育、养生养老、吃住游乐娱一体化的大型特色生态园。</v>
      </c>
      <c r="F31" t="str">
        <f t="shared" ca="1" si="3"/>
        <v>48元</v>
      </c>
      <c r="G31" t="str">
        <f t="shared" ca="1" si="8"/>
        <v>免门票不限次游览（团体无效）</v>
      </c>
      <c r="H31" t="str">
        <f t="shared" ca="1" si="9"/>
        <v>北京市通州区于家务乡大耕垡村东</v>
      </c>
      <c r="I31" t="str">
        <f t="shared" ca="1" si="10"/>
        <v>010-80525252010-80525299</v>
      </c>
      <c r="J31" t="str">
        <f>MID(整理!A31,FIND("、",整理!A31)+1,100)</f>
        <v>通州第五季龙水凤港生态农场</v>
      </c>
      <c r="K31" t="str">
        <f ca="1">LEFT(整理!F31,FIND("元",整理!F31)-1)</f>
        <v>48</v>
      </c>
      <c r="L31" s="1">
        <v>43101</v>
      </c>
      <c r="M31" s="1">
        <v>43465</v>
      </c>
      <c r="N31" t="s">
        <v>321</v>
      </c>
    </row>
    <row r="32" spans="1:14">
      <c r="A32" t="s">
        <v>50</v>
      </c>
      <c r="B32">
        <f>MATCH(A32,原始!B:B,0)</f>
        <v>232</v>
      </c>
      <c r="C32" t="str">
        <f t="shared" si="0"/>
        <v>原始!$B$232:$C$237</v>
      </c>
      <c r="D32" t="str">
        <f t="shared" si="7"/>
        <v>原始!$B$233</v>
      </c>
      <c r="E32" t="str">
        <f t="shared" ca="1" si="2"/>
        <v>园区内一望无际的花海，其中深粉色、浅粉色、红色及黄色的百日草花带，姹紫嫣红，是华北最大花卉景点</v>
      </c>
      <c r="F32" t="str">
        <f t="shared" ca="1" si="3"/>
        <v>30元</v>
      </c>
      <c r="G32" t="str">
        <f t="shared" ca="1" si="8"/>
        <v>免门票不限次游览（5月-10月开放）</v>
      </c>
      <c r="H32" t="str">
        <f t="shared" ca="1" si="9"/>
        <v>北京市通州区于家务乡国际种业园区</v>
      </c>
      <c r="I32" t="str">
        <f t="shared" ca="1" si="10"/>
        <v>010-80535068</v>
      </c>
      <c r="J32" t="str">
        <f>MID(整理!A32,FIND("、",整理!A32)+1,100)</f>
        <v>花仙子万花园</v>
      </c>
      <c r="K32" t="str">
        <f ca="1">LEFT(整理!F32,FIND("元",整理!F32)-1)</f>
        <v>30</v>
      </c>
      <c r="L32" s="1">
        <v>43221</v>
      </c>
      <c r="M32" s="1">
        <v>43404</v>
      </c>
      <c r="N32" t="s">
        <v>323</v>
      </c>
    </row>
    <row r="33" spans="1:14">
      <c r="A33" t="s">
        <v>52</v>
      </c>
      <c r="B33">
        <f>MATCH(A33,原始!B:B,0)</f>
        <v>240</v>
      </c>
      <c r="C33" t="str">
        <f t="shared" si="0"/>
        <v>原始!$B$240:$C$245</v>
      </c>
      <c r="D33" t="str">
        <f t="shared" si="7"/>
        <v>原始!$B$241</v>
      </c>
      <c r="E33" t="str">
        <f t="shared" ca="1" si="2"/>
        <v>集农产品种植、禽蛋养殖、产品研发、旅游观光、度假娱乐、示范推广和加工销售为一体。</v>
      </c>
      <c r="F33" t="str">
        <f t="shared" ca="1" si="3"/>
        <v>40元</v>
      </c>
      <c r="G33" t="str">
        <f t="shared" ca="1" si="8"/>
        <v>免门票不限次游览(4月-10月开放)</v>
      </c>
      <c r="H33" t="str">
        <f t="shared" ca="1" si="9"/>
        <v>北京市通州区西集镇沙古堆村甲308</v>
      </c>
      <c r="I33">
        <f t="shared" ca="1" si="10"/>
        <v>15910910041</v>
      </c>
      <c r="J33" t="str">
        <f>MID(整理!A33,FIND("、",整理!A33)+1,100)</f>
        <v>丰瑞康洲亲子农场</v>
      </c>
      <c r="K33" t="str">
        <f ca="1">LEFT(整理!F33,FIND("元",整理!F33)-1)</f>
        <v>40</v>
      </c>
      <c r="L33" s="1">
        <v>43191</v>
      </c>
      <c r="M33" s="1">
        <v>43404</v>
      </c>
      <c r="N33" t="s">
        <v>326</v>
      </c>
    </row>
    <row r="34" spans="1:14">
      <c r="A34" t="s">
        <v>54</v>
      </c>
      <c r="B34">
        <f>MATCH(A34,原始!B:B,0)</f>
        <v>248</v>
      </c>
      <c r="C34" t="str">
        <f t="shared" si="0"/>
        <v>原始!$B$248:$C$253</v>
      </c>
      <c r="D34" t="str">
        <f t="shared" si="7"/>
        <v>原始!$B$249</v>
      </c>
      <c r="E34" t="str">
        <f t="shared" ca="1" si="2"/>
        <v>博物馆以收藏、保护、研究、记录、展示和宣传收音机和电影机文化为主</v>
      </c>
      <c r="F34" t="str">
        <f t="shared" ca="1" si="3"/>
        <v>50元</v>
      </c>
      <c r="G34" t="str">
        <f t="shared" ca="1" si="8"/>
        <v>免门票不限次游览（春节假期闭馆）</v>
      </c>
      <c r="H34" t="str">
        <f t="shared" ca="1" si="9"/>
        <v>北京市通州区宋庄镇小堡村环岛东500米赛格斯大厦</v>
      </c>
      <c r="I34" t="str">
        <f t="shared" ca="1" si="10"/>
        <v>010-89560128-802</v>
      </c>
      <c r="J34" t="str">
        <f>MID(整理!A34,FIND("、",整理!A34)+1,100)</f>
        <v>大戚收音机电影机博物馆</v>
      </c>
      <c r="K34" t="str">
        <f ca="1">LEFT(整理!F34,FIND("元",整理!F34)-1)</f>
        <v>50</v>
      </c>
      <c r="L34" s="1">
        <v>43101</v>
      </c>
      <c r="M34" s="1">
        <v>43465</v>
      </c>
      <c r="N34" t="s">
        <v>329</v>
      </c>
    </row>
    <row r="35" spans="1:14">
      <c r="A35" t="s">
        <v>56</v>
      </c>
      <c r="B35">
        <f>MATCH(A35,原始!B:B,0)</f>
        <v>256</v>
      </c>
      <c r="C35" t="str">
        <f t="shared" si="0"/>
        <v>原始!$B$256:$C$261</v>
      </c>
      <c r="D35" t="str">
        <f t="shared" si="7"/>
        <v>原始!$B$257</v>
      </c>
      <c r="E35" t="str">
        <f t="shared" ca="1" si="2"/>
        <v>票价</v>
      </c>
      <c r="F35" t="str">
        <f t="shared" ca="1" si="3"/>
        <v>200/280元</v>
      </c>
      <c r="G35" t="str">
        <f t="shared" ca="1" si="8"/>
        <v>优惠一人次（280元优惠至50元，200元优惠至40元，演出时间</v>
      </c>
      <c r="H35" t="str">
        <f t="shared" ca="1" si="9"/>
        <v>北京市东城区幸福大街44号</v>
      </c>
      <c r="I35" t="str">
        <f t="shared" ca="1" si="10"/>
        <v>010-67103671010-67142473</v>
      </c>
      <c r="J35" t="str">
        <f>MID(整理!A35,FIND("、",整理!A35)+1,100)</f>
        <v>东城红剧场《功夫传奇》</v>
      </c>
      <c r="K35">
        <v>160</v>
      </c>
      <c r="L35" s="1">
        <v>43101</v>
      </c>
      <c r="M35" s="1">
        <v>43465</v>
      </c>
      <c r="N35" t="s">
        <v>333</v>
      </c>
    </row>
    <row r="36" spans="1:14">
      <c r="A36" t="s">
        <v>57</v>
      </c>
      <c r="B36">
        <f>MATCH(A36,原始!B:B,0)</f>
        <v>263</v>
      </c>
      <c r="C36" t="str">
        <f t="shared" si="0"/>
        <v>原始!$B$263:$C$268</v>
      </c>
      <c r="D36" t="str">
        <f t="shared" si="7"/>
        <v>原始!$B$264</v>
      </c>
      <c r="E36" t="str">
        <f t="shared" ca="1" si="2"/>
        <v>始建于元代，合于“左庙右学”的古制，分别作为皇帝祭祀孔子的场所和中央最高学府</v>
      </c>
      <c r="F36" t="str">
        <f t="shared" ca="1" si="3"/>
        <v>30元（周一闭馆）</v>
      </c>
      <c r="G36" t="str">
        <f t="shared" ca="1" si="8"/>
        <v>免门票不限次游览（7月1日-9月30日年票无效）</v>
      </c>
      <c r="H36" t="str">
        <f t="shared" ca="1" si="9"/>
        <v>北京市东城区国子监街15号</v>
      </c>
      <c r="I36" t="str">
        <f t="shared" ca="1" si="10"/>
        <v>010-64063352、64075259</v>
      </c>
      <c r="J36" t="str">
        <f>MID(整理!A36,FIND("、",整理!A36)+1,100)</f>
        <v xml:space="preserve">孔庙和国子监博物馆 </v>
      </c>
      <c r="K36" t="str">
        <f ca="1">LEFT(整理!F36,FIND("元",整理!F36)-1)</f>
        <v>30</v>
      </c>
      <c r="L36" s="1">
        <v>43101</v>
      </c>
      <c r="M36" s="1">
        <v>43343</v>
      </c>
      <c r="N36" t="s">
        <v>583</v>
      </c>
    </row>
    <row r="37" spans="1:14">
      <c r="A37" t="s">
        <v>59</v>
      </c>
      <c r="B37">
        <f>MATCH(A37,原始!B:B,0)</f>
        <v>271</v>
      </c>
      <c r="C37" t="str">
        <f t="shared" si="0"/>
        <v>原始!$B$271:$C$276</v>
      </c>
      <c r="D37" t="str">
        <f t="shared" si="7"/>
        <v>原始!$B$272</v>
      </c>
      <c r="E37" t="str">
        <f t="shared" ca="1" si="2"/>
        <v>北京明、清两朝都城的正南门，俗称前门，全国重点文物保护单位。</v>
      </c>
      <c r="F37" t="str">
        <f t="shared" ca="1" si="3"/>
        <v>20元，周一闭馆，如遇政治活动、会议及五一、十一等节假日、重大活动等特殊情况广场封闭时需闭馆，请提前电话咨询。</v>
      </c>
      <c r="G37" t="str">
        <f t="shared" ca="1" si="8"/>
        <v>免门票不限次游览</v>
      </c>
      <c r="H37" t="str">
        <f t="shared" ca="1" si="9"/>
        <v>东城区天安门广场南端正阳门城楼</v>
      </c>
      <c r="I37" t="str">
        <f t="shared" ca="1" si="10"/>
        <v>010-65118110、65118119</v>
      </c>
      <c r="J37" t="str">
        <f>MID(整理!A37,FIND("、",整理!A37)+1,100)</f>
        <v xml:space="preserve">正阳门城楼 </v>
      </c>
      <c r="K37" t="str">
        <f ca="1">LEFT(整理!F37,FIND("元",整理!F37)-1)</f>
        <v>20</v>
      </c>
      <c r="L37" s="1">
        <v>43101</v>
      </c>
      <c r="M37" s="1">
        <v>43465</v>
      </c>
      <c r="N37" t="s">
        <v>267</v>
      </c>
    </row>
    <row r="38" spans="1:14">
      <c r="A38" t="s">
        <v>61</v>
      </c>
      <c r="B38">
        <f>MATCH(A38,原始!B:B,0)</f>
        <v>279</v>
      </c>
      <c r="C38" t="str">
        <f t="shared" si="0"/>
        <v>原始!$B$279:$C$284</v>
      </c>
      <c r="D38" t="str">
        <f t="shared" si="7"/>
        <v>原始!$B$280</v>
      </c>
      <c r="E38" t="str">
        <f t="shared" ca="1" si="2"/>
        <v>馆内运用大量文物和图片史料，并利用声、光、电于一体的模拟驾驶舱体验、多媒体触摸、沙盘演示等手段全面反映中国铁路发展的历史轨迹。</v>
      </c>
      <c r="F38" t="str">
        <f t="shared" ca="1" si="3"/>
        <v>20元（周一闭馆）</v>
      </c>
      <c r="G38" t="str">
        <f t="shared" ca="1" si="8"/>
        <v>免门票一人次游览</v>
      </c>
      <c r="H38" t="str">
        <f t="shared" ca="1" si="9"/>
        <v>北京市东城区前门大街甲2号</v>
      </c>
      <c r="I38" t="str">
        <f t="shared" ca="1" si="10"/>
        <v>010-67051638</v>
      </c>
      <c r="J38" t="str">
        <f>MID(整理!A38,FIND("、",整理!A38)+1,100)</f>
        <v>中国铁道博物馆正阳门馆</v>
      </c>
      <c r="K38" t="str">
        <f ca="1">LEFT(整理!F38,FIND("元",整理!F38)-1)</f>
        <v>20</v>
      </c>
      <c r="L38" s="1">
        <v>43101</v>
      </c>
      <c r="M38" s="1">
        <v>43465</v>
      </c>
      <c r="N38" t="s">
        <v>302</v>
      </c>
    </row>
    <row r="39" spans="1:14">
      <c r="A39" t="s">
        <v>63</v>
      </c>
      <c r="B39">
        <f>MATCH(A39,原始!B:B,0)</f>
        <v>287</v>
      </c>
      <c r="C39" t="str">
        <f t="shared" si="0"/>
        <v>原始!$B$287:$C$292</v>
      </c>
      <c r="D39" t="str">
        <f t="shared" si="7"/>
        <v>原始!$B$288</v>
      </c>
      <c r="E39" t="str">
        <f t="shared" ca="1" si="2"/>
        <v>为皇城东部一座大型寺院，整体寺院部局严谨、规模宏大，具有极高的艺术和文物价值。北京市首批全国重点文物保护单位。</v>
      </c>
      <c r="F39" t="str">
        <f t="shared" ca="1" si="3"/>
        <v>20元，周一闭馆</v>
      </c>
      <c r="G39" t="str">
        <f t="shared" ca="1" si="8"/>
        <v>免门票不限次游览</v>
      </c>
      <c r="H39" t="str">
        <f t="shared" ca="1" si="9"/>
        <v>北京市东城区禄米仓胡同5号</v>
      </c>
      <c r="I39" t="str">
        <f t="shared" ca="1" si="10"/>
        <v>010-65253670、65286691</v>
      </c>
      <c r="J39" t="str">
        <f>MID(整理!A39,FIND("、",整理!A39)+1,100)</f>
        <v xml:space="preserve">北京文博交流馆（智化寺) </v>
      </c>
      <c r="K39" t="str">
        <f ca="1">LEFT(整理!F39,FIND("元",整理!F39)-1)</f>
        <v>20</v>
      </c>
      <c r="L39" s="1">
        <v>43101</v>
      </c>
      <c r="M39" s="1">
        <v>43465</v>
      </c>
      <c r="N39" t="s">
        <v>267</v>
      </c>
    </row>
    <row r="40" spans="1:14">
      <c r="A40" t="s">
        <v>65</v>
      </c>
      <c r="B40">
        <f>MATCH(A40,原始!B:B,0)</f>
        <v>295</v>
      </c>
      <c r="C40" t="str">
        <f t="shared" si="0"/>
        <v>原始!$B$295:$C$300</v>
      </c>
      <c r="D40" t="str">
        <f t="shared" si="7"/>
        <v>原始!$B$296</v>
      </c>
      <c r="E40" t="str">
        <f t="shared" ca="1" si="2"/>
        <v>博物馆分为新馆、清末自来水厂旧址（暂缓开放）两个展区，新馆由科普馆和通史馆组成。</v>
      </c>
      <c r="F40" t="str">
        <f t="shared" ca="1" si="3"/>
        <v>5元（周一、周二闭馆）</v>
      </c>
      <c r="G40" t="str">
        <f t="shared" ca="1" si="8"/>
        <v>免门票不限次</v>
      </c>
      <c r="H40" t="str">
        <f t="shared" ca="1" si="9"/>
        <v>北京市东城区东直门外香河园街3号</v>
      </c>
      <c r="I40" t="str">
        <f t="shared" ca="1" si="10"/>
        <v>010-64650787</v>
      </c>
      <c r="J40" t="str">
        <f>MID(整理!A40,FIND("、",整理!A40)+1,100)</f>
        <v>北京自来水博物馆</v>
      </c>
      <c r="K40" t="str">
        <f ca="1">LEFT(整理!F40,FIND("元",整理!F40)-1)</f>
        <v>5</v>
      </c>
      <c r="L40" s="1">
        <v>43101</v>
      </c>
      <c r="M40" s="1">
        <v>43465</v>
      </c>
      <c r="N40" t="s">
        <v>314</v>
      </c>
    </row>
    <row r="41" spans="1:14">
      <c r="A41" t="s">
        <v>67</v>
      </c>
      <c r="B41">
        <f>MATCH(A41,原始!B:B,0)</f>
        <v>303</v>
      </c>
      <c r="C41" t="str">
        <f t="shared" si="0"/>
        <v>原始!$B$303:$C$308</v>
      </c>
      <c r="D41" t="str">
        <f t="shared" si="7"/>
        <v>原始!$B$304</v>
      </c>
      <c r="E41" t="str">
        <f t="shared" ca="1" si="2"/>
        <v>目前亚洲规模最大的国家级地质学博物馆</v>
      </c>
      <c r="F41" t="str">
        <f t="shared" ca="1" si="3"/>
        <v>30元（周一闭馆）</v>
      </c>
      <c r="G41" t="str">
        <f t="shared" ca="1" si="8"/>
        <v>免门票不限次游览</v>
      </c>
      <c r="H41" t="str">
        <f t="shared" ca="1" si="9"/>
        <v>北京市西城区羊肉胡同15号北门</v>
      </c>
      <c r="I41" t="str">
        <f t="shared" ca="1" si="10"/>
        <v>010-66557858</v>
      </c>
      <c r="J41" t="str">
        <f>MID(整理!A41,FIND("、",整理!A41)+1,100)</f>
        <v xml:space="preserve">中国地质博物馆 </v>
      </c>
      <c r="K41" t="str">
        <f ca="1">LEFT(整理!F41,FIND("元",整理!F41)-1)</f>
        <v>30</v>
      </c>
      <c r="L41" s="1">
        <v>43101</v>
      </c>
      <c r="M41" s="1">
        <v>43465</v>
      </c>
      <c r="N41" t="s">
        <v>267</v>
      </c>
    </row>
    <row r="42" spans="1:14">
      <c r="A42" t="s">
        <v>69</v>
      </c>
      <c r="B42">
        <f>MATCH(A42,原始!B:B,0)</f>
        <v>311</v>
      </c>
      <c r="C42" t="str">
        <f t="shared" si="0"/>
        <v>原始!$B$311:$C$316</v>
      </c>
      <c r="D42" t="str">
        <f t="shared" si="7"/>
        <v>原始!$B$312</v>
      </c>
      <c r="E42" t="str">
        <f t="shared" ca="1" si="2"/>
        <v>我国现存惟一的一座祭祀历代帝王和功臣名将的皇家庙宇。</v>
      </c>
      <c r="F42" t="str">
        <f t="shared" ca="1" si="3"/>
        <v>20元（周一、周二闭馆）</v>
      </c>
      <c r="G42" t="str">
        <f t="shared" ca="1" si="8"/>
        <v>免门票不限次游览</v>
      </c>
      <c r="H42" t="str">
        <f t="shared" ca="1" si="9"/>
        <v>北京市西城区阜成门内大街131号</v>
      </c>
      <c r="I42" t="str">
        <f t="shared" ca="1" si="10"/>
        <v>010-66120186</v>
      </c>
      <c r="J42" t="str">
        <f>MID(整理!A42,FIND("、",整理!A42)+1,100)</f>
        <v>历代帝王庙</v>
      </c>
      <c r="K42" t="str">
        <f ca="1">LEFT(整理!F42,FIND("元",整理!F42)-1)</f>
        <v>20</v>
      </c>
      <c r="L42" s="1">
        <v>43101</v>
      </c>
      <c r="M42" s="1">
        <v>43465</v>
      </c>
      <c r="N42" t="s">
        <v>267</v>
      </c>
    </row>
    <row r="43" spans="1:14">
      <c r="A43" t="s">
        <v>71</v>
      </c>
      <c r="B43">
        <f>MATCH(A43,原始!B:B,0)</f>
        <v>319</v>
      </c>
      <c r="C43" t="str">
        <f t="shared" si="0"/>
        <v>原始!$B$319:$C$324</v>
      </c>
      <c r="D43" t="str">
        <f t="shared" si="7"/>
        <v>原始!$B$320</v>
      </c>
      <c r="E43" t="str">
        <f t="shared" ca="1" si="2"/>
        <v>为郭沫若生前的办公地和寓所，院落原为乐氏达仁堂所建</v>
      </c>
      <c r="F43" t="str">
        <f t="shared" ca="1" si="3"/>
        <v>20元</v>
      </c>
      <c r="G43" t="str">
        <f t="shared" ca="1" si="8"/>
        <v>免门票不限次游览（周一闭馆，冬季闭馆）</v>
      </c>
      <c r="H43" t="str">
        <f t="shared" ca="1" si="9"/>
        <v>北京市西城区前海西街18号</v>
      </c>
      <c r="I43" t="str">
        <f t="shared" ca="1" si="10"/>
        <v>010-83225985</v>
      </c>
      <c r="J43" t="str">
        <f>MID(整理!A43,FIND("、",整理!A43)+1,100)</f>
        <v xml:space="preserve">郭沫若纪念馆 </v>
      </c>
      <c r="K43" t="str">
        <f ca="1">LEFT(整理!F43,FIND("元",整理!F43)-1)</f>
        <v>20</v>
      </c>
      <c r="L43" s="1">
        <v>43101</v>
      </c>
      <c r="M43" s="1">
        <v>43465</v>
      </c>
      <c r="N43" t="s">
        <v>591</v>
      </c>
    </row>
    <row r="44" spans="1:14">
      <c r="A44" t="s">
        <v>73</v>
      </c>
      <c r="B44">
        <f>MATCH(A44,原始!B:B,0)</f>
        <v>327</v>
      </c>
      <c r="C44" t="str">
        <f t="shared" si="0"/>
        <v>原始!$B$327:$C$332</v>
      </c>
      <c r="D44" t="str">
        <f t="shared" si="7"/>
        <v>原始!$B$328</v>
      </c>
      <c r="E44" t="str">
        <f t="shared" ca="1" si="2"/>
        <v xml:space="preserve">一座典型的北京四合院、介绍梅兰芳生平的纪念馆。 </v>
      </c>
      <c r="F44" t="str">
        <f t="shared" ca="1" si="3"/>
        <v>10元（周一闭馆）</v>
      </c>
      <c r="G44" t="str">
        <f t="shared" ca="1" si="8"/>
        <v>免门票不限次游览</v>
      </c>
      <c r="H44" t="str">
        <f t="shared" ca="1" si="9"/>
        <v>北京市西城区护国寺街9号</v>
      </c>
      <c r="I44" t="str">
        <f t="shared" ca="1" si="10"/>
        <v>010-83223598-8001</v>
      </c>
      <c r="J44" t="str">
        <f>MID(整理!A44,FIND("、",整理!A44)+1,100)</f>
        <v>梅兰芳纪念馆</v>
      </c>
      <c r="K44" t="str">
        <f ca="1">LEFT(整理!F44,FIND("元",整理!F44)-1)</f>
        <v>10</v>
      </c>
      <c r="L44" s="1">
        <v>43101</v>
      </c>
      <c r="M44" s="1">
        <v>43465</v>
      </c>
      <c r="N44" t="s">
        <v>267</v>
      </c>
    </row>
    <row r="45" spans="1:14">
      <c r="A45" t="s">
        <v>75</v>
      </c>
      <c r="B45">
        <f>MATCH(A45,原始!B:B,0)</f>
        <v>335</v>
      </c>
      <c r="C45" t="str">
        <f t="shared" si="0"/>
        <v>原始!$B$335:$C$340</v>
      </c>
      <c r="D45" t="str">
        <f t="shared" si="7"/>
        <v>原始!$B$336</v>
      </c>
      <c r="E45" t="str">
        <f t="shared" ca="1" si="2"/>
        <v>李大钊传播马克思主义、创办中国共产党等一系列革命实践活动的历史见证。</v>
      </c>
      <c r="F45" t="str">
        <f t="shared" ca="1" si="3"/>
        <v>10元（周一、周二闭馆）</v>
      </c>
      <c r="G45" t="str">
        <f t="shared" ca="1" si="8"/>
        <v>免门票不限次游览</v>
      </c>
      <c r="H45" t="str">
        <f t="shared" ca="1" si="9"/>
        <v>北京市西城区文华胡同24号</v>
      </c>
      <c r="I45" t="str">
        <f t="shared" ca="1" si="10"/>
        <v>010-66089208、66011512</v>
      </c>
      <c r="J45" t="str">
        <f>MID(整理!A45,FIND("、",整理!A45)+1,100)</f>
        <v>李大钊故居</v>
      </c>
      <c r="K45" t="str">
        <f ca="1">LEFT(整理!F45,FIND("元",整理!F45)-1)</f>
        <v>10</v>
      </c>
      <c r="L45" s="1">
        <v>43101</v>
      </c>
      <c r="M45" s="1">
        <v>43465</v>
      </c>
      <c r="N45" t="s">
        <v>267</v>
      </c>
    </row>
    <row r="46" spans="1:14">
      <c r="A46" t="s">
        <v>77</v>
      </c>
      <c r="B46">
        <f>MATCH(A46,原始!B:B,0)</f>
        <v>343</v>
      </c>
      <c r="C46" t="str">
        <f t="shared" si="0"/>
        <v>原始!$B$343:$C$348</v>
      </c>
      <c r="D46" t="str">
        <f t="shared" si="7"/>
        <v>原始!$B$344</v>
      </c>
      <c r="E46" t="str">
        <f t="shared" ca="1" si="2"/>
        <v>是明清两代皇帝祭祀先农以及举行亲耕耤田典礼的地方，是北京皇家祭祀建筑体系中保存完好的一处。</v>
      </c>
      <c r="F46" t="str">
        <f t="shared" ca="1" si="3"/>
        <v>15元，周一闭馆、元旦、除夕、春节假期及政治活动、重要会议等情况闭馆</v>
      </c>
      <c r="G46" t="str">
        <f t="shared" ca="1" si="8"/>
        <v>免门票不限次游览</v>
      </c>
      <c r="H46" t="str">
        <f t="shared" ca="1" si="9"/>
        <v>北京市西城区东经路21号</v>
      </c>
      <c r="I46" t="str">
        <f t="shared" ca="1" si="10"/>
        <v>010-63172150</v>
      </c>
      <c r="J46" t="str">
        <f>MID(整理!A46,FIND("、",整理!A46)+1,100)</f>
        <v>古代建筑博物馆（先农坛）</v>
      </c>
      <c r="K46" t="str">
        <f ca="1">LEFT(整理!F46,FIND("元",整理!F46)-1)</f>
        <v>15</v>
      </c>
      <c r="L46" s="1">
        <v>43101</v>
      </c>
      <c r="M46" s="1">
        <v>43465</v>
      </c>
      <c r="N46" t="s">
        <v>267</v>
      </c>
    </row>
    <row r="47" spans="1:14">
      <c r="A47" t="s">
        <v>79</v>
      </c>
      <c r="B47">
        <f>MATCH(A47,原始!B:B,0)</f>
        <v>351</v>
      </c>
      <c r="C47" t="str">
        <f t="shared" si="0"/>
        <v>原始!$B$351:$C$356</v>
      </c>
      <c r="D47" t="str">
        <f t="shared" si="7"/>
        <v>原始!$B$352</v>
      </c>
      <c r="E47" t="str">
        <f t="shared" ca="1" si="2"/>
        <v>会馆“戏楼、茶楼、酒楼、博物馆”三楼一馆经营模式，为顾客提供国际化的服务。</v>
      </c>
      <c r="F47" t="str">
        <f t="shared" ca="1" si="3"/>
        <v>10元</v>
      </c>
      <c r="G47" t="str">
        <f t="shared" ca="1" si="8"/>
        <v>免门票不限次游览，除夕闭馆</v>
      </c>
      <c r="H47" t="str">
        <f t="shared" ca="1" si="9"/>
        <v>北京西城区虎坊路3号</v>
      </c>
      <c r="I47" t="str">
        <f t="shared" ca="1" si="10"/>
        <v>010-83551680、63518284</v>
      </c>
      <c r="J47" t="str">
        <f>MID(整理!A47,FIND("、",整理!A47)+1,100)</f>
        <v xml:space="preserve">湖广会馆 </v>
      </c>
      <c r="K47" t="str">
        <f ca="1">LEFT(整理!F47,FIND("元",整理!F47)-1)</f>
        <v>10</v>
      </c>
      <c r="L47" s="1">
        <v>43101</v>
      </c>
      <c r="M47" s="1">
        <v>43465</v>
      </c>
      <c r="N47" t="s">
        <v>351</v>
      </c>
    </row>
    <row r="48" spans="1:14">
      <c r="A48" t="s">
        <v>81</v>
      </c>
      <c r="B48">
        <f>MATCH(A48,原始!B:B,0)</f>
        <v>359</v>
      </c>
      <c r="C48" t="str">
        <f t="shared" si="0"/>
        <v>原始!$B$359:$C$364</v>
      </c>
      <c r="D48" t="str">
        <f t="shared" si="7"/>
        <v>原始!$B$360</v>
      </c>
      <c r="E48" t="str">
        <f t="shared" ca="1" si="2"/>
        <v>世界唯一的陶专题馆，约3000件出土文物</v>
      </c>
      <c r="F48" t="e">
        <f t="shared" ca="1" si="3"/>
        <v>#N/A</v>
      </c>
      <c r="G48" t="str">
        <f t="shared" ca="1" si="8"/>
        <v>免门票不限次游览</v>
      </c>
      <c r="H48" t="str">
        <f t="shared" ca="1" si="9"/>
        <v>西城区右安门内西街18号(大观园公园北门旁边)</v>
      </c>
      <c r="I48" t="str">
        <f t="shared" ca="1" si="10"/>
        <v>010-63538811、63538884</v>
      </c>
      <c r="J48" t="str">
        <f>MID(整理!A48,FIND("、",整理!A48)+1,100)</f>
        <v>古陶文明博物馆</v>
      </c>
      <c r="K48">
        <v>0</v>
      </c>
      <c r="L48" s="1">
        <v>43101</v>
      </c>
      <c r="M48" s="1">
        <v>43465</v>
      </c>
      <c r="N48" t="s">
        <v>267</v>
      </c>
    </row>
    <row r="49" spans="1:14">
      <c r="A49" t="s">
        <v>84</v>
      </c>
      <c r="B49">
        <f>MATCH(A49,原始!B:B,0)</f>
        <v>367</v>
      </c>
      <c r="C49" t="str">
        <f t="shared" si="0"/>
        <v>原始!$B$367:$C$372</v>
      </c>
      <c r="D49" t="str">
        <f t="shared" si="7"/>
        <v>原始!$B$368</v>
      </c>
      <c r="E49" t="str">
        <f t="shared" ca="1" si="2"/>
        <v xml:space="preserve">中国历代货币专题性博物馆，集展览、钱币研究和交换为一体的好场所。 </v>
      </c>
      <c r="F49" t="str">
        <f t="shared" ca="1" si="3"/>
        <v>20元（周一闭馆）</v>
      </c>
      <c r="G49" t="str">
        <f t="shared" ca="1" si="8"/>
        <v>免门票不限次，团队需提前三天预约</v>
      </c>
      <c r="H49" t="str">
        <f t="shared" ca="1" si="9"/>
        <v>北京市西城区德胜门东大街9号</v>
      </c>
      <c r="I49" t="str">
        <f t="shared" ca="1" si="10"/>
        <v>010-82808719-8000</v>
      </c>
      <c r="J49" t="str">
        <f>MID(整理!A49,FIND("、",整理!A49)+1,100)</f>
        <v xml:space="preserve">北京市古代钱币展览馆 </v>
      </c>
      <c r="K49" t="str">
        <f ca="1">LEFT(整理!F49,FIND("元",整理!F49)-1)</f>
        <v>20</v>
      </c>
      <c r="L49" s="1">
        <v>43101</v>
      </c>
      <c r="M49" s="1">
        <v>43465</v>
      </c>
      <c r="N49" t="s">
        <v>355</v>
      </c>
    </row>
    <row r="50" spans="1:14">
      <c r="A50" t="s">
        <v>86</v>
      </c>
      <c r="B50">
        <f>MATCH(A50,原始!B:B,0)</f>
        <v>375</v>
      </c>
      <c r="C50" t="str">
        <f t="shared" si="0"/>
        <v>原始!$B$375:$C$380</v>
      </c>
      <c r="D50" t="str">
        <f t="shared" si="7"/>
        <v>原始!$B$376</v>
      </c>
      <c r="E50" t="str">
        <f t="shared" ca="1" si="2"/>
        <v>白塔已成为元大都保留至今且唯一完整的历史文化遗存，是祖国统一的历史见证。</v>
      </c>
      <c r="F50" t="str">
        <f t="shared" ca="1" si="3"/>
        <v>20元周一闭馆</v>
      </c>
      <c r="G50" t="str">
        <f t="shared" ca="1" si="8"/>
        <v>免门票不限次游览</v>
      </c>
      <c r="H50" t="str">
        <f t="shared" ca="1" si="9"/>
        <v>北京市西城区阜成门内大街171号</v>
      </c>
      <c r="I50" t="str">
        <f t="shared" ca="1" si="10"/>
        <v>010-66131883、66166099</v>
      </c>
      <c r="J50" t="str">
        <f>MID(整理!A50,FIND("、",整理!A50)+1,100)</f>
        <v>西城白塔寺</v>
      </c>
      <c r="K50" t="str">
        <f ca="1">LEFT(整理!F50,FIND("元",整理!F50)-1)</f>
        <v>20</v>
      </c>
      <c r="L50" s="1">
        <v>43101</v>
      </c>
      <c r="M50" s="1">
        <v>43465</v>
      </c>
      <c r="N50" t="s">
        <v>267</v>
      </c>
    </row>
    <row r="51" spans="1:14">
      <c r="A51" t="s">
        <v>88</v>
      </c>
      <c r="B51">
        <f>MATCH(A51,原始!B:B,0)</f>
        <v>383</v>
      </c>
      <c r="C51" t="str">
        <f t="shared" si="0"/>
        <v>原始!$B$383:$C$388</v>
      </c>
      <c r="D51" t="str">
        <f t="shared" si="7"/>
        <v>原始!$B$384</v>
      </c>
      <c r="E51" t="str">
        <f t="shared" ca="1" si="2"/>
        <v>寺院的每座建筑内几乎都有古老的佛像、文物等，全都十分珍贵。</v>
      </c>
      <c r="F51" t="str">
        <f t="shared" ca="1" si="3"/>
        <v>5元</v>
      </c>
      <c r="G51" t="str">
        <f t="shared" ca="1" si="8"/>
        <v>免门票不限次游览</v>
      </c>
      <c r="H51" t="str">
        <f t="shared" ca="1" si="9"/>
        <v>北京市西城区法源寺前街7号</v>
      </c>
      <c r="I51" t="str">
        <f t="shared" ca="1" si="10"/>
        <v>010-63554682</v>
      </c>
      <c r="J51" t="str">
        <f>MID(整理!A51,FIND("、",整理!A51)+1,100)</f>
        <v>中国佛教图书文物馆（法源寺）</v>
      </c>
      <c r="K51" t="str">
        <f ca="1">LEFT(整理!F51,FIND("元",整理!F51)-1)</f>
        <v>5</v>
      </c>
      <c r="L51" s="1">
        <v>43101</v>
      </c>
      <c r="M51" s="1">
        <v>43465</v>
      </c>
      <c r="N51" t="s">
        <v>267</v>
      </c>
    </row>
    <row r="52" spans="1:14">
      <c r="A52" t="s">
        <v>90</v>
      </c>
      <c r="B52">
        <f>MATCH(A52,原始!B:B,0)</f>
        <v>391</v>
      </c>
      <c r="C52" t="str">
        <f t="shared" si="0"/>
        <v>原始!$B$391:$C$396</v>
      </c>
      <c r="D52" t="str">
        <f t="shared" si="7"/>
        <v>原始!$B$392</v>
      </c>
      <c r="E52" t="str">
        <f t="shared" ca="1" si="2"/>
        <v>公园自然环境优美，山势陡峭，山峰林立,山石神形兼备园内最高峰海拔1153米，鹫峰主峰海拔465米。</v>
      </c>
      <c r="F52" t="str">
        <f t="shared" ca="1" si="3"/>
        <v>15元</v>
      </c>
      <c r="G52" t="str">
        <f t="shared" ca="1" si="8"/>
        <v>免门票不限次</v>
      </c>
      <c r="H52" t="str">
        <f t="shared" ca="1" si="9"/>
        <v>北京市海淀区苏家坨镇秀峰寺路5号</v>
      </c>
      <c r="I52" t="str">
        <f t="shared" ca="1" si="10"/>
        <v>010-62455816</v>
      </c>
      <c r="J52" t="str">
        <f>MID(整理!A52,FIND("、",整理!A52)+1,100)</f>
        <v>海淀鹫峰国家森林公园</v>
      </c>
      <c r="K52" t="str">
        <f ca="1">LEFT(整理!F52,FIND("元",整理!F52)-1)</f>
        <v>15</v>
      </c>
      <c r="L52" s="1">
        <v>43101</v>
      </c>
      <c r="M52" s="1">
        <v>43465</v>
      </c>
      <c r="N52" t="s">
        <v>314</v>
      </c>
    </row>
    <row r="53" spans="1:14">
      <c r="A53" t="s">
        <v>92</v>
      </c>
      <c r="B53">
        <f>MATCH(A53,原始!B:B,0)</f>
        <v>399</v>
      </c>
      <c r="C53" t="str">
        <f t="shared" si="0"/>
        <v>原始!$B$399:$C$404</v>
      </c>
      <c r="D53" t="str">
        <f t="shared" si="7"/>
        <v>原始!$B$400</v>
      </c>
      <c r="E53" t="str">
        <f t="shared" ca="1" si="2"/>
        <v>是距北京市区最近的一座国家级森林公园，春季桃杏满坡秋季红叶如云。</v>
      </c>
      <c r="F53" t="str">
        <f t="shared" ca="1" si="3"/>
        <v>10元</v>
      </c>
      <c r="G53" t="str">
        <f t="shared" ca="1" si="8"/>
        <v>免门票不限次游览</v>
      </c>
      <c r="H53" t="str">
        <f t="shared" ca="1" si="9"/>
        <v>北京市海淀区闵庄路与香山南路交叉口西行100米</v>
      </c>
      <c r="I53" t="str">
        <f t="shared" ca="1" si="10"/>
        <v>010-62720251、6272015</v>
      </c>
      <c r="J53" t="str">
        <f>MID(整理!A53,FIND("、",整理!A53)+1,100)</f>
        <v>海淀西山国家森林公园</v>
      </c>
      <c r="K53" t="str">
        <f ca="1">LEFT(整理!F53,FIND("元",整理!F53)-1)</f>
        <v>10</v>
      </c>
      <c r="L53" s="1">
        <v>43101</v>
      </c>
      <c r="M53" s="1">
        <v>43465</v>
      </c>
      <c r="N53" t="s">
        <v>267</v>
      </c>
    </row>
    <row r="54" spans="1:14">
      <c r="A54" t="s">
        <v>94</v>
      </c>
      <c r="B54">
        <f>MATCH(A54,原始!B:B,0)</f>
        <v>407</v>
      </c>
      <c r="C54" t="str">
        <f t="shared" si="0"/>
        <v>原始!$B$407:$C$412</v>
      </c>
      <c r="D54" t="str">
        <f t="shared" si="7"/>
        <v>原始!$B$408</v>
      </c>
      <c r="E54" t="str">
        <f t="shared" ca="1" si="2"/>
        <v>寺院依山而建，自东向西，依次为山门、钟鼓楼、天王殿大雄宝殿、无量寿佛殿、大悲坛等，殿宇雄伟古朴，布局严谨深广。</v>
      </c>
      <c r="F54" t="str">
        <f t="shared" ca="1" si="3"/>
        <v>20元</v>
      </c>
      <c r="G54" t="str">
        <f t="shared" ca="1" si="8"/>
        <v>免门票一人次游览</v>
      </c>
      <c r="H54" t="str">
        <f t="shared" ca="1" si="9"/>
        <v>北京市海淀区苏家坨镇大觉寺路9号</v>
      </c>
      <c r="I54" t="str">
        <f t="shared" ca="1" si="10"/>
        <v>010-62456163</v>
      </c>
      <c r="J54" t="str">
        <f>MID(整理!A54,FIND("、",整理!A54)+1,100)</f>
        <v>西山大觉寺</v>
      </c>
      <c r="K54" t="str">
        <f ca="1">LEFT(整理!F54,FIND("元",整理!F54)-1)</f>
        <v>20</v>
      </c>
      <c r="L54" s="1">
        <v>43101</v>
      </c>
      <c r="M54" s="1">
        <v>43465</v>
      </c>
      <c r="N54" t="s">
        <v>302</v>
      </c>
    </row>
    <row r="55" spans="1:14">
      <c r="A55" t="s">
        <v>96</v>
      </c>
      <c r="B55">
        <f>MATCH(A55,原始!B:B,0)</f>
        <v>415</v>
      </c>
      <c r="C55" t="str">
        <f t="shared" si="0"/>
        <v>原始!$B$415:$C$420</v>
      </c>
      <c r="D55" t="str">
        <f t="shared" si="7"/>
        <v>原始!$B$416</v>
      </c>
      <c r="E55" t="str">
        <f t="shared" ca="1" si="2"/>
        <v>大钟寺原名觉生寺，始建于清雍正十一年，因寺内悬有一口明永乐年间所铸大钟俗称“大钟寺”。</v>
      </c>
      <c r="F55" t="str">
        <f t="shared" ca="1" si="3"/>
        <v>20元（周一闭馆）</v>
      </c>
      <c r="G55" t="str">
        <f t="shared" ca="1" si="8"/>
        <v>免门票不限次游览</v>
      </c>
      <c r="H55" t="str">
        <f t="shared" ca="1" si="9"/>
        <v>北京市海淀区北三环西路甲31号</v>
      </c>
      <c r="I55" t="str">
        <f t="shared" ca="1" si="10"/>
        <v>010-82139050</v>
      </c>
      <c r="J55" t="str">
        <f>MID(整理!A55,FIND("、",整理!A55)+1,100)</f>
        <v>大钟寺古钟博物馆</v>
      </c>
      <c r="K55" t="str">
        <f ca="1">LEFT(整理!F55,FIND("元",整理!F55)-1)</f>
        <v>20</v>
      </c>
      <c r="L55" s="1">
        <v>43101</v>
      </c>
      <c r="M55" s="1">
        <v>43465</v>
      </c>
      <c r="N55" t="s">
        <v>267</v>
      </c>
    </row>
    <row r="56" spans="1:14">
      <c r="A56" t="s">
        <v>98</v>
      </c>
      <c r="B56">
        <f>MATCH(A56,原始!B:B,0)</f>
        <v>423</v>
      </c>
      <c r="C56" t="str">
        <f t="shared" si="0"/>
        <v>原始!$B$423:$C$428</v>
      </c>
      <c r="D56" t="str">
        <f t="shared" si="7"/>
        <v>原始!$B$424</v>
      </c>
      <c r="E56" t="str">
        <f t="shared" ca="1" si="2"/>
        <v>是一座以教育、研究、欣赏为目的，收藏、保护并展示北京地区石刻艺术文化的专题性博物馆 。</v>
      </c>
      <c r="F56" t="str">
        <f t="shared" ca="1" si="3"/>
        <v>20元</v>
      </c>
      <c r="G56" t="str">
        <f t="shared" ca="1" si="8"/>
        <v>免门票不限次，周一闭馆</v>
      </c>
      <c r="H56" t="str">
        <f t="shared" ca="1" si="9"/>
        <v>北京市海淀区白石桥五塔寺村24号</v>
      </c>
      <c r="I56" t="str">
        <f t="shared" ca="1" si="10"/>
        <v>010-62173543</v>
      </c>
      <c r="J56" t="str">
        <f>MID(整理!A56,FIND("、",整理!A56)+1,100)</f>
        <v>北京石刻艺术博物馆（五塔寺）</v>
      </c>
      <c r="K56" t="str">
        <f ca="1">LEFT(整理!F56,FIND("元",整理!F56)-1)</f>
        <v>20</v>
      </c>
      <c r="L56" s="1">
        <v>43101</v>
      </c>
      <c r="M56" s="1">
        <v>43465</v>
      </c>
      <c r="N56" t="s">
        <v>371</v>
      </c>
    </row>
    <row r="57" spans="1:14">
      <c r="A57" t="s">
        <v>100</v>
      </c>
      <c r="B57">
        <f>MATCH(A57,原始!B:B,0)</f>
        <v>431</v>
      </c>
      <c r="C57" t="str">
        <f t="shared" si="0"/>
        <v>原始!$B$431:$C$436</v>
      </c>
      <c r="D57" t="str">
        <f t="shared" si="7"/>
        <v>原始!$B$432</v>
      </c>
      <c r="E57" t="str">
        <f t="shared" ca="1" si="2"/>
        <v>团城演武厅始建于乾隆十四年（1749年），距今已经有二、三百年历史了</v>
      </c>
      <c r="F57" t="str">
        <f t="shared" ca="1" si="3"/>
        <v>20元（登城门票）</v>
      </c>
      <c r="G57" t="str">
        <f t="shared" ca="1" si="8"/>
        <v>免门票不限次，周一闭馆，需携带个人有效证件，近期闭馆修缮，请提前电话咨询</v>
      </c>
      <c r="H57" t="str">
        <f t="shared" ca="1" si="9"/>
        <v>北京市海淀区香山南路红旗村1号</v>
      </c>
      <c r="I57" t="str">
        <f t="shared" ca="1" si="10"/>
        <v>010-62591609</v>
      </c>
      <c r="J57" t="str">
        <f>MID(整理!A57,FIND("、",整理!A57)+1,100)</f>
        <v>北京市团城演武厅管理处</v>
      </c>
      <c r="K57" t="str">
        <f ca="1">LEFT(整理!F57,FIND("元",整理!F57)-1)</f>
        <v>20</v>
      </c>
      <c r="L57" s="1">
        <v>43101</v>
      </c>
      <c r="M57" s="1">
        <v>43465</v>
      </c>
      <c r="N57" t="s">
        <v>375</v>
      </c>
    </row>
    <row r="58" spans="1:14">
      <c r="A58" t="s">
        <v>102</v>
      </c>
      <c r="B58">
        <f>MATCH(A58,原始!B:B,0)</f>
        <v>439</v>
      </c>
      <c r="C58" t="str">
        <f t="shared" si="0"/>
        <v>原始!$B$439:$C$444</v>
      </c>
      <c r="D58" t="str">
        <f t="shared" si="7"/>
        <v>原始!$B$440</v>
      </c>
      <c r="E58" t="str">
        <f t="shared" ca="1" si="2"/>
        <v>讲述北京葡萄酒百年文化及历史发展的博物馆</v>
      </c>
      <c r="F58" t="str">
        <f t="shared" ca="1" si="3"/>
        <v>30元</v>
      </c>
      <c r="G58" t="str">
        <f t="shared" ca="1" si="8"/>
        <v>免门票不限次（国家法定假日当天不开放）</v>
      </c>
      <c r="H58" t="str">
        <f t="shared" ca="1" si="9"/>
        <v>北京市海淀区玉泉路2号</v>
      </c>
      <c r="I58" t="str">
        <f t="shared" ca="1" si="10"/>
        <v>010-88635695</v>
      </c>
      <c r="J58" t="str">
        <f>MID(整理!A58,FIND("、",整理!A58)+1,100)</f>
        <v>北京龙徽葡萄酒博物馆</v>
      </c>
      <c r="K58" t="str">
        <f ca="1">LEFT(整理!F58,FIND("元",整理!F58)-1)</f>
        <v>30</v>
      </c>
      <c r="L58" s="1">
        <v>43101</v>
      </c>
      <c r="M58" s="1">
        <v>43465</v>
      </c>
      <c r="N58" t="s">
        <v>378</v>
      </c>
    </row>
    <row r="59" spans="1:14">
      <c r="A59" t="s">
        <v>104</v>
      </c>
      <c r="B59">
        <f>MATCH(A59,原始!B:B,0)</f>
        <v>447</v>
      </c>
      <c r="C59" t="str">
        <f t="shared" si="0"/>
        <v>原始!$B$447:$C$452</v>
      </c>
      <c r="D59" t="str">
        <f t="shared" si="7"/>
        <v>原始!$B$448</v>
      </c>
      <c r="E59" t="str">
        <f t="shared" ca="1" si="2"/>
        <v>票价</v>
      </c>
      <c r="F59" t="str">
        <f t="shared" ca="1" si="3"/>
        <v>168元营业时间</v>
      </c>
      <c r="G59" t="str">
        <f t="shared" ca="1" si="8"/>
        <v>凭年票优惠至70元，1.1米-1.3米儿童35元，2个成人陪同下可免费携带1名1.1米（含）以下儿童，需提前2天预约留位，优惠价格不含发票，如需发票加收税点，限时3小时，限2人以上，单人不接待。</v>
      </c>
      <c r="H59" t="str">
        <f t="shared" ca="1" si="9"/>
        <v>北京市海淀区南沙河西路上庄水库南岸</v>
      </c>
      <c r="I59" t="str">
        <f t="shared" ca="1" si="10"/>
        <v>400-688-0235</v>
      </c>
      <c r="J59" t="str">
        <f>MID(整理!A59,FIND("、",整理!A59)+1,100)</f>
        <v>上庄水库吉雨农庄自助烧烤</v>
      </c>
      <c r="K59" t="str">
        <f ca="1">LEFT(整理!F59,FIND("元",整理!F59)-1)</f>
        <v>168</v>
      </c>
      <c r="L59" s="1">
        <v>43101</v>
      </c>
      <c r="M59" s="1">
        <v>43465</v>
      </c>
      <c r="N59" t="s">
        <v>382</v>
      </c>
    </row>
    <row r="60" spans="1:14">
      <c r="A60" t="s">
        <v>105</v>
      </c>
      <c r="B60">
        <f>MATCH(A60,原始!B:B,0)</f>
        <v>454</v>
      </c>
      <c r="C60" t="str">
        <f t="shared" si="0"/>
        <v>原始!$B$454:$C$459</v>
      </c>
      <c r="D60" t="str">
        <f t="shared" si="7"/>
        <v>原始!$B$455</v>
      </c>
      <c r="E60" t="str">
        <f t="shared" ca="1" si="2"/>
        <v>国家级的雕塑文化艺术园区，北京十大精品公园之一</v>
      </c>
      <c r="F60" t="str">
        <f t="shared" ca="1" si="3"/>
        <v>10元</v>
      </c>
      <c r="G60" t="str">
        <f t="shared" ca="1" si="8"/>
        <v>免门票不限次游览</v>
      </c>
      <c r="H60" t="str">
        <f t="shared" ca="1" si="9"/>
        <v>石景山区石景山路2号</v>
      </c>
      <c r="I60" t="str">
        <f t="shared" ca="1" si="10"/>
        <v>010-68650422</v>
      </c>
      <c r="J60" t="str">
        <f>MID(整理!A60,FIND("、",整理!A60)+1,100)</f>
        <v>石景山国际雕塑公园</v>
      </c>
      <c r="K60" t="str">
        <f ca="1">LEFT(整理!F60,FIND("元",整理!F60)-1)</f>
        <v>10</v>
      </c>
      <c r="L60" s="1">
        <v>43101</v>
      </c>
      <c r="M60" s="1">
        <v>43465</v>
      </c>
      <c r="N60" t="s">
        <v>267</v>
      </c>
    </row>
    <row r="61" spans="1:14">
      <c r="A61" t="s">
        <v>107</v>
      </c>
      <c r="B61">
        <f>MATCH(A61,原始!B:B,0)</f>
        <v>462</v>
      </c>
      <c r="C61" t="str">
        <f t="shared" si="0"/>
        <v>原始!$B$462:$C$467</v>
      </c>
      <c r="D61" t="str">
        <f t="shared" si="7"/>
        <v>原始!$B$463</v>
      </c>
      <c r="E61" t="str">
        <f t="shared" ca="1" si="2"/>
        <v xml:space="preserve">倚山而建，系由正院(西院)、东跨院、后跨院、东山坡和门外殿堂五部分组成，从主峰上或空中俯视呈北斗七星状 </v>
      </c>
      <c r="F61" t="str">
        <f t="shared" ca="1" si="3"/>
        <v>8元</v>
      </c>
      <c r="G61" t="str">
        <f t="shared" ca="1" si="8"/>
        <v>免门票不限次游览如遇雨雪等恶劣天气不开放</v>
      </c>
      <c r="H61" t="str">
        <f t="shared" ca="1" si="9"/>
        <v>北京市石景山区潭峪村五里坨天泰山</v>
      </c>
      <c r="I61" t="str">
        <f t="shared" ca="1" si="10"/>
        <v>010-88905988</v>
      </c>
      <c r="J61" t="str">
        <f>MID(整理!A61,FIND("、",整理!A61)+1,100)</f>
        <v>石景山慈善寺</v>
      </c>
      <c r="K61" t="str">
        <f ca="1">LEFT(整理!F61,FIND("元",整理!F61)-1)</f>
        <v>8</v>
      </c>
      <c r="L61" s="1">
        <v>43101</v>
      </c>
      <c r="M61" s="1">
        <v>43465</v>
      </c>
      <c r="N61" t="s">
        <v>602</v>
      </c>
    </row>
    <row r="62" spans="1:14">
      <c r="A62" t="s">
        <v>109</v>
      </c>
      <c r="B62">
        <f>MATCH(A62,原始!B:B,0)</f>
        <v>470</v>
      </c>
      <c r="C62" t="str">
        <f t="shared" si="0"/>
        <v>原始!$B$470:$C$475</v>
      </c>
      <c r="D62" t="str">
        <f t="shared" si="7"/>
        <v>原始!$B$471</v>
      </c>
      <c r="E62" t="str">
        <f t="shared" ca="1" si="2"/>
        <v>公园将2.3公里铁路线改造为观光车道，并引进“永定号”仿古蒸汽观光小火车供市民游览公园。</v>
      </c>
      <c r="F62" t="str">
        <f t="shared" ca="1" si="3"/>
        <v>50元(周六日及国家法定假期开放)</v>
      </c>
      <c r="G62" t="str">
        <f t="shared" ca="1" si="8"/>
        <v>半价优惠一人次</v>
      </c>
      <c r="H62" t="str">
        <f t="shared" ca="1" si="9"/>
        <v>北京市石景山区京原路55号</v>
      </c>
      <c r="I62" t="str">
        <f t="shared" ca="1" si="10"/>
        <v>010-52473949</v>
      </c>
      <c r="J62" t="str">
        <f>MID(整理!A62,FIND("、",整理!A62)+1,100)</f>
        <v>石景山永定河休闲森林公园观光小火车</v>
      </c>
      <c r="K62" t="str">
        <f ca="1">LEFT(整理!F62,FIND("元",整理!F62)-1)</f>
        <v>50</v>
      </c>
      <c r="L62" s="1">
        <v>43101</v>
      </c>
      <c r="M62" s="1">
        <v>43465</v>
      </c>
      <c r="N62" t="s">
        <v>391</v>
      </c>
    </row>
    <row r="63" spans="1:14">
      <c r="A63" t="s">
        <v>111</v>
      </c>
      <c r="B63">
        <f>MATCH(A63,原始!B:B,0)</f>
        <v>478</v>
      </c>
      <c r="C63" t="str">
        <f t="shared" si="0"/>
        <v>原始!$B$478:$C$483</v>
      </c>
      <c r="D63" t="str">
        <f t="shared" si="7"/>
        <v>原始!$B$479</v>
      </c>
      <c r="E63" t="str">
        <f t="shared" ca="1" si="2"/>
        <v>是集热带植物观光、热带水果采摘体验、科普教育、餐饮会议、休闲娱乐于一体的综合性游览景区。</v>
      </c>
      <c r="F63" t="str">
        <f t="shared" ca="1" si="3"/>
        <v>80元（周一闭园，团体无效）</v>
      </c>
      <c r="G63" t="str">
        <f t="shared" ca="1" si="8"/>
        <v>免门票一人次，不含元旦3天、清明节3天、端午节3天五一3天、中秋节3天、十一7天、春节7天的假期。</v>
      </c>
      <c r="H63" t="str">
        <f t="shared" ca="1" si="9"/>
        <v>大兴区长子营镇104国道朱庄北口北行200米</v>
      </c>
      <c r="I63" t="str">
        <f t="shared" ca="1" si="10"/>
        <v>010-80218180</v>
      </c>
      <c r="J63" t="str">
        <f>MID(整理!A63,FIND("、",整理!A63)+1,100)</f>
        <v>北京呀路古热带植物园</v>
      </c>
      <c r="K63" t="str">
        <f ca="1">LEFT(整理!F63,FIND("元",整理!F63)-1)</f>
        <v>80</v>
      </c>
      <c r="L63" s="1">
        <v>43101</v>
      </c>
      <c r="M63" s="1">
        <v>43465</v>
      </c>
      <c r="N63" t="s">
        <v>395</v>
      </c>
    </row>
    <row r="64" spans="1:14">
      <c r="A64" t="s">
        <v>113</v>
      </c>
      <c r="B64">
        <f>MATCH(A64,原始!B:B,0)</f>
        <v>486</v>
      </c>
      <c r="C64" t="str">
        <f t="shared" si="0"/>
        <v>原始!$B$486:$C$491</v>
      </c>
      <c r="D64" t="str">
        <f t="shared" si="7"/>
        <v>原始!$B$487</v>
      </c>
      <c r="E64" t="str">
        <f t="shared" ca="1" si="2"/>
        <v>北京现有的面积较大的冰雪乐园，分为雪地狂欢区、拓展娱乐区、雪地迷宫区等。</v>
      </c>
      <c r="F64" t="str">
        <f t="shared" ca="1" si="3"/>
        <v>150元</v>
      </c>
      <c r="G64" t="str">
        <f t="shared" ca="1" si="8"/>
        <v>免门票一人次（1月1日至2月28日有效，因受气候影响，具体开放时间以雪场为准）</v>
      </c>
      <c r="H64" t="str">
        <f t="shared" ca="1" si="9"/>
        <v>大兴区庞各庄镇赵村村东口北侧</v>
      </c>
      <c r="I64" t="str">
        <f t="shared" ca="1" si="10"/>
        <v>010-89259122、89259101</v>
      </c>
      <c r="J64" t="str">
        <f>MID(整理!A64,FIND("、",整理!A64)+1,100)</f>
        <v>北京航天科普教育基地冰雪乐园</v>
      </c>
      <c r="K64" t="str">
        <f ca="1">LEFT(整理!F64,FIND("元",整理!F64)-1)</f>
        <v>150</v>
      </c>
      <c r="L64" s="1">
        <v>43101</v>
      </c>
      <c r="M64" s="1">
        <v>43465</v>
      </c>
      <c r="N64" t="s">
        <v>399</v>
      </c>
    </row>
    <row r="65" spans="1:14">
      <c r="A65" t="s">
        <v>115</v>
      </c>
      <c r="B65">
        <f>MATCH(A65,原始!B:B,0)</f>
        <v>494</v>
      </c>
      <c r="C65" t="str">
        <f t="shared" si="0"/>
        <v>原始!$B$494:$C$499</v>
      </c>
      <c r="D65" t="str">
        <f t="shared" si="7"/>
        <v>原始!$B$495</v>
      </c>
      <c r="E65" t="str">
        <f t="shared" ca="1" si="2"/>
        <v>包括</v>
      </c>
      <c r="F65" t="str">
        <f t="shared" ca="1" si="3"/>
        <v>50元</v>
      </c>
      <c r="G65" t="str">
        <f t="shared" ca="1" si="8"/>
        <v>免门票一人次（7月1日至8月31日有效）</v>
      </c>
      <c r="H65" t="str">
        <f t="shared" ca="1" si="9"/>
        <v>大兴区庞各庄镇赵村村东口北侧</v>
      </c>
      <c r="I65" t="str">
        <f t="shared" ca="1" si="10"/>
        <v>010-89259122、89259101</v>
      </c>
      <c r="J65" t="str">
        <f>MID(整理!A65,FIND("、",整理!A65)+1,100)</f>
        <v>北京航天科普教育基地水上乐园</v>
      </c>
      <c r="K65" t="str">
        <f ca="1">LEFT(整理!F65,FIND("元",整理!F65)-1)</f>
        <v>50</v>
      </c>
      <c r="L65" s="1">
        <v>43282</v>
      </c>
      <c r="M65" s="1">
        <v>43343</v>
      </c>
      <c r="N65" t="s">
        <v>404</v>
      </c>
    </row>
    <row r="66" spans="1:14">
      <c r="A66" t="s">
        <v>116</v>
      </c>
      <c r="B66">
        <f>MATCH(A66,原始!B:B,0)</f>
        <v>502</v>
      </c>
      <c r="C66" t="str">
        <f t="shared" si="0"/>
        <v>原始!$B$502:$C$507</v>
      </c>
      <c r="D66" t="str">
        <f t="shared" si="7"/>
        <v>原始!$B$503</v>
      </c>
      <c r="E66" t="str">
        <f t="shared" ca="1" si="2"/>
        <v>以航天科技为主题的综合性园区</v>
      </c>
      <c r="F66" t="str">
        <f t="shared" ca="1" si="3"/>
        <v>50元</v>
      </c>
      <c r="G66" t="str">
        <f t="shared" ca="1" si="8"/>
        <v>免门票一人次（4、5、10、11月份的假期有效）</v>
      </c>
      <c r="H66" t="str">
        <f t="shared" ca="1" si="9"/>
        <v>大兴区庞各庄镇赵村村东口北侧</v>
      </c>
      <c r="I66" t="str">
        <f t="shared" ca="1" si="10"/>
        <v>010-89259122、89259101</v>
      </c>
      <c r="J66" t="str">
        <f>MID(整理!A66,FIND("、",整理!A66)+1,100)</f>
        <v>北京航天科普教育基地滑草</v>
      </c>
      <c r="K66" t="str">
        <f ca="1">LEFT(整理!F66,FIND("元",整理!F66)-1)</f>
        <v>50</v>
      </c>
      <c r="L66" s="1">
        <v>43191</v>
      </c>
      <c r="M66" s="1">
        <v>43434</v>
      </c>
      <c r="N66" t="s">
        <v>405</v>
      </c>
    </row>
    <row r="67" spans="1:14">
      <c r="A67" t="s">
        <v>118</v>
      </c>
      <c r="B67">
        <f>MATCH(A67,原始!B:B,0)</f>
        <v>510</v>
      </c>
      <c r="C67" t="str">
        <f t="shared" ref="C67:C127" si="11">"原始!$B$"&amp;B67&amp;":$C$"&amp;(B67+5)</f>
        <v>原始!$B$510:$C$515</v>
      </c>
      <c r="D67" t="str">
        <f t="shared" si="7"/>
        <v>原始!$B$511</v>
      </c>
      <c r="E67" t="str">
        <f t="shared" ref="E67:E127" ca="1" si="12">INDIRECT(D67)</f>
        <v>以航天科技为主题的综合性园区</v>
      </c>
      <c r="F67" t="str">
        <f t="shared" ref="F67:F127" ca="1" si="13">VLOOKUP("票价",INDIRECT(C67),2,FALSE())</f>
        <v>50元</v>
      </c>
      <c r="G67" t="str">
        <f t="shared" ca="1" si="8"/>
        <v>免门票不限次游览</v>
      </c>
      <c r="H67" t="str">
        <f t="shared" ca="1" si="9"/>
        <v>大兴区庞各庄镇赵村村东口北侧</v>
      </c>
      <c r="I67" t="str">
        <f t="shared" ca="1" si="10"/>
        <v>010-89259122、89259101</v>
      </c>
      <c r="J67" t="str">
        <f>MID(整理!A67,FIND("、",整理!A67)+1,100)</f>
        <v>北京航天科普教育基地</v>
      </c>
      <c r="K67" t="str">
        <f ca="1">LEFT(整理!F67,FIND("元",整理!F67)-1)</f>
        <v>50</v>
      </c>
      <c r="L67" s="1">
        <v>43101</v>
      </c>
      <c r="M67" s="1">
        <v>43465</v>
      </c>
      <c r="N67" t="s">
        <v>267</v>
      </c>
    </row>
    <row r="68" spans="1:14">
      <c r="A68" t="s">
        <v>119</v>
      </c>
      <c r="B68">
        <f>MATCH(A68,原始!B:B,0)</f>
        <v>518</v>
      </c>
      <c r="C68" t="str">
        <f t="shared" si="11"/>
        <v>原始!$B$518:$C$523</v>
      </c>
      <c r="D68" t="str">
        <f t="shared" si="7"/>
        <v>原始!$B$519</v>
      </c>
      <c r="E68" t="str">
        <f t="shared" ca="1" si="12"/>
        <v>2016年世界月季洲际大会的分会场，也是“大兴区十大旅游景点”之一，更是以传统文化为纽带的文化创意产业基地。</v>
      </c>
      <c r="F68" t="str">
        <f t="shared" ca="1" si="13"/>
        <v>150元</v>
      </c>
      <c r="G68" t="str">
        <f t="shared" ca="1" si="8"/>
        <v>免门票不限次游览</v>
      </c>
      <c r="H68" t="str">
        <f t="shared" ca="1" si="9"/>
        <v>京市大兴区魏善庄镇羊坊村委会西150米临200号</v>
      </c>
      <c r="I68" t="str">
        <f t="shared" ca="1" si="10"/>
        <v>400-650-7709</v>
      </c>
      <c r="J68" t="str">
        <f>MID(整理!A68,FIND("、",整理!A68)+1,100)</f>
        <v>大兴泓文博雅艺术馆</v>
      </c>
      <c r="K68" t="str">
        <f ca="1">LEFT(整理!F68,FIND("元",整理!F68)-1)</f>
        <v>150</v>
      </c>
      <c r="L68" s="1">
        <v>43101</v>
      </c>
      <c r="M68" s="1">
        <v>43465</v>
      </c>
      <c r="N68" t="s">
        <v>267</v>
      </c>
    </row>
    <row r="69" spans="1:14">
      <c r="A69" t="s">
        <v>121</v>
      </c>
      <c r="B69">
        <f>MATCH(A69,原始!B:B,0)</f>
        <v>526</v>
      </c>
      <c r="C69" t="str">
        <f t="shared" si="11"/>
        <v>原始!$B$526:$C$531</v>
      </c>
      <c r="D69" t="str">
        <f t="shared" si="7"/>
        <v>原始!$B$527</v>
      </c>
      <c r="E69" t="str">
        <f t="shared" ca="1" si="12"/>
        <v>董陶窑以陶瓷为载体、文化为基础、创意为灵魂，充分满足人们的精神和审美追求。</v>
      </c>
      <c r="F69" t="str">
        <f t="shared" ca="1" si="13"/>
        <v>150元</v>
      </c>
      <c r="G69" t="str">
        <f t="shared" ca="1" si="8"/>
        <v>免门票不限次游览</v>
      </c>
      <c r="H69" t="str">
        <f t="shared" ca="1" si="9"/>
        <v>北京市大兴区芦花路临22号</v>
      </c>
      <c r="I69" t="str">
        <f t="shared" ca="1" si="10"/>
        <v>010-61221766</v>
      </c>
      <c r="J69" t="str">
        <f>MID(整理!A69,FIND("、",整理!A69)+1,100)</f>
        <v>大兴董陶窑陶瓷文化体验基地</v>
      </c>
      <c r="K69" t="str">
        <f ca="1">LEFT(整理!F69,FIND("元",整理!F69)-1)</f>
        <v>150</v>
      </c>
      <c r="L69" s="1">
        <v>43101</v>
      </c>
      <c r="M69" s="1">
        <v>43465</v>
      </c>
      <c r="N69" t="s">
        <v>267</v>
      </c>
    </row>
    <row r="70" spans="1:14">
      <c r="A70" t="s">
        <v>123</v>
      </c>
      <c r="B70">
        <f>MATCH(A70,原始!B:B,0)</f>
        <v>534</v>
      </c>
      <c r="C70" t="str">
        <f t="shared" si="11"/>
        <v>原始!$B$534:$C$539</v>
      </c>
      <c r="D70" t="str">
        <f t="shared" si="7"/>
        <v>原始!$B$535</v>
      </c>
      <c r="E70" t="str">
        <f t="shared" ca="1" si="12"/>
        <v>一座属于七彩童年的艺术森林。园区以蝴蝶为主题，以生态艺术为表现形式。</v>
      </c>
      <c r="F70" t="str">
        <f t="shared" ca="1" si="13"/>
        <v>120元</v>
      </c>
      <c r="G70" t="str">
        <f t="shared" ca="1" si="8"/>
        <v>免门票一人次周一闭园</v>
      </c>
      <c r="H70" t="str">
        <f t="shared" ca="1" si="9"/>
        <v>北京市大兴区采育镇东庄村小荒8号</v>
      </c>
      <c r="I70">
        <f t="shared" ca="1" si="10"/>
        <v>4009003397</v>
      </c>
      <c r="J70" t="str">
        <f>MID(整理!A70,FIND("、",整理!A70)+1,100)</f>
        <v>蝴蝶来野艺术生态乐园</v>
      </c>
      <c r="K70" t="str">
        <f ca="1">LEFT(整理!F70,FIND("元",整理!F70)-1)</f>
        <v>120</v>
      </c>
      <c r="L70" s="1">
        <v>43101</v>
      </c>
      <c r="M70" s="1">
        <v>43465</v>
      </c>
      <c r="N70" t="s">
        <v>604</v>
      </c>
    </row>
    <row r="71" spans="1:14">
      <c r="A71" t="s">
        <v>125</v>
      </c>
      <c r="B71">
        <f>MATCH(A71,原始!B:B,0)</f>
        <v>542</v>
      </c>
      <c r="C71" t="str">
        <f t="shared" si="11"/>
        <v>原始!$B$542:$C$547</v>
      </c>
      <c r="D71" t="str">
        <f t="shared" si="7"/>
        <v>原始!$B$543</v>
      </c>
      <c r="E71" t="str">
        <f t="shared" ca="1" si="12"/>
        <v>水上迪斯尼，欢乐儿童城，北京最豪华,最好玩的大型室内儿童水陆游乐场。温泉水世界水温常年保持在33°左右</v>
      </c>
      <c r="F71" t="str">
        <f t="shared" ca="1" si="13"/>
        <v>50元（不含碰碰车等其它收费项目）</v>
      </c>
      <c r="G71" t="str">
        <f t="shared" ca="1" si="8"/>
        <v>免门票一人次，请自备泳衣、袜子，仅限2-15周岁儿童使用</v>
      </c>
      <c r="H71" t="str">
        <f t="shared" ca="1" si="9"/>
        <v>北京大兴采育惠民农贸市场</v>
      </c>
      <c r="I71">
        <f t="shared" ca="1" si="10"/>
        <v>13121091733</v>
      </c>
      <c r="J71" t="str">
        <f>MID(整理!A71,FIND("、",整理!A71)+1,100)</f>
        <v>童星鱼乐四季恒温水陆游乐场</v>
      </c>
      <c r="K71" t="str">
        <f ca="1">LEFT(整理!F71,FIND("元",整理!F71)-1)</f>
        <v>50</v>
      </c>
      <c r="L71" s="1">
        <v>43101</v>
      </c>
      <c r="M71" s="1">
        <v>43465</v>
      </c>
      <c r="N71" t="s">
        <v>411</v>
      </c>
    </row>
    <row r="72" spans="1:14">
      <c r="A72" t="s">
        <v>127</v>
      </c>
      <c r="B72">
        <f>MATCH(A72,原始!B:B,0)</f>
        <v>550</v>
      </c>
      <c r="C72" t="str">
        <f t="shared" si="11"/>
        <v>原始!$B$550:$C$555</v>
      </c>
      <c r="D72" t="str">
        <f t="shared" si="7"/>
        <v>原始!$B$551</v>
      </c>
      <c r="E72" t="str">
        <f t="shared" ca="1" si="12"/>
        <v>位于北京市大兴区榆垡镇，是新建的又一个香草公园，全园以薰衣草、蓝山鼠尾草等紫色香草为主，共有40多个品种</v>
      </c>
      <c r="F72" t="str">
        <f t="shared" ca="1" si="13"/>
        <v>60元</v>
      </c>
      <c r="G72" t="str">
        <f t="shared" ca="1" si="8"/>
        <v>免门票不限次（5月1日-10月15日有效，其它时间无效）</v>
      </c>
      <c r="H72" t="str">
        <f t="shared" ca="1" si="9"/>
        <v>北京市大兴区榆垡镇汇贤街南</v>
      </c>
      <c r="I72" t="str">
        <f t="shared" ca="1" si="10"/>
        <v>010-89217567010-89290979</v>
      </c>
      <c r="J72" t="str">
        <f>MID(整理!A72,FIND("、",整理!A72)+1,100)</f>
        <v>梦幻紫海香草园</v>
      </c>
      <c r="K72" t="str">
        <f ca="1">LEFT(整理!F72,FIND("元",整理!F72)-1)</f>
        <v>60</v>
      </c>
      <c r="L72" s="1">
        <v>43221</v>
      </c>
      <c r="M72" s="1">
        <v>43391</v>
      </c>
      <c r="N72" t="s">
        <v>413</v>
      </c>
    </row>
    <row r="73" spans="1:14">
      <c r="A73" t="s">
        <v>129</v>
      </c>
      <c r="B73">
        <f>MATCH(A73,原始!B:B,0)</f>
        <v>558</v>
      </c>
      <c r="C73" t="str">
        <f t="shared" si="11"/>
        <v>原始!$B$558:$C$563</v>
      </c>
      <c r="D73" t="str">
        <f t="shared" si="7"/>
        <v>原始!$B$559</v>
      </c>
      <c r="E73" t="str">
        <f t="shared" ca="1" si="12"/>
        <v>目前国内收藏古代树木最多最齐全的古森林宝库，全馆集参观、科普教育、名家书画展、摄影等于一体的综合性场馆!</v>
      </c>
      <c r="F73" t="str">
        <f t="shared" ca="1" si="13"/>
        <v>60元</v>
      </c>
      <c r="G73" t="str">
        <f t="shared" ca="1" si="8"/>
        <v>免门票不限次，重大活动无效</v>
      </c>
      <c r="H73" t="str">
        <f t="shared" ca="1" si="9"/>
        <v>北京市大兴区魏善庄镇羊坊村</v>
      </c>
      <c r="I73" t="str">
        <f t="shared" ca="1" si="10"/>
        <v>010-57111527</v>
      </c>
      <c r="J73" t="str">
        <f>MID(整理!A73,FIND("、",整理!A73)+1,100)</f>
        <v>古森林博物馆</v>
      </c>
      <c r="K73" t="str">
        <f ca="1">LEFT(整理!F73,FIND("元",整理!F73)-1)</f>
        <v>60</v>
      </c>
      <c r="L73" s="1">
        <v>43101</v>
      </c>
      <c r="M73" s="1">
        <v>43465</v>
      </c>
      <c r="N73" t="s">
        <v>415</v>
      </c>
    </row>
    <row r="74" spans="1:14">
      <c r="A74" t="s">
        <v>131</v>
      </c>
      <c r="B74">
        <f>MATCH(A74,原始!B:B,0)</f>
        <v>566</v>
      </c>
      <c r="C74" t="str">
        <f t="shared" si="11"/>
        <v>原始!$B$566:$C$571</v>
      </c>
      <c r="D74" t="str">
        <f t="shared" si="7"/>
        <v>原始!$B$567</v>
      </c>
      <c r="E74" t="str">
        <f t="shared" ca="1" si="12"/>
        <v>园区采用中西合璧的设计理念，有西式的对称大气，又有中式的曲径通幽。</v>
      </c>
      <c r="F74" t="str">
        <f t="shared" ca="1" si="13"/>
        <v>60元</v>
      </c>
      <c r="G74" t="str">
        <f t="shared" ca="1" si="8"/>
        <v>免门票不限次重大活动无效</v>
      </c>
      <c r="H74" t="str">
        <f t="shared" ca="1" si="9"/>
        <v>北京市大兴区魏善庄镇羊坊村</v>
      </c>
      <c r="I74" t="str">
        <f t="shared" ca="1" si="10"/>
        <v>010-57111527</v>
      </c>
      <c r="J74" t="str">
        <f>MID(整理!A74,FIND("、",整理!A74)+1,100)</f>
        <v>北京爱情海玫瑰文化博览园</v>
      </c>
      <c r="K74" t="str">
        <f ca="1">LEFT(整理!F74,FIND("元",整理!F74)-1)</f>
        <v>60</v>
      </c>
      <c r="L74" s="1">
        <v>43101</v>
      </c>
      <c r="M74" s="1">
        <v>43465</v>
      </c>
      <c r="N74" t="s">
        <v>606</v>
      </c>
    </row>
    <row r="75" spans="1:14">
      <c r="A75" t="s">
        <v>133</v>
      </c>
      <c r="B75">
        <f>MATCH(A75,原始!B:B,0)</f>
        <v>574</v>
      </c>
      <c r="C75" t="str">
        <f t="shared" si="11"/>
        <v>原始!$B$574:$C$579</v>
      </c>
      <c r="D75" t="str">
        <f t="shared" ref="D75:D127" si="14">"原始!$B$"&amp;(B75+1)</f>
        <v>原始!$B$575</v>
      </c>
      <c r="E75" t="str">
        <f t="shared" ca="1" si="12"/>
        <v>大兴地区唯一一家白酒文化博物馆，是“北京老字号”，“北京非物质文化遗产”。</v>
      </c>
      <c r="F75" t="str">
        <f t="shared" ca="1" si="13"/>
        <v>60元</v>
      </c>
      <c r="G75" t="str">
        <f t="shared" ref="G75:G127" ca="1" si="15">VLOOKUP("待遇",INDIRECT(C75),2,FALSE())</f>
        <v>免门票不限次</v>
      </c>
      <c r="H75" t="str">
        <f t="shared" ref="H75:H127" ca="1" si="16">VLOOKUP("地址",INDIRECT(C75),2,FALSE())</f>
        <v>北京市大兴区黄村镇桂村工业园富贵路3号</v>
      </c>
      <c r="I75">
        <f t="shared" ref="I75:I127" ca="1" si="17">VLOOKUP("电话",INDIRECT(C75),2,FALSE())</f>
        <v>18614021713</v>
      </c>
      <c r="J75" t="str">
        <f>MID(整理!A75,FIND("、",整理!A75)+1,100)</f>
        <v>大兴南路烧酒博物馆</v>
      </c>
      <c r="K75" t="str">
        <f ca="1">LEFT(整理!F75,FIND("元",整理!F75)-1)</f>
        <v>60</v>
      </c>
      <c r="L75" s="1">
        <v>43101</v>
      </c>
      <c r="M75" s="1">
        <v>43465</v>
      </c>
      <c r="N75" t="s">
        <v>314</v>
      </c>
    </row>
    <row r="76" spans="1:14">
      <c r="A76" t="s">
        <v>135</v>
      </c>
      <c r="B76">
        <f>MATCH(A76,原始!B:B,0)</f>
        <v>582</v>
      </c>
      <c r="C76" t="str">
        <f t="shared" si="11"/>
        <v>原始!$B$582:$C$587</v>
      </c>
      <c r="D76" t="str">
        <f t="shared" si="14"/>
        <v>原始!$B$583</v>
      </c>
      <c r="E76" t="str">
        <f t="shared" ca="1" si="12"/>
        <v>七彩传音筒、爬网组合、鲸鱼攀爬、迷藏、呼啦墙、多功能沙池、洞穴探险、迷宫等十余个儿童娱乐项目区组成。</v>
      </c>
      <c r="F76" t="str">
        <f t="shared" ca="1" si="13"/>
        <v>30元</v>
      </c>
      <c r="G76" t="str">
        <f t="shared" ca="1" si="15"/>
        <v>免门票不限次游玩（1.2米以下儿童需持年票或购票入园，不含其它收费项目，冬季闭园）</v>
      </c>
      <c r="H76" t="str">
        <f t="shared" ca="1" si="16"/>
        <v>北京市大兴区采育镇采林路福源路路口</v>
      </c>
      <c r="I76">
        <f t="shared" ca="1" si="17"/>
        <v>13718787002</v>
      </c>
      <c r="J76" t="str">
        <f>MID(整理!A76,FIND("、",整理!A76)+1,100)</f>
        <v xml:space="preserve">趣玩儿儿童乐园 </v>
      </c>
      <c r="K76" t="str">
        <f ca="1">LEFT(整理!F76,FIND("元",整理!F76)-1)</f>
        <v>30</v>
      </c>
      <c r="L76" s="1">
        <v>43101</v>
      </c>
      <c r="M76" s="1">
        <v>43465</v>
      </c>
      <c r="N76" t="s">
        <v>419</v>
      </c>
    </row>
    <row r="77" spans="1:14">
      <c r="A77" t="s">
        <v>137</v>
      </c>
      <c r="B77">
        <f>MATCH(A77,原始!B:B,0)</f>
        <v>590</v>
      </c>
      <c r="C77" t="str">
        <f t="shared" si="11"/>
        <v>原始!$B$590:$C$595</v>
      </c>
      <c r="D77" t="str">
        <f t="shared" si="14"/>
        <v>原始!$B$591</v>
      </c>
      <c r="E77" t="str">
        <f t="shared" ca="1" si="12"/>
        <v>首批农业观光游示范点，被誉为“中国生态农业第一村”。</v>
      </c>
      <c r="F77" t="str">
        <f t="shared" ca="1" si="13"/>
        <v>36元</v>
      </c>
      <c r="G77" t="str">
        <f t="shared" ca="1" si="15"/>
        <v>免门票不限次游览（仅限科普园参观）</v>
      </c>
      <c r="H77" t="str">
        <f t="shared" ca="1" si="16"/>
        <v>北京大兴区长子营镇留民营村</v>
      </c>
      <c r="I77" t="str">
        <f t="shared" ca="1" si="17"/>
        <v>010-80266003、80266005</v>
      </c>
      <c r="J77" t="str">
        <f>MID(整理!A77,FIND("、",整理!A77)+1,100)</f>
        <v>大兴留民营生态农场</v>
      </c>
      <c r="K77" t="str">
        <f ca="1">LEFT(整理!F77,FIND("元",整理!F77)-1)</f>
        <v>36</v>
      </c>
      <c r="L77" s="1">
        <v>43101</v>
      </c>
      <c r="M77" s="1">
        <v>43465</v>
      </c>
      <c r="N77" t="s">
        <v>421</v>
      </c>
    </row>
    <row r="78" spans="1:14">
      <c r="A78" t="s">
        <v>139</v>
      </c>
      <c r="B78">
        <f>MATCH(A78,原始!B:B,0)</f>
        <v>598</v>
      </c>
      <c r="C78" t="str">
        <f t="shared" si="11"/>
        <v>原始!$B$598:$C$603</v>
      </c>
      <c r="D78" t="str">
        <f t="shared" si="14"/>
        <v>原始!$B$599</v>
      </c>
      <c r="E78" t="str">
        <f t="shared" ca="1" si="12"/>
        <v>是绿海甜园中一座极具时代特征和鲜明特色主题的标志性建筑物。</v>
      </c>
      <c r="F78" t="str">
        <f t="shared" ca="1" si="13"/>
        <v>20元</v>
      </c>
      <c r="G78" t="str">
        <f t="shared" ca="1" si="15"/>
        <v>免门票不限次游览（淡季周末不开放）</v>
      </c>
      <c r="H78" t="str">
        <f t="shared" ca="1" si="16"/>
        <v>北京市大兴区庞各庄镇人民政府院内</v>
      </c>
      <c r="I78" t="str">
        <f t="shared" ca="1" si="17"/>
        <v>010-89288545、89281181</v>
      </c>
      <c r="J78" t="str">
        <f>MID(整理!A78,FIND("、",整理!A78)+1,100)</f>
        <v>大兴西瓜博物馆</v>
      </c>
      <c r="K78" t="str">
        <f ca="1">LEFT(整理!F78,FIND("元",整理!F78)-1)</f>
        <v>20</v>
      </c>
      <c r="L78" s="1">
        <v>43101</v>
      </c>
      <c r="M78" s="1">
        <v>43465</v>
      </c>
      <c r="N78" t="s">
        <v>608</v>
      </c>
    </row>
    <row r="79" spans="1:14">
      <c r="A79" t="s">
        <v>141</v>
      </c>
      <c r="B79">
        <f>MATCH(A79,原始!B:B,0)</f>
        <v>606</v>
      </c>
      <c r="C79" t="str">
        <f t="shared" si="11"/>
        <v>原始!$B$606:$C$611</v>
      </c>
      <c r="D79" t="str">
        <f t="shared" si="14"/>
        <v>原始!$B$607</v>
      </c>
      <c r="E79" t="str">
        <f t="shared" ca="1" si="12"/>
        <v>以“自然、艺术、文化、科技”四大理念，展示瓜文化、瓜的栽培科技，是国内目前“主题定位最明确，文化内涵最丰富、艺术手法最精致、科技含量最高”的西瓜主题公园</v>
      </c>
      <c r="F79" t="str">
        <f t="shared" ca="1" si="13"/>
        <v>50元</v>
      </c>
      <c r="G79" t="str">
        <f t="shared" ca="1" si="15"/>
        <v>免门票不限次游览</v>
      </c>
      <c r="H79" t="str">
        <f t="shared" ca="1" si="16"/>
        <v>北京市大兴区庞各庄镇南渠村村委会北20米</v>
      </c>
      <c r="I79" t="str">
        <f t="shared" ca="1" si="17"/>
        <v>010-89282866</v>
      </c>
      <c r="J79" t="str">
        <f>MID(整理!A79,FIND("、",整理!A79)+1,100)</f>
        <v>北京老宋瓜园</v>
      </c>
      <c r="K79" t="str">
        <f ca="1">LEFT(整理!F79,FIND("元",整理!F79)-1)</f>
        <v>50</v>
      </c>
      <c r="L79" s="1">
        <v>43101</v>
      </c>
      <c r="M79" s="1">
        <v>43465</v>
      </c>
      <c r="N79" t="s">
        <v>267</v>
      </c>
    </row>
    <row r="80" spans="1:14">
      <c r="A80" t="s">
        <v>143</v>
      </c>
      <c r="B80">
        <f>MATCH(A80,原始!B:B,0)</f>
        <v>614</v>
      </c>
      <c r="C80" t="str">
        <f t="shared" si="11"/>
        <v>原始!$B$614:$C$619</v>
      </c>
      <c r="D80" t="str">
        <f t="shared" si="14"/>
        <v>原始!$B$615</v>
      </c>
      <c r="E80" t="str">
        <f t="shared" ca="1" si="12"/>
        <v>有三十余处自然景观，拥有3万多平方米的水面资源，有世界罕见的十亿年前的海洋生物“同元藻”化石。</v>
      </c>
      <c r="F80" t="str">
        <f t="shared" ca="1" si="13"/>
        <v>60元（3月5日-10月15日开放）</v>
      </c>
      <c r="G80" t="str">
        <f t="shared" ca="1" si="15"/>
        <v>免门票不限次游览</v>
      </c>
      <c r="H80" t="str">
        <f t="shared" ca="1" si="16"/>
        <v>北京市房山区十渡镇西河村</v>
      </c>
      <c r="I80" t="str">
        <f t="shared" ca="1" si="17"/>
        <v>010-61347088、61348195</v>
      </c>
      <c r="J80" t="str">
        <f>MID(整理!A80,FIND("、",整理!A80)+1,100)</f>
        <v>房山十渡乐佛山（千佛玉山）</v>
      </c>
      <c r="K80" t="str">
        <f ca="1">LEFT(整理!F80,FIND("元",整理!F80)-1)</f>
        <v>60</v>
      </c>
      <c r="L80" s="1">
        <v>43101</v>
      </c>
      <c r="M80" s="1">
        <v>43465</v>
      </c>
      <c r="N80" t="s">
        <v>267</v>
      </c>
    </row>
    <row r="81" spans="1:14">
      <c r="A81" t="s">
        <v>145</v>
      </c>
      <c r="B81">
        <f>MATCH(A81,原始!B:B,0)</f>
        <v>622</v>
      </c>
      <c r="C81" t="str">
        <f t="shared" si="11"/>
        <v>原始!$B$622:$C$627</v>
      </c>
      <c r="D81" t="str">
        <f t="shared" si="14"/>
        <v>原始!$B$623</v>
      </c>
      <c r="E81" t="str">
        <f t="shared" ca="1" si="12"/>
        <v>位于北京西南，房山区西北的群山峻岭之中，海拔930米是道教的聚集之地</v>
      </c>
      <c r="F81" t="str">
        <f t="shared" ca="1" si="13"/>
        <v>60元</v>
      </c>
      <c r="G81" t="str">
        <f t="shared" ca="1" si="15"/>
        <v>免门票不限次（4月1日-10月31日开放，如遇恶劣天气景区不开放）</v>
      </c>
      <c r="H81" t="str">
        <f t="shared" ca="1" si="16"/>
        <v>北京市房山区史家营乡柳林水村</v>
      </c>
      <c r="I81" t="str">
        <f t="shared" ca="1" si="17"/>
        <v>010-60319023</v>
      </c>
      <c r="J81" t="str">
        <f>MID(整理!A81,FIND("、",整理!A81)+1,100)</f>
        <v>房山圣莲山</v>
      </c>
      <c r="K81" t="str">
        <f ca="1">LEFT(整理!F81,FIND("元",整理!F81)-1)</f>
        <v>60</v>
      </c>
      <c r="L81" s="1">
        <v>43191</v>
      </c>
      <c r="M81" s="1">
        <v>43404</v>
      </c>
      <c r="N81" t="s">
        <v>428</v>
      </c>
    </row>
    <row r="82" spans="1:14">
      <c r="A82" t="s">
        <v>147</v>
      </c>
      <c r="B82">
        <f>MATCH(A82,原始!B:B,0)</f>
        <v>630</v>
      </c>
      <c r="C82" t="str">
        <f t="shared" si="11"/>
        <v>原始!$B$630:$C$635</v>
      </c>
      <c r="D82" t="str">
        <f t="shared" si="14"/>
        <v>原始!$B$631</v>
      </c>
      <c r="E82" t="str">
        <f t="shared" ca="1" si="12"/>
        <v>在这里可以观看长满野花的高山草甸、开阔壮观的重重山峦、树木葱郁的古老松林。</v>
      </c>
      <c r="F82" t="str">
        <f t="shared" ca="1" si="13"/>
        <v>40元</v>
      </c>
      <c r="G82" t="str">
        <f t="shared" ca="1" si="15"/>
        <v>免门票不限次（5月1日-10月31日开放，如遇恶劣天气景区不开放）</v>
      </c>
      <c r="H82" t="str">
        <f t="shared" ca="1" si="16"/>
        <v>北京市房山区霞云岭乡四马台村</v>
      </c>
      <c r="I82" t="str">
        <f t="shared" ca="1" si="17"/>
        <v>010-60369038</v>
      </c>
      <c r="J82" t="str">
        <f>MID(整理!A82,FIND("、",整理!A82)+1,100)</f>
        <v>房山白草畔</v>
      </c>
      <c r="K82" t="str">
        <f ca="1">LEFT(整理!F82,FIND("元",整理!F82)-1)</f>
        <v>40</v>
      </c>
      <c r="L82" s="1">
        <v>43221</v>
      </c>
      <c r="M82" s="1">
        <v>43404</v>
      </c>
      <c r="N82" t="s">
        <v>431</v>
      </c>
    </row>
    <row r="83" spans="1:14">
      <c r="A83" t="s">
        <v>149</v>
      </c>
      <c r="B83">
        <f>MATCH(A83,原始!B:B,0)</f>
        <v>638</v>
      </c>
      <c r="C83" t="str">
        <f t="shared" si="11"/>
        <v>原始!$B$638:$C$643</v>
      </c>
      <c r="D83" t="str">
        <f t="shared" si="14"/>
        <v>原始!$B$639</v>
      </c>
      <c r="E83" t="str">
        <f t="shared" ca="1" si="12"/>
        <v>内有国家级重点文化保护单位金陵遗址和国内仅存的景教遗址元代十字寺等文物古迹。</v>
      </c>
      <c r="F83" t="str">
        <f t="shared" ca="1" si="13"/>
        <v>50元（3月-11月开放，冬季冰雪季无效）</v>
      </c>
      <c r="G83" t="str">
        <f t="shared" ca="1" si="15"/>
        <v>免门票不限次游览（不含五一、十一假期）</v>
      </c>
      <c r="H83" t="str">
        <f t="shared" ca="1" si="16"/>
        <v>北京市房山区周口店镇车厂村</v>
      </c>
      <c r="I83" t="str">
        <f t="shared" ca="1" si="17"/>
        <v>010-69322638</v>
      </c>
      <c r="J83" t="str">
        <f>MID(整理!A83,FIND("、",整理!A83)+1,100)</f>
        <v>房山金祖山风景区</v>
      </c>
      <c r="K83" t="str">
        <f ca="1">LEFT(整理!F83,FIND("元",整理!F83)-1)</f>
        <v>50</v>
      </c>
      <c r="L83" s="1">
        <v>43101</v>
      </c>
      <c r="M83" s="1">
        <v>43465</v>
      </c>
      <c r="N83" t="s">
        <v>435</v>
      </c>
    </row>
    <row r="84" spans="1:14">
      <c r="A84" t="s">
        <v>151</v>
      </c>
      <c r="B84">
        <f>MATCH(A84,原始!B:B,0)</f>
        <v>646</v>
      </c>
      <c r="C84" t="str">
        <f t="shared" si="11"/>
        <v>原始!$B$646:$C$651</v>
      </c>
      <c r="D84" t="str">
        <f t="shared" si="14"/>
        <v>原始!$B$647</v>
      </c>
      <c r="E84" t="str">
        <f t="shared" ca="1" si="12"/>
        <v>云居寺是佛教经籍荟萃之地，寺内珍藏着石经、纸经、木版经号称“三绝”。</v>
      </c>
      <c r="F84" t="str">
        <f t="shared" ca="1" si="13"/>
        <v>40元</v>
      </c>
      <c r="G84" t="str">
        <f t="shared" ca="1" si="15"/>
        <v>免门票限三次游览</v>
      </c>
      <c r="H84" t="str">
        <f t="shared" ca="1" si="16"/>
        <v>北京市房山区大石窝镇</v>
      </c>
      <c r="I84" t="str">
        <f t="shared" ca="1" si="17"/>
        <v>010-61389612</v>
      </c>
      <c r="J84" t="str">
        <f>MID(整理!A84,FIND("、",整理!A84)+1,100)</f>
        <v>云居寺</v>
      </c>
      <c r="K84" t="str">
        <f ca="1">LEFT(整理!F84,FIND("元",整理!F84)-1)</f>
        <v>40</v>
      </c>
      <c r="L84" s="1">
        <v>43101</v>
      </c>
      <c r="M84" s="1">
        <v>43465</v>
      </c>
      <c r="N84" t="s">
        <v>438</v>
      </c>
    </row>
    <row r="85" spans="1:14">
      <c r="A85" t="s">
        <v>153</v>
      </c>
      <c r="B85">
        <f>MATCH(A85,原始!B:B,0)</f>
        <v>654</v>
      </c>
      <c r="C85" t="str">
        <f t="shared" si="11"/>
        <v>原始!$B$654:$C$659</v>
      </c>
      <c r="D85" t="str">
        <f t="shared" si="14"/>
        <v>原始!$B$655</v>
      </c>
      <c r="E85" t="str">
        <f t="shared" ca="1" si="12"/>
        <v>世界文化遗产、国家AAAA级景区、全国重点文物保护单位、全国百家爱国主义教育示范基地。</v>
      </c>
      <c r="F85" t="str">
        <f t="shared" ca="1" si="13"/>
        <v>30元</v>
      </c>
      <c r="G85" t="str">
        <f t="shared" ca="1" si="15"/>
        <v>免门票不限次游览</v>
      </c>
      <c r="H85" t="str">
        <f t="shared" ca="1" si="16"/>
        <v>北京市房山区周口店大街1号</v>
      </c>
      <c r="I85" t="str">
        <f t="shared" ca="1" si="17"/>
        <v>010-53230035</v>
      </c>
      <c r="J85" t="str">
        <f>MID(整理!A85,FIND("、",整理!A85)+1,100)</f>
        <v>周口店遗址博物馆</v>
      </c>
      <c r="K85" t="str">
        <f ca="1">LEFT(整理!F85,FIND("元",整理!F85)-1)</f>
        <v>30</v>
      </c>
      <c r="L85" s="1">
        <v>43101</v>
      </c>
      <c r="M85" s="1">
        <v>43465</v>
      </c>
      <c r="N85" t="s">
        <v>267</v>
      </c>
    </row>
    <row r="86" spans="1:14">
      <c r="A86" t="s">
        <v>155</v>
      </c>
      <c r="B86">
        <f>MATCH(A86,原始!B:B,0)</f>
        <v>662</v>
      </c>
      <c r="C86" t="str">
        <f t="shared" si="11"/>
        <v>原始!$B$662:$C$667</v>
      </c>
      <c r="D86" t="str">
        <f t="shared" si="14"/>
        <v>原始!$B$663</v>
      </c>
      <c r="E86" t="str">
        <f t="shared" ca="1" si="12"/>
        <v>20至10万年前的第4地点早期智人、约4.2—3.85万年前的田园洞人、3万年前左右的山顶洞人生活的地方。</v>
      </c>
      <c r="F86" t="str">
        <f t="shared" ca="1" si="13"/>
        <v>30元</v>
      </c>
      <c r="G86" t="str">
        <f t="shared" ca="1" si="15"/>
        <v>免门票不限次游览（不含其它收费项目）</v>
      </c>
      <c r="H86" t="str">
        <f t="shared" ca="1" si="16"/>
        <v>北京市房山区周口店大街1号</v>
      </c>
      <c r="I86" t="str">
        <f t="shared" ca="1" si="17"/>
        <v>010-53230035</v>
      </c>
      <c r="J86" t="str">
        <f>MID(整理!A86,FIND("、",整理!A86)+1,100)</f>
        <v>周口店北京人遗址</v>
      </c>
      <c r="K86" t="str">
        <f ca="1">LEFT(整理!F86,FIND("元",整理!F86)-1)</f>
        <v>30</v>
      </c>
      <c r="L86" s="1">
        <v>43101</v>
      </c>
      <c r="M86" s="1">
        <v>43465</v>
      </c>
      <c r="N86" t="s">
        <v>443</v>
      </c>
    </row>
    <row r="87" spans="1:14">
      <c r="A87" t="s">
        <v>157</v>
      </c>
      <c r="B87">
        <f>MATCH(A87,原始!B:B,0)</f>
        <v>670</v>
      </c>
      <c r="C87" t="str">
        <f t="shared" si="11"/>
        <v>原始!$B$670:$C$675</v>
      </c>
      <c r="D87" t="str">
        <f t="shared" si="14"/>
        <v>原始!$B$671</v>
      </c>
      <c r="E87" t="str">
        <f t="shared" ca="1" si="12"/>
        <v>北京月亮山风景区位于北京市房山区河北镇石花洞风景区内是一家集吃、住、休闲娱乐、生态观光、商务会议为一体的综合型山庄。</v>
      </c>
      <c r="F87" t="str">
        <f t="shared" ca="1" si="13"/>
        <v>20元</v>
      </c>
      <c r="G87" t="str">
        <f t="shared" ca="1" si="15"/>
        <v>免门票不限次游览</v>
      </c>
      <c r="H87" t="str">
        <f t="shared" ca="1" si="16"/>
        <v>北京市房山区河北镇南车营村</v>
      </c>
      <c r="I87">
        <f t="shared" ca="1" si="17"/>
        <v>15601056368</v>
      </c>
      <c r="J87" t="str">
        <f>MID(整理!A87,FIND("、",整理!A87)+1,100)</f>
        <v>月亮山风景区</v>
      </c>
      <c r="K87" t="str">
        <f ca="1">LEFT(整理!F87,FIND("元",整理!F87)-1)</f>
        <v>20</v>
      </c>
      <c r="L87" s="1">
        <v>43101</v>
      </c>
      <c r="M87" s="1">
        <v>43465</v>
      </c>
      <c r="N87" t="s">
        <v>267</v>
      </c>
    </row>
    <row r="88" spans="1:14">
      <c r="A88" t="s">
        <v>159</v>
      </c>
      <c r="B88">
        <f>MATCH(A88,原始!B:B,0)</f>
        <v>678</v>
      </c>
      <c r="C88" t="str">
        <f t="shared" si="11"/>
        <v>原始!$B$678:$C$683</v>
      </c>
      <c r="D88" t="str">
        <f t="shared" si="14"/>
        <v>原始!$B$679</v>
      </c>
      <c r="E88" t="str">
        <f t="shared" ca="1" si="12"/>
        <v>庄园内划分为萌宠展示、互动区域、珍惜牡丹观赏区、海棠苑、活动拓展区域及万平方米大型神奇热带雨林温室。</v>
      </c>
      <c r="F88" t="str">
        <f t="shared" ca="1" si="13"/>
        <v>30元</v>
      </c>
      <c r="G88" t="str">
        <f t="shared" ca="1" si="15"/>
        <v>免门票一人次</v>
      </c>
      <c r="H88" t="str">
        <f t="shared" ca="1" si="16"/>
        <v>北京市房山区良乡镇官道南庄子村南200米</v>
      </c>
      <c r="I88" t="str">
        <f t="shared" ca="1" si="17"/>
        <v>010-89339999</v>
      </c>
      <c r="J88" t="str">
        <f>MID(整理!A88,FIND("、",整理!A88)+1,100)</f>
        <v>良乡花卉庄园</v>
      </c>
      <c r="K88" t="str">
        <f ca="1">LEFT(整理!F88,FIND("元",整理!F88)-1)</f>
        <v>30</v>
      </c>
      <c r="L88" s="1">
        <v>43101</v>
      </c>
      <c r="M88" s="1">
        <v>43465</v>
      </c>
      <c r="N88" t="s">
        <v>296</v>
      </c>
    </row>
    <row r="89" spans="1:14">
      <c r="A89" t="s">
        <v>161</v>
      </c>
      <c r="B89">
        <f>MATCH(A89,原始!B:B,0)</f>
        <v>686</v>
      </c>
      <c r="C89" t="str">
        <f t="shared" si="11"/>
        <v>原始!$B$686:$C$691</v>
      </c>
      <c r="D89" t="str">
        <f t="shared" si="14"/>
        <v>原始!$B$687</v>
      </c>
      <c r="E89" t="str">
        <f t="shared" ca="1" si="12"/>
        <v>票价</v>
      </c>
      <c r="F89" t="str">
        <f t="shared" ca="1" si="13"/>
        <v>218元/258元，烧烤（VIP区域）持年票优惠至90元/人次，火锅优惠至108元/人次，1.1米-1.3米儿童烧烤45元/人次，火锅54元/人次，两个成人陪同下可免费带1.1米（含）以下儿童，限2人以上，单人不接待，自助火锅12月-3月，自助烧烤4月-10月，请提前电话咨询。</v>
      </c>
      <c r="G89" t="e">
        <f t="shared" ca="1" si="15"/>
        <v>#N/A</v>
      </c>
      <c r="H89" t="str">
        <f t="shared" ca="1" si="16"/>
        <v>北京市房山区河北镇南车营村</v>
      </c>
      <c r="I89">
        <f t="shared" ca="1" si="17"/>
        <v>15601056368</v>
      </c>
      <c r="J89" t="str">
        <f>MID(整理!A89,FIND("、",整理!A89)+1,100)</f>
        <v>窦店金翠湖农庄自助烧烤/火锅</v>
      </c>
      <c r="K89">
        <v>120</v>
      </c>
      <c r="L89" s="1">
        <v>43101</v>
      </c>
      <c r="M89" s="1">
        <v>43465</v>
      </c>
      <c r="N89" t="e">
        <v>#N/A</v>
      </c>
    </row>
    <row r="90" spans="1:14">
      <c r="A90" t="s">
        <v>162</v>
      </c>
      <c r="B90">
        <f>MATCH(A90,原始!B:B,0)</f>
        <v>692</v>
      </c>
      <c r="C90" t="str">
        <f t="shared" si="11"/>
        <v>原始!$B$692:$C$697</v>
      </c>
      <c r="D90" t="str">
        <f t="shared" si="14"/>
        <v>原始!$B$693</v>
      </c>
      <c r="E90" t="str">
        <f t="shared" ca="1" si="12"/>
        <v>百花山动、植物资源丰富，素有华北天然动植物园之称，有四个植被类型，十个森林群落。</v>
      </c>
      <c r="F90" t="str">
        <f t="shared" ca="1" si="13"/>
        <v>40元</v>
      </c>
      <c r="G90" t="str">
        <f t="shared" ca="1" si="15"/>
        <v>免门票不限次，5月1日-10月21日开放，如遇恶劣天气景区不开放</v>
      </c>
      <c r="H90" t="str">
        <f t="shared" ca="1" si="16"/>
        <v>北京市门头沟区清水镇张家铺</v>
      </c>
      <c r="I90" t="str">
        <f t="shared" ca="1" si="17"/>
        <v>010-61826110</v>
      </c>
      <c r="J90" t="str">
        <f>MID(整理!A90,FIND("、",整理!A90)+1,100)</f>
        <v>百花山</v>
      </c>
      <c r="K90" t="str">
        <f ca="1">LEFT(整理!F90,FIND("元",整理!F90)-1)</f>
        <v>40</v>
      </c>
      <c r="L90" s="1">
        <v>43221</v>
      </c>
      <c r="M90" s="1">
        <v>43394</v>
      </c>
      <c r="N90" t="s">
        <v>612</v>
      </c>
    </row>
    <row r="91" spans="1:14">
      <c r="A91" t="s">
        <v>164</v>
      </c>
      <c r="B91">
        <f>MATCH(A91,原始!B:B,0)</f>
        <v>700</v>
      </c>
      <c r="C91" t="str">
        <f t="shared" si="11"/>
        <v>原始!$B$700:$C$705</v>
      </c>
      <c r="D91" t="str">
        <f t="shared" si="14"/>
        <v>原始!$B$701</v>
      </c>
      <c r="E91" t="str">
        <f t="shared" ca="1" si="12"/>
        <v>位于北京市门头沟区妙峰山镇水峪嘴村，该景区占地1.5平方公里，集自然景观和人文景观于一体。</v>
      </c>
      <c r="F91" t="str">
        <f t="shared" ca="1" si="13"/>
        <v>80元</v>
      </c>
      <c r="G91" t="str">
        <f t="shared" ca="1" si="15"/>
        <v>免门票一人次，6月1日-8月31日有效，其它时间无效</v>
      </c>
      <c r="H91" t="str">
        <f t="shared" ca="1" si="16"/>
        <v>门头沟区妙峰山镇水峪嘴村</v>
      </c>
      <c r="I91" t="str">
        <f t="shared" ca="1" si="17"/>
        <v>010-61880498</v>
      </c>
      <c r="J91" t="str">
        <f>MID(整理!A91,FIND("、",整理!A91)+1,100)</f>
        <v>京西古道玻璃栈道</v>
      </c>
      <c r="K91" t="str">
        <f ca="1">LEFT(整理!F91,FIND("元",整理!F91)-1)</f>
        <v>80</v>
      </c>
      <c r="L91" s="1">
        <v>43252</v>
      </c>
      <c r="M91" s="1">
        <v>43343</v>
      </c>
      <c r="N91" t="s">
        <v>450</v>
      </c>
    </row>
    <row r="92" spans="1:14">
      <c r="A92" t="s">
        <v>166</v>
      </c>
      <c r="B92">
        <f>MATCH(A92,原始!B:B,0)</f>
        <v>708</v>
      </c>
      <c r="C92" t="str">
        <f t="shared" si="11"/>
        <v>原始!$B$708:$C$713</v>
      </c>
      <c r="D92" t="str">
        <f t="shared" si="14"/>
        <v>原始!$B$709</v>
      </c>
      <c r="E92" t="str">
        <f t="shared" ca="1" si="12"/>
        <v>置身于古道景区，你能够体会马致远那古道西风瘦马的情怀，寻找旧时商旅成群结队的足音。</v>
      </c>
      <c r="F92" t="str">
        <f t="shared" ca="1" si="13"/>
        <v>27元</v>
      </c>
      <c r="G92" t="str">
        <f t="shared" ca="1" si="15"/>
        <v>免门票一人次，6月1日-8月31日有效，其它时间无效</v>
      </c>
      <c r="H92" t="str">
        <f t="shared" ca="1" si="16"/>
        <v>门头沟区妙峰山镇水峪嘴村</v>
      </c>
      <c r="I92" t="str">
        <f t="shared" ca="1" si="17"/>
        <v>010-61880498</v>
      </c>
      <c r="J92" t="str">
        <f>MID(整理!A92,FIND("、",整理!A92)+1,100)</f>
        <v>京西古道</v>
      </c>
      <c r="K92" t="str">
        <f ca="1">LEFT(整理!F92,FIND("元",整理!F92)-1)</f>
        <v>27</v>
      </c>
      <c r="L92" s="1">
        <v>43252</v>
      </c>
      <c r="M92" s="1">
        <v>43343</v>
      </c>
      <c r="N92" t="s">
        <v>450</v>
      </c>
    </row>
    <row r="93" spans="1:14">
      <c r="A93" t="s">
        <v>168</v>
      </c>
      <c r="B93">
        <f>MATCH(A93,原始!B:B,0)</f>
        <v>716</v>
      </c>
      <c r="C93" t="str">
        <f t="shared" si="11"/>
        <v>原始!$B$716:$C$721</v>
      </c>
      <c r="D93" t="str">
        <f t="shared" si="14"/>
        <v>原始!$B$717</v>
      </c>
      <c r="E93" t="str">
        <f t="shared" ca="1" si="12"/>
        <v>占地面积为550平方米四周群山绵延逶迤，峻岭叠嶂，山峰上巨石嶙峋，峰顶陡峭高悬。</v>
      </c>
      <c r="F93" t="str">
        <f t="shared" ca="1" si="13"/>
        <v>50元</v>
      </c>
      <c r="G93" t="str">
        <f t="shared" ca="1" si="15"/>
        <v>免门票不限次，夜场无效，年票不参加景区的各项活动，如遇恶劣天气景区不开放</v>
      </c>
      <c r="H93" t="str">
        <f t="shared" ca="1" si="16"/>
        <v>门头沟区潭柘寺镇</v>
      </c>
      <c r="I93" t="str">
        <f t="shared" ca="1" si="17"/>
        <v>010-61869088</v>
      </c>
      <c r="J93" t="str">
        <f>MID(整理!A93,FIND("、",整理!A93)+1,100)</f>
        <v>定都阁</v>
      </c>
      <c r="K93" t="str">
        <f ca="1">LEFT(整理!F93,FIND("元",整理!F93)-1)</f>
        <v>50</v>
      </c>
      <c r="L93" s="1">
        <v>43101</v>
      </c>
      <c r="M93" s="1">
        <v>43465</v>
      </c>
      <c r="N93" t="s">
        <v>454</v>
      </c>
    </row>
    <row r="94" spans="1:14">
      <c r="A94" t="s">
        <v>170</v>
      </c>
      <c r="B94">
        <f>MATCH(A94,原始!B:B,0)</f>
        <v>724</v>
      </c>
      <c r="C94" t="str">
        <f t="shared" si="11"/>
        <v>原始!$B$724:$C$729</v>
      </c>
      <c r="D94" t="str">
        <f t="shared" si="14"/>
        <v>原始!$B$725</v>
      </c>
      <c r="E94" t="str">
        <f t="shared" ca="1" si="12"/>
        <v>以独特巨大褶皱“8”字，堪称教科书级的地质变迁记录写照，配合其他七大景观形成独一无二的地下奇观，因而得名“八奇”。</v>
      </c>
      <c r="F94" t="str">
        <f t="shared" ca="1" si="13"/>
        <v>54元</v>
      </c>
      <c r="G94" t="str">
        <f t="shared" ca="1" si="15"/>
        <v>免门票不限次</v>
      </c>
      <c r="H94" t="str">
        <f t="shared" ca="1" si="16"/>
        <v>北京市门头沟区八奇洞</v>
      </c>
      <c r="I94" t="str">
        <f t="shared" ca="1" si="17"/>
        <v>010-61866018</v>
      </c>
      <c r="J94" t="str">
        <f>MID(整理!A94,FIND("、",整理!A94)+1,100)</f>
        <v>八奇洞</v>
      </c>
      <c r="K94" t="str">
        <f ca="1">LEFT(整理!F94,FIND("元",整理!F94)-1)</f>
        <v>54</v>
      </c>
      <c r="L94" s="1">
        <v>43101</v>
      </c>
      <c r="M94" s="1">
        <v>43465</v>
      </c>
      <c r="N94" t="s">
        <v>314</v>
      </c>
    </row>
    <row r="95" spans="1:14">
      <c r="A95" t="s">
        <v>172</v>
      </c>
      <c r="B95">
        <f>MATCH(A95,原始!B:B,0)</f>
        <v>732</v>
      </c>
      <c r="C95" t="str">
        <f t="shared" si="11"/>
        <v>原始!$B$732:$C$737</v>
      </c>
      <c r="D95" t="str">
        <f t="shared" si="14"/>
        <v>原始!$B$733</v>
      </c>
      <c r="E95" t="str">
        <f t="shared" ca="1" si="12"/>
        <v>她蜿蜒曲折，深邃奥妙；峻岭迤逦，群山叠翠；怪石嶙峋陡崖高耸；奇峰异洞，碧草清泉。</v>
      </c>
      <c r="F95" t="str">
        <f t="shared" ca="1" si="13"/>
        <v>40元</v>
      </c>
      <c r="G95" t="str">
        <f t="shared" ca="1" si="15"/>
        <v>免门票不限次（4月-10月有效，如遇恶劣天气景区不开放）</v>
      </c>
      <c r="H95" t="str">
        <f t="shared" ca="1" si="16"/>
        <v>北京市门头沟区清水镇</v>
      </c>
      <c r="I95" t="str">
        <f t="shared" ca="1" si="17"/>
        <v>010-61866018</v>
      </c>
      <c r="J95" t="str">
        <f>MID(整理!A95,FIND("、",整理!A95)+1,100)</f>
        <v>龙门涧</v>
      </c>
      <c r="K95" t="str">
        <f ca="1">LEFT(整理!F95,FIND("元",整理!F95)-1)</f>
        <v>40</v>
      </c>
      <c r="L95" s="1">
        <v>43191</v>
      </c>
      <c r="M95" s="1">
        <v>43404</v>
      </c>
      <c r="N95" t="s">
        <v>458</v>
      </c>
    </row>
    <row r="96" spans="1:14">
      <c r="A96" t="s">
        <v>174</v>
      </c>
      <c r="B96">
        <f>MATCH(A96,原始!B:B,0)</f>
        <v>740</v>
      </c>
      <c r="C96" t="str">
        <f t="shared" si="11"/>
        <v>原始!$B$740:$C$745</v>
      </c>
      <c r="D96" t="str">
        <f t="shared" si="14"/>
        <v>原始!$B$741</v>
      </c>
      <c r="E96" t="str">
        <f t="shared" ca="1" si="12"/>
        <v>休闲娱乐、观光采摘、传统教育、体验拓展为主的田园体验式游览场所。</v>
      </c>
      <c r="F96" t="str">
        <f t="shared" ca="1" si="13"/>
        <v>60元</v>
      </c>
      <c r="G96" t="str">
        <f t="shared" ca="1" si="15"/>
        <v>免门票不限次游览（团队无效）</v>
      </c>
      <c r="H96" t="str">
        <f t="shared" ca="1" si="16"/>
        <v>北京顺义区南彩镇河北村东路12号</v>
      </c>
      <c r="I96" t="str">
        <f t="shared" ca="1" si="17"/>
        <v>010-60418580</v>
      </c>
      <c r="J96" t="str">
        <f>MID(整理!A96,FIND("、",整理!A96)+1,100)</f>
        <v>顺义河北村民俗文化体验园</v>
      </c>
      <c r="K96" t="str">
        <f ca="1">LEFT(整理!F96,FIND("元",整理!F96)-1)</f>
        <v>60</v>
      </c>
      <c r="L96" s="1">
        <v>43101</v>
      </c>
      <c r="M96" s="1">
        <v>43465</v>
      </c>
      <c r="N96" t="s">
        <v>460</v>
      </c>
    </row>
    <row r="97" spans="1:14">
      <c r="A97" t="s">
        <v>176</v>
      </c>
      <c r="B97">
        <f>MATCH(A97,原始!B:B,0)</f>
        <v>748</v>
      </c>
      <c r="C97" t="str">
        <f t="shared" si="11"/>
        <v>原始!$B$748:$C$753</v>
      </c>
      <c r="D97" t="str">
        <f t="shared" si="14"/>
        <v>原始!$B$749</v>
      </c>
      <c r="E97" t="str">
        <f t="shared" ca="1" si="12"/>
        <v>票价</v>
      </c>
      <c r="F97" t="str">
        <f t="shared" ca="1" si="13"/>
        <v>58元</v>
      </c>
      <c r="G97" t="str">
        <f t="shared" ca="1" si="15"/>
        <v>免门票一人次，接待时间调整为2018年12月20至2019年2月20日。以收气候影响，开放时间以雪场实际营业时间为准，滑雪有风险，60周岁以上老人，患有高血压、心脏病及医生告知不能参加剧烈运动者恕不接待</v>
      </c>
      <c r="H97" t="str">
        <f t="shared" ca="1" si="16"/>
        <v>北京市顺义区蒋各庄村</v>
      </c>
      <c r="I97" t="str">
        <f t="shared" ca="1" si="17"/>
        <v>010-60459260</v>
      </c>
      <c r="J97" t="str">
        <f>MID(整理!A97,FIND("、",整理!A97)+1,100)</f>
        <v>北京尚谷冰雪乐园</v>
      </c>
      <c r="K97" t="str">
        <f ca="1">LEFT(整理!F97,FIND("元",整理!F97)-1)</f>
        <v>58</v>
      </c>
      <c r="L97" s="1">
        <v>43454</v>
      </c>
      <c r="M97" s="1">
        <v>43516</v>
      </c>
      <c r="N97" t="s">
        <v>463</v>
      </c>
    </row>
    <row r="98" spans="1:14">
      <c r="A98" t="s">
        <v>177</v>
      </c>
      <c r="B98">
        <f>MATCH(A98,原始!B:B,0)</f>
        <v>755</v>
      </c>
      <c r="C98" t="str">
        <f t="shared" si="11"/>
        <v>原始!$B$755:$C$760</v>
      </c>
      <c r="D98" t="str">
        <f t="shared" si="14"/>
        <v>原始!$B$756</v>
      </c>
      <c r="E98" t="str">
        <f t="shared" ca="1" si="12"/>
        <v>票价</v>
      </c>
      <c r="F98" t="str">
        <f t="shared" ca="1" si="13"/>
        <v>58元</v>
      </c>
      <c r="G98" t="str">
        <f t="shared" ca="1" si="15"/>
        <v>免门票一人次，6月10日-8月20日有效，12周岁以下儿童和60周岁以上老人需在家人陪同下入园，游玩前请仔细阅读各项设施的游玩须知，根据自身身体状况进行选择，切勿挑战超越自身健康水平的设施。</v>
      </c>
      <c r="H98" t="str">
        <f t="shared" ca="1" si="16"/>
        <v>北京市顺义区蒋各庄村</v>
      </c>
      <c r="I98" t="str">
        <f t="shared" ca="1" si="17"/>
        <v>010-60459260</v>
      </c>
      <c r="J98" t="str">
        <f>MID(整理!A98,FIND("、",整理!A98)+1,100)</f>
        <v>尚谷奥普乐水世界</v>
      </c>
      <c r="K98" t="str">
        <f ca="1">LEFT(整理!F98,FIND("元",整理!F98)-1)</f>
        <v>58</v>
      </c>
      <c r="L98" s="1">
        <v>43261</v>
      </c>
      <c r="M98" s="1">
        <v>43332</v>
      </c>
      <c r="N98" t="s">
        <v>465</v>
      </c>
    </row>
    <row r="99" spans="1:14">
      <c r="A99" t="s">
        <v>178</v>
      </c>
      <c r="B99">
        <f>MATCH(A99,原始!B:B,0)</f>
        <v>762</v>
      </c>
      <c r="C99" t="str">
        <f t="shared" si="11"/>
        <v>原始!$B$762:$C$767</v>
      </c>
      <c r="D99" t="str">
        <f t="shared" si="14"/>
        <v>原始!$B$763</v>
      </c>
      <c r="E99" t="str">
        <f t="shared" ca="1" si="12"/>
        <v>承接城市中心与城郊，为市民提供与动物亲密互动和科普教育类型的体验。</v>
      </c>
      <c r="F99" t="str">
        <f t="shared" ca="1" si="13"/>
        <v>30元</v>
      </c>
      <c r="G99" t="str">
        <f t="shared" ca="1" si="15"/>
        <v>免门票一人次，仅限15周岁以下儿童使用，家长可持年票陪同，成人单独使用年票无效</v>
      </c>
      <c r="H99" t="str">
        <f t="shared" ca="1" si="16"/>
        <v>北京市顺义区高丽营镇南朗中村九洑地民俗园内</v>
      </c>
      <c r="I99">
        <f t="shared" ca="1" si="17"/>
        <v>15501024957</v>
      </c>
      <c r="J99" t="str">
        <f>MID(整理!A99,FIND("、",整理!A99)+1,100)</f>
        <v>乐ZOO动物乐园</v>
      </c>
      <c r="K99" t="str">
        <f ca="1">LEFT(整理!F99,FIND("元",整理!F99)-1)</f>
        <v>30</v>
      </c>
      <c r="L99" s="1">
        <v>43101</v>
      </c>
      <c r="M99" s="1">
        <v>43465</v>
      </c>
      <c r="N99" t="s">
        <v>466</v>
      </c>
    </row>
    <row r="100" spans="1:14">
      <c r="A100" t="s">
        <v>180</v>
      </c>
      <c r="B100">
        <f>MATCH(A100,原始!B:B,0)</f>
        <v>770</v>
      </c>
      <c r="C100" t="str">
        <f t="shared" si="11"/>
        <v>原始!$B$770:$C$775</v>
      </c>
      <c r="D100" t="str">
        <f t="shared" si="14"/>
        <v>原始!$B$771</v>
      </c>
      <c r="E100" t="str">
        <f t="shared" ca="1" si="12"/>
        <v>千岩万壑林海茫茫，空气清纯且景色怡人，在人迹罕至的密林深处，可见到至今仍无法破译的自然科学之谜。</v>
      </c>
      <c r="F100" t="str">
        <f t="shared" ca="1" si="13"/>
        <v>40元</v>
      </c>
      <c r="G100" t="str">
        <f t="shared" ca="1" si="15"/>
        <v>免门票不限次游览（5月1日-9月25日有效，如遇恶劣天气景区不开放）</v>
      </c>
      <c r="H100" t="str">
        <f t="shared" ca="1" si="16"/>
        <v>怀柔区喇叭沟门满族乡孙栅子村300号</v>
      </c>
      <c r="I100" t="str">
        <f t="shared" ca="1" si="17"/>
        <v>010-60620188</v>
      </c>
      <c r="J100" t="str">
        <f>MID(整理!A100,FIND("、",整理!A100)+1,100)</f>
        <v>怀柔喇叭沟原始森林</v>
      </c>
      <c r="K100" t="str">
        <f ca="1">LEFT(整理!F100,FIND("元",整理!F100)-1)</f>
        <v>40</v>
      </c>
      <c r="L100" s="1">
        <v>43221</v>
      </c>
      <c r="M100" s="1">
        <v>43368</v>
      </c>
      <c r="N100" t="s">
        <v>468</v>
      </c>
    </row>
    <row r="101" spans="1:14">
      <c r="A101" t="s">
        <v>182</v>
      </c>
      <c r="B101">
        <f>MATCH(A101,原始!B:B,0)</f>
        <v>778</v>
      </c>
      <c r="C101" t="str">
        <f t="shared" si="11"/>
        <v>原始!$B$778:$C$783</v>
      </c>
      <c r="D101" t="str">
        <f t="shared" si="14"/>
        <v>原始!$B$779</v>
      </c>
      <c r="E101" t="str">
        <f t="shared" ca="1" si="12"/>
        <v>票价</v>
      </c>
      <c r="F101" t="str">
        <f t="shared" ca="1" si="13"/>
        <v>45元</v>
      </c>
      <c r="G101" t="str">
        <f t="shared" ca="1" si="15"/>
        <v>免门票不限次游览，4月1日-10月7日有效（持年票到售票大厅换取门票进景区）</v>
      </c>
      <c r="H101" t="str">
        <f t="shared" ca="1" si="16"/>
        <v>北京市怀柔区琉璃庙镇东峪村</v>
      </c>
      <c r="I101" t="str">
        <f t="shared" ca="1" si="17"/>
        <v>010-61618157</v>
      </c>
      <c r="J101" t="str">
        <f>MID(整理!A101,FIND("、",整理!A101)+1,100)</f>
        <v>云梦仙境</v>
      </c>
      <c r="K101" t="str">
        <f ca="1">LEFT(整理!F101,FIND("元",整理!F101)-1)</f>
        <v>45</v>
      </c>
      <c r="L101" s="1">
        <v>43191</v>
      </c>
      <c r="M101" s="1">
        <v>43380</v>
      </c>
      <c r="N101" t="s">
        <v>471</v>
      </c>
    </row>
    <row r="102" spans="1:14">
      <c r="A102" t="s">
        <v>183</v>
      </c>
      <c r="B102">
        <f>MATCH(A102,原始!B:B,0)</f>
        <v>785</v>
      </c>
      <c r="C102" t="str">
        <f t="shared" si="11"/>
        <v>原始!$B$785:$C$790</v>
      </c>
      <c r="D102" t="str">
        <f t="shared" si="14"/>
        <v>原始!$B$786</v>
      </c>
      <c r="E102" t="str">
        <f t="shared" ca="1" si="12"/>
        <v>人间福地、佛教胜境，这里山雄健、峰巍峨、树滴翠、水缠绵、寺沧桑、境悠然。</v>
      </c>
      <c r="F102" t="str">
        <f t="shared" ca="1" si="13"/>
        <v>35元（不含餐）</v>
      </c>
      <c r="G102" t="str">
        <f t="shared" ca="1" si="15"/>
        <v>免门票不限次，当日仅限一次</v>
      </c>
      <c r="H102" t="str">
        <f t="shared" ca="1" si="16"/>
        <v>北京市怀柔区桥梓镇口头村</v>
      </c>
      <c r="I102" t="str">
        <f t="shared" ca="1" si="17"/>
        <v>010-60637288、60637289</v>
      </c>
      <c r="J102" t="str">
        <f>MID(整理!A102,FIND("、",整理!A102)+1,100)</f>
        <v>北京圣泉山</v>
      </c>
      <c r="K102" t="str">
        <f ca="1">LEFT(整理!F102,FIND("元",整理!F102)-1)</f>
        <v>35</v>
      </c>
      <c r="L102" s="1">
        <v>43101</v>
      </c>
      <c r="M102" s="1">
        <v>43465</v>
      </c>
      <c r="N102" t="s">
        <v>475</v>
      </c>
    </row>
    <row r="103" spans="1:14">
      <c r="A103" t="s">
        <v>185</v>
      </c>
      <c r="B103">
        <f>MATCH(A103,原始!B:B,0)</f>
        <v>793</v>
      </c>
      <c r="C103" t="str">
        <f t="shared" si="11"/>
        <v>原始!$B$793:$C$798</v>
      </c>
      <c r="D103" t="str">
        <f t="shared" si="14"/>
        <v>原始!$B$794</v>
      </c>
      <c r="E103" t="str">
        <f t="shared" ca="1" si="12"/>
        <v>因两山对峙如石门，俗称石门山。有独特的石门洞、雷劈崖、铜山铁壁、姐妹泉等自然景观。</v>
      </c>
      <c r="F103" t="str">
        <f t="shared" ca="1" si="13"/>
        <v>35元</v>
      </c>
      <c r="G103" t="str">
        <f t="shared" ca="1" si="15"/>
        <v>免门票不限次（4月1日-10月31日；景区内严禁带火种入园，禁止使用明火）</v>
      </c>
      <c r="H103" t="str">
        <f t="shared" ca="1" si="16"/>
        <v>怀柔区怀北镇椴树岭村峪道河自然村1号</v>
      </c>
      <c r="I103" t="str">
        <f t="shared" ca="1" si="17"/>
        <v>010-69660398</v>
      </c>
      <c r="J103" t="str">
        <f>MID(整理!A103,FIND("、",整理!A103)+1,100)</f>
        <v>怀柔石门山</v>
      </c>
      <c r="K103" t="str">
        <f ca="1">LEFT(整理!F103,FIND("元",整理!F103)-1)</f>
        <v>35</v>
      </c>
      <c r="L103" s="1">
        <v>43191</v>
      </c>
      <c r="M103" s="1">
        <v>43404</v>
      </c>
      <c r="N103" t="s">
        <v>479</v>
      </c>
    </row>
    <row r="104" spans="1:14">
      <c r="A104" t="s">
        <v>187</v>
      </c>
      <c r="B104">
        <f>MATCH(A104,原始!B:B,0)</f>
        <v>801</v>
      </c>
      <c r="C104" t="str">
        <f t="shared" si="11"/>
        <v>原始!$B$801:$C$806</v>
      </c>
      <c r="D104" t="str">
        <f t="shared" si="14"/>
        <v>原始!$B$802</v>
      </c>
      <c r="E104" t="str">
        <f t="shared" ca="1" si="12"/>
        <v>寂静山乡、佛门净土，世外仙境、梦幻天堂</v>
      </c>
      <c r="F104" t="str">
        <f t="shared" ca="1" si="13"/>
        <v>40元</v>
      </c>
      <c r="G104" t="str">
        <f t="shared" ca="1" si="15"/>
        <v>免门票不限次游览</v>
      </c>
      <c r="H104" t="str">
        <f t="shared" ca="1" si="16"/>
        <v>怀柔区怀柔镇甘涧峪村</v>
      </c>
      <c r="I104" t="str">
        <f t="shared" ca="1" si="17"/>
        <v>010-89601286、89601388</v>
      </c>
      <c r="J104" t="str">
        <f>MID(整理!A104,FIND("、",整理!A104)+1,100)</f>
        <v>怀柔灵慧山</v>
      </c>
      <c r="K104" t="str">
        <f ca="1">LEFT(整理!F104,FIND("元",整理!F104)-1)</f>
        <v>40</v>
      </c>
      <c r="L104" s="1">
        <v>43101</v>
      </c>
      <c r="M104" s="1">
        <v>43465</v>
      </c>
      <c r="N104" t="s">
        <v>267</v>
      </c>
    </row>
    <row r="105" spans="1:14">
      <c r="A105" t="s">
        <v>189</v>
      </c>
      <c r="B105">
        <f>MATCH(A105,原始!B:B,0)</f>
        <v>809</v>
      </c>
      <c r="C105" t="str">
        <f t="shared" si="11"/>
        <v>原始!$B$809:$C$814</v>
      </c>
      <c r="D105" t="str">
        <f t="shared" si="14"/>
        <v>原始!$B$810</v>
      </c>
      <c r="E105" t="str">
        <f t="shared" ca="1" si="12"/>
        <v>是集历史仿古、摩崖石刻、山水画廊为一体的自然风景区</v>
      </c>
      <c r="F105" t="str">
        <f t="shared" ca="1" si="13"/>
        <v>12元（4月1日-10月31日开放）</v>
      </c>
      <c r="G105" t="str">
        <f t="shared" ca="1" si="15"/>
        <v>免门票不限次游览</v>
      </c>
      <c r="H105" t="str">
        <f t="shared" ca="1" si="16"/>
        <v>北京市怀柔区渤海镇龙泉庄</v>
      </c>
      <c r="I105" t="str">
        <f t="shared" ca="1" si="17"/>
        <v>010-61632507</v>
      </c>
      <c r="J105" t="str">
        <f>MID(整理!A105,FIND("、",整理!A105)+1,100)</f>
        <v>怀柔摩崖石刻</v>
      </c>
      <c r="K105" t="str">
        <f ca="1">LEFT(整理!F105,FIND("元",整理!F105)-1)</f>
        <v>12</v>
      </c>
      <c r="L105" s="1">
        <v>43101</v>
      </c>
      <c r="M105" s="1">
        <v>43465</v>
      </c>
      <c r="N105" t="s">
        <v>267</v>
      </c>
    </row>
    <row r="106" spans="1:14">
      <c r="A106" t="s">
        <v>191</v>
      </c>
      <c r="B106">
        <f>MATCH(A106,原始!B:B,0)</f>
        <v>817</v>
      </c>
      <c r="C106" t="str">
        <f t="shared" si="11"/>
        <v>原始!$B$817:$C$822</v>
      </c>
      <c r="D106" t="str">
        <f t="shared" si="14"/>
        <v>原始!$B$818</v>
      </c>
      <c r="E106" t="str">
        <f t="shared" ca="1" si="12"/>
        <v xml:space="preserve">全国首家以茸鹿为主题的科普园，华北地区最大的茸鹿养殖基地。 </v>
      </c>
      <c r="F106" t="str">
        <f t="shared" ca="1" si="13"/>
        <v>30元</v>
      </c>
      <c r="G106" t="str">
        <f t="shared" ca="1" si="15"/>
        <v>免门票三次游览，重大活动年票无效</v>
      </c>
      <c r="H106" t="str">
        <f t="shared" ca="1" si="16"/>
        <v>怀柔区杨宋镇安乐庄村北辰路9号</v>
      </c>
      <c r="I106" t="str">
        <f t="shared" ca="1" si="17"/>
        <v>010-61675598、60684757</v>
      </c>
      <c r="J106" t="str">
        <f>MID(整理!A106,FIND("、",整理!A106)+1,100)</f>
        <v>北京鹿世界主题公园</v>
      </c>
      <c r="K106" t="str">
        <f ca="1">LEFT(整理!F106,FIND("元",整理!F106)-1)</f>
        <v>30</v>
      </c>
      <c r="L106" s="1">
        <v>43101</v>
      </c>
      <c r="M106" s="1">
        <v>43465</v>
      </c>
      <c r="N106" t="s">
        <v>484</v>
      </c>
    </row>
    <row r="107" spans="1:14">
      <c r="A107" t="s">
        <v>193</v>
      </c>
      <c r="B107">
        <f>MATCH(A107,原始!B:B,0)</f>
        <v>825</v>
      </c>
      <c r="C107" t="str">
        <f t="shared" si="11"/>
        <v>原始!$B$825:$C$830</v>
      </c>
      <c r="D107" t="str">
        <f t="shared" si="14"/>
        <v>原始!$B$826</v>
      </c>
      <c r="E107" t="str">
        <f t="shared" ca="1" si="12"/>
        <v>这个冬天相约鹿世界，一起体验刺激的冰雪项目吧！在玩耍中增进亲子情，提高孩子的动手能力；更能亲密接近可爱的小鹿</v>
      </c>
      <c r="F107" t="str">
        <f t="shared" ca="1" si="13"/>
        <v>30元</v>
      </c>
      <c r="G107" t="str">
        <f t="shared" ca="1" si="15"/>
        <v>免门票一次游览（1月1日-2月28日开放，夜场无效）</v>
      </c>
      <c r="H107" t="str">
        <f t="shared" ca="1" si="16"/>
        <v>北京市怀柔区杨宋镇安乐庄村北辰路9号</v>
      </c>
      <c r="I107" t="str">
        <f t="shared" ca="1" si="17"/>
        <v>010-61675598、010-60684757</v>
      </c>
      <c r="J107" t="str">
        <f>MID(整理!A107,FIND("、",整理!A107)+1,100)</f>
        <v>鹿世界亲子冰雪嘉年华</v>
      </c>
      <c r="K107" t="str">
        <f ca="1">LEFT(整理!F107,FIND("元",整理!F107)-1)</f>
        <v>30</v>
      </c>
      <c r="L107" s="1">
        <v>43101</v>
      </c>
      <c r="M107" s="1">
        <v>43159</v>
      </c>
      <c r="N107" t="s">
        <v>487</v>
      </c>
    </row>
    <row r="108" spans="1:14">
      <c r="A108" t="s">
        <v>195</v>
      </c>
      <c r="B108">
        <f>MATCH(A108,原始!B:B,0)</f>
        <v>833</v>
      </c>
      <c r="C108" t="str">
        <f t="shared" si="11"/>
        <v>原始!$B$833:$C$838</v>
      </c>
      <c r="D108" t="str">
        <f t="shared" si="14"/>
        <v>原始!$B$834</v>
      </c>
      <c r="E108" t="str">
        <f t="shared" ca="1" si="12"/>
        <v>是北京首家以展示国家级非物质文化遗产—北京二锅头酒传统酿制技艺为主题的博物馆</v>
      </c>
      <c r="F108" t="str">
        <f t="shared" ca="1" si="13"/>
        <v>30元</v>
      </c>
      <c r="G108" t="str">
        <f t="shared" ca="1" si="15"/>
        <v>免门票一人次（满18周岁以上游客凭二代身份证可领取礼品酒一瓶，终身限一次）</v>
      </c>
      <c r="H108" t="str">
        <f t="shared" ca="1" si="16"/>
        <v>北京市怀柔区红星路1号</v>
      </c>
      <c r="I108" t="str">
        <f t="shared" ca="1" si="17"/>
        <v>010-51202902、51202903</v>
      </c>
      <c r="J108" t="str">
        <f>MID(整理!A108,FIND("、",整理!A108)+1,100)</f>
        <v>北京二锅头酒博物馆</v>
      </c>
      <c r="K108" t="str">
        <f ca="1">LEFT(整理!F108,FIND("元",整理!F108)-1)</f>
        <v>30</v>
      </c>
      <c r="L108" s="1">
        <v>43101</v>
      </c>
      <c r="M108" s="1">
        <v>43465</v>
      </c>
      <c r="N108" t="s">
        <v>490</v>
      </c>
    </row>
    <row r="109" spans="1:14">
      <c r="A109" t="s">
        <v>197</v>
      </c>
      <c r="B109">
        <f>MATCH(A109,原始!B:B,0)</f>
        <v>841</v>
      </c>
      <c r="C109" t="str">
        <f t="shared" si="11"/>
        <v>原始!$B$841:$C$846</v>
      </c>
      <c r="D109" t="str">
        <f t="shared" si="14"/>
        <v>原始!$B$842</v>
      </c>
      <c r="E109" t="str">
        <f t="shared" ca="1" si="12"/>
        <v>集奇峰怪石、悬崖峭壁、峡谷、瀑布、山泉、溪流为一体的自然风景区。</v>
      </c>
      <c r="F109" t="str">
        <f t="shared" ca="1" si="13"/>
        <v>30元（4月10日-10月31日开放）</v>
      </c>
      <c r="G109" t="str">
        <f t="shared" ca="1" si="15"/>
        <v>免门票不限次游览</v>
      </c>
      <c r="H109" t="str">
        <f t="shared" ca="1" si="16"/>
        <v>北京市怀柔区九渡河镇二道关村</v>
      </c>
      <c r="I109" t="str">
        <f t="shared" ca="1" si="17"/>
        <v>010-89603129</v>
      </c>
      <c r="J109" t="str">
        <f>MID(整理!A109,FIND("、",整理!A109)+1,100)</f>
        <v>怀柔鳞龙山</v>
      </c>
      <c r="K109" t="str">
        <f ca="1">LEFT(整理!F109,FIND("元",整理!F109)-1)</f>
        <v>30</v>
      </c>
      <c r="L109" s="1">
        <v>43101</v>
      </c>
      <c r="M109" s="1">
        <v>43465</v>
      </c>
      <c r="N109" t="s">
        <v>267</v>
      </c>
    </row>
    <row r="110" spans="1:14">
      <c r="A110" t="s">
        <v>199</v>
      </c>
      <c r="B110">
        <f>MATCH(A110,原始!B:B,0)</f>
        <v>849</v>
      </c>
      <c r="C110" t="str">
        <f t="shared" si="11"/>
        <v>原始!$B$849:$C$854</v>
      </c>
      <c r="D110" t="str">
        <f t="shared" si="14"/>
        <v>原始!$B$850</v>
      </c>
      <c r="E110" t="str">
        <f t="shared" ca="1" si="12"/>
        <v>青龙湖游乐园隶属北京怀柔青龙湖旅游度假区，地处于燕山风景线上，占地面积500亩，水域面积300亩。</v>
      </c>
      <c r="F110" t="str">
        <f t="shared" ca="1" si="13"/>
        <v>58元</v>
      </c>
      <c r="G110" t="str">
        <f t="shared" ca="1" si="15"/>
        <v>免门票不限次游览（3月-10月开放）</v>
      </c>
      <c r="H110" t="str">
        <f t="shared" ca="1" si="16"/>
        <v>北京市怀柔区怀北镇大水峪村东(怀柔青龙峡东侧)</v>
      </c>
      <c r="I110" t="str">
        <f t="shared" ca="1" si="17"/>
        <v>010-89616225</v>
      </c>
      <c r="J110" t="str">
        <f>MID(整理!A110,FIND("、",整理!A110)+1,100)</f>
        <v>怀柔青龙湖</v>
      </c>
      <c r="K110" t="str">
        <f ca="1">LEFT(整理!F110,FIND("元",整理!F110)-1)</f>
        <v>58</v>
      </c>
      <c r="L110" s="1">
        <v>43160</v>
      </c>
      <c r="M110" s="1">
        <v>43404</v>
      </c>
      <c r="N110" t="s">
        <v>496</v>
      </c>
    </row>
    <row r="111" spans="1:14">
      <c r="A111" t="s">
        <v>201</v>
      </c>
      <c r="B111">
        <f>MATCH(A111,原始!B:B,0)</f>
        <v>857</v>
      </c>
      <c r="C111" t="str">
        <f t="shared" si="11"/>
        <v>原始!$B$857:$C$862</v>
      </c>
      <c r="D111" t="str">
        <f t="shared" si="14"/>
        <v>原始!$B$858</v>
      </c>
      <c r="E111" t="str">
        <f t="shared" ca="1" si="12"/>
        <v xml:space="preserve">旅游观光、餐饮、住宿、养生体验、科普教育、满族文化于一体的综合性满族风情园区。 </v>
      </c>
      <c r="F111" t="str">
        <f t="shared" ca="1" si="13"/>
        <v>60元</v>
      </c>
      <c r="G111" t="str">
        <f t="shared" ca="1" si="15"/>
        <v>免门票不限次游览</v>
      </c>
      <c r="H111" t="str">
        <f t="shared" ca="1" si="16"/>
        <v>北京市怀柔区喇叭沟门乡对角沟门村委会东100米</v>
      </c>
      <c r="I111" t="str">
        <f t="shared" ca="1" si="17"/>
        <v>010-69681786、13910013180</v>
      </c>
      <c r="J111" t="str">
        <f>MID(整理!A111,FIND("、",整理!A111)+1,100)</f>
        <v xml:space="preserve">喜鹊登科满族风情园 </v>
      </c>
      <c r="K111" t="str">
        <f ca="1">LEFT(整理!F111,FIND("元",整理!F111)-1)</f>
        <v>60</v>
      </c>
      <c r="L111" s="1">
        <v>43101</v>
      </c>
      <c r="M111" s="1">
        <v>43465</v>
      </c>
      <c r="N111" t="s">
        <v>267</v>
      </c>
    </row>
    <row r="112" spans="1:14">
      <c r="A112" t="s">
        <v>203</v>
      </c>
      <c r="B112">
        <f>MATCH(A112,原始!B:B,0)</f>
        <v>865</v>
      </c>
      <c r="C112" t="str">
        <f t="shared" si="11"/>
        <v>原始!$B$865:$C$870</v>
      </c>
      <c r="D112" t="str">
        <f t="shared" si="14"/>
        <v>原始!$B$866</v>
      </c>
      <c r="E112" t="str">
        <f t="shared" ca="1" si="12"/>
        <v>景区占地面积700余公顷，山木覆盖率85%以上，动物栖息其间，具有良好的生态环境，是植树造林、夏令营和旅游休闲的理想场所。</v>
      </c>
      <c r="F112" t="str">
        <f t="shared" ca="1" si="13"/>
        <v>30元</v>
      </c>
      <c r="G112" t="str">
        <f t="shared" ca="1" si="15"/>
        <v>免门票不限次游览（4月-9月开放）</v>
      </c>
      <c r="H112" t="str">
        <f t="shared" ca="1" si="16"/>
        <v>北京市怀柔区怀北镇河防口村548号</v>
      </c>
      <c r="I112" t="str">
        <f t="shared" ca="1" si="17"/>
        <v>010—89696677</v>
      </c>
      <c r="J112" t="str">
        <f>MID(整理!A112,FIND("、",整理!A112)+1,100)</f>
        <v>九谷口自然风景区</v>
      </c>
      <c r="K112" t="str">
        <f ca="1">LEFT(整理!F112,FIND("元",整理!F112)-1)</f>
        <v>30</v>
      </c>
      <c r="L112" s="1">
        <v>43191</v>
      </c>
      <c r="M112" s="1">
        <v>43373</v>
      </c>
      <c r="N112" t="s">
        <v>500</v>
      </c>
    </row>
    <row r="113" spans="1:14">
      <c r="A113" t="s">
        <v>205</v>
      </c>
      <c r="B113">
        <f>MATCH(A113,原始!B:B,0)</f>
        <v>873</v>
      </c>
      <c r="C113" t="str">
        <f t="shared" si="11"/>
        <v>原始!$B$873:$C$878</v>
      </c>
      <c r="D113" t="str">
        <f t="shared" si="14"/>
        <v>原始!$B$874</v>
      </c>
      <c r="E113" t="str">
        <f t="shared" ca="1" si="12"/>
        <v>票价</v>
      </c>
      <c r="F113" t="str">
        <f t="shared" ca="1" si="13"/>
        <v>门票47元玻璃栈道50元</v>
      </c>
      <c r="G113" t="str">
        <f t="shared" ca="1" si="15"/>
        <v>免门票不限次，元旦3天、春节7天、清明3天、五一3天、端午3天、中秋3天、国庆7天的法定假期年票无效；玻璃栈道使用时间</v>
      </c>
      <c r="H113" t="str">
        <f t="shared" ca="1" si="16"/>
        <v>北京市密云区石城镇甲峪村</v>
      </c>
      <c r="I113" t="str">
        <f t="shared" ca="1" si="17"/>
        <v>010-69015455</v>
      </c>
      <c r="J113" t="str">
        <f>MID(整理!A113,FIND("、",整理!A113)+1,100)</f>
        <v>清凉谷自然风景区</v>
      </c>
      <c r="K113">
        <v>97</v>
      </c>
      <c r="L113" s="1">
        <v>43101</v>
      </c>
      <c r="M113" s="1">
        <v>43465</v>
      </c>
      <c r="N113" t="s">
        <v>503</v>
      </c>
    </row>
    <row r="114" spans="1:14">
      <c r="A114" t="s">
        <v>206</v>
      </c>
      <c r="B114">
        <f>MATCH(A114,原始!B:B,0)</f>
        <v>880</v>
      </c>
      <c r="C114" t="str">
        <f t="shared" si="11"/>
        <v>原始!$B$880:$C$885</v>
      </c>
      <c r="D114" t="str">
        <f t="shared" si="14"/>
        <v>原始!$B$881</v>
      </c>
      <c r="E114" t="str">
        <f t="shared" ca="1" si="12"/>
        <v>奇峰异石多姿，森林气息浓郁，有湖泊、飞瀑、流泉、清潭等自然景观引人入胜。</v>
      </c>
      <c r="F114" t="str">
        <f t="shared" ca="1" si="13"/>
        <v>45元（5月-10月开放）</v>
      </c>
      <c r="G114" t="str">
        <f t="shared" ca="1" si="15"/>
        <v>免门票不限次游览</v>
      </c>
      <c r="H114" t="str">
        <f t="shared" ca="1" si="16"/>
        <v>北京市密云县新城子镇沙滩村雾灵西峰风景区</v>
      </c>
      <c r="I114" t="str">
        <f t="shared" ca="1" si="17"/>
        <v>010-81023588</v>
      </c>
      <c r="J114" t="str">
        <f>MID(整理!A114,FIND("、",整理!A114)+1,100)</f>
        <v>密云雾灵西峰</v>
      </c>
      <c r="K114" t="str">
        <f ca="1">LEFT(整理!F114,FIND("元",整理!F114)-1)</f>
        <v>45</v>
      </c>
      <c r="L114" s="1">
        <v>43101</v>
      </c>
      <c r="M114" s="1">
        <v>43465</v>
      </c>
      <c r="N114" t="s">
        <v>267</v>
      </c>
    </row>
    <row r="115" spans="1:14">
      <c r="A115" t="s">
        <v>208</v>
      </c>
      <c r="B115">
        <f>MATCH(A115,原始!B:B,0)</f>
        <v>888</v>
      </c>
      <c r="C115" t="str">
        <f t="shared" si="11"/>
        <v>原始!$B$888:$C$893</v>
      </c>
      <c r="D115" t="str">
        <f t="shared" si="14"/>
        <v>原始!$B$889</v>
      </c>
      <c r="E115" t="str">
        <f t="shared" ca="1" si="12"/>
        <v>原生态山水、体验式休闲，走进云龙涧，聆听大自然神功之曲。</v>
      </c>
      <c r="F115" t="str">
        <f t="shared" ca="1" si="13"/>
        <v>35元（4月15日-10月30日开放）</v>
      </c>
      <c r="G115" t="str">
        <f t="shared" ca="1" si="15"/>
        <v>免门票不限次游览</v>
      </c>
      <c r="H115" t="str">
        <f t="shared" ca="1" si="16"/>
        <v>北京市密云县溪翁庄镇北白岩村</v>
      </c>
      <c r="I115" t="str">
        <f t="shared" ca="1" si="17"/>
        <v>010-69017888</v>
      </c>
      <c r="J115" t="str">
        <f>MID(整理!A115,FIND("、",整理!A115)+1,100)</f>
        <v xml:space="preserve">密云云龙涧 </v>
      </c>
      <c r="K115" t="str">
        <f ca="1">LEFT(整理!F115,FIND("元",整理!F115)-1)</f>
        <v>35</v>
      </c>
      <c r="L115" s="1">
        <v>43101</v>
      </c>
      <c r="M115" s="1">
        <v>43465</v>
      </c>
      <c r="N115" t="s">
        <v>267</v>
      </c>
    </row>
    <row r="116" spans="1:14">
      <c r="A116" t="s">
        <v>210</v>
      </c>
      <c r="B116">
        <f>MATCH(A116,原始!B:B,0)</f>
        <v>896</v>
      </c>
      <c r="C116" t="str">
        <f t="shared" si="11"/>
        <v>原始!$B$896:$C$901</v>
      </c>
      <c r="D116" t="str">
        <f t="shared" si="14"/>
        <v>原始!$B$897</v>
      </c>
      <c r="E116" t="str">
        <f t="shared" ca="1" si="12"/>
        <v>山、洞、谷、河、潭错落有序，从串珠湖到传说中的七仙女洗澡的七仙谭至南天—柱，景点达40余处。</v>
      </c>
      <c r="F116" t="str">
        <f t="shared" ca="1" si="13"/>
        <v>40元（4月10日-10月30日开放）</v>
      </c>
      <c r="G116" t="str">
        <f t="shared" ca="1" si="15"/>
        <v>免门票不限次游览</v>
      </c>
      <c r="H116" t="str">
        <f t="shared" ca="1" si="16"/>
        <v>北京市密云县新城子镇遥桥峪村南</v>
      </c>
      <c r="I116" t="str">
        <f t="shared" ca="1" si="17"/>
        <v>010-81022307、81022436</v>
      </c>
      <c r="J116" t="str">
        <f>MID(整理!A116,FIND("、",整理!A116)+1,100)</f>
        <v>密云云岫谷游猎自然风景区</v>
      </c>
      <c r="K116" t="str">
        <f ca="1">LEFT(整理!F116,FIND("元",整理!F116)-1)</f>
        <v>40</v>
      </c>
      <c r="L116" s="1">
        <v>43101</v>
      </c>
      <c r="M116" s="1">
        <v>43465</v>
      </c>
      <c r="N116" t="s">
        <v>267</v>
      </c>
    </row>
    <row r="117" spans="1:14">
      <c r="A117" t="s">
        <v>212</v>
      </c>
      <c r="B117">
        <f>MATCH(A117,原始!B:B,0)</f>
        <v>904</v>
      </c>
      <c r="C117" t="str">
        <f t="shared" si="11"/>
        <v>原始!$B$904:$C$909</v>
      </c>
      <c r="D117" t="str">
        <f t="shared" si="14"/>
        <v>原始!$B$905</v>
      </c>
      <c r="E117" t="str">
        <f t="shared" ca="1" si="12"/>
        <v>捧河湾景区崖壁如刀削斧凿，千尺白云瀑陡然跌落绝壁之中，尺流直下，仰望瀑布，潭无俗水，瀑似白云朵朵。</v>
      </c>
      <c r="F117" t="str">
        <f t="shared" ca="1" si="13"/>
        <v>35元（3月15日-10月31日有效）</v>
      </c>
      <c r="G117" t="str">
        <f t="shared" ca="1" si="15"/>
        <v>免门票不限次游览</v>
      </c>
      <c r="H117" t="str">
        <f t="shared" ca="1" si="16"/>
        <v>北京市密云区石城镇捧河湾风景区</v>
      </c>
      <c r="I117" t="str">
        <f t="shared" ca="1" si="17"/>
        <v>010-61011290</v>
      </c>
      <c r="J117" t="str">
        <f>MID(整理!A117,FIND("、",整理!A117)+1,100)</f>
        <v>捧河湾风景区</v>
      </c>
      <c r="K117" t="str">
        <f ca="1">LEFT(整理!F117,FIND("元",整理!F117)-1)</f>
        <v>35</v>
      </c>
      <c r="L117" s="1">
        <v>43101</v>
      </c>
      <c r="M117" s="1">
        <v>43465</v>
      </c>
      <c r="N117" t="s">
        <v>267</v>
      </c>
    </row>
    <row r="118" spans="1:14">
      <c r="A118" t="s">
        <v>214</v>
      </c>
      <c r="B118">
        <f>MATCH(A118,原始!B:B,0)</f>
        <v>912</v>
      </c>
      <c r="C118" t="str">
        <f t="shared" si="11"/>
        <v>原始!$B$912:$C$917</v>
      </c>
      <c r="D118" t="str">
        <f t="shared" si="14"/>
        <v>原始!$B$913</v>
      </c>
      <c r="E118" t="str">
        <f t="shared" ca="1" si="12"/>
        <v>海拔近千米，气候分明，植被覆盖率高达98%而形成了一个天然大氧吧，是旅游、度假，集会的最佳之选</v>
      </c>
      <c r="F118" t="str">
        <f t="shared" ca="1" si="13"/>
        <v>25元</v>
      </c>
      <c r="G118" t="str">
        <f t="shared" ca="1" si="15"/>
        <v>免门票不限次（4月1日-10月15日开放）</v>
      </c>
      <c r="H118" t="str">
        <f t="shared" ca="1" si="16"/>
        <v>北京市密云区新城子镇花园村</v>
      </c>
      <c r="I118" t="str">
        <f t="shared" ca="1" si="17"/>
        <v>010-81094006</v>
      </c>
      <c r="J118" t="str">
        <f>MID(整理!A118,FIND("、",整理!A118)+1,100)</f>
        <v>密云东极仙谷</v>
      </c>
      <c r="K118" t="str">
        <f ca="1">LEFT(整理!F118,FIND("元",整理!F118)-1)</f>
        <v>25</v>
      </c>
      <c r="L118" s="1">
        <v>43191</v>
      </c>
      <c r="M118" s="1">
        <v>43388</v>
      </c>
      <c r="N118" t="s">
        <v>520</v>
      </c>
    </row>
    <row r="119" spans="1:14">
      <c r="A119" t="s">
        <v>216</v>
      </c>
      <c r="B119">
        <f>MATCH(A119,原始!B:B,0)</f>
        <v>920</v>
      </c>
      <c r="C119" t="str">
        <f t="shared" si="11"/>
        <v>原始!$B$920:$C$925</v>
      </c>
      <c r="D119" t="str">
        <f t="shared" si="14"/>
        <v>原始!$B$921</v>
      </c>
      <c r="E119" t="str">
        <f t="shared" ca="1" si="12"/>
        <v>被称为"小黄山"的云蒙山六大景观特色</v>
      </c>
      <c r="F119" t="str">
        <f t="shared" ca="1" si="13"/>
        <v>35元</v>
      </c>
      <c r="G119" t="str">
        <f t="shared" ca="1" si="15"/>
        <v>免门票不限次（4月-10月开放，如遇恶劣天气景区不开放）</v>
      </c>
      <c r="H119" t="str">
        <f t="shared" ca="1" si="16"/>
        <v>北京市密云区琉璃庙镇云蒙山森林公园</v>
      </c>
      <c r="I119" t="str">
        <f t="shared" ca="1" si="17"/>
        <v>010-61622381</v>
      </c>
      <c r="J119" t="str">
        <f>MID(整理!A119,FIND("、",整理!A119)+1,100)</f>
        <v>云蒙山国家森林公园</v>
      </c>
      <c r="K119" t="str">
        <f ca="1">LEFT(整理!F119,FIND("元",整理!F119)-1)</f>
        <v>35</v>
      </c>
      <c r="L119" s="1">
        <v>43191</v>
      </c>
      <c r="M119" s="1">
        <v>43404</v>
      </c>
      <c r="N119" t="s">
        <v>525</v>
      </c>
    </row>
    <row r="120" spans="1:14">
      <c r="A120" t="s">
        <v>217</v>
      </c>
      <c r="B120">
        <f>MATCH(A120,原始!B:B,0)</f>
        <v>928</v>
      </c>
      <c r="C120" t="str">
        <f t="shared" si="11"/>
        <v>原始!$B$928:$C$933</v>
      </c>
      <c r="D120" t="str">
        <f t="shared" si="14"/>
        <v>原始!$B$929</v>
      </c>
      <c r="E120" t="str">
        <f t="shared" ca="1" si="12"/>
        <v>九龙十八潭风景区内地构造为熔岩地形，分布着大量洞穴有古洞悬阳、池泉洞、仙药洞、卧虎洞等。</v>
      </c>
      <c r="F120" t="str">
        <f t="shared" ca="1" si="13"/>
        <v>21元</v>
      </c>
      <c r="G120" t="str">
        <f t="shared" ca="1" si="15"/>
        <v>免门票不限次（4月-10月开放）</v>
      </c>
      <c r="H120" t="str">
        <f t="shared" ca="1" si="16"/>
        <v>北京市密云区太师屯镇石岩井村</v>
      </c>
      <c r="I120" t="str">
        <f t="shared" ca="1" si="17"/>
        <v>010-69035368</v>
      </c>
      <c r="J120" t="str">
        <f>MID(整理!A120,FIND("、",整理!A120)+1,100)</f>
        <v>九龙十八潭</v>
      </c>
      <c r="K120" t="str">
        <f ca="1">LEFT(整理!F120,FIND("元",整理!F120)-1)</f>
        <v>21</v>
      </c>
      <c r="L120" s="1">
        <v>43191</v>
      </c>
      <c r="M120" s="1">
        <v>43404</v>
      </c>
      <c r="N120" t="s">
        <v>529</v>
      </c>
    </row>
    <row r="121" spans="1:14">
      <c r="A121" t="s">
        <v>219</v>
      </c>
      <c r="B121">
        <f>MATCH(A121,原始!B:B,0)</f>
        <v>936</v>
      </c>
      <c r="C121" t="str">
        <f t="shared" si="11"/>
        <v>原始!$B$936:$C$941</v>
      </c>
      <c r="D121" t="str">
        <f t="shared" si="14"/>
        <v>原始!$B$937</v>
      </c>
      <c r="E121" t="str">
        <f t="shared" ca="1" si="12"/>
        <v>蟠龙山长城地势险要,素有“南控幽燕、北悍肃漠”之称</v>
      </c>
      <c r="F121" t="str">
        <f t="shared" ca="1" si="13"/>
        <v>25元</v>
      </c>
      <c r="G121" t="str">
        <f t="shared" ca="1" si="15"/>
        <v>免门票不限次</v>
      </c>
      <c r="H121" t="str">
        <f t="shared" ca="1" si="16"/>
        <v>北京市密云区古北口镇北口村</v>
      </c>
      <c r="I121" t="str">
        <f t="shared" ca="1" si="17"/>
        <v>010-81051133</v>
      </c>
      <c r="J121" t="str">
        <f>MID(整理!A121,FIND("、",整理!A121)+1,100)</f>
        <v>蟠龙山长城</v>
      </c>
      <c r="K121" t="str">
        <f ca="1">LEFT(整理!F121,FIND("元",整理!F121)-1)</f>
        <v>25</v>
      </c>
      <c r="L121" s="1">
        <v>43101</v>
      </c>
      <c r="M121" s="1">
        <v>43465</v>
      </c>
      <c r="N121" t="s">
        <v>314</v>
      </c>
    </row>
    <row r="122" spans="1:14">
      <c r="A122" t="s">
        <v>221</v>
      </c>
      <c r="B122">
        <f>MATCH(A122,原始!B:B,0)</f>
        <v>944</v>
      </c>
      <c r="C122" t="str">
        <f t="shared" si="11"/>
        <v>原始!$B$944:$C$949</v>
      </c>
      <c r="D122" t="str">
        <f t="shared" si="14"/>
        <v>原始!$B$945</v>
      </c>
      <c r="E122" t="str">
        <f t="shared" ca="1" si="12"/>
        <v>以铁矿文化为主题的国家级矿山公园</v>
      </c>
      <c r="F122" t="str">
        <f t="shared" ca="1" si="13"/>
        <v>68元</v>
      </c>
      <c r="G122" t="str">
        <f t="shared" ca="1" si="15"/>
        <v>免门票不限次游览</v>
      </c>
      <c r="H122" t="str">
        <f t="shared" ca="1" si="16"/>
        <v>密云巨各庄镇豆各庄村矿山公园</v>
      </c>
      <c r="I122" t="str">
        <f t="shared" ca="1" si="17"/>
        <v>010-61039585、61039584</v>
      </c>
      <c r="J122" t="str">
        <f>MID(整理!A122,FIND("、",整理!A122)+1,100)</f>
        <v>首云国家矿山公园（铁矿博物馆）</v>
      </c>
      <c r="K122" t="str">
        <f ca="1">LEFT(整理!F122,FIND("元",整理!F122)-1)</f>
        <v>68</v>
      </c>
      <c r="L122" s="1">
        <v>43101</v>
      </c>
      <c r="M122" s="1">
        <v>43465</v>
      </c>
      <c r="N122" t="s">
        <v>267</v>
      </c>
    </row>
    <row r="123" spans="1:14">
      <c r="A123" t="s">
        <v>223</v>
      </c>
      <c r="B123">
        <f>MATCH(A123,原始!B:B,0)</f>
        <v>952</v>
      </c>
      <c r="C123" t="str">
        <f t="shared" si="11"/>
        <v>原始!$B$952:$C$957</v>
      </c>
      <c r="D123" t="str">
        <f t="shared" si="14"/>
        <v>原始!$B$953</v>
      </c>
      <c r="E123" t="str">
        <f t="shared" ca="1" si="12"/>
        <v>金海湖三面环山、峰峦叠翠、风光秀丽。有游船、快艇、自驾艇、水上摩托、水上飞伞、脚踏船、鸭子船等20余种娱乐项目</v>
      </c>
      <c r="F123" t="str">
        <f t="shared" ca="1" si="13"/>
        <v>40元（参观门票，不含其它收费项目）</v>
      </c>
      <c r="G123" t="str">
        <f t="shared" ca="1" si="15"/>
        <v>免门票不限次（3月15日-10月30日）</v>
      </c>
      <c r="H123" t="str">
        <f t="shared" ca="1" si="16"/>
        <v>北京市平谷区金海湖镇上宅村南金海湖风景区</v>
      </c>
      <c r="I123" t="str">
        <f t="shared" ca="1" si="17"/>
        <v>010-69991356</v>
      </c>
      <c r="J123" t="str">
        <f>MID(整理!A123,FIND("、",整理!A123)+1,100)</f>
        <v>金海湖</v>
      </c>
      <c r="K123" t="str">
        <f ca="1">LEFT(整理!F123,FIND("元",整理!F123)-1)</f>
        <v>40</v>
      </c>
      <c r="L123" s="1">
        <v>43174</v>
      </c>
      <c r="M123" s="1">
        <v>43403</v>
      </c>
      <c r="N123" t="s">
        <v>537</v>
      </c>
    </row>
    <row r="124" spans="1:14">
      <c r="A124" t="s">
        <v>225</v>
      </c>
      <c r="B124">
        <f>MATCH(A124,原始!B:B,0)</f>
        <v>960</v>
      </c>
      <c r="C124" t="str">
        <f t="shared" si="11"/>
        <v>原始!$B$960:$C$965</v>
      </c>
      <c r="D124" t="str">
        <f t="shared" si="14"/>
        <v>原始!$B$961</v>
      </c>
      <c r="E124" t="str">
        <f t="shared" ca="1" si="12"/>
        <v>“城市之光，点亮北京平谷”离北京市区不远有这么一个美丽的玫瑰花海！为游客献上一场花的海洋!</v>
      </c>
      <c r="F124" t="str">
        <f t="shared" ca="1" si="13"/>
        <v>20元</v>
      </c>
      <c r="G124" t="str">
        <f t="shared" ca="1" si="15"/>
        <v>免门票不限次游览（5月-10月开放）</v>
      </c>
      <c r="H124" t="str">
        <f t="shared" ca="1" si="16"/>
        <v>北京市平谷区山东庄镇政府东1000米</v>
      </c>
      <c r="I124">
        <f t="shared" ca="1" si="17"/>
        <v>18618489909</v>
      </c>
      <c r="J124" t="str">
        <f>MID(整理!A124,FIND("、",整理!A124)+1,100)</f>
        <v>天赐玫瑰庄园</v>
      </c>
      <c r="K124" t="str">
        <f ca="1">LEFT(整理!F124,FIND("元",整理!F124)-1)</f>
        <v>20</v>
      </c>
      <c r="L124" s="1">
        <v>43221</v>
      </c>
      <c r="M124" s="1">
        <v>43404</v>
      </c>
      <c r="N124" t="s">
        <v>323</v>
      </c>
    </row>
    <row r="125" spans="1:14">
      <c r="A125" t="s">
        <v>227</v>
      </c>
      <c r="B125">
        <f>MATCH(A125,原始!B:B,0)</f>
        <v>968</v>
      </c>
      <c r="C125" t="str">
        <f t="shared" si="11"/>
        <v>原始!$B$968:$C$973</v>
      </c>
      <c r="D125" t="str">
        <f t="shared" si="14"/>
        <v>原始!$B$969</v>
      </c>
      <c r="E125" t="str">
        <f t="shared" ca="1" si="12"/>
        <v>丫髻山景区位于北京市平谷区背靠燕山，面向平原，平地拔起，故而远望山峰兀立高耸。</v>
      </c>
      <c r="F125" t="str">
        <f t="shared" ca="1" si="13"/>
        <v>50元</v>
      </c>
      <c r="G125" t="str">
        <f t="shared" ca="1" si="15"/>
        <v>免门票不限次游览（7月1日-9月30日使用有效，其他时间无效）</v>
      </c>
      <c r="H125" t="str">
        <f t="shared" ca="1" si="16"/>
        <v>北京市平谷区刘家店</v>
      </c>
      <c r="I125" t="str">
        <f t="shared" ca="1" si="17"/>
        <v>010-61972535</v>
      </c>
      <c r="J125" t="str">
        <f>MID(整理!A125,FIND("、",整理!A125)+1,100)</f>
        <v>平谷丫髻山</v>
      </c>
      <c r="K125" t="str">
        <f ca="1">LEFT(整理!F125,FIND("元",整理!F125)-1)</f>
        <v>50</v>
      </c>
      <c r="L125" s="1">
        <v>43282</v>
      </c>
      <c r="M125" s="1">
        <v>43373</v>
      </c>
      <c r="N125" t="s">
        <v>541</v>
      </c>
    </row>
    <row r="126" spans="1:14">
      <c r="A126" t="s">
        <v>229</v>
      </c>
      <c r="B126">
        <f>MATCH(A126,原始!B:B,0)</f>
        <v>976</v>
      </c>
      <c r="C126" t="str">
        <f t="shared" si="11"/>
        <v>原始!$B$976:$C$981</v>
      </c>
      <c r="D126" t="str">
        <f t="shared" si="14"/>
        <v>原始!$B$977</v>
      </c>
      <c r="E126" t="str">
        <f t="shared" ca="1" si="12"/>
        <v>蝴蝶馆共有60多种蝴蝶，蝴蝶的品种不同，性格差异很大，而且飞行轨迹、高度、飞舞时间等等均有差异。</v>
      </c>
      <c r="F126" t="str">
        <f t="shared" ca="1" si="13"/>
        <v>38元</v>
      </c>
      <c r="G126" t="str">
        <f t="shared" ca="1" si="15"/>
        <v>免门票不限次游览</v>
      </c>
      <c r="H126" t="str">
        <f t="shared" ca="1" si="16"/>
        <v>北京市平谷区马坊镇东撞村东撞路</v>
      </c>
      <c r="I126" t="str">
        <f t="shared" ca="1" si="17"/>
        <v>010-89961910</v>
      </c>
      <c r="J126" t="str">
        <f>MID(整理!A126,FIND("、",整理!A126)+1,100)</f>
        <v>蝶语(北京)昆虫博览园</v>
      </c>
      <c r="K126" t="str">
        <f ca="1">LEFT(整理!F126,FIND("元",整理!F126)-1)</f>
        <v>38</v>
      </c>
      <c r="L126" s="1">
        <v>43101</v>
      </c>
      <c r="M126" s="1">
        <v>43465</v>
      </c>
      <c r="N126" t="s">
        <v>267</v>
      </c>
    </row>
    <row r="127" spans="1:14">
      <c r="A127" t="s">
        <v>231</v>
      </c>
      <c r="B127">
        <f>MATCH(A127,原始!B:B,0)</f>
        <v>984</v>
      </c>
      <c r="C127" t="str">
        <f t="shared" si="11"/>
        <v>原始!$B$984:$C$989</v>
      </c>
      <c r="D127" t="str">
        <f t="shared" si="14"/>
        <v>原始!$B$985</v>
      </c>
      <c r="E127" t="str">
        <f t="shared" ca="1" si="12"/>
        <v>老泉山野公园内有一眼泉水，园区是一个集商务休闲、旅游度假、生态养生、会议娱乐的理想处所。</v>
      </c>
      <c r="F127" t="str">
        <f t="shared" ca="1" si="13"/>
        <v>30元</v>
      </c>
      <c r="G127" t="str">
        <f t="shared" ca="1" si="15"/>
        <v>免门票不限次游览（4月-10月开放）</v>
      </c>
      <c r="H127" t="str">
        <f t="shared" ca="1" si="16"/>
        <v>北京市平谷区熊儿寨乡老泉口村</v>
      </c>
      <c r="I127" t="str">
        <f t="shared" ca="1" si="17"/>
        <v>010-61961998</v>
      </c>
      <c r="J127" t="str">
        <f>MID(整理!A127,FIND("、",整理!A127)+1,100)</f>
        <v>京东老泉山野公园</v>
      </c>
      <c r="K127" t="str">
        <f ca="1">LEFT(整理!F127,FIND("元",整理!F127)-1)</f>
        <v>30</v>
      </c>
      <c r="L127" s="1">
        <v>43191</v>
      </c>
      <c r="M127" s="1">
        <v>43404</v>
      </c>
      <c r="N127" t="s">
        <v>285</v>
      </c>
    </row>
  </sheetData>
  <autoFilter ref="A1:N127"/>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7"/>
  <sheetViews>
    <sheetView tabSelected="1" topLeftCell="G1" workbookViewId="0">
      <selection activeCell="L10" sqref="L10"/>
    </sheetView>
  </sheetViews>
  <sheetFormatPr defaultRowHeight="15.75"/>
  <cols>
    <col min="1" max="1" width="40.5" bestFit="1" customWidth="1"/>
    <col min="2" max="2" width="35.375" customWidth="1"/>
    <col min="3" max="3" width="9.75" bestFit="1" customWidth="1"/>
    <col min="4" max="5" width="11.5" bestFit="1" customWidth="1"/>
    <col min="6" max="6" width="50.5" bestFit="1" customWidth="1"/>
    <col min="7" max="7" width="29.375" bestFit="1" customWidth="1"/>
    <col min="8" max="8" width="15.75" customWidth="1"/>
    <col min="9" max="9" width="54.875" customWidth="1"/>
    <col min="11" max="11" width="15" style="2" bestFit="1" customWidth="1"/>
    <col min="12" max="12" width="16.125" style="2" bestFit="1" customWidth="1"/>
  </cols>
  <sheetData>
    <row r="1" spans="1:12">
      <c r="A1" t="s">
        <v>549</v>
      </c>
      <c r="B1" t="s">
        <v>557</v>
      </c>
      <c r="C1" t="s">
        <v>553</v>
      </c>
      <c r="D1" t="s">
        <v>624</v>
      </c>
      <c r="E1" t="s">
        <v>625</v>
      </c>
      <c r="F1" t="s">
        <v>555</v>
      </c>
      <c r="G1" t="s">
        <v>556</v>
      </c>
      <c r="H1" t="s">
        <v>626</v>
      </c>
      <c r="I1" t="s">
        <v>554</v>
      </c>
      <c r="J1" t="s">
        <v>873</v>
      </c>
      <c r="K1" s="2" t="s">
        <v>637</v>
      </c>
      <c r="L1" s="2" t="s">
        <v>638</v>
      </c>
    </row>
    <row r="2" spans="1:12">
      <c r="A2" t="str">
        <f>整理!J2</f>
        <v>北京八达岭水关长城</v>
      </c>
      <c r="B2" t="str">
        <f ca="1">整理!E2</f>
        <v>以水据敌，形成关口，是古代战场上罕见的古代建筑</v>
      </c>
      <c r="C2">
        <f ca="1">INT(整理!K2)</f>
        <v>40</v>
      </c>
      <c r="D2" s="1">
        <f>整理!L2</f>
        <v>43101</v>
      </c>
      <c r="E2" s="1">
        <f>整理!M2</f>
        <v>43465</v>
      </c>
      <c r="F2" t="str">
        <f ca="1">整理!H2</f>
        <v>北京延庆县八达岭镇石佛寺西侧</v>
      </c>
      <c r="G2" t="str">
        <f ca="1">整理!I2</f>
        <v>010-81181038、81181505</v>
      </c>
      <c r="H2" t="str">
        <f ca="1">整理!F2</f>
        <v>40元</v>
      </c>
      <c r="I2" t="str">
        <f ca="1">整理!G2</f>
        <v>免门票不限次（全年开放）</v>
      </c>
      <c r="J2" t="str">
        <f ca="1">IF(C2&lt;=40,"&lt;=40",IF(C2&lt;=60,"40-60",IF(C2&lt;=80,"60-80","&gt;80")))</f>
        <v>&lt;=40</v>
      </c>
      <c r="K2" s="2">
        <v>40.338871973300002</v>
      </c>
      <c r="L2" s="2">
        <v>116.03749791910001</v>
      </c>
    </row>
    <row r="3" spans="1:12">
      <c r="A3" t="str">
        <f>整理!J3</f>
        <v>北京十三陵总神道</v>
      </c>
      <c r="B3" t="str">
        <f ca="1">整理!E3</f>
        <v>明十三陵的第一个景点，由石牌坊，大红门，碑楼，石象生，龙凤门等组成</v>
      </c>
      <c r="C3">
        <f ca="1">INT(整理!K3)</f>
        <v>35</v>
      </c>
      <c r="D3" s="1">
        <f>整理!L3</f>
        <v>43101</v>
      </c>
      <c r="E3" s="1">
        <f>整理!M3</f>
        <v>43465</v>
      </c>
      <c r="F3" t="str">
        <f ca="1">整理!H3</f>
        <v>北京昌平区十三陵镇大宫门北200米处</v>
      </c>
      <c r="G3" t="str">
        <f ca="1">整理!I3</f>
        <v>010-89749383</v>
      </c>
      <c r="H3" t="str">
        <f ca="1">整理!F3</f>
        <v>35元（全年开放）</v>
      </c>
      <c r="I3" t="str">
        <f ca="1">整理!G3</f>
        <v>免门票一人次（旅行社团队无效）</v>
      </c>
      <c r="J3" t="str">
        <f t="shared" ref="J3:J66" ca="1" si="0">IF(C3&lt;=40,"&lt;=40",IF(C3&lt;=60,"40-60",IF(C3&lt;=80,"60-80","&gt;80")))</f>
        <v>&lt;=40</v>
      </c>
      <c r="K3" s="2">
        <v>40.2463176447</v>
      </c>
      <c r="L3" s="2">
        <v>116.21368137739999</v>
      </c>
    </row>
    <row r="4" spans="1:12">
      <c r="A4" t="str">
        <f>整理!J4</f>
        <v>北京十三陵长陵</v>
      </c>
      <c r="B4" t="str">
        <f ca="1">整理!E4</f>
        <v>建于1538年(嘉靖十七年)，于1990年9月1日正式对外开放，是明十三陵中地面建筑最为完整且具有代表性的陵寝建筑</v>
      </c>
      <c r="C4">
        <f ca="1">INT(整理!K4)</f>
        <v>45</v>
      </c>
      <c r="D4" s="1">
        <f>整理!L4</f>
        <v>43160</v>
      </c>
      <c r="E4" s="1">
        <f>整理!M4</f>
        <v>43190</v>
      </c>
      <c r="F4" t="str">
        <f ca="1">整理!H4</f>
        <v>北京市昌平区十三陵长陵</v>
      </c>
      <c r="G4" t="str">
        <f ca="1">整理!I4</f>
        <v>010-60763104</v>
      </c>
      <c r="H4" t="str">
        <f ca="1">整理!F4</f>
        <v>45元</v>
      </c>
      <c r="I4" t="str">
        <f ca="1">整理!G4</f>
        <v>免门票一人次（3月1日至3月31日有效，其他时间无效）</v>
      </c>
      <c r="J4" t="str">
        <f t="shared" ca="1" si="0"/>
        <v>40-60</v>
      </c>
      <c r="K4" s="2">
        <v>40.296491884600002</v>
      </c>
      <c r="L4" s="2">
        <v>116.2423119473</v>
      </c>
    </row>
    <row r="5" spans="1:12">
      <c r="A5" t="str">
        <f>整理!J5</f>
        <v>太平洋（汉海）海底世界</v>
      </c>
      <c r="C5">
        <f ca="1">INT(整理!K5)</f>
        <v>120</v>
      </c>
      <c r="D5" s="1">
        <f>整理!L5</f>
        <v>43070</v>
      </c>
      <c r="E5" s="1">
        <f>整理!M5</f>
        <v>43190</v>
      </c>
      <c r="F5" t="str">
        <f ca="1">整理!H5</f>
        <v>海淀区西三环中路11号中央电视塔下</v>
      </c>
      <c r="G5" t="str">
        <f ca="1">整理!I5</f>
        <v>010-68714695、68461197</v>
      </c>
      <c r="H5" t="str">
        <f ca="1">整理!F5</f>
        <v>120元</v>
      </c>
      <c r="I5" t="str">
        <f ca="1">整理!G5</f>
        <v>免门票一人次2017年12月1日至2018年3月31日有效，3月1日至15日闭馆，周六周日及元旦3天、春节7天假期游客需另付30元入馆；4月1日-12月31日半价优惠一人次</v>
      </c>
      <c r="J5" t="str">
        <f t="shared" ca="1" si="0"/>
        <v>&gt;80</v>
      </c>
      <c r="K5" s="2">
        <v>39.918140097600002</v>
      </c>
      <c r="L5" s="2">
        <v>116.30117037639999</v>
      </c>
    </row>
    <row r="6" spans="1:12">
      <c r="A6" t="str">
        <f>整理!J6</f>
        <v xml:space="preserve">皇家御河游--中国的“塞纳河”之旅 </v>
      </c>
      <c r="C6">
        <f>INT(整理!K6)</f>
        <v>75</v>
      </c>
      <c r="D6" s="1">
        <f>整理!L6</f>
        <v>43191</v>
      </c>
      <c r="E6" s="1">
        <f>整理!M6</f>
        <v>43404</v>
      </c>
      <c r="F6" t="str">
        <f ca="1">整理!H6</f>
        <v>北京市西城区北京展览馆后湖“皇帝船”码头</v>
      </c>
      <c r="G6" t="str">
        <f ca="1">整理!I6</f>
        <v>010-88384476、88386394</v>
      </c>
      <c r="H6" t="str">
        <f ca="1">整理!F6</f>
        <v>A套票150元包含单程船票、动物园、熊猫馆、颐和园门票；B套票80元包含单程船票、颐和园门票。</v>
      </c>
      <c r="I6" t="str">
        <f ca="1">整理!G6</f>
        <v>凭年票A套票优惠至75元，B套票优惠至55元（4月-10月有效）</v>
      </c>
      <c r="J6" t="str">
        <f t="shared" si="0"/>
        <v>60-80</v>
      </c>
      <c r="K6" s="2">
        <v>39.940959128800003</v>
      </c>
      <c r="L6" s="2">
        <v>116.3384182642</v>
      </c>
    </row>
    <row r="7" spans="1:12">
      <c r="A7" t="str">
        <f>整理!J7</f>
        <v>昌平北方国际射击场（轻武器展览中心）</v>
      </c>
      <c r="B7" t="str">
        <f ca="1">整理!E7</f>
        <v>中国唯一的国家级轻武器研究所承建，展出2600余件轻武器相关展品，400余幅历史老照片及相关文物。</v>
      </c>
      <c r="C7">
        <f ca="1">INT(整理!K7)</f>
        <v>30</v>
      </c>
      <c r="D7" s="1">
        <f>整理!L7</f>
        <v>43101</v>
      </c>
      <c r="E7" s="1">
        <f>整理!M7</f>
        <v>43465</v>
      </c>
      <c r="F7" t="str">
        <f ca="1">整理!H7</f>
        <v>北京市昌平区南口镇208所射击场</v>
      </c>
      <c r="G7" t="str">
        <f ca="1">整理!I7</f>
        <v>010-80190360</v>
      </c>
      <c r="H7" t="str">
        <f ca="1">整理!F7</f>
        <v>30元，重大活动不开放</v>
      </c>
      <c r="I7" t="str">
        <f ca="1">整理!G7</f>
        <v>免门票不限次(请携带个人有效证件)</v>
      </c>
      <c r="J7" t="str">
        <f t="shared" ca="1" si="0"/>
        <v>&lt;=40</v>
      </c>
      <c r="K7" s="2">
        <v>40.237395094500002</v>
      </c>
      <c r="L7" s="2">
        <v>116.09599512939999</v>
      </c>
    </row>
    <row r="8" spans="1:12">
      <c r="A8" t="str">
        <f>整理!J8</f>
        <v>昌平十三陵双龙山森林公园</v>
      </c>
      <c r="B8" t="str">
        <f ca="1">整理!E8</f>
        <v>森林繁茂，奇花异草，藤条盘树、两侧山石壁立，一泉中流，故称京北小龙泉</v>
      </c>
      <c r="C8">
        <f ca="1">INT(整理!K8)</f>
        <v>15</v>
      </c>
      <c r="D8" s="1">
        <f>整理!L8</f>
        <v>43101</v>
      </c>
      <c r="E8" s="1">
        <f>整理!M8</f>
        <v>43465</v>
      </c>
      <c r="F8" t="str">
        <f ca="1">整理!H8</f>
        <v>昌平十三陵镇碓臼峪风景区门前往西3公里</v>
      </c>
      <c r="G8">
        <f ca="1">整理!I8</f>
        <v>18710070878</v>
      </c>
      <c r="H8" t="str">
        <f ca="1">整理!F8</f>
        <v>15元（4月15日-10月30日开放）</v>
      </c>
      <c r="I8" t="str">
        <f ca="1">整理!G8</f>
        <v>免门票不限次游览</v>
      </c>
      <c r="J8" t="str">
        <f t="shared" ca="1" si="0"/>
        <v>&lt;=40</v>
      </c>
      <c r="K8" s="2">
        <v>40.347323695900002</v>
      </c>
      <c r="L8" s="2">
        <v>116.1571629546</v>
      </c>
    </row>
    <row r="9" spans="1:12">
      <c r="A9" t="str">
        <f>整理!J9</f>
        <v>燕子湖自然风景区</v>
      </c>
      <c r="C9">
        <f ca="1">INT(整理!K9)</f>
        <v>20</v>
      </c>
      <c r="D9" s="1">
        <f>整理!L9</f>
        <v>43101</v>
      </c>
      <c r="E9" s="1">
        <f>整理!M9</f>
        <v>43465</v>
      </c>
      <c r="F9" t="str">
        <f ca="1">整理!H9</f>
        <v>北京市昌平区十三陵镇德胜口大桥西100米</v>
      </c>
      <c r="G9">
        <f ca="1">整理!I9</f>
        <v>13718324123</v>
      </c>
      <c r="H9" t="str">
        <f ca="1">整理!F9</f>
        <v>20元</v>
      </c>
      <c r="I9" t="str">
        <f ca="1">整理!G9</f>
        <v>免门票不限次，夜场无效；凭年票购买冰雪通票戏水通票9折优惠，凭年票到大河套农庄吃饭9折优惠(大河套农庄距景区1.8公里，订餐电话:60762551)</v>
      </c>
      <c r="J9" t="str">
        <f t="shared" ca="1" si="0"/>
        <v>&lt;=40</v>
      </c>
      <c r="K9" s="2">
        <v>40.288824169599998</v>
      </c>
      <c r="L9" s="2">
        <v>116.2023376373</v>
      </c>
    </row>
    <row r="10" spans="1:12">
      <c r="A10" t="str">
        <f>整理!J10</f>
        <v>昌平大杨山国家森林公园</v>
      </c>
      <c r="B10" t="str">
        <f ca="1">整理!E10</f>
        <v>京北世外桃园</v>
      </c>
      <c r="C10">
        <f>INT(整理!K10)</f>
        <v>25</v>
      </c>
      <c r="D10" s="1">
        <f>整理!L10</f>
        <v>43101</v>
      </c>
      <c r="E10" s="1">
        <f>整理!M10</f>
        <v>43465</v>
      </c>
      <c r="F10" t="str">
        <f ca="1">整理!H10</f>
        <v>北京昌平区延寿镇</v>
      </c>
      <c r="G10" t="str">
        <f ca="1">整理!I10</f>
        <v>010-61796474</v>
      </c>
      <c r="H10" t="str">
        <f ca="1">整理!F10</f>
        <v>成人25元（4月16日-10月30日开放）</v>
      </c>
      <c r="I10" t="str">
        <f ca="1">整理!G10</f>
        <v>免门票不限次游览</v>
      </c>
      <c r="J10" t="str">
        <f t="shared" si="0"/>
        <v>&lt;=40</v>
      </c>
      <c r="K10" s="2">
        <v>40.293713369300001</v>
      </c>
      <c r="L10" s="2">
        <v>116.2450988076</v>
      </c>
    </row>
    <row r="11" spans="1:12">
      <c r="A11" t="str">
        <f>整理!J11</f>
        <v>昌平虎峪自然风景区</v>
      </c>
      <c r="B11" t="str">
        <f ca="1">整理!E11</f>
        <v>集自然与人文景观于一体，是文化旅游、休闲度假、避暑消夏、寻奇探幽的理想去处。</v>
      </c>
      <c r="C11">
        <f>INT(整理!K11)</f>
        <v>15</v>
      </c>
      <c r="D11" s="1">
        <f>整理!L11</f>
        <v>43101</v>
      </c>
      <c r="E11" s="1">
        <f>整理!M11</f>
        <v>43465</v>
      </c>
      <c r="F11" t="str">
        <f ca="1">整理!H11</f>
        <v>北京昌平区南口镇虎峪村北</v>
      </c>
      <c r="G11" t="str">
        <f ca="1">整理!I11</f>
        <v>010-69771720、69770295</v>
      </c>
      <c r="H11" t="str">
        <f ca="1">整理!F11</f>
        <v>成人15元（4月—10月开放）</v>
      </c>
      <c r="I11" t="str">
        <f ca="1">整理!G11</f>
        <v>免门票不限次游览</v>
      </c>
      <c r="J11" t="str">
        <f t="shared" si="0"/>
        <v>&lt;=40</v>
      </c>
      <c r="K11" s="2">
        <v>40.324142797699999</v>
      </c>
      <c r="L11" s="2">
        <v>116.100195648</v>
      </c>
    </row>
    <row r="12" spans="1:12">
      <c r="A12" t="str">
        <f>整理!J12</f>
        <v>昌平棋盘山风景区</v>
      </c>
      <c r="B12" t="str">
        <f ca="1">整理!E12</f>
        <v>以道观古寺（释道合流）盛名，京郊古村加以青山深谷、异域风情而闻名</v>
      </c>
      <c r="C12">
        <f ca="1">INT(整理!K12)</f>
        <v>20</v>
      </c>
      <c r="D12" s="1">
        <f>整理!L12</f>
        <v>43101</v>
      </c>
      <c r="E12" s="1">
        <f>整理!M12</f>
        <v>43465</v>
      </c>
      <c r="F12" t="str">
        <f ca="1">整理!H12</f>
        <v>北京昌平区流村镇瓦窑村</v>
      </c>
      <c r="G12" t="str">
        <f ca="1">整理!I12</f>
        <v>010-89779693</v>
      </c>
      <c r="H12" t="str">
        <f ca="1">整理!F12</f>
        <v>20元（4月10日—10月30日开放）</v>
      </c>
      <c r="I12" t="str">
        <f ca="1">整理!G12</f>
        <v>免门票不限次游览</v>
      </c>
      <c r="J12" t="str">
        <f t="shared" ca="1" si="0"/>
        <v>&lt;=40</v>
      </c>
      <c r="K12" s="2">
        <v>40.136710186599998</v>
      </c>
      <c r="L12" s="2">
        <v>116.0096723895</v>
      </c>
    </row>
    <row r="13" spans="1:12">
      <c r="A13" t="str">
        <f>整理!J13</f>
        <v>艺麓园</v>
      </c>
      <c r="B13" t="str">
        <f ca="1">整理!E13</f>
        <v>地处优越，景色宜人，以祖国传统宫廷建筑为蓝本，综合展示中国传统高端奢侈品工艺及其文化</v>
      </c>
      <c r="C13">
        <f ca="1">INT(整理!K13)</f>
        <v>60</v>
      </c>
      <c r="D13" s="1">
        <f>整理!L13</f>
        <v>43101</v>
      </c>
      <c r="E13" s="1">
        <f>整理!M13</f>
        <v>43465</v>
      </c>
      <c r="F13" t="str">
        <f ca="1">整理!H13</f>
        <v>北京市昌平区南口镇龙虎台村西侧</v>
      </c>
      <c r="G13" t="str">
        <f ca="1">整理!I13</f>
        <v>010-60798588、18515986878</v>
      </c>
      <c r="H13" t="str">
        <f ca="1">整理!F13</f>
        <v>60元</v>
      </c>
      <c r="I13" t="str">
        <f ca="1">整理!G13</f>
        <v>免门票不限次游览</v>
      </c>
      <c r="J13" t="str">
        <f t="shared" ca="1" si="0"/>
        <v>40-60</v>
      </c>
      <c r="K13" s="2">
        <v>40.237276930599997</v>
      </c>
      <c r="L13" s="2">
        <v>116.14912700070001</v>
      </c>
    </row>
    <row r="14" spans="1:12">
      <c r="A14" t="str">
        <f>整理!J14</f>
        <v>龙脉温泉疗养院?溶岩温泉</v>
      </c>
      <c r="C14">
        <f ca="1">INT(整理!K14)</f>
        <v>150</v>
      </c>
      <c r="D14" s="1">
        <f>整理!L14</f>
        <v>43160</v>
      </c>
      <c r="E14" s="1">
        <f>整理!M14</f>
        <v>43281</v>
      </c>
      <c r="F14" t="str">
        <f ca="1">整理!H14</f>
        <v>北京市昌平区小汤山镇</v>
      </c>
      <c r="G14" t="str">
        <f ca="1">整理!I14</f>
        <v>010-61794639</v>
      </c>
      <c r="H14" t="str">
        <f ca="1">整理!F14</f>
        <v>150元（不含餐）营业时间</v>
      </c>
      <c r="I14" t="str">
        <f ca="1">整理!G14</f>
        <v>凭年票竹林温泉优惠至50元/次，熔岩温泉平日优惠至50元/次，周末优惠至80元/次，仅限3月1日至6月30日有效，清明节、五一劳动节、端午节的法定假期无效。</v>
      </c>
      <c r="J14" t="str">
        <f t="shared" ca="1" si="0"/>
        <v>&gt;80</v>
      </c>
      <c r="K14" s="2">
        <v>40.176747149199997</v>
      </c>
      <c r="L14" s="2">
        <v>116.3934788103</v>
      </c>
    </row>
    <row r="15" spans="1:12">
      <c r="A15" t="str">
        <f>整理!J15</f>
        <v>静之湖汤泉</v>
      </c>
      <c r="C15">
        <f ca="1">INT(整理!K15)</f>
        <v>258</v>
      </c>
      <c r="D15" s="1">
        <f>整理!L15</f>
        <v>43252</v>
      </c>
      <c r="E15" s="1">
        <f>整理!M15</f>
        <v>43342</v>
      </c>
      <c r="F15" t="str">
        <f ca="1">整理!H15</f>
        <v>北京市昌平区兴寿镇桃峪口</v>
      </c>
      <c r="G15" t="e">
        <f ca="1">整理!I15</f>
        <v>#N/A</v>
      </c>
      <c r="H15" t="str">
        <f ca="1">整理!F15</f>
        <v>258元（不含餐）营业时间</v>
      </c>
      <c r="I15" t="str">
        <f ca="1">整理!G15</f>
        <v>凭年票平日优惠至60元/次，周六周日优惠至70元/次，限6月1日至8月30日有效，法定假期无效，限4小时，超时按门市价结算。</v>
      </c>
      <c r="J15" t="str">
        <f t="shared" ca="1" si="0"/>
        <v>&gt;80</v>
      </c>
      <c r="K15" s="2">
        <v>40.236032759399997</v>
      </c>
      <c r="L15" s="2">
        <v>116.4334643119</v>
      </c>
    </row>
    <row r="16" spans="1:12">
      <c r="A16" t="str">
        <f>整理!J16</f>
        <v>延庆莲花山森林公园</v>
      </c>
      <c r="B16" t="str">
        <f ca="1">整理!E16</f>
        <v>其山体酷似一朵巨大的莲花而得名。</v>
      </c>
      <c r="C16">
        <f ca="1">INT(整理!K16)</f>
        <v>30</v>
      </c>
      <c r="D16" s="1">
        <f>整理!L16</f>
        <v>43101</v>
      </c>
      <c r="E16" s="1">
        <f>整理!M16</f>
        <v>43465</v>
      </c>
      <c r="F16" t="str">
        <f ca="1">整理!H16</f>
        <v>延庆县大庄科乡</v>
      </c>
      <c r="G16" t="str">
        <f ca="1">整理!I16</f>
        <v>010-6018982460319023</v>
      </c>
      <c r="H16" t="str">
        <f ca="1">整理!F16</f>
        <v>30元（5月1日-10月30日开放）</v>
      </c>
      <c r="I16" t="str">
        <f ca="1">整理!G16</f>
        <v>免门票不限次游览</v>
      </c>
      <c r="J16" t="str">
        <f t="shared" ca="1" si="0"/>
        <v>&lt;=40</v>
      </c>
      <c r="K16" s="2">
        <v>40.430585772599997</v>
      </c>
      <c r="L16" s="2">
        <v>116.22938242630001</v>
      </c>
    </row>
    <row r="17" spans="1:12">
      <c r="A17" t="str">
        <f>整理!J17</f>
        <v>延庆元代谷风景区</v>
      </c>
      <c r="B17" t="str">
        <f ca="1">整理!E17</f>
        <v>以元代文化为内涵，容历史、文化、艺术、自然地质景观于一体</v>
      </c>
      <c r="C17">
        <f ca="1">INT(整理!K17)</f>
        <v>40</v>
      </c>
      <c r="D17" s="1">
        <f>整理!L17</f>
        <v>43101</v>
      </c>
      <c r="E17" s="1">
        <f>整理!M17</f>
        <v>43465</v>
      </c>
      <c r="F17" t="str">
        <f ca="1">整理!H17</f>
        <v>北京市延庆区大榆树镇新宝庄村山上</v>
      </c>
      <c r="G17" t="str">
        <f ca="1">整理!I17</f>
        <v>010-5623571013691357065</v>
      </c>
      <c r="H17" t="str">
        <f ca="1">整理!F17</f>
        <v>40元</v>
      </c>
      <c r="I17" t="str">
        <f ca="1">整理!G17</f>
        <v>免门票不限次游览（冬季仅周六日开放，雨天不开放（清明节、五一劳动节、端午节、十一国庆节的法定假期年票无效）</v>
      </c>
      <c r="J17" t="str">
        <f t="shared" ca="1" si="0"/>
        <v>&lt;=40</v>
      </c>
      <c r="K17" s="2">
        <v>40.401131213100001</v>
      </c>
      <c r="L17" s="2">
        <v>115.9629776001</v>
      </c>
    </row>
    <row r="18" spans="1:12">
      <c r="A18" t="str">
        <f>整理!J18</f>
        <v>延庆青山园</v>
      </c>
      <c r="B18" t="str">
        <f ca="1">整理!E18</f>
        <v>青山园座落于长城脚下美丽的延庆境内，盛夏避暑绝妙的宜居之地，餐饮、住宿、亲子拓展、迷你动物园观光、民俗体验、休闲烧烤、绿色采摘</v>
      </c>
      <c r="C18">
        <f ca="1">INT(整理!K18)</f>
        <v>30</v>
      </c>
      <c r="D18" s="1">
        <f>整理!L18</f>
        <v>43191</v>
      </c>
      <c r="E18" s="1">
        <f>整理!M18</f>
        <v>43404</v>
      </c>
      <c r="F18" t="str">
        <f ca="1">整理!H18</f>
        <v>北京市延庆区刘斌堡乡</v>
      </c>
      <c r="G18" t="str">
        <f ca="1">整理!I18</f>
        <v>010-60181928</v>
      </c>
      <c r="H18" t="str">
        <f ca="1">整理!F18</f>
        <v>30元</v>
      </c>
      <c r="I18" t="str">
        <f ca="1">整理!G18</f>
        <v>免门票不限次游览（4月-10月开放）</v>
      </c>
      <c r="J18" t="str">
        <f t="shared" ca="1" si="0"/>
        <v>&lt;=40</v>
      </c>
      <c r="K18" s="2">
        <v>40.566372440800002</v>
      </c>
      <c r="L18" s="2">
        <v>116.2199132013</v>
      </c>
    </row>
    <row r="19" spans="1:12">
      <c r="A19" t="str">
        <f>整理!J19</f>
        <v>延庆詹天佑纪念馆</v>
      </c>
      <c r="B19" t="str">
        <f ca="1">整理!E19</f>
        <v>为纪念我国杰出的铁路工程技术、法规专家、民族铁路事业的开拓者和中国近代科技事业的先驱詹天佑而建立的专题人物纪念馆</v>
      </c>
      <c r="C19">
        <f ca="1">INT(整理!K19)</f>
        <v>20</v>
      </c>
      <c r="D19" s="1">
        <f>整理!L19</f>
        <v>43101</v>
      </c>
      <c r="E19" s="1">
        <f>整理!M19</f>
        <v>43465</v>
      </c>
      <c r="F19" t="str">
        <f ca="1">整理!H19</f>
        <v>北京延庆县八达岭长城北侧</v>
      </c>
      <c r="G19" t="str">
        <f ca="1">整理!I19</f>
        <v>010-69121006、69121506</v>
      </c>
      <c r="H19" t="str">
        <f ca="1">整理!F19</f>
        <v>20元（16:00停止售票）</v>
      </c>
      <c r="I19" t="str">
        <f ca="1">整理!G19</f>
        <v>免门票不限次(周一闭馆)</v>
      </c>
      <c r="J19" t="str">
        <f t="shared" ca="1" si="0"/>
        <v>&lt;=40</v>
      </c>
      <c r="K19" s="2">
        <v>40.357138397200004</v>
      </c>
      <c r="L19" s="2">
        <v>116.000562765</v>
      </c>
    </row>
    <row r="20" spans="1:12">
      <c r="A20" t="str">
        <f>整理!J20</f>
        <v>朝阳公园勇敢者游乐园</v>
      </c>
      <c r="C20">
        <f ca="1">INT(整理!K20)</f>
        <v>115</v>
      </c>
      <c r="D20" s="1">
        <f>整理!L20</f>
        <v>43101</v>
      </c>
      <c r="E20" s="1">
        <f>整理!M20</f>
        <v>43465</v>
      </c>
      <c r="F20" t="str">
        <f ca="1">整理!H20</f>
        <v>北京市朝阳公园南路1号</v>
      </c>
      <c r="G20" t="str">
        <f ca="1">整理!I20</f>
        <v>010-65383161开放时间</v>
      </c>
      <c r="H20" t="str">
        <f ca="1">整理!F20</f>
        <v>115元（另购朝阳公园门票，雨天不开放）</v>
      </c>
      <c r="I20" t="str">
        <f ca="1">整理!G20</f>
        <v>免门票一人次（可在梦幻城堡、太空探险、奇妙旅行、4D动感影院、台风体验馆、太空漫步6项选4项游玩。朝阳公园南门内码头前行150米梦幻城堡10号售票厅，4D动感影院12号售票厅换票，1.2米以下儿童需由家长陪同游玩，家长和儿童均需持票；UFO高踏车、木乃伊大鬼城、7D互动影院、5D飞翔、VR体验5项选4项套票持年票优惠到30元，原价110元。</v>
      </c>
      <c r="J20" t="str">
        <f t="shared" ca="1" si="0"/>
        <v>&gt;80</v>
      </c>
      <c r="K20" s="2">
        <v>39.933082810400002</v>
      </c>
      <c r="L20" s="2">
        <v>116.4761865696</v>
      </c>
    </row>
    <row r="21" spans="1:12">
      <c r="A21" t="str">
        <f>整理!J21</f>
        <v>索尼探梦科技馆</v>
      </c>
      <c r="B21" t="str">
        <f ca="1">整理!E21</f>
        <v>由索尼公司出资并提供全面支持，是一家以“光和声音”为主题的科技展馆</v>
      </c>
      <c r="C21">
        <f ca="1">INT(整理!K21)</f>
        <v>30</v>
      </c>
      <c r="D21" s="1">
        <f>整理!L21</f>
        <v>43101</v>
      </c>
      <c r="E21" s="1">
        <f>整理!M21</f>
        <v>43465</v>
      </c>
      <c r="F21" t="str">
        <f ca="1">整理!H21</f>
        <v>北京市朝阳区朝阳公园内1号楼</v>
      </c>
      <c r="G21" t="str">
        <f ca="1">整理!I21</f>
        <v>010-65018800</v>
      </c>
      <c r="H21" t="str">
        <f ca="1">整理!F21</f>
        <v>30元（另购朝阳公园门票）</v>
      </c>
      <c r="I21" t="str">
        <f ca="1">整理!G21</f>
        <v>免门票一人次（周六日及国家法定假期开放）</v>
      </c>
      <c r="J21" t="str">
        <f t="shared" ca="1" si="0"/>
        <v>&lt;=40</v>
      </c>
      <c r="K21" s="2">
        <v>39.931129472199999</v>
      </c>
      <c r="L21" s="2">
        <v>116.4638360851</v>
      </c>
    </row>
    <row r="22" spans="1:12">
      <c r="A22" t="str">
        <f>整理!J22</f>
        <v>蒸汽?数字海洋馆</v>
      </c>
      <c r="B22" t="str">
        <f ca="1">整理!E22</f>
        <v>是国内首家以海洋生物为主题的大型虚拟影像互动体验馆</v>
      </c>
      <c r="C22">
        <f ca="1">INT(整理!K22)</f>
        <v>50</v>
      </c>
      <c r="D22" s="1">
        <f>整理!L22</f>
        <v>43101</v>
      </c>
      <c r="E22" s="1">
        <f>整理!M22</f>
        <v>43465</v>
      </c>
      <c r="F22" t="str">
        <f ca="1">整理!H22</f>
        <v>北京市朝阳区798艺术区751D</v>
      </c>
      <c r="G22" t="str">
        <f ca="1">整理!I22</f>
        <v>010-84599470</v>
      </c>
      <c r="H22" t="str">
        <f ca="1">整理!F22</f>
        <v>50元（周末）40元（平日）</v>
      </c>
      <c r="I22" t="str">
        <f ca="1">整理!G22</f>
        <v>免门票一人次</v>
      </c>
      <c r="J22" t="str">
        <f t="shared" ca="1" si="0"/>
        <v>40-60</v>
      </c>
      <c r="K22" s="2">
        <v>39.985854440499999</v>
      </c>
      <c r="L22" s="2">
        <v>116.4935282161</v>
      </c>
    </row>
    <row r="23" spans="1:12">
      <c r="A23" t="str">
        <f>整理!J23</f>
        <v xml:space="preserve">蟹岛冰雪大世界 </v>
      </c>
      <c r="C23">
        <f ca="1">INT(整理!K23)</f>
        <v>30</v>
      </c>
      <c r="D23" s="1">
        <f>整理!L23</f>
        <v>43070</v>
      </c>
      <c r="E23" s="1">
        <f>整理!M23</f>
        <v>43156</v>
      </c>
      <c r="F23" t="str">
        <f ca="1">整理!H23</f>
        <v>北京市朝阳区蟹岛路1号(机场辅路中段)</v>
      </c>
      <c r="G23">
        <f ca="1">整理!I23</f>
        <v>18911911509</v>
      </c>
      <c r="H23" t="str">
        <f ca="1">整理!F23</f>
        <v>30元（入园门票）营业时间</v>
      </c>
      <c r="I23" t="str">
        <f ca="1">整理!G23</f>
        <v>免门票不限次仅限2017年12月1日至2018年2月25日有效；因受气候影响，具体开放时间以雪场为准，滑雪有风险，60周岁以上老人，患有高血压、心脏病及医生告知不能参加剧烈运动者恕不接待。</v>
      </c>
      <c r="J23" t="str">
        <f t="shared" ca="1" si="0"/>
        <v>&lt;=40</v>
      </c>
      <c r="K23" s="2">
        <v>40.014395201799999</v>
      </c>
      <c r="L23" s="2">
        <v>116.5544192007</v>
      </c>
    </row>
    <row r="24" spans="1:12">
      <c r="A24" t="str">
        <f>整理!J24</f>
        <v>国家动物博物馆</v>
      </c>
      <c r="B24" t="str">
        <f ca="1">整理!E24</f>
        <v>亚洲最大、研究水平最高、综合实力最强的动物系统分类与进化研究中心。</v>
      </c>
      <c r="C24">
        <f ca="1">INT(整理!K24)</f>
        <v>40</v>
      </c>
      <c r="D24" s="1">
        <f>整理!L24</f>
        <v>43101</v>
      </c>
      <c r="E24" s="1">
        <f>整理!M24</f>
        <v>43465</v>
      </c>
      <c r="F24" t="str">
        <f ca="1">整理!H24</f>
        <v>朝阳区北辰西路1号院中国科学院动物研究所</v>
      </c>
      <c r="G24" t="str">
        <f ca="1">整理!I24</f>
        <v>010-64807975</v>
      </c>
      <c r="H24" t="str">
        <f ca="1">整理!F24</f>
        <v>40元（周一闭馆）</v>
      </c>
      <c r="I24" t="str">
        <f ca="1">整理!G24</f>
        <v>免门票一人次游览</v>
      </c>
      <c r="J24" t="str">
        <f t="shared" ca="1" si="0"/>
        <v>&lt;=40</v>
      </c>
      <c r="K24" s="2">
        <v>40.0020593108</v>
      </c>
      <c r="L24" s="2">
        <v>116.3755201232</v>
      </c>
    </row>
    <row r="25" spans="1:12">
      <c r="A25" t="str">
        <f>整理!J25</f>
        <v>中国紫檀博物馆</v>
      </c>
      <c r="B25" t="str">
        <f ca="1">整理!E25</f>
        <v>集收藏研究、陈列展示紫檀艺术，鉴赏中国传统古典家具于一体的专题类民办（私立）博物馆。</v>
      </c>
      <c r="C25">
        <f ca="1">INT(整理!K25)</f>
        <v>50</v>
      </c>
      <c r="D25" s="1">
        <f>整理!L25</f>
        <v>43101</v>
      </c>
      <c r="E25" s="1">
        <f>整理!M25</f>
        <v>43465</v>
      </c>
      <c r="F25" t="str">
        <f ca="1">整理!H25</f>
        <v>北京市朝阳区建国路23号</v>
      </c>
      <c r="G25" t="str">
        <f ca="1">整理!I25</f>
        <v>010-85752818</v>
      </c>
      <c r="H25" t="str">
        <f ca="1">整理!F25</f>
        <v>50元（周一闭馆，除夕至初三闭馆）</v>
      </c>
      <c r="I25" t="str">
        <f ca="1">整理!G25</f>
        <v>免门票一人次游览</v>
      </c>
      <c r="J25" t="str">
        <f t="shared" ca="1" si="0"/>
        <v>40-60</v>
      </c>
      <c r="K25" s="2">
        <v>39.909302327299997</v>
      </c>
      <c r="L25" s="2">
        <v>116.5202703961</v>
      </c>
    </row>
    <row r="26" spans="1:12">
      <c r="A26" t="str">
        <f>整理!J26</f>
        <v>中国铁道博物馆东郊馆</v>
      </c>
      <c r="B26" t="str">
        <f ca="1">整理!E26</f>
        <v>荟萃和展出了中国铁路不同时期、类型及制式的机车车辆和毛泽东专列</v>
      </c>
      <c r="C26">
        <f ca="1">INT(整理!K26)</f>
        <v>20</v>
      </c>
      <c r="D26" s="1">
        <f>整理!L26</f>
        <v>43101</v>
      </c>
      <c r="E26" s="1">
        <f>整理!M26</f>
        <v>43465</v>
      </c>
      <c r="F26" t="str">
        <f ca="1">整理!H26</f>
        <v>北京市朝阳区酒仙桥北路1号北侧</v>
      </c>
      <c r="G26" t="str">
        <f ca="1">整理!I26</f>
        <v>010-64381317</v>
      </c>
      <c r="H26" t="str">
        <f ca="1">整理!F26</f>
        <v>20元（周一闭馆）</v>
      </c>
      <c r="I26" t="str">
        <f ca="1">整理!G26</f>
        <v>免门票一人次</v>
      </c>
      <c r="J26" t="str">
        <f t="shared" ca="1" si="0"/>
        <v>&lt;=40</v>
      </c>
      <c r="K26" s="2">
        <v>39.987884227000002</v>
      </c>
      <c r="L26" s="2">
        <v>116.5046170234</v>
      </c>
    </row>
    <row r="27" spans="1:12">
      <c r="A27" t="str">
        <f>整理!J27</f>
        <v xml:space="preserve">北京民俗博物馆（东岳庙） </v>
      </c>
      <c r="B27" t="str">
        <f ca="1">整理!E27</f>
        <v>集元、明、清古建群于一体，主祀泰山神东岳大帝，是道教正一派在华北地区最大的宫观。</v>
      </c>
      <c r="C27">
        <f ca="1">INT(整理!K27)</f>
        <v>10</v>
      </c>
      <c r="D27" s="1">
        <f>整理!L27</f>
        <v>43101</v>
      </c>
      <c r="E27" s="1">
        <f>整理!M27</f>
        <v>43465</v>
      </c>
      <c r="F27" t="str">
        <f ca="1">整理!H27</f>
        <v>北京市朝阳区朝阳门外大街141号</v>
      </c>
      <c r="G27" t="str">
        <f ca="1">整理!I27</f>
        <v>010-65510151</v>
      </c>
      <c r="H27" t="str">
        <f ca="1">整理!F27</f>
        <v>10元（周一闭馆）</v>
      </c>
      <c r="I27" t="str">
        <f ca="1">整理!G27</f>
        <v>免门票不限次，春节庙会年票无效，团队无效</v>
      </c>
      <c r="J27" t="str">
        <f t="shared" ca="1" si="0"/>
        <v>&lt;=40</v>
      </c>
      <c r="K27" s="2">
        <v>39.922666045</v>
      </c>
      <c r="L27" s="2">
        <v>116.43793865710001</v>
      </c>
    </row>
    <row r="28" spans="1:12">
      <c r="A28" t="str">
        <f>整理!J28</f>
        <v>北京晋商博物馆</v>
      </c>
      <c r="B28" t="str">
        <f ca="1">整理!E28</f>
        <v>晋商博物馆的宗旨就是弘扬晋商文化和精神。该馆是北京市重点规划的100余座博物馆之一。</v>
      </c>
      <c r="C28">
        <f ca="1">INT(整理!K28)</f>
        <v>50</v>
      </c>
      <c r="D28" s="1">
        <f>整理!L28</f>
        <v>43101</v>
      </c>
      <c r="E28" s="1">
        <f>整理!M28</f>
        <v>43465</v>
      </c>
      <c r="F28" t="str">
        <f ca="1">整理!H28</f>
        <v>北京市朝阳区建国路58号1A</v>
      </c>
      <c r="G28" t="str">
        <f ca="1">整理!I28</f>
        <v>010-65581268</v>
      </c>
      <c r="H28" t="str">
        <f ca="1">整理!F28</f>
        <v>50元（周一闭馆）</v>
      </c>
      <c r="I28" t="str">
        <f ca="1">整理!G28</f>
        <v>免门票不限次</v>
      </c>
      <c r="J28" t="str">
        <f t="shared" ca="1" si="0"/>
        <v>40-60</v>
      </c>
      <c r="K28" s="2">
        <v>39.905906054200003</v>
      </c>
      <c r="L28" s="2">
        <v>116.50069020540001</v>
      </c>
    </row>
    <row r="29" spans="1:12">
      <c r="A29" t="str">
        <f>整理!J29</f>
        <v>北京蟹岛熊孩子儿童拓展乐园</v>
      </c>
      <c r="B29" t="str">
        <f ca="1">整理!E29</f>
        <v>远离电动设施的喧闹，回归孩子自然的天性。距离市区最近，亲子互动，绿色健康，有趣更有益！有沙滩、有小鱼、有索道、有蹦极，快带孩子来这里畅快的玩个够吧。</v>
      </c>
      <c r="C29">
        <f ca="1">INT(整理!K29)</f>
        <v>80</v>
      </c>
      <c r="D29" s="1">
        <f>整理!L29</f>
        <v>43101</v>
      </c>
      <c r="E29" s="1">
        <f>整理!M29</f>
        <v>43465</v>
      </c>
      <c r="F29" t="str">
        <f ca="1">整理!H29</f>
        <v>北京市朝阳区蟹岛路1号蟹岛度假村内</v>
      </c>
      <c r="G29">
        <f ca="1">整理!I29</f>
        <v>15811551443</v>
      </c>
      <c r="H29" t="str">
        <f ca="1">整理!F29</f>
        <v>80元</v>
      </c>
      <c r="I29" t="str">
        <f ca="1">整理!G29</f>
        <v>免门票一人次</v>
      </c>
      <c r="J29" t="str">
        <f t="shared" ca="1" si="0"/>
        <v>60-80</v>
      </c>
      <c r="K29" s="2">
        <v>40.0119281865</v>
      </c>
      <c r="L29" s="2">
        <v>116.5395113088</v>
      </c>
    </row>
    <row r="30" spans="1:12">
      <c r="A30" t="str">
        <f>整理!J30</f>
        <v>爱乐城儿童乐园淘气堡</v>
      </c>
      <c r="C30">
        <f ca="1">INT(整理!K30)</f>
        <v>80</v>
      </c>
      <c r="D30" s="1">
        <f>整理!L30</f>
        <v>43101</v>
      </c>
      <c r="E30" s="1">
        <f>整理!M30</f>
        <v>43465</v>
      </c>
      <c r="F30" t="str">
        <f ca="1">整理!H30</f>
        <v>北京朝阳区十八里店吕家营707号</v>
      </c>
      <c r="G30">
        <f ca="1">整理!I30</f>
        <v>13693104444</v>
      </c>
      <c r="H30" t="str">
        <f ca="1">整理!F30</f>
        <v>80元</v>
      </c>
      <c r="I30" t="str">
        <f ca="1">整理!G30</f>
        <v>免门票一人次，仅限12周岁以下儿童使用，持年票免费体验淘气堡2个小时，超时按10元/小时收费，家长可持年票陪同。</v>
      </c>
      <c r="J30" t="str">
        <f t="shared" ca="1" si="0"/>
        <v>60-80</v>
      </c>
      <c r="K30" s="2">
        <v>39.836488399899999</v>
      </c>
      <c r="L30" s="2">
        <v>116.4584791841</v>
      </c>
    </row>
    <row r="31" spans="1:12">
      <c r="A31" t="str">
        <f>整理!J31</f>
        <v>通州第五季龙水凤港生态农场</v>
      </c>
      <c r="B31" t="str">
        <f ca="1">整理!E31</f>
        <v>是集农业、休闲旅游、科普教育、养生养老、吃住游乐娱一体化的大型特色生态园。</v>
      </c>
      <c r="C31">
        <f ca="1">INT(整理!K31)</f>
        <v>48</v>
      </c>
      <c r="D31" s="1">
        <f>整理!L31</f>
        <v>43101</v>
      </c>
      <c r="E31" s="1">
        <f>整理!M31</f>
        <v>43465</v>
      </c>
      <c r="F31" t="str">
        <f ca="1">整理!H31</f>
        <v>北京市通州区于家务乡大耕垡村东</v>
      </c>
      <c r="G31" t="str">
        <f ca="1">整理!I31</f>
        <v>010-80525252010-80525299</v>
      </c>
      <c r="H31" t="str">
        <f ca="1">整理!F31</f>
        <v>48元</v>
      </c>
      <c r="I31" t="str">
        <f ca="1">整理!G31</f>
        <v>免门票不限次游览（团体无效）</v>
      </c>
      <c r="J31" t="str">
        <f t="shared" ca="1" si="0"/>
        <v>40-60</v>
      </c>
      <c r="K31" s="2">
        <v>39.740136672200002</v>
      </c>
      <c r="L31" s="2">
        <v>116.7108426872</v>
      </c>
    </row>
    <row r="32" spans="1:12">
      <c r="A32" t="str">
        <f>整理!J32</f>
        <v>花仙子万花园</v>
      </c>
      <c r="B32" t="str">
        <f ca="1">整理!E32</f>
        <v>园区内一望无际的花海，其中深粉色、浅粉色、红色及黄色的百日草花带，姹紫嫣红，是华北最大花卉景点</v>
      </c>
      <c r="C32">
        <f ca="1">INT(整理!K32)</f>
        <v>30</v>
      </c>
      <c r="D32" s="1">
        <f>整理!L32</f>
        <v>43221</v>
      </c>
      <c r="E32" s="1">
        <f>整理!M32</f>
        <v>43404</v>
      </c>
      <c r="F32" t="str">
        <f ca="1">整理!H32</f>
        <v>北京市通州区于家务乡国际种业园区</v>
      </c>
      <c r="G32" t="str">
        <f ca="1">整理!I32</f>
        <v>010-80535068</v>
      </c>
      <c r="H32" t="str">
        <f ca="1">整理!F32</f>
        <v>30元</v>
      </c>
      <c r="I32" t="str">
        <f ca="1">整理!G32</f>
        <v>免门票不限次游览（5月-10月开放）</v>
      </c>
      <c r="J32" t="str">
        <f t="shared" ca="1" si="0"/>
        <v>&lt;=40</v>
      </c>
      <c r="K32" s="2">
        <v>39.716124162600003</v>
      </c>
      <c r="L32" s="2">
        <v>116.7042739115</v>
      </c>
    </row>
    <row r="33" spans="1:12">
      <c r="A33" t="str">
        <f>整理!J33</f>
        <v>丰瑞康洲亲子农场</v>
      </c>
      <c r="B33" t="str">
        <f ca="1">整理!E33</f>
        <v>集农产品种植、禽蛋养殖、产品研发、旅游观光、度假娱乐、示范推广和加工销售为一体。</v>
      </c>
      <c r="C33">
        <f ca="1">INT(整理!K33)</f>
        <v>40</v>
      </c>
      <c r="D33" s="1">
        <f>整理!L33</f>
        <v>43191</v>
      </c>
      <c r="E33" s="1">
        <f>整理!M33</f>
        <v>43404</v>
      </c>
      <c r="F33" t="str">
        <f ca="1">整理!H33</f>
        <v>北京市通州区西集镇沙古堆村甲308</v>
      </c>
      <c r="G33">
        <f ca="1">整理!I33</f>
        <v>15910910041</v>
      </c>
      <c r="H33" t="str">
        <f ca="1">整理!F33</f>
        <v>40元</v>
      </c>
      <c r="I33" t="str">
        <f ca="1">整理!G33</f>
        <v>免门票不限次游览(4月-10月开放)</v>
      </c>
      <c r="J33" t="str">
        <f t="shared" ca="1" si="0"/>
        <v>&lt;=40</v>
      </c>
      <c r="K33" s="2">
        <v>39.829591813500002</v>
      </c>
      <c r="L33" s="2">
        <v>116.7945819767</v>
      </c>
    </row>
    <row r="34" spans="1:12">
      <c r="A34" t="str">
        <f>整理!J34</f>
        <v>大戚收音机电影机博物馆</v>
      </c>
      <c r="B34" t="str">
        <f ca="1">整理!E34</f>
        <v>博物馆以收藏、保护、研究、记录、展示和宣传收音机和电影机文化为主</v>
      </c>
      <c r="C34">
        <f ca="1">INT(整理!K34)</f>
        <v>50</v>
      </c>
      <c r="D34" s="1">
        <f>整理!L34</f>
        <v>43101</v>
      </c>
      <c r="E34" s="1">
        <f>整理!M34</f>
        <v>43465</v>
      </c>
      <c r="F34" t="str">
        <f ca="1">整理!H34</f>
        <v>北京市通州区宋庄镇小堡村环岛东500米赛格斯大厦</v>
      </c>
      <c r="G34" t="str">
        <f ca="1">整理!I34</f>
        <v>010-89560128-802</v>
      </c>
      <c r="H34" t="str">
        <f ca="1">整理!F34</f>
        <v>50元</v>
      </c>
      <c r="I34" t="str">
        <f ca="1">整理!G34</f>
        <v>免门票不限次游览（春节假期闭馆）</v>
      </c>
      <c r="J34" t="str">
        <f t="shared" ca="1" si="0"/>
        <v>40-60</v>
      </c>
      <c r="K34" s="2">
        <v>39.960002776899998</v>
      </c>
      <c r="L34" s="2">
        <v>116.7189978551</v>
      </c>
    </row>
    <row r="35" spans="1:12">
      <c r="A35" t="str">
        <f>整理!J35</f>
        <v>东城红剧场《功夫传奇》</v>
      </c>
      <c r="C35">
        <f>INT(整理!K35)</f>
        <v>160</v>
      </c>
      <c r="D35" s="1">
        <f>整理!L35</f>
        <v>43101</v>
      </c>
      <c r="E35" s="1">
        <f>整理!M35</f>
        <v>43465</v>
      </c>
      <c r="F35" t="str">
        <f ca="1">整理!H35</f>
        <v>北京市东城区幸福大街44号</v>
      </c>
      <c r="G35" t="str">
        <f ca="1">整理!I35</f>
        <v>010-67103671010-67142473</v>
      </c>
      <c r="H35" t="str">
        <f ca="1">整理!F35</f>
        <v>200/280元</v>
      </c>
      <c r="I35" t="str">
        <f ca="1">整理!G35</f>
        <v>优惠一人次（280元优惠至50元，200元优惠至40元，演出时间</v>
      </c>
      <c r="J35" t="str">
        <f t="shared" si="0"/>
        <v>&gt;80</v>
      </c>
      <c r="K35" s="2">
        <v>39.884376754100003</v>
      </c>
      <c r="L35" s="2">
        <v>116.42587272199999</v>
      </c>
    </row>
    <row r="36" spans="1:12">
      <c r="A36" t="str">
        <f>整理!J36</f>
        <v xml:space="preserve">孔庙和国子监博物馆 </v>
      </c>
      <c r="B36" t="str">
        <f ca="1">整理!E36</f>
        <v>始建于元代，合于“左庙右学”的古制，分别作为皇帝祭祀孔子的场所和中央最高学府</v>
      </c>
      <c r="C36">
        <f ca="1">INT(整理!K36)</f>
        <v>30</v>
      </c>
      <c r="D36" s="1">
        <f>整理!L36</f>
        <v>43101</v>
      </c>
      <c r="E36" s="1">
        <f>整理!M36</f>
        <v>43343</v>
      </c>
      <c r="F36" t="str">
        <f ca="1">整理!H36</f>
        <v>北京市东城区国子监街15号</v>
      </c>
      <c r="G36" t="str">
        <f ca="1">整理!I36</f>
        <v>010-64063352、64075259</v>
      </c>
      <c r="H36" t="str">
        <f ca="1">整理!F36</f>
        <v>30元（周一闭馆）</v>
      </c>
      <c r="I36" t="str">
        <f ca="1">整理!G36</f>
        <v>免门票不限次游览（7月1日-9月30日年票无效）</v>
      </c>
      <c r="J36" t="str">
        <f t="shared" ca="1" si="0"/>
        <v>&lt;=40</v>
      </c>
      <c r="K36" s="2">
        <v>39.944278247500002</v>
      </c>
      <c r="L36" s="2">
        <v>116.4068032834</v>
      </c>
    </row>
    <row r="37" spans="1:12">
      <c r="A37" t="str">
        <f>整理!J37</f>
        <v xml:space="preserve">正阳门城楼 </v>
      </c>
      <c r="B37" t="str">
        <f ca="1">整理!E37</f>
        <v>北京明、清两朝都城的正南门，俗称前门，全国重点文物保护单位。</v>
      </c>
      <c r="C37">
        <f ca="1">INT(整理!K37)</f>
        <v>20</v>
      </c>
      <c r="D37" s="1">
        <f>整理!L37</f>
        <v>43101</v>
      </c>
      <c r="E37" s="1">
        <f>整理!M37</f>
        <v>43465</v>
      </c>
      <c r="F37" t="str">
        <f ca="1">整理!H37</f>
        <v>东城区天安门广场南端正阳门城楼</v>
      </c>
      <c r="G37" t="str">
        <f ca="1">整理!I37</f>
        <v>010-65118110、65118119</v>
      </c>
      <c r="H37" t="str">
        <f ca="1">整理!F37</f>
        <v>20元，周一闭馆，如遇政治活动、会议及五一、十一等节假日、重大活动等特殊情况广场封闭时需闭馆，请提前电话咨询。</v>
      </c>
      <c r="I37" t="str">
        <f ca="1">整理!G37</f>
        <v>免门票不限次游览</v>
      </c>
      <c r="J37" t="str">
        <f t="shared" ca="1" si="0"/>
        <v>&lt;=40</v>
      </c>
      <c r="K37" s="2">
        <v>39.899193951999997</v>
      </c>
      <c r="L37" s="2">
        <v>116.3916136741</v>
      </c>
    </row>
    <row r="38" spans="1:12">
      <c r="A38" t="str">
        <f>整理!J38</f>
        <v>中国铁道博物馆正阳门馆</v>
      </c>
      <c r="B38" t="str">
        <f ca="1">整理!E38</f>
        <v>馆内运用大量文物和图片史料，并利用声、光、电于一体的模拟驾驶舱体验、多媒体触摸、沙盘演示等手段全面反映中国铁路发展的历史轨迹。</v>
      </c>
      <c r="C38">
        <f ca="1">INT(整理!K38)</f>
        <v>20</v>
      </c>
      <c r="D38" s="1">
        <f>整理!L38</f>
        <v>43101</v>
      </c>
      <c r="E38" s="1">
        <f>整理!M38</f>
        <v>43465</v>
      </c>
      <c r="F38" t="str">
        <f ca="1">整理!H38</f>
        <v>北京市东城区前门大街甲2号</v>
      </c>
      <c r="G38" t="str">
        <f ca="1">整理!I38</f>
        <v>010-67051638</v>
      </c>
      <c r="H38" t="str">
        <f ca="1">整理!F38</f>
        <v>20元（周一闭馆）</v>
      </c>
      <c r="I38" t="str">
        <f ca="1">整理!G38</f>
        <v>免门票一人次游览</v>
      </c>
      <c r="J38" t="str">
        <f t="shared" ca="1" si="0"/>
        <v>&lt;=40</v>
      </c>
      <c r="K38" s="2">
        <v>39.898288464300002</v>
      </c>
      <c r="L38" s="2">
        <v>116.3940903787</v>
      </c>
    </row>
    <row r="39" spans="1:12">
      <c r="A39" t="str">
        <f>整理!J39</f>
        <v xml:space="preserve">北京文博交流馆（智化寺) </v>
      </c>
      <c r="B39" t="str">
        <f ca="1">整理!E39</f>
        <v>为皇城东部一座大型寺院，整体寺院部局严谨、规模宏大，具有极高的艺术和文物价值。北京市首批全国重点文物保护单位。</v>
      </c>
      <c r="C39">
        <f ca="1">INT(整理!K39)</f>
        <v>20</v>
      </c>
      <c r="D39" s="1">
        <f>整理!L39</f>
        <v>43101</v>
      </c>
      <c r="E39" s="1">
        <f>整理!M39</f>
        <v>43465</v>
      </c>
      <c r="F39" t="str">
        <f ca="1">整理!H39</f>
        <v>北京市东城区禄米仓胡同5号</v>
      </c>
      <c r="G39" t="str">
        <f ca="1">整理!I39</f>
        <v>010-65253670、65286691</v>
      </c>
      <c r="H39" t="str">
        <f ca="1">整理!F39</f>
        <v>20元，周一闭馆</v>
      </c>
      <c r="I39" t="str">
        <f ca="1">整理!G39</f>
        <v>免门票不限次游览</v>
      </c>
      <c r="J39" t="str">
        <f t="shared" ca="1" si="0"/>
        <v>&lt;=40</v>
      </c>
      <c r="K39" s="2">
        <v>39.916131468499998</v>
      </c>
      <c r="L39" s="2">
        <v>116.42609015550001</v>
      </c>
    </row>
    <row r="40" spans="1:12">
      <c r="A40" t="str">
        <f>整理!J40</f>
        <v>北京自来水博物馆</v>
      </c>
      <c r="B40" t="str">
        <f ca="1">整理!E40</f>
        <v>博物馆分为新馆、清末自来水厂旧址（暂缓开放）两个展区，新馆由科普馆和通史馆组成。</v>
      </c>
      <c r="C40">
        <f ca="1">INT(整理!K40)</f>
        <v>5</v>
      </c>
      <c r="D40" s="1">
        <f>整理!L40</f>
        <v>43101</v>
      </c>
      <c r="E40" s="1">
        <f>整理!M40</f>
        <v>43465</v>
      </c>
      <c r="F40" t="str">
        <f ca="1">整理!H40</f>
        <v>北京市东城区东直门外香河园街3号</v>
      </c>
      <c r="G40" t="str">
        <f ca="1">整理!I40</f>
        <v>010-64650787</v>
      </c>
      <c r="H40" t="str">
        <f ca="1">整理!F40</f>
        <v>5元（周一、周二闭馆）</v>
      </c>
      <c r="I40" t="str">
        <f ca="1">整理!G40</f>
        <v>免门票不限次</v>
      </c>
      <c r="J40" t="str">
        <f t="shared" ca="1" si="0"/>
        <v>&lt;=40</v>
      </c>
      <c r="K40" s="2">
        <v>39.945034174</v>
      </c>
      <c r="L40" s="2">
        <v>116.4317453263</v>
      </c>
    </row>
    <row r="41" spans="1:12">
      <c r="A41" t="str">
        <f>整理!J41</f>
        <v xml:space="preserve">中国地质博物馆 </v>
      </c>
      <c r="B41" t="str">
        <f ca="1">整理!E41</f>
        <v>目前亚洲规模最大的国家级地质学博物馆</v>
      </c>
      <c r="C41">
        <f ca="1">INT(整理!K41)</f>
        <v>30</v>
      </c>
      <c r="D41" s="1">
        <f>整理!L41</f>
        <v>43101</v>
      </c>
      <c r="E41" s="1">
        <f>整理!M41</f>
        <v>43465</v>
      </c>
      <c r="F41" t="str">
        <f ca="1">整理!H41</f>
        <v>北京市西城区羊肉胡同15号北门</v>
      </c>
      <c r="G41" t="str">
        <f ca="1">整理!I41</f>
        <v>010-66557858</v>
      </c>
      <c r="H41" t="str">
        <f ca="1">整理!F41</f>
        <v>30元（周一闭馆）</v>
      </c>
      <c r="I41" t="str">
        <f ca="1">整理!G41</f>
        <v>免门票不限次游览</v>
      </c>
      <c r="J41" t="str">
        <f t="shared" ca="1" si="0"/>
        <v>&lt;=40</v>
      </c>
      <c r="K41" s="2">
        <v>39.9219013234</v>
      </c>
      <c r="L41" s="2">
        <v>116.3663979847</v>
      </c>
    </row>
    <row r="42" spans="1:12">
      <c r="A42" t="str">
        <f>整理!J42</f>
        <v>历代帝王庙</v>
      </c>
      <c r="B42" t="str">
        <f ca="1">整理!E42</f>
        <v>我国现存惟一的一座祭祀历代帝王和功臣名将的皇家庙宇。</v>
      </c>
      <c r="C42">
        <f ca="1">INT(整理!K42)</f>
        <v>20</v>
      </c>
      <c r="D42" s="1">
        <f>整理!L42</f>
        <v>43101</v>
      </c>
      <c r="E42" s="1">
        <f>整理!M42</f>
        <v>43465</v>
      </c>
      <c r="F42" t="str">
        <f ca="1">整理!H42</f>
        <v>北京市西城区阜成门内大街131号</v>
      </c>
      <c r="G42" t="str">
        <f ca="1">整理!I42</f>
        <v>010-66120186</v>
      </c>
      <c r="H42" t="str">
        <f ca="1">整理!F42</f>
        <v>20元（周一、周二闭馆）</v>
      </c>
      <c r="I42" t="str">
        <f ca="1">整理!G42</f>
        <v>免门票不限次游览</v>
      </c>
      <c r="J42" t="str">
        <f t="shared" ca="1" si="0"/>
        <v>&lt;=40</v>
      </c>
      <c r="K42" s="2">
        <v>39.9232477969</v>
      </c>
      <c r="L42" s="2">
        <v>116.3612215574</v>
      </c>
    </row>
    <row r="43" spans="1:12">
      <c r="A43" t="str">
        <f>整理!J43</f>
        <v xml:space="preserve">郭沫若纪念馆 </v>
      </c>
      <c r="B43" t="str">
        <f ca="1">整理!E43</f>
        <v>为郭沫若生前的办公地和寓所，院落原为乐氏达仁堂所建</v>
      </c>
      <c r="C43">
        <f ca="1">INT(整理!K43)</f>
        <v>20</v>
      </c>
      <c r="D43" s="1">
        <f>整理!L43</f>
        <v>43101</v>
      </c>
      <c r="E43" s="1">
        <f>整理!M43</f>
        <v>43465</v>
      </c>
      <c r="F43" t="str">
        <f ca="1">整理!H43</f>
        <v>北京市西城区前海西街18号</v>
      </c>
      <c r="G43" t="str">
        <f ca="1">整理!I43</f>
        <v>010-83225985</v>
      </c>
      <c r="H43" t="str">
        <f ca="1">整理!F43</f>
        <v>20元</v>
      </c>
      <c r="I43" t="str">
        <f ca="1">整理!G43</f>
        <v>免门票不限次游览（周一闭馆，冬季闭馆）</v>
      </c>
      <c r="J43" t="str">
        <f t="shared" ca="1" si="0"/>
        <v>&lt;=40</v>
      </c>
      <c r="K43" s="2">
        <v>39.932970848399997</v>
      </c>
      <c r="L43" s="2">
        <v>116.38326744299999</v>
      </c>
    </row>
    <row r="44" spans="1:12">
      <c r="A44" t="str">
        <f>整理!J44</f>
        <v>梅兰芳纪念馆</v>
      </c>
      <c r="B44" t="str">
        <f ca="1">整理!E44</f>
        <v xml:space="preserve">一座典型的北京四合院、介绍梅兰芳生平的纪念馆。 </v>
      </c>
      <c r="C44">
        <f ca="1">INT(整理!K44)</f>
        <v>10</v>
      </c>
      <c r="D44" s="1">
        <f>整理!L44</f>
        <v>43101</v>
      </c>
      <c r="E44" s="1">
        <f>整理!M44</f>
        <v>43465</v>
      </c>
      <c r="F44" t="str">
        <f ca="1">整理!H44</f>
        <v>北京市西城区护国寺街9号</v>
      </c>
      <c r="G44" t="str">
        <f ca="1">整理!I44</f>
        <v>010-83223598-8001</v>
      </c>
      <c r="H44" t="str">
        <f ca="1">整理!F44</f>
        <v>10元（周一闭馆）</v>
      </c>
      <c r="I44" t="str">
        <f ca="1">整理!G44</f>
        <v>免门票不限次游览</v>
      </c>
      <c r="J44" t="str">
        <f t="shared" ca="1" si="0"/>
        <v>&lt;=40</v>
      </c>
      <c r="K44" s="2">
        <v>39.933985980400003</v>
      </c>
      <c r="L44" s="2">
        <v>116.37325438809999</v>
      </c>
    </row>
    <row r="45" spans="1:12">
      <c r="A45" t="str">
        <f>整理!J45</f>
        <v>李大钊故居</v>
      </c>
      <c r="B45" t="str">
        <f ca="1">整理!E45</f>
        <v>李大钊传播马克思主义、创办中国共产党等一系列革命实践活动的历史见证。</v>
      </c>
      <c r="C45">
        <f ca="1">INT(整理!K45)</f>
        <v>10</v>
      </c>
      <c r="D45" s="1">
        <f>整理!L45</f>
        <v>43101</v>
      </c>
      <c r="E45" s="1">
        <f>整理!M45</f>
        <v>43465</v>
      </c>
      <c r="F45" t="str">
        <f ca="1">整理!H45</f>
        <v>北京市西城区文华胡同24号</v>
      </c>
      <c r="G45" t="str">
        <f ca="1">整理!I45</f>
        <v>010-66089208、66011512</v>
      </c>
      <c r="H45" t="str">
        <f ca="1">整理!F45</f>
        <v>10元（周一、周二闭馆）</v>
      </c>
      <c r="I45" t="str">
        <f ca="1">整理!G45</f>
        <v>免门票不限次游览</v>
      </c>
      <c r="J45" t="str">
        <f t="shared" ca="1" si="0"/>
        <v>&lt;=40</v>
      </c>
      <c r="K45" s="2">
        <v>39.9033505576</v>
      </c>
      <c r="L45" s="2">
        <v>116.3597196044</v>
      </c>
    </row>
    <row r="46" spans="1:12">
      <c r="A46" t="str">
        <f>整理!J46</f>
        <v>古代建筑博物馆（先农坛）</v>
      </c>
      <c r="B46" t="str">
        <f ca="1">整理!E46</f>
        <v>是明清两代皇帝祭祀先农以及举行亲耕耤田典礼的地方，是北京皇家祭祀建筑体系中保存完好的一处。</v>
      </c>
      <c r="C46">
        <f ca="1">INT(整理!K46)</f>
        <v>15</v>
      </c>
      <c r="D46" s="1">
        <f>整理!L46</f>
        <v>43101</v>
      </c>
      <c r="E46" s="1">
        <f>整理!M46</f>
        <v>43465</v>
      </c>
      <c r="F46" t="str">
        <f ca="1">整理!H46</f>
        <v>北京市西城区东经路21号</v>
      </c>
      <c r="G46" t="str">
        <f ca="1">整理!I46</f>
        <v>010-63172150</v>
      </c>
      <c r="H46" t="str">
        <f ca="1">整理!F46</f>
        <v>15元，周一闭馆、元旦、除夕、春节假期及政治活动、重要会议等情况闭馆</v>
      </c>
      <c r="I46" t="str">
        <f ca="1">整理!G46</f>
        <v>免门票不限次游览</v>
      </c>
      <c r="J46" t="str">
        <f t="shared" ca="1" si="0"/>
        <v>&lt;=40</v>
      </c>
      <c r="K46" s="2">
        <v>39.876104652000002</v>
      </c>
      <c r="L46" s="2">
        <v>116.38613411679999</v>
      </c>
    </row>
    <row r="47" spans="1:12">
      <c r="A47" t="str">
        <f>整理!J47</f>
        <v xml:space="preserve">湖广会馆 </v>
      </c>
      <c r="B47" t="str">
        <f ca="1">整理!E47</f>
        <v>会馆“戏楼、茶楼、酒楼、博物馆”三楼一馆经营模式，为顾客提供国际化的服务。</v>
      </c>
      <c r="C47">
        <f ca="1">INT(整理!K47)</f>
        <v>10</v>
      </c>
      <c r="D47" s="1">
        <f>整理!L47</f>
        <v>43101</v>
      </c>
      <c r="E47" s="1">
        <f>整理!M47</f>
        <v>43465</v>
      </c>
      <c r="F47" t="str">
        <f ca="1">整理!H47</f>
        <v>北京西城区虎坊路3号</v>
      </c>
      <c r="G47" t="str">
        <f ca="1">整理!I47</f>
        <v>010-83551680、63518284</v>
      </c>
      <c r="H47" t="str">
        <f ca="1">整理!F47</f>
        <v>10元</v>
      </c>
      <c r="I47" t="str">
        <f ca="1">整理!G47</f>
        <v>免门票不限次游览，除夕闭馆</v>
      </c>
      <c r="J47" t="str">
        <f t="shared" ca="1" si="0"/>
        <v>&lt;=40</v>
      </c>
      <c r="K47" s="2">
        <v>39.887322661500001</v>
      </c>
      <c r="L47" s="2">
        <v>116.3776639729</v>
      </c>
    </row>
    <row r="48" spans="1:12">
      <c r="A48" t="str">
        <f>整理!J48</f>
        <v>古陶文明博物馆</v>
      </c>
      <c r="B48" t="str">
        <f ca="1">整理!E48</f>
        <v>世界唯一的陶专题馆，约3000件出土文物</v>
      </c>
      <c r="C48">
        <f>INT(整理!K48)</f>
        <v>0</v>
      </c>
      <c r="D48" s="1">
        <f>整理!L48</f>
        <v>43101</v>
      </c>
      <c r="E48" s="1">
        <f>整理!M48</f>
        <v>43465</v>
      </c>
      <c r="F48" t="str">
        <f ca="1">整理!H48</f>
        <v>西城区右安门内西街18号(大观园公园北门旁边)</v>
      </c>
      <c r="G48" t="str">
        <f ca="1">整理!I48</f>
        <v>010-63538811、63538884</v>
      </c>
      <c r="H48" t="e">
        <f ca="1">整理!F48</f>
        <v>#N/A</v>
      </c>
      <c r="I48" t="str">
        <f ca="1">整理!G48</f>
        <v>免门票不限次游览</v>
      </c>
      <c r="J48" t="str">
        <f t="shared" si="0"/>
        <v>&lt;=40</v>
      </c>
      <c r="K48" s="2">
        <v>39.870730447699998</v>
      </c>
      <c r="L48" s="2">
        <v>116.34748713889999</v>
      </c>
    </row>
    <row r="49" spans="1:12">
      <c r="A49" t="str">
        <f>整理!J49</f>
        <v xml:space="preserve">北京市古代钱币展览馆 </v>
      </c>
      <c r="B49" t="str">
        <f ca="1">整理!E49</f>
        <v xml:space="preserve">中国历代货币专题性博物馆，集展览、钱币研究和交换为一体的好场所。 </v>
      </c>
      <c r="C49">
        <f ca="1">INT(整理!K49)</f>
        <v>20</v>
      </c>
      <c r="D49" s="1">
        <f>整理!L49</f>
        <v>43101</v>
      </c>
      <c r="E49" s="1">
        <f>整理!M49</f>
        <v>43465</v>
      </c>
      <c r="F49" t="str">
        <f ca="1">整理!H49</f>
        <v>北京市西城区德胜门东大街9号</v>
      </c>
      <c r="G49" t="str">
        <f ca="1">整理!I49</f>
        <v>010-82808719-8000</v>
      </c>
      <c r="H49" t="str">
        <f ca="1">整理!F49</f>
        <v>20元（周一闭馆）</v>
      </c>
      <c r="I49" t="str">
        <f ca="1">整理!G49</f>
        <v>免门票不限次，团队需提前三天预约</v>
      </c>
      <c r="J49" t="str">
        <f t="shared" ca="1" si="0"/>
        <v>&lt;=40</v>
      </c>
      <c r="K49" s="2">
        <v>39.9002564643</v>
      </c>
      <c r="L49" s="2">
        <v>116.3983243787</v>
      </c>
    </row>
    <row r="50" spans="1:12">
      <c r="A50" t="str">
        <f>整理!J50</f>
        <v>西城白塔寺</v>
      </c>
      <c r="B50" t="str">
        <f ca="1">整理!E50</f>
        <v>白塔已成为元大都保留至今且唯一完整的历史文化遗存，是祖国统一的历史见证。</v>
      </c>
      <c r="C50">
        <f ca="1">INT(整理!K50)</f>
        <v>20</v>
      </c>
      <c r="D50" s="1">
        <f>整理!L50</f>
        <v>43101</v>
      </c>
      <c r="E50" s="1">
        <f>整理!M50</f>
        <v>43465</v>
      </c>
      <c r="F50" t="str">
        <f ca="1">整理!H50</f>
        <v>北京市西城区阜成门内大街171号</v>
      </c>
      <c r="G50" t="str">
        <f ca="1">整理!I50</f>
        <v>010-66131883、66166099</v>
      </c>
      <c r="H50" t="str">
        <f ca="1">整理!F50</f>
        <v>20元周一闭馆</v>
      </c>
      <c r="I50" t="str">
        <f ca="1">整理!G50</f>
        <v>免门票不限次游览</v>
      </c>
      <c r="J50" t="str">
        <f t="shared" ca="1" si="0"/>
        <v>&lt;=40</v>
      </c>
      <c r="K50" s="2">
        <v>39.923325796900002</v>
      </c>
      <c r="L50" s="2">
        <v>116.35725555739999</v>
      </c>
    </row>
    <row r="51" spans="1:12">
      <c r="A51" t="str">
        <f>整理!J51</f>
        <v>中国佛教图书文物馆（法源寺）</v>
      </c>
      <c r="B51" t="str">
        <f ca="1">整理!E51</f>
        <v>寺院的每座建筑内几乎都有古老的佛像、文物等，全都十分珍贵。</v>
      </c>
      <c r="C51">
        <f ca="1">INT(整理!K51)</f>
        <v>5</v>
      </c>
      <c r="D51" s="1">
        <f>整理!L51</f>
        <v>43101</v>
      </c>
      <c r="E51" s="1">
        <f>整理!M51</f>
        <v>43465</v>
      </c>
      <c r="F51" t="str">
        <f ca="1">整理!H51</f>
        <v>北京市西城区法源寺前街7号</v>
      </c>
      <c r="G51" t="str">
        <f ca="1">整理!I51</f>
        <v>010-63554682</v>
      </c>
      <c r="H51" t="str">
        <f ca="1">整理!F51</f>
        <v>5元</v>
      </c>
      <c r="I51" t="str">
        <f ca="1">整理!G51</f>
        <v>免门票不限次游览</v>
      </c>
      <c r="J51" t="str">
        <f t="shared" ca="1" si="0"/>
        <v>&lt;=40</v>
      </c>
      <c r="K51" s="2">
        <v>39.882999105499998</v>
      </c>
      <c r="L51" s="2">
        <v>116.36378538709999</v>
      </c>
    </row>
    <row r="52" spans="1:12">
      <c r="A52" t="str">
        <f>整理!J52</f>
        <v>海淀鹫峰国家森林公园</v>
      </c>
      <c r="B52" t="str">
        <f ca="1">整理!E52</f>
        <v>公园自然环境优美，山势陡峭，山峰林立,山石神形兼备园内最高峰海拔1153米，鹫峰主峰海拔465米。</v>
      </c>
      <c r="C52">
        <f ca="1">INT(整理!K52)</f>
        <v>15</v>
      </c>
      <c r="D52" s="1">
        <f>整理!L52</f>
        <v>43101</v>
      </c>
      <c r="E52" s="1">
        <f>整理!M52</f>
        <v>43465</v>
      </c>
      <c r="F52" t="str">
        <f ca="1">整理!H52</f>
        <v>北京市海淀区苏家坨镇秀峰寺路5号</v>
      </c>
      <c r="G52" t="str">
        <f ca="1">整理!I52</f>
        <v>010-62455816</v>
      </c>
      <c r="H52" t="str">
        <f ca="1">整理!F52</f>
        <v>15元</v>
      </c>
      <c r="I52" t="str">
        <f ca="1">整理!G52</f>
        <v>免门票不限次</v>
      </c>
      <c r="J52" t="str">
        <f t="shared" ca="1" si="0"/>
        <v>&lt;=40</v>
      </c>
      <c r="K52" s="2">
        <v>40.054451052399997</v>
      </c>
      <c r="L52" s="2">
        <v>116.0733670037</v>
      </c>
    </row>
    <row r="53" spans="1:12">
      <c r="A53" t="str">
        <f>整理!J53</f>
        <v>海淀西山国家森林公园</v>
      </c>
      <c r="B53" t="str">
        <f ca="1">整理!E53</f>
        <v>是距北京市区最近的一座国家级森林公园，春季桃杏满坡秋季红叶如云。</v>
      </c>
      <c r="C53">
        <f ca="1">INT(整理!K53)</f>
        <v>10</v>
      </c>
      <c r="D53" s="1">
        <f>整理!L53</f>
        <v>43101</v>
      </c>
      <c r="E53" s="1">
        <f>整理!M53</f>
        <v>43465</v>
      </c>
      <c r="F53" t="str">
        <f ca="1">整理!H53</f>
        <v>北京市海淀区闵庄路与香山南路交叉口西行100米</v>
      </c>
      <c r="G53" t="str">
        <f ca="1">整理!I53</f>
        <v>010-62720251、6272015</v>
      </c>
      <c r="H53" t="str">
        <f ca="1">整理!F53</f>
        <v>10元</v>
      </c>
      <c r="I53" t="str">
        <f ca="1">整理!G53</f>
        <v>免门票不限次游览</v>
      </c>
      <c r="J53" t="str">
        <f t="shared" ca="1" si="0"/>
        <v>&lt;=40</v>
      </c>
      <c r="K53" s="2">
        <v>39.971417492599997</v>
      </c>
      <c r="L53" s="2">
        <v>116.1966239755</v>
      </c>
    </row>
    <row r="54" spans="1:12">
      <c r="A54" t="str">
        <f>整理!J54</f>
        <v>西山大觉寺</v>
      </c>
      <c r="B54" t="str">
        <f ca="1">整理!E54</f>
        <v>寺院依山而建，自东向西，依次为山门、钟鼓楼、天王殿大雄宝殿、无量寿佛殿、大悲坛等，殿宇雄伟古朴，布局严谨深广。</v>
      </c>
      <c r="C54">
        <f ca="1">INT(整理!K54)</f>
        <v>20</v>
      </c>
      <c r="D54" s="1">
        <f>整理!L54</f>
        <v>43101</v>
      </c>
      <c r="E54" s="1">
        <f>整理!M54</f>
        <v>43465</v>
      </c>
      <c r="F54" t="str">
        <f ca="1">整理!H54</f>
        <v>北京市海淀区苏家坨镇大觉寺路9号</v>
      </c>
      <c r="G54" t="str">
        <f ca="1">整理!I54</f>
        <v>010-62456163</v>
      </c>
      <c r="H54" t="str">
        <f ca="1">整理!F54</f>
        <v>20元</v>
      </c>
      <c r="I54" t="str">
        <f ca="1">整理!G54</f>
        <v>免门票一人次游览</v>
      </c>
      <c r="J54" t="str">
        <f t="shared" ca="1" si="0"/>
        <v>&lt;=40</v>
      </c>
      <c r="K54" s="2">
        <v>40.051101713599998</v>
      </c>
      <c r="L54" s="2">
        <v>116.10022362079999</v>
      </c>
    </row>
    <row r="55" spans="1:12">
      <c r="A55" t="str">
        <f>整理!J55</f>
        <v>大钟寺古钟博物馆</v>
      </c>
      <c r="B55" t="str">
        <f ca="1">整理!E55</f>
        <v>大钟寺原名觉生寺，始建于清雍正十一年，因寺内悬有一口明永乐年间所铸大钟俗称“大钟寺”。</v>
      </c>
      <c r="C55">
        <f ca="1">INT(整理!K55)</f>
        <v>20</v>
      </c>
      <c r="D55" s="1">
        <f>整理!L55</f>
        <v>43101</v>
      </c>
      <c r="E55" s="1">
        <f>整理!M55</f>
        <v>43465</v>
      </c>
      <c r="F55" t="str">
        <f ca="1">整理!H55</f>
        <v>北京市海淀区北三环西路甲31号</v>
      </c>
      <c r="G55" t="str">
        <f ca="1">整理!I55</f>
        <v>010-82139050</v>
      </c>
      <c r="H55" t="str">
        <f ca="1">整理!F55</f>
        <v>20元（周一闭馆）</v>
      </c>
      <c r="I55" t="str">
        <f ca="1">整理!G55</f>
        <v>免门票不限次游览</v>
      </c>
      <c r="J55" t="str">
        <f t="shared" ca="1" si="0"/>
        <v>&lt;=40</v>
      </c>
      <c r="K55" s="2">
        <v>39.967933437900001</v>
      </c>
      <c r="L55" s="2">
        <v>116.3318415168</v>
      </c>
    </row>
    <row r="56" spans="1:12">
      <c r="A56" t="str">
        <f>整理!J56</f>
        <v>北京石刻艺术博物馆（五塔寺）</v>
      </c>
      <c r="B56" t="str">
        <f ca="1">整理!E56</f>
        <v>是一座以教育、研究、欣赏为目的，收藏、保护并展示北京地区石刻艺术文化的专题性博物馆 。</v>
      </c>
      <c r="C56">
        <f ca="1">INT(整理!K56)</f>
        <v>20</v>
      </c>
      <c r="D56" s="1">
        <f>整理!L56</f>
        <v>43101</v>
      </c>
      <c r="E56" s="1">
        <f>整理!M56</f>
        <v>43465</v>
      </c>
      <c r="F56" t="str">
        <f ca="1">整理!H56</f>
        <v>北京市海淀区白石桥五塔寺村24号</v>
      </c>
      <c r="G56" t="str">
        <f ca="1">整理!I56</f>
        <v>010-62173543</v>
      </c>
      <c r="H56" t="str">
        <f ca="1">整理!F56</f>
        <v>20元</v>
      </c>
      <c r="I56" t="str">
        <f ca="1">整理!G56</f>
        <v>免门票不限次，周一闭馆</v>
      </c>
      <c r="J56" t="str">
        <f t="shared" ca="1" si="0"/>
        <v>&lt;=40</v>
      </c>
      <c r="K56" s="2">
        <v>39.943642078800004</v>
      </c>
      <c r="L56" s="2">
        <v>116.3242000182</v>
      </c>
    </row>
    <row r="57" spans="1:12">
      <c r="A57" t="str">
        <f>整理!J57</f>
        <v>北京市团城演武厅管理处</v>
      </c>
      <c r="B57" t="str">
        <f ca="1">整理!E57</f>
        <v>团城演武厅始建于乾隆十四年（1749年），距今已经有二、三百年历史了</v>
      </c>
      <c r="C57">
        <f ca="1">INT(整理!K57)</f>
        <v>20</v>
      </c>
      <c r="D57" s="1">
        <f>整理!L57</f>
        <v>43101</v>
      </c>
      <c r="E57" s="1">
        <f>整理!M57</f>
        <v>43465</v>
      </c>
      <c r="F57" t="str">
        <f ca="1">整理!H57</f>
        <v>北京市海淀区香山南路红旗村1号</v>
      </c>
      <c r="G57" t="str">
        <f ca="1">整理!I57</f>
        <v>010-62591609</v>
      </c>
      <c r="H57" t="str">
        <f ca="1">整理!F57</f>
        <v>20元（登城门票）</v>
      </c>
      <c r="I57" t="str">
        <f ca="1">整理!G57</f>
        <v>免门票不限次，周一闭馆，需携带个人有效证件，近期闭馆修缮，请提前电话咨询</v>
      </c>
      <c r="J57" t="str">
        <f t="shared" ca="1" si="0"/>
        <v>&lt;=40</v>
      </c>
      <c r="K57" s="2">
        <v>39.983218018499997</v>
      </c>
      <c r="L57" s="2">
        <v>116.2016591432</v>
      </c>
    </row>
    <row r="58" spans="1:12">
      <c r="A58" t="str">
        <f>整理!J58</f>
        <v>北京龙徽葡萄酒博物馆</v>
      </c>
      <c r="B58" t="str">
        <f ca="1">整理!E58</f>
        <v>讲述北京葡萄酒百年文化及历史发展的博物馆</v>
      </c>
      <c r="C58">
        <f ca="1">INT(整理!K58)</f>
        <v>30</v>
      </c>
      <c r="D58" s="1">
        <f>整理!L58</f>
        <v>43101</v>
      </c>
      <c r="E58" s="1">
        <f>整理!M58</f>
        <v>43465</v>
      </c>
      <c r="F58" t="str">
        <f ca="1">整理!H58</f>
        <v>北京市海淀区玉泉路2号</v>
      </c>
      <c r="G58" t="str">
        <f ca="1">整理!I58</f>
        <v>010-88635695</v>
      </c>
      <c r="H58" t="str">
        <f ca="1">整理!F58</f>
        <v>30元</v>
      </c>
      <c r="I58" t="str">
        <f ca="1">整理!G58</f>
        <v>免门票不限次（国家法定假日当天不开放）</v>
      </c>
      <c r="J58" t="str">
        <f t="shared" ca="1" si="0"/>
        <v>&lt;=40</v>
      </c>
      <c r="K58" s="2">
        <v>39.925331539200002</v>
      </c>
      <c r="L58" s="2">
        <v>116.2477596673</v>
      </c>
    </row>
    <row r="59" spans="1:12">
      <c r="A59" t="str">
        <f>整理!J59</f>
        <v>上庄水库吉雨农庄自助烧烤</v>
      </c>
      <c r="C59">
        <f ca="1">INT(整理!K59)</f>
        <v>168</v>
      </c>
      <c r="D59" s="1">
        <f>整理!L59</f>
        <v>43101</v>
      </c>
      <c r="E59" s="1">
        <f>整理!M59</f>
        <v>43465</v>
      </c>
      <c r="F59" t="str">
        <f ca="1">整理!H59</f>
        <v>北京市海淀区南沙河西路上庄水库南岸</v>
      </c>
      <c r="G59" t="str">
        <f ca="1">整理!I59</f>
        <v>400-688-0235</v>
      </c>
      <c r="H59" t="str">
        <f ca="1">整理!F59</f>
        <v>168元营业时间</v>
      </c>
      <c r="I59" t="str">
        <f ca="1">整理!G59</f>
        <v>凭年票优惠至70元，1.1米-1.3米儿童35元，2个成人陪同下可免费携带1名1.1米（含）以下儿童，需提前2天预约留位，优惠价格不含发票，如需发票加收税点，限时3小时，限2人以上，单人不接待。</v>
      </c>
      <c r="J59" t="str">
        <f t="shared" ca="1" si="0"/>
        <v>&gt;80</v>
      </c>
      <c r="K59" s="2">
        <v>40.1035446757</v>
      </c>
      <c r="L59" s="2">
        <v>116.1970366222</v>
      </c>
    </row>
    <row r="60" spans="1:12">
      <c r="A60" t="str">
        <f>整理!J60</f>
        <v>石景山国际雕塑公园</v>
      </c>
      <c r="B60" t="str">
        <f ca="1">整理!E60</f>
        <v>国家级的雕塑文化艺术园区，北京十大精品公园之一</v>
      </c>
      <c r="C60">
        <f ca="1">INT(整理!K60)</f>
        <v>10</v>
      </c>
      <c r="D60" s="1">
        <f>整理!L60</f>
        <v>43101</v>
      </c>
      <c r="E60" s="1">
        <f>整理!M60</f>
        <v>43465</v>
      </c>
      <c r="F60" t="str">
        <f ca="1">整理!H60</f>
        <v>石景山区石景山路2号</v>
      </c>
      <c r="G60" t="str">
        <f ca="1">整理!I60</f>
        <v>010-68650422</v>
      </c>
      <c r="H60" t="str">
        <f ca="1">整理!F60</f>
        <v>10元</v>
      </c>
      <c r="I60" t="str">
        <f ca="1">整理!G60</f>
        <v>免门票不限次游览</v>
      </c>
      <c r="J60" t="str">
        <f t="shared" ca="1" si="0"/>
        <v>&lt;=40</v>
      </c>
      <c r="K60" s="2">
        <v>39.903175963700001</v>
      </c>
      <c r="L60" s="2">
        <v>116.2306758169</v>
      </c>
    </row>
    <row r="61" spans="1:12">
      <c r="A61" t="str">
        <f>整理!J61</f>
        <v>石景山慈善寺</v>
      </c>
      <c r="B61" t="str">
        <f ca="1">整理!E61</f>
        <v xml:space="preserve">倚山而建，系由正院(西院)、东跨院、后跨院、东山坡和门外殿堂五部分组成，从主峰上或空中俯视呈北斗七星状 </v>
      </c>
      <c r="C61">
        <f ca="1">INT(整理!K61)</f>
        <v>8</v>
      </c>
      <c r="D61" s="1">
        <f>整理!L61</f>
        <v>43101</v>
      </c>
      <c r="E61" s="1">
        <f>整理!M61</f>
        <v>43465</v>
      </c>
      <c r="F61" t="str">
        <f ca="1">整理!H61</f>
        <v>北京市石景山区潭峪村五里坨天泰山</v>
      </c>
      <c r="G61" t="str">
        <f ca="1">整理!I61</f>
        <v>010-88905988</v>
      </c>
      <c r="H61" t="str">
        <f ca="1">整理!F61</f>
        <v>8元</v>
      </c>
      <c r="I61" t="str">
        <f ca="1">整理!G61</f>
        <v>免门票不限次游览如遇雨雪等恶劣天气不开放</v>
      </c>
      <c r="J61" t="str">
        <f t="shared" ca="1" si="0"/>
        <v>&lt;=40</v>
      </c>
      <c r="K61" s="2">
        <v>39.977576213799999</v>
      </c>
      <c r="L61" s="2">
        <v>116.150399194</v>
      </c>
    </row>
    <row r="62" spans="1:12">
      <c r="A62" t="str">
        <f>整理!J62</f>
        <v>石景山永定河休闲森林公园观光小火车</v>
      </c>
      <c r="B62" t="str">
        <f ca="1">整理!E62</f>
        <v>公园将2.3公里铁路线改造为观光车道，并引进“永定号”仿古蒸汽观光小火车供市民游览公园。</v>
      </c>
      <c r="C62">
        <f ca="1">INT(整理!K62)</f>
        <v>50</v>
      </c>
      <c r="D62" s="1">
        <f>整理!L62</f>
        <v>43101</v>
      </c>
      <c r="E62" s="1">
        <f>整理!M62</f>
        <v>43465</v>
      </c>
      <c r="F62" t="str">
        <f ca="1">整理!H62</f>
        <v>北京市石景山区京原路55号</v>
      </c>
      <c r="G62" t="str">
        <f ca="1">整理!I62</f>
        <v>010-52473949</v>
      </c>
      <c r="H62" t="str">
        <f ca="1">整理!F62</f>
        <v>50元(周六日及国家法定假期开放)</v>
      </c>
      <c r="I62" t="str">
        <f ca="1">整理!G62</f>
        <v>半价优惠一人次</v>
      </c>
      <c r="J62" t="str">
        <f t="shared" ca="1" si="0"/>
        <v>40-60</v>
      </c>
      <c r="K62" s="2">
        <v>39.888171920700003</v>
      </c>
      <c r="L62" s="2">
        <v>116.1719191933</v>
      </c>
    </row>
    <row r="63" spans="1:12">
      <c r="A63" t="str">
        <f>整理!J63</f>
        <v>北京呀路古热带植物园</v>
      </c>
      <c r="B63" t="str">
        <f ca="1">整理!E63</f>
        <v>是集热带植物观光、热带水果采摘体验、科普教育、餐饮会议、休闲娱乐于一体的综合性游览景区。</v>
      </c>
      <c r="C63">
        <f ca="1">INT(整理!K63)</f>
        <v>80</v>
      </c>
      <c r="D63" s="1">
        <f>整理!L63</f>
        <v>43101</v>
      </c>
      <c r="E63" s="1">
        <f>整理!M63</f>
        <v>43465</v>
      </c>
      <c r="F63" t="str">
        <f ca="1">整理!H63</f>
        <v>大兴区长子营镇104国道朱庄北口北行200米</v>
      </c>
      <c r="G63" t="str">
        <f ca="1">整理!I63</f>
        <v>010-80218180</v>
      </c>
      <c r="H63" t="str">
        <f ca="1">整理!F63</f>
        <v>80元（周一闭园，团体无效）</v>
      </c>
      <c r="I63" t="str">
        <f ca="1">整理!G63</f>
        <v>免门票一人次，不含元旦3天、清明节3天、端午节3天五一3天、中秋节3天、十一7天、春节7天的假期。</v>
      </c>
      <c r="J63" t="str">
        <f t="shared" ca="1" si="0"/>
        <v>60-80</v>
      </c>
      <c r="K63" s="2">
        <v>39.654275611400003</v>
      </c>
      <c r="L63" s="2">
        <v>116.58901317190001</v>
      </c>
    </row>
    <row r="64" spans="1:12">
      <c r="A64" t="str">
        <f>整理!J64</f>
        <v>北京航天科普教育基地冰雪乐园</v>
      </c>
      <c r="B64" t="str">
        <f ca="1">整理!E64</f>
        <v>北京现有的面积较大的冰雪乐园，分为雪地狂欢区、拓展娱乐区、雪地迷宫区等。</v>
      </c>
      <c r="C64">
        <f ca="1">INT(整理!K64)</f>
        <v>150</v>
      </c>
      <c r="D64" s="1">
        <f>整理!L64</f>
        <v>43101</v>
      </c>
      <c r="E64" s="1">
        <f>整理!M64</f>
        <v>43465</v>
      </c>
      <c r="F64" t="str">
        <f ca="1">整理!H64</f>
        <v>大兴区庞各庄镇赵村村东口北侧</v>
      </c>
      <c r="G64" t="str">
        <f ca="1">整理!I64</f>
        <v>010-89259122、89259101</v>
      </c>
      <c r="H64" t="str">
        <f ca="1">整理!F64</f>
        <v>150元</v>
      </c>
      <c r="I64" t="str">
        <f ca="1">整理!G64</f>
        <v>免门票一人次（1月1日至2月28日有效，因受气候影响，具体开放时间以雪场为准）</v>
      </c>
      <c r="J64" t="str">
        <f t="shared" ca="1" si="0"/>
        <v>&gt;80</v>
      </c>
      <c r="K64" s="2">
        <v>39.593633516499999</v>
      </c>
      <c r="L64" s="2">
        <v>116.221461304</v>
      </c>
    </row>
    <row r="65" spans="1:12">
      <c r="A65" t="str">
        <f>整理!J65</f>
        <v>北京航天科普教育基地水上乐园</v>
      </c>
      <c r="C65">
        <f ca="1">INT(整理!K65)</f>
        <v>50</v>
      </c>
      <c r="D65" s="1">
        <f>整理!L65</f>
        <v>43282</v>
      </c>
      <c r="E65" s="1">
        <f>整理!M65</f>
        <v>43343</v>
      </c>
      <c r="F65" t="str">
        <f ca="1">整理!H65</f>
        <v>大兴区庞各庄镇赵村村东口北侧</v>
      </c>
      <c r="G65" t="str">
        <f ca="1">整理!I65</f>
        <v>010-89259122、89259101</v>
      </c>
      <c r="H65" t="str">
        <f ca="1">整理!F65</f>
        <v>50元</v>
      </c>
      <c r="I65" t="str">
        <f ca="1">整理!G65</f>
        <v>免门票一人次（7月1日至8月31日有效）</v>
      </c>
      <c r="J65" t="str">
        <f t="shared" ca="1" si="0"/>
        <v>40-60</v>
      </c>
      <c r="K65" s="2">
        <v>39.593633516499999</v>
      </c>
      <c r="L65" s="2">
        <v>116.221461304</v>
      </c>
    </row>
    <row r="66" spans="1:12">
      <c r="A66" t="str">
        <f>整理!J66</f>
        <v>北京航天科普教育基地滑草</v>
      </c>
      <c r="B66" t="str">
        <f ca="1">整理!E66</f>
        <v>以航天科技为主题的综合性园区</v>
      </c>
      <c r="C66">
        <f ca="1">INT(整理!K66)</f>
        <v>50</v>
      </c>
      <c r="D66" s="1">
        <f>整理!L66</f>
        <v>43191</v>
      </c>
      <c r="E66" s="1">
        <f>整理!M66</f>
        <v>43434</v>
      </c>
      <c r="F66" t="str">
        <f ca="1">整理!H66</f>
        <v>大兴区庞各庄镇赵村村东口北侧</v>
      </c>
      <c r="G66" t="str">
        <f ca="1">整理!I66</f>
        <v>010-89259122、89259101</v>
      </c>
      <c r="H66" t="str">
        <f ca="1">整理!F66</f>
        <v>50元</v>
      </c>
      <c r="I66" t="str">
        <f ca="1">整理!G66</f>
        <v>免门票一人次（4、5、10、11月份的假期有效）</v>
      </c>
      <c r="J66" t="str">
        <f t="shared" ca="1" si="0"/>
        <v>40-60</v>
      </c>
      <c r="K66" s="2">
        <v>39.593633516499999</v>
      </c>
      <c r="L66" s="2">
        <v>116.221461304</v>
      </c>
    </row>
    <row r="67" spans="1:12">
      <c r="A67" t="str">
        <f>整理!J67</f>
        <v>北京航天科普教育基地</v>
      </c>
      <c r="B67" t="str">
        <f ca="1">整理!E67</f>
        <v>以航天科技为主题的综合性园区</v>
      </c>
      <c r="C67">
        <f ca="1">INT(整理!K67)</f>
        <v>50</v>
      </c>
      <c r="D67" s="1">
        <f>整理!L67</f>
        <v>43101</v>
      </c>
      <c r="E67" s="1">
        <f>整理!M67</f>
        <v>43465</v>
      </c>
      <c r="F67" t="str">
        <f ca="1">整理!H67</f>
        <v>大兴区庞各庄镇赵村村东口北侧</v>
      </c>
      <c r="G67" t="str">
        <f ca="1">整理!I67</f>
        <v>010-89259122、89259101</v>
      </c>
      <c r="H67" t="str">
        <f ca="1">整理!F67</f>
        <v>50元</v>
      </c>
      <c r="I67" t="str">
        <f ca="1">整理!G67</f>
        <v>免门票不限次游览</v>
      </c>
      <c r="J67" t="str">
        <f t="shared" ref="J67:J127" ca="1" si="1">IF(C67&lt;=40,"&lt;=40",IF(C67&lt;=60,"40-60",IF(C67&lt;=80,"60-80","&gt;80")))</f>
        <v>40-60</v>
      </c>
      <c r="K67" s="2">
        <v>39.593633516499999</v>
      </c>
      <c r="L67" s="2">
        <v>116.221461304</v>
      </c>
    </row>
    <row r="68" spans="1:12">
      <c r="A68" t="str">
        <f>整理!J68</f>
        <v>大兴泓文博雅艺术馆</v>
      </c>
      <c r="B68" t="str">
        <f ca="1">整理!E68</f>
        <v>2016年世界月季洲际大会的分会场，也是“大兴区十大旅游景点”之一，更是以传统文化为纽带的文化创意产业基地。</v>
      </c>
      <c r="C68">
        <f ca="1">INT(整理!K68)</f>
        <v>150</v>
      </c>
      <c r="D68" s="1">
        <f>整理!L68</f>
        <v>43101</v>
      </c>
      <c r="E68" s="1">
        <f>整理!M68</f>
        <v>43465</v>
      </c>
      <c r="F68" t="str">
        <f ca="1">整理!H68</f>
        <v>京市大兴区魏善庄镇羊坊村委会西150米临200号</v>
      </c>
      <c r="G68" t="str">
        <f ca="1">整理!I68</f>
        <v>400-650-7709</v>
      </c>
      <c r="H68" t="str">
        <f ca="1">整理!F68</f>
        <v>150元</v>
      </c>
      <c r="I68" t="str">
        <f ca="1">整理!G68</f>
        <v>免门票不限次游览</v>
      </c>
      <c r="J68" t="str">
        <f t="shared" ca="1" si="1"/>
        <v>&gt;80</v>
      </c>
      <c r="K68" s="2">
        <v>39.6852237429</v>
      </c>
      <c r="L68" s="2">
        <v>116.4226659764</v>
      </c>
    </row>
    <row r="69" spans="1:12">
      <c r="A69" t="str">
        <f>整理!J69</f>
        <v>大兴董陶窑陶瓷文化体验基地</v>
      </c>
      <c r="B69" t="str">
        <f ca="1">整理!E69</f>
        <v>董陶窑以陶瓷为载体、文化为基础、创意为灵魂，充分满足人们的精神和审美追求。</v>
      </c>
      <c r="C69">
        <f ca="1">INT(整理!K69)</f>
        <v>150</v>
      </c>
      <c r="D69" s="1">
        <f>整理!L69</f>
        <v>43101</v>
      </c>
      <c r="E69" s="1">
        <f>整理!M69</f>
        <v>43465</v>
      </c>
      <c r="F69" t="str">
        <f ca="1">整理!H69</f>
        <v>北京市大兴区芦花路临22号</v>
      </c>
      <c r="G69" t="str">
        <f ca="1">整理!I69</f>
        <v>010-61221766</v>
      </c>
      <c r="H69" t="str">
        <f ca="1">整理!F69</f>
        <v>150元</v>
      </c>
      <c r="I69" t="str">
        <f ca="1">整理!G69</f>
        <v>免门票不限次游览</v>
      </c>
      <c r="J69" t="str">
        <f t="shared" ca="1" si="1"/>
        <v>&gt;80</v>
      </c>
      <c r="K69" s="2">
        <v>39.790978633999998</v>
      </c>
      <c r="L69" s="2">
        <v>116.2815528929</v>
      </c>
    </row>
    <row r="70" spans="1:12">
      <c r="A70" t="str">
        <f>整理!J70</f>
        <v>蝴蝶来野艺术生态乐园</v>
      </c>
      <c r="B70" t="str">
        <f ca="1">整理!E70</f>
        <v>一座属于七彩童年的艺术森林。园区以蝴蝶为主题，以生态艺术为表现形式。</v>
      </c>
      <c r="C70">
        <f ca="1">INT(整理!K70)</f>
        <v>120</v>
      </c>
      <c r="D70" s="1">
        <f>整理!L70</f>
        <v>43101</v>
      </c>
      <c r="E70" s="1">
        <f>整理!M70</f>
        <v>43465</v>
      </c>
      <c r="F70" t="str">
        <f ca="1">整理!H70</f>
        <v>北京市大兴区采育镇东庄村小荒8号</v>
      </c>
      <c r="G70">
        <f ca="1">整理!I70</f>
        <v>4009003397</v>
      </c>
      <c r="H70" t="str">
        <f ca="1">整理!F70</f>
        <v>120元</v>
      </c>
      <c r="I70" t="str">
        <f ca="1">整理!G70</f>
        <v>免门票一人次周一闭园</v>
      </c>
      <c r="J70" t="str">
        <f t="shared" ca="1" si="1"/>
        <v>&gt;80</v>
      </c>
      <c r="K70" s="2">
        <v>39.664480323100001</v>
      </c>
      <c r="L70" s="2">
        <v>116.6756174442</v>
      </c>
    </row>
    <row r="71" spans="1:12">
      <c r="A71" t="str">
        <f>整理!J71</f>
        <v>童星鱼乐四季恒温水陆游乐场</v>
      </c>
      <c r="B71" t="str">
        <f ca="1">整理!E71</f>
        <v>水上迪斯尼，欢乐儿童城，北京最豪华,最好玩的大型室内儿童水陆游乐场。温泉水世界水温常年保持在33°左右</v>
      </c>
      <c r="C71">
        <f ca="1">INT(整理!K71)</f>
        <v>50</v>
      </c>
      <c r="D71" s="1">
        <f>整理!L71</f>
        <v>43101</v>
      </c>
      <c r="E71" s="1">
        <f>整理!M71</f>
        <v>43465</v>
      </c>
      <c r="F71" t="str">
        <f ca="1">整理!H71</f>
        <v>北京大兴采育惠民农贸市场</v>
      </c>
      <c r="G71">
        <f ca="1">整理!I71</f>
        <v>13121091733</v>
      </c>
      <c r="H71" t="str">
        <f ca="1">整理!F71</f>
        <v>50元（不含碰碰车等其它收费项目）</v>
      </c>
      <c r="I71" t="str">
        <f ca="1">整理!G71</f>
        <v>免门票一人次，请自备泳衣、袜子，仅限2-15周岁儿童使用</v>
      </c>
      <c r="J71" t="str">
        <f t="shared" ca="1" si="1"/>
        <v>40-60</v>
      </c>
      <c r="K71" s="2">
        <v>39.656877306299997</v>
      </c>
      <c r="L71" s="2">
        <v>116.63627960140001</v>
      </c>
    </row>
    <row r="72" spans="1:12">
      <c r="A72" t="str">
        <f>整理!J72</f>
        <v>梦幻紫海香草园</v>
      </c>
      <c r="B72" t="str">
        <f ca="1">整理!E72</f>
        <v>位于北京市大兴区榆垡镇，是新建的又一个香草公园，全园以薰衣草、蓝山鼠尾草等紫色香草为主，共有40多个品种</v>
      </c>
      <c r="C72">
        <f ca="1">INT(整理!K72)</f>
        <v>60</v>
      </c>
      <c r="D72" s="1">
        <f>整理!L72</f>
        <v>43221</v>
      </c>
      <c r="E72" s="1">
        <f>整理!M72</f>
        <v>43391</v>
      </c>
      <c r="F72" t="str">
        <f ca="1">整理!H72</f>
        <v>北京市大兴区榆垡镇汇贤街南</v>
      </c>
      <c r="G72" t="str">
        <f ca="1">整理!I72</f>
        <v>010-89217567010-89290979</v>
      </c>
      <c r="H72" t="str">
        <f ca="1">整理!F72</f>
        <v>60元</v>
      </c>
      <c r="I72" t="str">
        <f ca="1">整理!G72</f>
        <v>免门票不限次（5月1日-10月15日有效，其它时间无效）</v>
      </c>
      <c r="J72" t="str">
        <f t="shared" ca="1" si="1"/>
        <v>40-60</v>
      </c>
      <c r="K72" s="2">
        <v>39.497999069499997</v>
      </c>
      <c r="L72" s="2">
        <v>116.2915644557</v>
      </c>
    </row>
    <row r="73" spans="1:12">
      <c r="A73" t="str">
        <f>整理!J73</f>
        <v>古森林博物馆</v>
      </c>
      <c r="B73" t="str">
        <f ca="1">整理!E73</f>
        <v>目前国内收藏古代树木最多最齐全的古森林宝库，全馆集参观、科普教育、名家书画展、摄影等于一体的综合性场馆!</v>
      </c>
      <c r="C73">
        <f ca="1">INT(整理!K73)</f>
        <v>60</v>
      </c>
      <c r="D73" s="1">
        <f>整理!L73</f>
        <v>43101</v>
      </c>
      <c r="E73" s="1">
        <f>整理!M73</f>
        <v>43465</v>
      </c>
      <c r="F73" t="str">
        <f ca="1">整理!H73</f>
        <v>北京市大兴区魏善庄镇羊坊村</v>
      </c>
      <c r="G73" t="str">
        <f ca="1">整理!I73</f>
        <v>010-57111527</v>
      </c>
      <c r="H73" t="str">
        <f ca="1">整理!F73</f>
        <v>60元</v>
      </c>
      <c r="I73" t="str">
        <f ca="1">整理!G73</f>
        <v>免门票不限次，重大活动无效</v>
      </c>
      <c r="J73" t="str">
        <f t="shared" ca="1" si="1"/>
        <v>40-60</v>
      </c>
      <c r="K73" s="2">
        <v>39.6852237429</v>
      </c>
      <c r="L73" s="2">
        <v>116.4226659764</v>
      </c>
    </row>
    <row r="74" spans="1:12">
      <c r="A74" t="str">
        <f>整理!J74</f>
        <v>北京爱情海玫瑰文化博览园</v>
      </c>
      <c r="B74" t="str">
        <f ca="1">整理!E74</f>
        <v>园区采用中西合璧的设计理念，有西式的对称大气，又有中式的曲径通幽。</v>
      </c>
      <c r="C74">
        <f ca="1">INT(整理!K74)</f>
        <v>60</v>
      </c>
      <c r="D74" s="1">
        <f>整理!L74</f>
        <v>43101</v>
      </c>
      <c r="E74" s="1">
        <f>整理!M74</f>
        <v>43465</v>
      </c>
      <c r="F74" t="str">
        <f ca="1">整理!H74</f>
        <v>北京市大兴区魏善庄镇羊坊村</v>
      </c>
      <c r="G74" t="str">
        <f ca="1">整理!I74</f>
        <v>010-57111527</v>
      </c>
      <c r="H74" t="str">
        <f ca="1">整理!F74</f>
        <v>60元</v>
      </c>
      <c r="I74" t="str">
        <f ca="1">整理!G74</f>
        <v>免门票不限次重大活动无效</v>
      </c>
      <c r="J74" t="str">
        <f t="shared" ca="1" si="1"/>
        <v>40-60</v>
      </c>
      <c r="K74" s="2">
        <v>39.6852237429</v>
      </c>
      <c r="L74" s="2">
        <v>116.4226659764</v>
      </c>
    </row>
    <row r="75" spans="1:12">
      <c r="A75" t="str">
        <f>整理!J75</f>
        <v>大兴南路烧酒博物馆</v>
      </c>
      <c r="B75" t="str">
        <f ca="1">整理!E75</f>
        <v>大兴地区唯一一家白酒文化博物馆，是“北京老字号”，“北京非物质文化遗产”。</v>
      </c>
      <c r="C75">
        <f ca="1">INT(整理!K75)</f>
        <v>60</v>
      </c>
      <c r="D75" s="1">
        <f>整理!L75</f>
        <v>43101</v>
      </c>
      <c r="E75" s="1">
        <f>整理!M75</f>
        <v>43465</v>
      </c>
      <c r="F75" t="str">
        <f ca="1">整理!H75</f>
        <v>北京市大兴区黄村镇桂村工业园富贵路3号</v>
      </c>
      <c r="G75">
        <f ca="1">整理!I75</f>
        <v>18614021713</v>
      </c>
      <c r="H75" t="str">
        <f ca="1">整理!F75</f>
        <v>60元</v>
      </c>
      <c r="I75" t="str">
        <f ca="1">整理!G75</f>
        <v>免门票不限次</v>
      </c>
      <c r="J75" t="str">
        <f t="shared" ca="1" si="1"/>
        <v>40-60</v>
      </c>
      <c r="K75" s="2">
        <v>39.697544647699999</v>
      </c>
      <c r="L75" s="2">
        <v>116.3749735744</v>
      </c>
    </row>
    <row r="76" spans="1:12">
      <c r="A76" t="str">
        <f>整理!J76</f>
        <v xml:space="preserve">趣玩儿儿童乐园 </v>
      </c>
      <c r="B76" t="str">
        <f ca="1">整理!E76</f>
        <v>七彩传音筒、爬网组合、鲸鱼攀爬、迷藏、呼啦墙、多功能沙池、洞穴探险、迷宫等十余个儿童娱乐项目区组成。</v>
      </c>
      <c r="C76">
        <f ca="1">INT(整理!K76)</f>
        <v>30</v>
      </c>
      <c r="D76" s="1">
        <f>整理!L76</f>
        <v>43101</v>
      </c>
      <c r="E76" s="1">
        <f>整理!M76</f>
        <v>43465</v>
      </c>
      <c r="F76" t="str">
        <f ca="1">整理!H76</f>
        <v>北京市大兴区采育镇采林路福源路路口</v>
      </c>
      <c r="G76">
        <f ca="1">整理!I76</f>
        <v>13718787002</v>
      </c>
      <c r="H76" t="str">
        <f ca="1">整理!F76</f>
        <v>30元</v>
      </c>
      <c r="I76" t="str">
        <f ca="1">整理!G76</f>
        <v>免门票不限次游玩（1.2米以下儿童需持年票或购票入园，不含其它收费项目，冬季闭园）</v>
      </c>
      <c r="J76" t="str">
        <f t="shared" ca="1" si="1"/>
        <v>&lt;=40</v>
      </c>
      <c r="K76" s="2">
        <v>39.646631716000002</v>
      </c>
      <c r="L76" s="2">
        <v>116.6331416271</v>
      </c>
    </row>
    <row r="77" spans="1:12">
      <c r="A77" t="str">
        <f>整理!J77</f>
        <v>大兴留民营生态农场</v>
      </c>
      <c r="B77" t="str">
        <f ca="1">整理!E77</f>
        <v>首批农业观光游示范点，被誉为“中国生态农业第一村”。</v>
      </c>
      <c r="C77">
        <f ca="1">INT(整理!K77)</f>
        <v>36</v>
      </c>
      <c r="D77" s="1">
        <f>整理!L77</f>
        <v>43101</v>
      </c>
      <c r="E77" s="1">
        <f>整理!M77</f>
        <v>43465</v>
      </c>
      <c r="F77" t="str">
        <f ca="1">整理!H77</f>
        <v>北京大兴区长子营镇留民营村</v>
      </c>
      <c r="G77" t="str">
        <f ca="1">整理!I77</f>
        <v>010-80266003、80266005</v>
      </c>
      <c r="H77" t="str">
        <f ca="1">整理!F77</f>
        <v>36元</v>
      </c>
      <c r="I77" t="str">
        <f ca="1">整理!G77</f>
        <v>免门票不限次游览（仅限科普园参观）</v>
      </c>
      <c r="J77" t="str">
        <f t="shared" ca="1" si="1"/>
        <v>&lt;=40</v>
      </c>
      <c r="K77" s="2">
        <v>39.6932093677</v>
      </c>
      <c r="L77" s="2">
        <v>116.5686495616</v>
      </c>
    </row>
    <row r="78" spans="1:12">
      <c r="A78" t="str">
        <f>整理!J78</f>
        <v>大兴西瓜博物馆</v>
      </c>
      <c r="B78" t="str">
        <f ca="1">整理!E78</f>
        <v>是绿海甜园中一座极具时代特征和鲜明特色主题的标志性建筑物。</v>
      </c>
      <c r="C78">
        <f ca="1">INT(整理!K78)</f>
        <v>20</v>
      </c>
      <c r="D78" s="1">
        <f>整理!L78</f>
        <v>43101</v>
      </c>
      <c r="E78" s="1">
        <f>整理!M78</f>
        <v>43465</v>
      </c>
      <c r="F78" t="str">
        <f ca="1">整理!H78</f>
        <v>北京市大兴区庞各庄镇人民政府院内</v>
      </c>
      <c r="G78" t="str">
        <f ca="1">整理!I78</f>
        <v>010-89288545、89281181</v>
      </c>
      <c r="H78" t="str">
        <f ca="1">整理!F78</f>
        <v>20元</v>
      </c>
      <c r="I78" t="str">
        <f ca="1">整理!G78</f>
        <v>免门票不限次游览（淡季周末不开放）</v>
      </c>
      <c r="J78" t="str">
        <f t="shared" ca="1" si="1"/>
        <v>&lt;=40</v>
      </c>
      <c r="K78" s="2">
        <v>39.7889191051</v>
      </c>
      <c r="L78" s="2">
        <v>116.3459310273</v>
      </c>
    </row>
    <row r="79" spans="1:12">
      <c r="A79" t="str">
        <f>整理!J79</f>
        <v>北京老宋瓜园</v>
      </c>
      <c r="B79" t="str">
        <f ca="1">整理!E79</f>
        <v>以“自然、艺术、文化、科技”四大理念，展示瓜文化、瓜的栽培科技，是国内目前“主题定位最明确，文化内涵最丰富、艺术手法最精致、科技含量最高”的西瓜主题公园</v>
      </c>
      <c r="C79">
        <f ca="1">INT(整理!K79)</f>
        <v>50</v>
      </c>
      <c r="D79" s="1">
        <f>整理!L79</f>
        <v>43101</v>
      </c>
      <c r="E79" s="1">
        <f>整理!M79</f>
        <v>43465</v>
      </c>
      <c r="F79" t="str">
        <f ca="1">整理!H79</f>
        <v>北京市大兴区庞各庄镇南渠村村委会北20米</v>
      </c>
      <c r="G79" t="str">
        <f ca="1">整理!I79</f>
        <v>010-89282866</v>
      </c>
      <c r="H79" t="str">
        <f ca="1">整理!F79</f>
        <v>50元</v>
      </c>
      <c r="I79" t="str">
        <f ca="1">整理!G79</f>
        <v>免门票不限次游览</v>
      </c>
      <c r="J79" t="str">
        <f t="shared" ca="1" si="1"/>
        <v>40-60</v>
      </c>
      <c r="K79" s="2">
        <v>39.615671042800003</v>
      </c>
      <c r="L79" s="2">
        <v>116.34799161780001</v>
      </c>
    </row>
    <row r="80" spans="1:12">
      <c r="A80" t="str">
        <f>整理!J80</f>
        <v>房山十渡乐佛山（千佛玉山）</v>
      </c>
      <c r="B80" t="str">
        <f ca="1">整理!E80</f>
        <v>有三十余处自然景观，拥有3万多平方米的水面资源，有世界罕见的十亿年前的海洋生物“同元藻”化石。</v>
      </c>
      <c r="C80">
        <f ca="1">INT(整理!K80)</f>
        <v>60</v>
      </c>
      <c r="D80" s="1">
        <f>整理!L80</f>
        <v>43101</v>
      </c>
      <c r="E80" s="1">
        <f>整理!M80</f>
        <v>43465</v>
      </c>
      <c r="F80" t="str">
        <f ca="1">整理!H80</f>
        <v>北京市房山区十渡镇西河村</v>
      </c>
      <c r="G80" t="str">
        <f ca="1">整理!I80</f>
        <v>010-61347088、61348195</v>
      </c>
      <c r="H80" t="str">
        <f ca="1">整理!F80</f>
        <v>60元（3月5日-10月15日开放）</v>
      </c>
      <c r="I80" t="str">
        <f ca="1">整理!G80</f>
        <v>免门票不限次游览</v>
      </c>
      <c r="J80" t="str">
        <f t="shared" ca="1" si="1"/>
        <v>40-60</v>
      </c>
      <c r="K80" s="2">
        <v>39.636521347799999</v>
      </c>
      <c r="L80" s="2">
        <v>115.56467108699999</v>
      </c>
    </row>
    <row r="81" spans="1:12">
      <c r="A81" t="str">
        <f>整理!J81</f>
        <v>房山圣莲山</v>
      </c>
      <c r="B81" t="str">
        <f ca="1">整理!E81</f>
        <v>位于北京西南，房山区西北的群山峻岭之中，海拔930米是道教的聚集之地</v>
      </c>
      <c r="C81">
        <f ca="1">INT(整理!K81)</f>
        <v>60</v>
      </c>
      <c r="D81" s="1">
        <f>整理!L81</f>
        <v>43191</v>
      </c>
      <c r="E81" s="1">
        <f>整理!M81</f>
        <v>43404</v>
      </c>
      <c r="F81" t="str">
        <f ca="1">整理!H81</f>
        <v>北京市房山区史家营乡柳林水村</v>
      </c>
      <c r="G81" t="str">
        <f ca="1">整理!I81</f>
        <v>010-60319023</v>
      </c>
      <c r="H81" t="str">
        <f ca="1">整理!F81</f>
        <v>60元</v>
      </c>
      <c r="I81" t="str">
        <f ca="1">整理!G81</f>
        <v>免门票不限次（4月1日-10月31日开放，如遇恶劣天气景区不开放）</v>
      </c>
      <c r="J81" t="str">
        <f t="shared" ca="1" si="1"/>
        <v>40-60</v>
      </c>
      <c r="K81" s="2">
        <v>39.826462728099997</v>
      </c>
      <c r="L81" s="2">
        <v>115.7302942642</v>
      </c>
    </row>
    <row r="82" spans="1:12">
      <c r="A82" t="str">
        <f>整理!J82</f>
        <v>房山白草畔</v>
      </c>
      <c r="B82" t="str">
        <f ca="1">整理!E82</f>
        <v>在这里可以观看长满野花的高山草甸、开阔壮观的重重山峦、树木葱郁的古老松林。</v>
      </c>
      <c r="C82">
        <f ca="1">INT(整理!K82)</f>
        <v>40</v>
      </c>
      <c r="D82" s="1">
        <f>整理!L82</f>
        <v>43221</v>
      </c>
      <c r="E82" s="1">
        <f>整理!M82</f>
        <v>43404</v>
      </c>
      <c r="F82" t="str">
        <f ca="1">整理!H82</f>
        <v>北京市房山区霞云岭乡四马台村</v>
      </c>
      <c r="G82" t="str">
        <f ca="1">整理!I82</f>
        <v>010-60369038</v>
      </c>
      <c r="H82" t="str">
        <f ca="1">整理!F82</f>
        <v>40元</v>
      </c>
      <c r="I82" t="str">
        <f ca="1">整理!G82</f>
        <v>免门票不限次（5月1日-10月31日开放，如遇恶劣天气景区不开放）</v>
      </c>
      <c r="J82" t="str">
        <f t="shared" ca="1" si="1"/>
        <v>&lt;=40</v>
      </c>
      <c r="K82" s="2">
        <v>39.780932370899997</v>
      </c>
      <c r="L82" s="2">
        <v>115.6242302863</v>
      </c>
    </row>
    <row r="83" spans="1:12">
      <c r="A83" t="str">
        <f>整理!J83</f>
        <v>房山金祖山风景区</v>
      </c>
      <c r="B83" t="str">
        <f ca="1">整理!E83</f>
        <v>内有国家级重点文化保护单位金陵遗址和国内仅存的景教遗址元代十字寺等文物古迹。</v>
      </c>
      <c r="C83">
        <f ca="1">INT(整理!K83)</f>
        <v>50</v>
      </c>
      <c r="D83" s="1">
        <f>整理!L83</f>
        <v>43101</v>
      </c>
      <c r="E83" s="1">
        <f>整理!M83</f>
        <v>43465</v>
      </c>
      <c r="F83" t="str">
        <f ca="1">整理!H83</f>
        <v>北京市房山区周口店镇车厂村</v>
      </c>
      <c r="G83" t="str">
        <f ca="1">整理!I83</f>
        <v>010-69322638</v>
      </c>
      <c r="H83" t="str">
        <f ca="1">整理!F83</f>
        <v>50元（3月-11月开放，冬季冰雪季无效）</v>
      </c>
      <c r="I83" t="str">
        <f ca="1">整理!G83</f>
        <v>免门票不限次游览（不含五一、十一假期）</v>
      </c>
      <c r="J83" t="str">
        <f t="shared" ca="1" si="1"/>
        <v>40-60</v>
      </c>
      <c r="K83" s="2">
        <v>39.732529828899999</v>
      </c>
      <c r="L83" s="2">
        <v>115.9083681099</v>
      </c>
    </row>
    <row r="84" spans="1:12">
      <c r="A84" t="str">
        <f>整理!J84</f>
        <v>云居寺</v>
      </c>
      <c r="B84" t="str">
        <f ca="1">整理!E84</f>
        <v>云居寺是佛教经籍荟萃之地，寺内珍藏着石经、纸经、木版经号称“三绝”。</v>
      </c>
      <c r="C84">
        <f ca="1">INT(整理!K84)</f>
        <v>40</v>
      </c>
      <c r="D84" s="1">
        <f>整理!L84</f>
        <v>43101</v>
      </c>
      <c r="E84" s="1">
        <f>整理!M84</f>
        <v>43465</v>
      </c>
      <c r="F84" t="str">
        <f ca="1">整理!H84</f>
        <v>北京市房山区大石窝镇</v>
      </c>
      <c r="G84" t="str">
        <f ca="1">整理!I84</f>
        <v>010-61389612</v>
      </c>
      <c r="H84" t="str">
        <f ca="1">整理!F84</f>
        <v>40元</v>
      </c>
      <c r="I84" t="str">
        <f ca="1">整理!G84</f>
        <v>免门票限三次游览</v>
      </c>
      <c r="J84" t="str">
        <f t="shared" ca="1" si="1"/>
        <v>&lt;=40</v>
      </c>
      <c r="K84" s="2">
        <v>39.551390556000001</v>
      </c>
      <c r="L84" s="2">
        <v>115.8200571055</v>
      </c>
    </row>
    <row r="85" spans="1:12">
      <c r="A85" t="str">
        <f>整理!J85</f>
        <v>周口店遗址博物馆</v>
      </c>
      <c r="B85" t="str">
        <f ca="1">整理!E85</f>
        <v>世界文化遗产、国家AAAA级景区、全国重点文物保护单位、全国百家爱国主义教育示范基地。</v>
      </c>
      <c r="C85">
        <f ca="1">INT(整理!K85)</f>
        <v>30</v>
      </c>
      <c r="D85" s="1">
        <f>整理!L85</f>
        <v>43101</v>
      </c>
      <c r="E85" s="1">
        <f>整理!M85</f>
        <v>43465</v>
      </c>
      <c r="F85" t="str">
        <f ca="1">整理!H85</f>
        <v>北京市房山区周口店大街1号</v>
      </c>
      <c r="G85" t="str">
        <f ca="1">整理!I85</f>
        <v>010-53230035</v>
      </c>
      <c r="H85" t="str">
        <f ca="1">整理!F85</f>
        <v>30元</v>
      </c>
      <c r="I85" t="str">
        <f ca="1">整理!G85</f>
        <v>免门票不限次游览</v>
      </c>
      <c r="J85" t="str">
        <f t="shared" ca="1" si="1"/>
        <v>&lt;=40</v>
      </c>
      <c r="K85" s="2">
        <v>39.687054729000003</v>
      </c>
      <c r="L85" s="2">
        <v>115.9280159429</v>
      </c>
    </row>
    <row r="86" spans="1:12">
      <c r="A86" t="str">
        <f>整理!J86</f>
        <v>周口店北京人遗址</v>
      </c>
      <c r="B86" t="str">
        <f ca="1">整理!E86</f>
        <v>20至10万年前的第4地点早期智人、约4.2—3.85万年前的田园洞人、3万年前左右的山顶洞人生活的地方。</v>
      </c>
      <c r="C86">
        <f ca="1">INT(整理!K86)</f>
        <v>30</v>
      </c>
      <c r="D86" s="1">
        <f>整理!L86</f>
        <v>43101</v>
      </c>
      <c r="E86" s="1">
        <f>整理!M86</f>
        <v>43465</v>
      </c>
      <c r="F86" t="str">
        <f ca="1">整理!H86</f>
        <v>北京市房山区周口店大街1号</v>
      </c>
      <c r="G86" t="str">
        <f ca="1">整理!I86</f>
        <v>010-53230035</v>
      </c>
      <c r="H86" t="str">
        <f ca="1">整理!F86</f>
        <v>30元</v>
      </c>
      <c r="I86" t="str">
        <f ca="1">整理!G86</f>
        <v>免门票不限次游览（不含其它收费项目）</v>
      </c>
      <c r="J86" t="str">
        <f t="shared" ca="1" si="1"/>
        <v>&lt;=40</v>
      </c>
      <c r="K86" s="2">
        <v>39.687054729000003</v>
      </c>
      <c r="L86" s="2">
        <v>115.9280159429</v>
      </c>
    </row>
    <row r="87" spans="1:12">
      <c r="A87" t="str">
        <f>整理!J87</f>
        <v>月亮山风景区</v>
      </c>
      <c r="B87" t="str">
        <f ca="1">整理!E87</f>
        <v>北京月亮山风景区位于北京市房山区河北镇石花洞风景区内是一家集吃、住、休闲娱乐、生态观光、商务会议为一体的综合型山庄。</v>
      </c>
      <c r="C87">
        <f ca="1">INT(整理!K87)</f>
        <v>20</v>
      </c>
      <c r="D87" s="1">
        <f>整理!L87</f>
        <v>43101</v>
      </c>
      <c r="E87" s="1">
        <f>整理!M87</f>
        <v>43465</v>
      </c>
      <c r="F87" t="str">
        <f ca="1">整理!H87</f>
        <v>北京市房山区河北镇南车营村</v>
      </c>
      <c r="G87">
        <f ca="1">整理!I87</f>
        <v>15601056368</v>
      </c>
      <c r="H87" t="str">
        <f ca="1">整理!F87</f>
        <v>20元</v>
      </c>
      <c r="I87" t="str">
        <f ca="1">整理!G87</f>
        <v>免门票不限次游览</v>
      </c>
      <c r="J87" t="str">
        <f t="shared" ca="1" si="1"/>
        <v>&lt;=40</v>
      </c>
      <c r="K87" s="2">
        <v>39.7931141352</v>
      </c>
      <c r="L87" s="2">
        <v>115.9415201307</v>
      </c>
    </row>
    <row r="88" spans="1:12">
      <c r="A88" t="str">
        <f>整理!J88</f>
        <v>良乡花卉庄园</v>
      </c>
      <c r="B88" t="str">
        <f ca="1">整理!E88</f>
        <v>庄园内划分为萌宠展示、互动区域、珍惜牡丹观赏区、海棠苑、活动拓展区域及万平方米大型神奇热带雨林温室。</v>
      </c>
      <c r="C88">
        <f ca="1">INT(整理!K88)</f>
        <v>30</v>
      </c>
      <c r="D88" s="1">
        <f>整理!L88</f>
        <v>43101</v>
      </c>
      <c r="E88" s="1">
        <f>整理!M88</f>
        <v>43465</v>
      </c>
      <c r="F88" t="str">
        <f ca="1">整理!H88</f>
        <v>北京市房山区良乡镇官道南庄子村南200米</v>
      </c>
      <c r="G88" t="str">
        <f ca="1">整理!I88</f>
        <v>010-89339999</v>
      </c>
      <c r="H88" t="str">
        <f ca="1">整理!F88</f>
        <v>30元</v>
      </c>
      <c r="I88" t="str">
        <f ca="1">整理!G88</f>
        <v>免门票一人次</v>
      </c>
      <c r="J88" t="str">
        <f t="shared" ca="1" si="1"/>
        <v>&lt;=40</v>
      </c>
      <c r="K88" s="2">
        <v>39.675390597300002</v>
      </c>
      <c r="L88" s="2">
        <v>116.1333422324</v>
      </c>
    </row>
    <row r="89" spans="1:12">
      <c r="A89" t="str">
        <f>整理!J89</f>
        <v>窦店金翠湖农庄自助烧烤/火锅</v>
      </c>
      <c r="C89">
        <f>INT(整理!K89)</f>
        <v>120</v>
      </c>
      <c r="D89" s="1">
        <f>整理!L89</f>
        <v>43101</v>
      </c>
      <c r="E89" s="1">
        <f>整理!M89</f>
        <v>43465</v>
      </c>
      <c r="F89" t="str">
        <f ca="1">整理!H89</f>
        <v>北京市房山区河北镇南车营村</v>
      </c>
      <c r="G89">
        <f ca="1">整理!I89</f>
        <v>15601056368</v>
      </c>
      <c r="H89" t="str">
        <f ca="1">整理!F89</f>
        <v>218元/258元，烧烤（VIP区域）持年票优惠至90元/人次，火锅优惠至108元/人次，1.1米-1.3米儿童烧烤45元/人次，火锅54元/人次，两个成人陪同下可免费带1.1米（含）以下儿童，限2人以上，单人不接待，自助火锅12月-3月，自助烧烤4月-10月，请提前电话咨询。</v>
      </c>
      <c r="J89" t="str">
        <f t="shared" si="1"/>
        <v>&gt;80</v>
      </c>
      <c r="K89" s="2">
        <v>39.7931141352</v>
      </c>
      <c r="L89" s="2">
        <v>115.9415201307</v>
      </c>
    </row>
    <row r="90" spans="1:12">
      <c r="A90" t="str">
        <f>整理!J90</f>
        <v>百花山</v>
      </c>
      <c r="B90" t="str">
        <f ca="1">整理!E90</f>
        <v>百花山动、植物资源丰富，素有华北天然动植物园之称，有四个植被类型，十个森林群落。</v>
      </c>
      <c r="C90">
        <f ca="1">INT(整理!K90)</f>
        <v>40</v>
      </c>
      <c r="D90" s="1">
        <f>整理!L90</f>
        <v>43221</v>
      </c>
      <c r="E90" s="1">
        <f>整理!M90</f>
        <v>43394</v>
      </c>
      <c r="F90" t="str">
        <f ca="1">整理!H90</f>
        <v>北京市门头沟区清水镇张家铺</v>
      </c>
      <c r="G90" t="str">
        <f ca="1">整理!I90</f>
        <v>010-61826110</v>
      </c>
      <c r="H90" t="str">
        <f ca="1">整理!F90</f>
        <v>40元</v>
      </c>
      <c r="I90" t="str">
        <f ca="1">整理!G90</f>
        <v>免门票不限次，5月1日-10月21日开放，如遇恶劣天气景区不开放</v>
      </c>
      <c r="J90" t="str">
        <f t="shared" ca="1" si="1"/>
        <v>&lt;=40</v>
      </c>
      <c r="K90" s="2">
        <v>39.845490148899998</v>
      </c>
      <c r="L90" s="2">
        <v>115.55300718869999</v>
      </c>
    </row>
    <row r="91" spans="1:12">
      <c r="A91" t="str">
        <f>整理!J91</f>
        <v>京西古道玻璃栈道</v>
      </c>
      <c r="B91" t="str">
        <f ca="1">整理!E91</f>
        <v>位于北京市门头沟区妙峰山镇水峪嘴村，该景区占地1.5平方公里，集自然景观和人文景观于一体。</v>
      </c>
      <c r="C91">
        <f ca="1">INT(整理!K91)</f>
        <v>80</v>
      </c>
      <c r="D91" s="1">
        <f>整理!L91</f>
        <v>43252</v>
      </c>
      <c r="E91" s="1">
        <f>整理!M91</f>
        <v>43343</v>
      </c>
      <c r="F91" t="str">
        <f ca="1">整理!H91</f>
        <v>门头沟区妙峰山镇水峪嘴村</v>
      </c>
      <c r="G91" t="str">
        <f ca="1">整理!I91</f>
        <v>010-61880498</v>
      </c>
      <c r="H91" t="str">
        <f ca="1">整理!F91</f>
        <v>80元</v>
      </c>
      <c r="I91" t="str">
        <f ca="1">整理!G91</f>
        <v>免门票一人次，6月1日-8月31日有效，其它时间无效</v>
      </c>
      <c r="J91" t="str">
        <f t="shared" ca="1" si="1"/>
        <v>60-80</v>
      </c>
      <c r="K91" s="2">
        <v>39.970886682100002</v>
      </c>
      <c r="L91" s="2">
        <v>116.0476363203</v>
      </c>
    </row>
    <row r="92" spans="1:12">
      <c r="A92" t="str">
        <f>整理!J92</f>
        <v>京西古道</v>
      </c>
      <c r="B92" t="str">
        <f ca="1">整理!E92</f>
        <v>置身于古道景区，你能够体会马致远那古道西风瘦马的情怀，寻找旧时商旅成群结队的足音。</v>
      </c>
      <c r="C92">
        <f ca="1">INT(整理!K92)</f>
        <v>27</v>
      </c>
      <c r="D92" s="1">
        <f>整理!L92</f>
        <v>43252</v>
      </c>
      <c r="E92" s="1">
        <f>整理!M92</f>
        <v>43343</v>
      </c>
      <c r="F92" t="str">
        <f ca="1">整理!H92</f>
        <v>门头沟区妙峰山镇水峪嘴村</v>
      </c>
      <c r="G92" t="str">
        <f ca="1">整理!I92</f>
        <v>010-61880498</v>
      </c>
      <c r="H92" t="str">
        <f ca="1">整理!F92</f>
        <v>27元</v>
      </c>
      <c r="I92" t="str">
        <f ca="1">整理!G92</f>
        <v>免门票一人次，6月1日-8月31日有效，其它时间无效</v>
      </c>
      <c r="J92" t="str">
        <f t="shared" ca="1" si="1"/>
        <v>&lt;=40</v>
      </c>
      <c r="K92" s="2">
        <v>39.970886682100002</v>
      </c>
      <c r="L92" s="2">
        <v>116.0476363203</v>
      </c>
    </row>
    <row r="93" spans="1:12">
      <c r="A93" t="str">
        <f>整理!J93</f>
        <v>定都阁</v>
      </c>
      <c r="B93" t="str">
        <f ca="1">整理!E93</f>
        <v>占地面积为550平方米四周群山绵延逶迤，峻岭叠嶂，山峰上巨石嶙峋，峰顶陡峭高悬。</v>
      </c>
      <c r="C93">
        <f ca="1">INT(整理!K93)</f>
        <v>50</v>
      </c>
      <c r="D93" s="1">
        <f>整理!L93</f>
        <v>43101</v>
      </c>
      <c r="E93" s="1">
        <f>整理!M93</f>
        <v>43465</v>
      </c>
      <c r="F93" t="str">
        <f ca="1">整理!H93</f>
        <v>门头沟区潭柘寺镇</v>
      </c>
      <c r="G93" t="str">
        <f ca="1">整理!I93</f>
        <v>010-61869088</v>
      </c>
      <c r="H93" t="str">
        <f ca="1">整理!F93</f>
        <v>50元</v>
      </c>
      <c r="I93" t="str">
        <f ca="1">整理!G93</f>
        <v>免门票不限次，夜场无效，年票不参加景区的各项活动，如遇恶劣天气景区不开放</v>
      </c>
      <c r="J93" t="str">
        <f t="shared" ca="1" si="1"/>
        <v>40-60</v>
      </c>
      <c r="K93" s="2">
        <v>39.877188816</v>
      </c>
      <c r="L93" s="2">
        <v>116.0238623075</v>
      </c>
    </row>
    <row r="94" spans="1:12">
      <c r="A94" t="str">
        <f>整理!J94</f>
        <v>八奇洞</v>
      </c>
      <c r="B94" t="str">
        <f ca="1">整理!E94</f>
        <v>以独特巨大褶皱“8”字，堪称教科书级的地质变迁记录写照，配合其他七大景观形成独一无二的地下奇观，因而得名“八奇”。</v>
      </c>
      <c r="C94">
        <f ca="1">INT(整理!K94)</f>
        <v>54</v>
      </c>
      <c r="D94" s="1">
        <f>整理!L94</f>
        <v>43101</v>
      </c>
      <c r="E94" s="1">
        <f>整理!M94</f>
        <v>43465</v>
      </c>
      <c r="F94" t="str">
        <f ca="1">整理!H94</f>
        <v>北京市门头沟区八奇洞</v>
      </c>
      <c r="G94" t="str">
        <f ca="1">整理!I94</f>
        <v>010-61866018</v>
      </c>
      <c r="H94" t="str">
        <f ca="1">整理!F94</f>
        <v>54元</v>
      </c>
      <c r="I94" t="str">
        <f ca="1">整理!G94</f>
        <v>免门票不限次</v>
      </c>
      <c r="J94" t="str">
        <f t="shared" ca="1" si="1"/>
        <v>40-60</v>
      </c>
      <c r="K94" s="2">
        <v>39.892008530799998</v>
      </c>
      <c r="L94" s="2">
        <v>116.0211660698</v>
      </c>
    </row>
    <row r="95" spans="1:12">
      <c r="A95" t="str">
        <f>整理!J95</f>
        <v>龙门涧</v>
      </c>
      <c r="B95" t="str">
        <f ca="1">整理!E95</f>
        <v>她蜿蜒曲折，深邃奥妙；峻岭迤逦，群山叠翠；怪石嶙峋陡崖高耸；奇峰异洞，碧草清泉。</v>
      </c>
      <c r="C95">
        <f ca="1">INT(整理!K95)</f>
        <v>40</v>
      </c>
      <c r="D95" s="1">
        <f>整理!L95</f>
        <v>43191</v>
      </c>
      <c r="E95" s="1">
        <f>整理!M95</f>
        <v>43404</v>
      </c>
      <c r="F95" t="str">
        <f ca="1">整理!H95</f>
        <v>北京市门头沟区清水镇</v>
      </c>
      <c r="G95" t="str">
        <f ca="1">整理!I95</f>
        <v>010-61866018</v>
      </c>
      <c r="H95" t="str">
        <f ca="1">整理!F95</f>
        <v>40元</v>
      </c>
      <c r="I95" t="str">
        <f ca="1">整理!G95</f>
        <v>免门票不限次（4月-10月有效，如遇恶劣天气景区不开放）</v>
      </c>
      <c r="J95" t="str">
        <f t="shared" ca="1" si="1"/>
        <v>&lt;=40</v>
      </c>
      <c r="K95" s="2">
        <v>39.9418317007</v>
      </c>
      <c r="L95" s="2">
        <v>115.6066889257</v>
      </c>
    </row>
    <row r="96" spans="1:12">
      <c r="A96" t="str">
        <f>整理!J96</f>
        <v>顺义河北村民俗文化体验园</v>
      </c>
      <c r="B96" t="str">
        <f ca="1">整理!E96</f>
        <v>休闲娱乐、观光采摘、传统教育、体验拓展为主的田园体验式游览场所。</v>
      </c>
      <c r="C96">
        <f ca="1">INT(整理!K96)</f>
        <v>60</v>
      </c>
      <c r="D96" s="1">
        <f>整理!L96</f>
        <v>43101</v>
      </c>
      <c r="E96" s="1">
        <f>整理!M96</f>
        <v>43465</v>
      </c>
      <c r="F96" t="str">
        <f ca="1">整理!H96</f>
        <v>北京顺义区南彩镇河北村东路12号</v>
      </c>
      <c r="G96" t="str">
        <f ca="1">整理!I96</f>
        <v>010-60418580</v>
      </c>
      <c r="H96" t="str">
        <f ca="1">整理!F96</f>
        <v>60元</v>
      </c>
      <c r="I96" t="str">
        <f ca="1">整理!G96</f>
        <v>免门票不限次游览（团队无效）</v>
      </c>
      <c r="J96" t="str">
        <f t="shared" ca="1" si="1"/>
        <v>40-60</v>
      </c>
      <c r="K96" s="2">
        <v>40.130565398100003</v>
      </c>
      <c r="L96" s="2">
        <v>116.7229433249</v>
      </c>
    </row>
    <row r="97" spans="1:12">
      <c r="A97" t="str">
        <f>整理!J97</f>
        <v>北京尚谷冰雪乐园</v>
      </c>
      <c r="C97">
        <f ca="1">INT(整理!K97)</f>
        <v>58</v>
      </c>
      <c r="D97" s="1">
        <f>整理!L97</f>
        <v>43454</v>
      </c>
      <c r="E97" s="1">
        <f>整理!M97</f>
        <v>43516</v>
      </c>
      <c r="F97" t="str">
        <f ca="1">整理!H97</f>
        <v>北京市顺义区蒋各庄村</v>
      </c>
      <c r="G97" t="str">
        <f ca="1">整理!I97</f>
        <v>010-60459260</v>
      </c>
      <c r="H97" t="str">
        <f ca="1">整理!F97</f>
        <v>58元</v>
      </c>
      <c r="I97" t="str">
        <f ca="1">整理!G97</f>
        <v>免门票一人次，接待时间调整为2018年12月20至2019年2月20日。以收气候影响，开放时间以雪场实际营业时间为准，滑雪有风险，60周岁以上老人，患有高血压、心脏病及医生告知不能参加剧烈运动者恕不接待</v>
      </c>
      <c r="J97" t="str">
        <f t="shared" ca="1" si="1"/>
        <v>40-60</v>
      </c>
      <c r="K97" s="2">
        <v>40.226064463299998</v>
      </c>
      <c r="L97" s="2">
        <v>116.7739821426</v>
      </c>
    </row>
    <row r="98" spans="1:12">
      <c r="A98" t="str">
        <f>整理!J98</f>
        <v>尚谷奥普乐水世界</v>
      </c>
      <c r="C98">
        <f ca="1">INT(整理!K98)</f>
        <v>58</v>
      </c>
      <c r="D98" s="1">
        <f>整理!L98</f>
        <v>43261</v>
      </c>
      <c r="E98" s="1">
        <f>整理!M98</f>
        <v>43332</v>
      </c>
      <c r="F98" t="str">
        <f ca="1">整理!H98</f>
        <v>北京市顺义区蒋各庄村</v>
      </c>
      <c r="G98" t="str">
        <f ca="1">整理!I98</f>
        <v>010-60459260</v>
      </c>
      <c r="H98" t="str">
        <f ca="1">整理!F98</f>
        <v>58元</v>
      </c>
      <c r="I98" t="str">
        <f ca="1">整理!G98</f>
        <v>免门票一人次，6月10日-8月20日有效，12周岁以下儿童和60周岁以上老人需在家人陪同下入园，游玩前请仔细阅读各项设施的游玩须知，根据自身身体状况进行选择，切勿挑战超越自身健康水平的设施。</v>
      </c>
      <c r="J98" t="str">
        <f t="shared" ca="1" si="1"/>
        <v>40-60</v>
      </c>
      <c r="K98" s="2">
        <v>40.226064463299998</v>
      </c>
      <c r="L98" s="2">
        <v>116.7739821426</v>
      </c>
    </row>
    <row r="99" spans="1:12">
      <c r="A99" t="str">
        <f>整理!J99</f>
        <v>乐ZOO动物乐园</v>
      </c>
      <c r="B99" t="str">
        <f ca="1">整理!E99</f>
        <v>承接城市中心与城郊，为市民提供与动物亲密互动和科普教育类型的体验。</v>
      </c>
      <c r="C99">
        <f ca="1">INT(整理!K99)</f>
        <v>30</v>
      </c>
      <c r="D99" s="1">
        <f>整理!L99</f>
        <v>43101</v>
      </c>
      <c r="E99" s="1">
        <f>整理!M99</f>
        <v>43465</v>
      </c>
      <c r="F99" t="str">
        <f ca="1">整理!H99</f>
        <v>北京市顺义区高丽营镇南朗中村九洑地民俗园内</v>
      </c>
      <c r="G99">
        <f ca="1">整理!I99</f>
        <v>15501024957</v>
      </c>
      <c r="H99" t="str">
        <f ca="1">整理!F99</f>
        <v>30元</v>
      </c>
      <c r="I99" t="str">
        <f ca="1">整理!G99</f>
        <v>免门票一人次，仅限15周岁以下儿童使用，家长可持年票陪同，成人单独使用年票无效</v>
      </c>
      <c r="J99" t="str">
        <f t="shared" ca="1" si="1"/>
        <v>&lt;=40</v>
      </c>
      <c r="K99" s="2">
        <v>40.167772696</v>
      </c>
      <c r="L99" s="2">
        <v>116.548198943</v>
      </c>
    </row>
    <row r="100" spans="1:12">
      <c r="A100" t="str">
        <f>整理!J100</f>
        <v>怀柔喇叭沟原始森林</v>
      </c>
      <c r="B100" t="str">
        <f ca="1">整理!E100</f>
        <v>千岩万壑林海茫茫，空气清纯且景色怡人，在人迹罕至的密林深处，可见到至今仍无法破译的自然科学之谜。</v>
      </c>
      <c r="C100">
        <f ca="1">INT(整理!K100)</f>
        <v>40</v>
      </c>
      <c r="D100" s="1">
        <f>整理!L100</f>
        <v>43221</v>
      </c>
      <c r="E100" s="1">
        <f>整理!M100</f>
        <v>43368</v>
      </c>
      <c r="F100" t="str">
        <f ca="1">整理!H100</f>
        <v>怀柔区喇叭沟门满族乡孙栅子村300号</v>
      </c>
      <c r="G100" t="str">
        <f ca="1">整理!I100</f>
        <v>010-60620188</v>
      </c>
      <c r="H100" t="str">
        <f ca="1">整理!F100</f>
        <v>40元</v>
      </c>
      <c r="I100" t="str">
        <f ca="1">整理!G100</f>
        <v>免门票不限次游览（5月1日-9月25日有效，如遇恶劣天气景区不开放）</v>
      </c>
      <c r="J100" t="str">
        <f t="shared" ca="1" si="1"/>
        <v>&lt;=40</v>
      </c>
      <c r="K100" s="2">
        <v>40.957955305299997</v>
      </c>
      <c r="L100" s="2">
        <v>116.4833693067</v>
      </c>
    </row>
    <row r="101" spans="1:12">
      <c r="A101" t="str">
        <f>整理!J101</f>
        <v>云梦仙境</v>
      </c>
      <c r="C101">
        <f ca="1">INT(整理!K101)</f>
        <v>45</v>
      </c>
      <c r="D101" s="1">
        <f>整理!L101</f>
        <v>43191</v>
      </c>
      <c r="E101" s="1">
        <f>整理!M101</f>
        <v>43380</v>
      </c>
      <c r="F101" t="str">
        <f ca="1">整理!H101</f>
        <v>北京市怀柔区琉璃庙镇东峪村</v>
      </c>
      <c r="G101" t="str">
        <f ca="1">整理!I101</f>
        <v>010-61618157</v>
      </c>
      <c r="H101" t="str">
        <f ca="1">整理!F101</f>
        <v>45元</v>
      </c>
      <c r="I101" t="str">
        <f ca="1">整理!G101</f>
        <v>免门票不限次游览，4月1日-10月7日有效（持年票到售票大厅换取门票进景区）</v>
      </c>
      <c r="J101" t="str">
        <f t="shared" ca="1" si="1"/>
        <v>40-60</v>
      </c>
      <c r="K101" s="2">
        <v>40.621543948000003</v>
      </c>
      <c r="L101" s="2">
        <v>116.680525093</v>
      </c>
    </row>
    <row r="102" spans="1:12">
      <c r="A102" t="str">
        <f>整理!J102</f>
        <v>北京圣泉山</v>
      </c>
      <c r="B102" t="str">
        <f ca="1">整理!E102</f>
        <v>人间福地、佛教胜境，这里山雄健、峰巍峨、树滴翠、水缠绵、寺沧桑、境悠然。</v>
      </c>
      <c r="C102">
        <f ca="1">INT(整理!K102)</f>
        <v>35</v>
      </c>
      <c r="D102" s="1">
        <f>整理!L102</f>
        <v>43101</v>
      </c>
      <c r="E102" s="1">
        <f>整理!M102</f>
        <v>43465</v>
      </c>
      <c r="F102" t="str">
        <f ca="1">整理!H102</f>
        <v>北京市怀柔区桥梓镇口头村</v>
      </c>
      <c r="G102" t="str">
        <f ca="1">整理!I102</f>
        <v>010-60637288、60637289</v>
      </c>
      <c r="H102" t="str">
        <f ca="1">整理!F102</f>
        <v>35元（不含餐）</v>
      </c>
      <c r="I102" t="str">
        <f ca="1">整理!G102</f>
        <v>免门票不限次，当日仅限一次</v>
      </c>
      <c r="J102" t="str">
        <f t="shared" ca="1" si="1"/>
        <v>&lt;=40</v>
      </c>
      <c r="K102" s="2">
        <v>40.359354464200003</v>
      </c>
      <c r="L102" s="2">
        <v>116.5669758737</v>
      </c>
    </row>
    <row r="103" spans="1:12">
      <c r="A103" t="str">
        <f>整理!J103</f>
        <v>怀柔石门山</v>
      </c>
      <c r="B103" t="str">
        <f ca="1">整理!E103</f>
        <v>因两山对峙如石门，俗称石门山。有独特的石门洞、雷劈崖、铜山铁壁、姐妹泉等自然景观。</v>
      </c>
      <c r="C103">
        <f ca="1">INT(整理!K103)</f>
        <v>35</v>
      </c>
      <c r="D103" s="1">
        <f>整理!L103</f>
        <v>43191</v>
      </c>
      <c r="E103" s="1">
        <f>整理!M103</f>
        <v>43404</v>
      </c>
      <c r="F103" t="str">
        <f ca="1">整理!H103</f>
        <v>怀柔区怀北镇椴树岭村峪道河自然村1号</v>
      </c>
      <c r="G103" t="str">
        <f ca="1">整理!I103</f>
        <v>010-69660398</v>
      </c>
      <c r="H103" t="str">
        <f ca="1">整理!F103</f>
        <v>35元</v>
      </c>
      <c r="I103" t="str">
        <f ca="1">整理!G103</f>
        <v>免门票不限次（4月1日-10月31日；景区内严禁带火种入园，禁止使用明火）</v>
      </c>
      <c r="J103" t="str">
        <f t="shared" ca="1" si="1"/>
        <v>&lt;=40</v>
      </c>
      <c r="K103" s="2">
        <v>40.483418159800003</v>
      </c>
      <c r="L103" s="2">
        <v>116.6572738358</v>
      </c>
    </row>
    <row r="104" spans="1:12">
      <c r="A104" t="str">
        <f>整理!J104</f>
        <v>怀柔灵慧山</v>
      </c>
      <c r="B104" t="str">
        <f ca="1">整理!E104</f>
        <v>寂静山乡、佛门净土，世外仙境、梦幻天堂</v>
      </c>
      <c r="C104">
        <f ca="1">INT(整理!K104)</f>
        <v>40</v>
      </c>
      <c r="D104" s="1">
        <f>整理!L104</f>
        <v>43101</v>
      </c>
      <c r="E104" s="1">
        <f>整理!M104</f>
        <v>43465</v>
      </c>
      <c r="F104" t="str">
        <f ca="1">整理!H104</f>
        <v>怀柔区怀柔镇甘涧峪村</v>
      </c>
      <c r="G104" t="str">
        <f ca="1">整理!I104</f>
        <v>010-89601286、89601388</v>
      </c>
      <c r="H104" t="str">
        <f ca="1">整理!F104</f>
        <v>40元</v>
      </c>
      <c r="I104" t="str">
        <f ca="1">整理!G104</f>
        <v>免门票不限次游览</v>
      </c>
      <c r="J104" t="str">
        <f t="shared" ca="1" si="1"/>
        <v>&lt;=40</v>
      </c>
      <c r="K104" s="2">
        <v>40.383144089200002</v>
      </c>
      <c r="L104" s="2">
        <v>116.5830147999</v>
      </c>
    </row>
    <row r="105" spans="1:12">
      <c r="A105" t="str">
        <f>整理!J105</f>
        <v>怀柔摩崖石刻</v>
      </c>
      <c r="B105" t="str">
        <f ca="1">整理!E105</f>
        <v>是集历史仿古、摩崖石刻、山水画廊为一体的自然风景区</v>
      </c>
      <c r="C105">
        <f ca="1">INT(整理!K105)</f>
        <v>12</v>
      </c>
      <c r="D105" s="1">
        <f>整理!L105</f>
        <v>43101</v>
      </c>
      <c r="E105" s="1">
        <f>整理!M105</f>
        <v>43465</v>
      </c>
      <c r="F105" t="str">
        <f ca="1">整理!H105</f>
        <v>北京市怀柔区渤海镇龙泉庄</v>
      </c>
      <c r="G105" t="str">
        <f ca="1">整理!I105</f>
        <v>010-61632507</v>
      </c>
      <c r="H105" t="str">
        <f ca="1">整理!F105</f>
        <v>12元（4月1日-10月31日开放）</v>
      </c>
      <c r="I105" t="str">
        <f ca="1">整理!G105</f>
        <v>免门票不限次游览</v>
      </c>
      <c r="J105" t="str">
        <f t="shared" ca="1" si="1"/>
        <v>&lt;=40</v>
      </c>
      <c r="K105" s="2">
        <v>40.413743446300003</v>
      </c>
      <c r="L105" s="2">
        <v>116.46003844640001</v>
      </c>
    </row>
    <row r="106" spans="1:12">
      <c r="A106" t="str">
        <f>整理!J106</f>
        <v>北京鹿世界主题公园</v>
      </c>
      <c r="B106" t="str">
        <f ca="1">整理!E106</f>
        <v xml:space="preserve">全国首家以茸鹿为主题的科普园，华北地区最大的茸鹿养殖基地。 </v>
      </c>
      <c r="C106">
        <f ca="1">INT(整理!K106)</f>
        <v>30</v>
      </c>
      <c r="D106" s="1">
        <f>整理!L106</f>
        <v>43101</v>
      </c>
      <c r="E106" s="1">
        <f>整理!M106</f>
        <v>43465</v>
      </c>
      <c r="F106" t="str">
        <f ca="1">整理!H106</f>
        <v>怀柔区杨宋镇安乐庄村北辰路9号</v>
      </c>
      <c r="G106" t="str">
        <f ca="1">整理!I106</f>
        <v>010-61675598、60684757</v>
      </c>
      <c r="H106" t="str">
        <f ca="1">整理!F106</f>
        <v>30元</v>
      </c>
      <c r="I106" t="str">
        <f ca="1">整理!G106</f>
        <v>免门票三次游览，重大活动年票无效</v>
      </c>
      <c r="J106" t="str">
        <f t="shared" ca="1" si="1"/>
        <v>&lt;=40</v>
      </c>
      <c r="K106" s="2">
        <v>40.295480308599998</v>
      </c>
      <c r="L106" s="2">
        <v>116.6929000801</v>
      </c>
    </row>
    <row r="107" spans="1:12">
      <c r="A107" t="str">
        <f>整理!J107</f>
        <v>鹿世界亲子冰雪嘉年华</v>
      </c>
      <c r="B107" t="str">
        <f ca="1">整理!E107</f>
        <v>这个冬天相约鹿世界，一起体验刺激的冰雪项目吧！在玩耍中增进亲子情，提高孩子的动手能力；更能亲密接近可爱的小鹿</v>
      </c>
      <c r="C107">
        <f ca="1">INT(整理!K107)</f>
        <v>30</v>
      </c>
      <c r="D107" s="1">
        <f>整理!L107</f>
        <v>43101</v>
      </c>
      <c r="E107" s="1">
        <f>整理!M107</f>
        <v>43159</v>
      </c>
      <c r="F107" t="str">
        <f ca="1">整理!H107</f>
        <v>北京市怀柔区杨宋镇安乐庄村北辰路9号</v>
      </c>
      <c r="G107" t="str">
        <f ca="1">整理!I107</f>
        <v>010-61675598、010-60684757</v>
      </c>
      <c r="H107" t="str">
        <f ca="1">整理!F107</f>
        <v>30元</v>
      </c>
      <c r="I107" t="str">
        <f ca="1">整理!G107</f>
        <v>免门票一次游览（1月1日-2月28日开放，夜场无效）</v>
      </c>
      <c r="J107" t="str">
        <f t="shared" ca="1" si="1"/>
        <v>&lt;=40</v>
      </c>
      <c r="K107" s="2">
        <v>40.295480308599998</v>
      </c>
      <c r="L107" s="2">
        <v>116.6929000801</v>
      </c>
    </row>
    <row r="108" spans="1:12">
      <c r="A108" t="str">
        <f>整理!J108</f>
        <v>北京二锅头酒博物馆</v>
      </c>
      <c r="B108" t="str">
        <f ca="1">整理!E108</f>
        <v>是北京首家以展示国家级非物质文化遗产—北京二锅头酒传统酿制技艺为主题的博物馆</v>
      </c>
      <c r="C108">
        <f ca="1">INT(整理!K108)</f>
        <v>30</v>
      </c>
      <c r="D108" s="1">
        <f>整理!L108</f>
        <v>43101</v>
      </c>
      <c r="E108" s="1">
        <f>整理!M108</f>
        <v>43465</v>
      </c>
      <c r="F108" t="str">
        <f ca="1">整理!H108</f>
        <v>北京市怀柔区红星路1号</v>
      </c>
      <c r="G108" t="str">
        <f ca="1">整理!I108</f>
        <v>010-51202902、51202903</v>
      </c>
      <c r="H108" t="str">
        <f ca="1">整理!F108</f>
        <v>30元</v>
      </c>
      <c r="I108" t="str">
        <f ca="1">整理!G108</f>
        <v>免门票一人次（满18周岁以上游客凭二代身份证可领取礼品酒一瓶，终身限一次）</v>
      </c>
      <c r="J108" t="str">
        <f t="shared" ca="1" si="1"/>
        <v>&lt;=40</v>
      </c>
      <c r="K108" s="2">
        <v>40.324854556399998</v>
      </c>
      <c r="L108" s="2">
        <v>116.6591465156</v>
      </c>
    </row>
    <row r="109" spans="1:12">
      <c r="A109" t="str">
        <f>整理!J109</f>
        <v>怀柔鳞龙山</v>
      </c>
      <c r="B109" t="str">
        <f ca="1">整理!E109</f>
        <v>集奇峰怪石、悬崖峭壁、峡谷、瀑布、山泉、溪流为一体的自然风景区。</v>
      </c>
      <c r="C109">
        <f ca="1">INT(整理!K109)</f>
        <v>30</v>
      </c>
      <c r="D109" s="1">
        <f>整理!L109</f>
        <v>43101</v>
      </c>
      <c r="E109" s="1">
        <f>整理!M109</f>
        <v>43465</v>
      </c>
      <c r="F109" t="str">
        <f ca="1">整理!H109</f>
        <v>北京市怀柔区九渡河镇二道关村</v>
      </c>
      <c r="G109" t="str">
        <f ca="1">整理!I109</f>
        <v>010-89603129</v>
      </c>
      <c r="H109" t="str">
        <f ca="1">整理!F109</f>
        <v>30元（4月10日-10月31日开放）</v>
      </c>
      <c r="I109" t="str">
        <f ca="1">整理!G109</f>
        <v>免门票不限次游览</v>
      </c>
      <c r="J109" t="str">
        <f t="shared" ca="1" si="1"/>
        <v>&lt;=40</v>
      </c>
      <c r="K109" s="2">
        <v>40.429609651600003</v>
      </c>
      <c r="L109" s="2">
        <v>116.32575664070001</v>
      </c>
    </row>
    <row r="110" spans="1:12">
      <c r="A110" t="str">
        <f>整理!J110</f>
        <v>怀柔青龙湖</v>
      </c>
      <c r="B110" t="str">
        <f ca="1">整理!E110</f>
        <v>青龙湖游乐园隶属北京怀柔青龙湖旅游度假区，地处于燕山风景线上，占地面积500亩，水域面积300亩。</v>
      </c>
      <c r="C110">
        <f ca="1">INT(整理!K110)</f>
        <v>58</v>
      </c>
      <c r="D110" s="1">
        <f>整理!L110</f>
        <v>43160</v>
      </c>
      <c r="E110" s="1">
        <f>整理!M110</f>
        <v>43404</v>
      </c>
      <c r="F110" t="str">
        <f ca="1">整理!H110</f>
        <v>北京市怀柔区怀北镇大水峪村东(怀柔青龙峡东侧)</v>
      </c>
      <c r="G110" t="str">
        <f ca="1">整理!I110</f>
        <v>010-89616225</v>
      </c>
      <c r="H110" t="str">
        <f ca="1">整理!F110</f>
        <v>58元</v>
      </c>
      <c r="I110" t="str">
        <f ca="1">整理!G110</f>
        <v>免门票不限次游览（3月-10月开放）</v>
      </c>
      <c r="J110" t="str">
        <f t="shared" ca="1" si="1"/>
        <v>40-60</v>
      </c>
      <c r="K110" s="2">
        <v>40.445617592700003</v>
      </c>
      <c r="L110" s="2">
        <v>116.693004577</v>
      </c>
    </row>
    <row r="111" spans="1:12">
      <c r="A111" t="str">
        <f>整理!J111</f>
        <v xml:space="preserve">喜鹊登科满族风情园 </v>
      </c>
      <c r="B111" t="str">
        <f ca="1">整理!E111</f>
        <v xml:space="preserve">旅游观光、餐饮、住宿、养生体验、科普教育、满族文化于一体的综合性满族风情园区。 </v>
      </c>
      <c r="C111">
        <f ca="1">INT(整理!K111)</f>
        <v>60</v>
      </c>
      <c r="D111" s="1">
        <f>整理!L111</f>
        <v>43101</v>
      </c>
      <c r="E111" s="1">
        <f>整理!M111</f>
        <v>43465</v>
      </c>
      <c r="F111" t="str">
        <f ca="1">整理!H111</f>
        <v>北京市怀柔区喇叭沟门乡对角沟门村委会东100米</v>
      </c>
      <c r="G111" t="str">
        <f ca="1">整理!I111</f>
        <v>010-69681786、13910013180</v>
      </c>
      <c r="H111" t="str">
        <f ca="1">整理!F111</f>
        <v>60元</v>
      </c>
      <c r="I111" t="str">
        <f ca="1">整理!G111</f>
        <v>免门票不限次游览</v>
      </c>
      <c r="J111" t="str">
        <f t="shared" ca="1" si="1"/>
        <v>40-60</v>
      </c>
      <c r="K111" s="2">
        <v>40.864679525699998</v>
      </c>
      <c r="L111" s="2">
        <v>116.6539446641</v>
      </c>
    </row>
    <row r="112" spans="1:12">
      <c r="A112" t="str">
        <f>整理!J112</f>
        <v>九谷口自然风景区</v>
      </c>
      <c r="B112" t="str">
        <f ca="1">整理!E112</f>
        <v>景区占地面积700余公顷，山木覆盖率85%以上，动物栖息其间，具有良好的生态环境，是植树造林、夏令营和旅游休闲的理想场所。</v>
      </c>
      <c r="C112">
        <f ca="1">INT(整理!K112)</f>
        <v>30</v>
      </c>
      <c r="D112" s="1">
        <f>整理!L112</f>
        <v>43191</v>
      </c>
      <c r="E112" s="1">
        <f>整理!M112</f>
        <v>43373</v>
      </c>
      <c r="F112" t="str">
        <f ca="1">整理!H112</f>
        <v>北京市怀柔区怀北镇河防口村548号</v>
      </c>
      <c r="G112" t="str">
        <f ca="1">整理!I112</f>
        <v>010—89696677</v>
      </c>
      <c r="H112" t="str">
        <f ca="1">整理!F112</f>
        <v>30元</v>
      </c>
      <c r="I112" t="str">
        <f ca="1">整理!G112</f>
        <v>免门票不限次游览（4月-9月开放）</v>
      </c>
      <c r="J112" t="str">
        <f t="shared" ca="1" si="1"/>
        <v>&lt;=40</v>
      </c>
      <c r="K112" s="2">
        <v>40.441696204099998</v>
      </c>
      <c r="L112" s="2">
        <v>116.65610954029999</v>
      </c>
    </row>
    <row r="113" spans="1:12">
      <c r="A113" t="str">
        <f>整理!J113</f>
        <v>清凉谷自然风景区</v>
      </c>
      <c r="C113">
        <f>INT(整理!K113)</f>
        <v>97</v>
      </c>
      <c r="D113" s="1">
        <f>整理!L113</f>
        <v>43101</v>
      </c>
      <c r="E113" s="1">
        <f>整理!M113</f>
        <v>43465</v>
      </c>
      <c r="F113" t="str">
        <f ca="1">整理!H113</f>
        <v>北京市密云区石城镇甲峪村</v>
      </c>
      <c r="G113" t="str">
        <f ca="1">整理!I113</f>
        <v>010-69015455</v>
      </c>
      <c r="H113" t="str">
        <f ca="1">整理!F113</f>
        <v>门票47元玻璃栈道50元</v>
      </c>
      <c r="I113" t="str">
        <f ca="1">整理!G113</f>
        <v>免门票不限次，元旦3天、春节7天、清明3天、五一3天、端午3天、中秋3天、国庆7天的法定假期年票无效；玻璃栈道使用时间</v>
      </c>
      <c r="J113" t="str">
        <f t="shared" si="1"/>
        <v>&gt;80</v>
      </c>
      <c r="K113" s="2">
        <v>40.629168805200003</v>
      </c>
      <c r="L113" s="2">
        <v>116.7713496822</v>
      </c>
    </row>
    <row r="114" spans="1:12">
      <c r="A114" t="str">
        <f>整理!J114</f>
        <v>密云雾灵西峰</v>
      </c>
      <c r="B114" t="str">
        <f ca="1">整理!E114</f>
        <v>奇峰异石多姿，森林气息浓郁，有湖泊、飞瀑、流泉、清潭等自然景观引人入胜。</v>
      </c>
      <c r="C114">
        <f ca="1">INT(整理!K114)</f>
        <v>45</v>
      </c>
      <c r="D114" s="1">
        <f>整理!L114</f>
        <v>43101</v>
      </c>
      <c r="E114" s="1">
        <f>整理!M114</f>
        <v>43465</v>
      </c>
      <c r="F114" t="str">
        <f ca="1">整理!H114</f>
        <v>北京市密云县新城子镇沙滩村雾灵西峰风景区</v>
      </c>
      <c r="G114" t="str">
        <f ca="1">整理!I114</f>
        <v>010-81023588</v>
      </c>
      <c r="H114" t="str">
        <f ca="1">整理!F114</f>
        <v>45元（5月-10月开放）</v>
      </c>
      <c r="I114" t="str">
        <f ca="1">整理!G114</f>
        <v>免门票不限次游览</v>
      </c>
      <c r="J114" t="str">
        <f t="shared" ca="1" si="1"/>
        <v>40-60</v>
      </c>
      <c r="K114" s="2">
        <v>40.6323145056</v>
      </c>
      <c r="L114" s="2">
        <v>117.3558913535</v>
      </c>
    </row>
    <row r="115" spans="1:12">
      <c r="A115" t="str">
        <f>整理!J115</f>
        <v xml:space="preserve">密云云龙涧 </v>
      </c>
      <c r="B115" t="str">
        <f ca="1">整理!E115</f>
        <v>原生态山水、体验式休闲，走进云龙涧，聆听大自然神功之曲。</v>
      </c>
      <c r="C115">
        <f ca="1">INT(整理!K115)</f>
        <v>35</v>
      </c>
      <c r="D115" s="1">
        <f>整理!L115</f>
        <v>43101</v>
      </c>
      <c r="E115" s="1">
        <f>整理!M115</f>
        <v>43465</v>
      </c>
      <c r="F115" t="str">
        <f ca="1">整理!H115</f>
        <v>北京市密云县溪翁庄镇北白岩村</v>
      </c>
      <c r="G115" t="str">
        <f ca="1">整理!I115</f>
        <v>010-69017888</v>
      </c>
      <c r="H115" t="str">
        <f ca="1">整理!F115</f>
        <v>35元（4月15日-10月30日开放）</v>
      </c>
      <c r="I115" t="str">
        <f ca="1">整理!G115</f>
        <v>免门票不限次游览</v>
      </c>
      <c r="J115" t="str">
        <f t="shared" ca="1" si="1"/>
        <v>&lt;=40</v>
      </c>
      <c r="K115" s="2">
        <v>40.479022280300001</v>
      </c>
      <c r="L115" s="2">
        <v>116.80257726809999</v>
      </c>
    </row>
    <row r="116" spans="1:12">
      <c r="A116" t="str">
        <f>整理!J116</f>
        <v>密云云岫谷游猎自然风景区</v>
      </c>
      <c r="B116" t="str">
        <f ca="1">整理!E116</f>
        <v>山、洞、谷、河、潭错落有序，从串珠湖到传说中的七仙女洗澡的七仙谭至南天—柱，景点达40余处。</v>
      </c>
      <c r="C116">
        <f ca="1">INT(整理!K116)</f>
        <v>40</v>
      </c>
      <c r="D116" s="1">
        <f>整理!L116</f>
        <v>43101</v>
      </c>
      <c r="E116" s="1">
        <f>整理!M116</f>
        <v>43465</v>
      </c>
      <c r="F116" t="str">
        <f ca="1">整理!H116</f>
        <v>北京市密云县新城子镇遥桥峪村南</v>
      </c>
      <c r="G116" t="str">
        <f ca="1">整理!I116</f>
        <v>010-81022307、81022436</v>
      </c>
      <c r="H116" t="str">
        <f ca="1">整理!F116</f>
        <v>40元（4月10日-10月30日开放）</v>
      </c>
      <c r="I116" t="str">
        <f ca="1">整理!G116</f>
        <v>免门票不限次游览</v>
      </c>
      <c r="J116" t="str">
        <f t="shared" ca="1" si="1"/>
        <v>&lt;=40</v>
      </c>
      <c r="K116" s="2">
        <v>40.631724829299998</v>
      </c>
      <c r="L116" s="2">
        <v>117.3751013017</v>
      </c>
    </row>
    <row r="117" spans="1:12">
      <c r="A117" t="str">
        <f>整理!J117</f>
        <v>捧河湾风景区</v>
      </c>
      <c r="B117" t="str">
        <f ca="1">整理!E117</f>
        <v>捧河湾景区崖壁如刀削斧凿，千尺白云瀑陡然跌落绝壁之中，尺流直下，仰望瀑布，潭无俗水，瀑似白云朵朵。</v>
      </c>
      <c r="C117">
        <f ca="1">INT(整理!K117)</f>
        <v>35</v>
      </c>
      <c r="D117" s="1">
        <f>整理!L117</f>
        <v>43101</v>
      </c>
      <c r="E117" s="1">
        <f>整理!M117</f>
        <v>43465</v>
      </c>
      <c r="F117" t="str">
        <f ca="1">整理!H117</f>
        <v>北京市密云区石城镇捧河湾风景区</v>
      </c>
      <c r="G117" t="str">
        <f ca="1">整理!I117</f>
        <v>010-61011290</v>
      </c>
      <c r="H117" t="str">
        <f ca="1">整理!F117</f>
        <v>35元（3月15日-10月31日有效）</v>
      </c>
      <c r="I117" t="str">
        <f ca="1">整理!G117</f>
        <v>免门票不限次游览</v>
      </c>
      <c r="J117" t="str">
        <f t="shared" ca="1" si="1"/>
        <v>&lt;=40</v>
      </c>
      <c r="K117" s="2">
        <v>40.613379004199999</v>
      </c>
      <c r="L117" s="2">
        <v>116.80764674460001</v>
      </c>
    </row>
    <row r="118" spans="1:12">
      <c r="A118" t="str">
        <f>整理!J118</f>
        <v>密云东极仙谷</v>
      </c>
      <c r="B118" t="str">
        <f ca="1">整理!E118</f>
        <v>海拔近千米，气候分明，植被覆盖率高达98%而形成了一个天然大氧吧，是旅游、度假，集会的最佳之选</v>
      </c>
      <c r="C118">
        <f ca="1">INT(整理!K118)</f>
        <v>25</v>
      </c>
      <c r="D118" s="1">
        <f>整理!L118</f>
        <v>43191</v>
      </c>
      <c r="E118" s="1">
        <f>整理!M118</f>
        <v>43388</v>
      </c>
      <c r="F118" t="str">
        <f ca="1">整理!H118</f>
        <v>北京市密云区新城子镇花园村</v>
      </c>
      <c r="G118" t="str">
        <f ca="1">整理!I118</f>
        <v>010-81094006</v>
      </c>
      <c r="H118" t="str">
        <f ca="1">整理!F118</f>
        <v>25元</v>
      </c>
      <c r="I118" t="str">
        <f ca="1">整理!G118</f>
        <v>免门票不限次（4月1日-10月15日开放）</v>
      </c>
      <c r="J118" t="str">
        <f t="shared" ca="1" si="1"/>
        <v>&lt;=40</v>
      </c>
      <c r="K118" s="2">
        <v>40.648837805600003</v>
      </c>
      <c r="L118" s="2">
        <v>117.4792341949</v>
      </c>
    </row>
    <row r="119" spans="1:12">
      <c r="A119" t="str">
        <f>整理!J119</f>
        <v>云蒙山国家森林公园</v>
      </c>
      <c r="B119" t="str">
        <f ca="1">整理!E119</f>
        <v>被称为"小黄山"的云蒙山六大景观特色</v>
      </c>
      <c r="C119">
        <f ca="1">INT(整理!K119)</f>
        <v>35</v>
      </c>
      <c r="D119" s="1">
        <f>整理!L119</f>
        <v>43191</v>
      </c>
      <c r="E119" s="1">
        <f>整理!M119</f>
        <v>43404</v>
      </c>
      <c r="F119" t="str">
        <f ca="1">整理!H119</f>
        <v>北京市密云区琉璃庙镇云蒙山森林公园</v>
      </c>
      <c r="G119" t="str">
        <f ca="1">整理!I119</f>
        <v>010-61622381</v>
      </c>
      <c r="H119" t="str">
        <f ca="1">整理!F119</f>
        <v>35元</v>
      </c>
      <c r="I119" t="str">
        <f ca="1">整理!G119</f>
        <v>免门票不限次（4月-10月开放，如遇恶劣天气景区不开放）</v>
      </c>
      <c r="J119" t="str">
        <f t="shared" ca="1" si="1"/>
        <v>&lt;=40</v>
      </c>
      <c r="K119" s="2">
        <v>40.581970700900001</v>
      </c>
      <c r="L119" s="2">
        <v>116.70400040609999</v>
      </c>
    </row>
    <row r="120" spans="1:12">
      <c r="A120" t="str">
        <f>整理!J120</f>
        <v>九龙十八潭</v>
      </c>
      <c r="B120" t="str">
        <f ca="1">整理!E120</f>
        <v>九龙十八潭风景区内地构造为熔岩地形，分布着大量洞穴有古洞悬阳、池泉洞、仙药洞、卧虎洞等。</v>
      </c>
      <c r="C120">
        <f ca="1">INT(整理!K120)</f>
        <v>21</v>
      </c>
      <c r="D120" s="1">
        <f>整理!L120</f>
        <v>43191</v>
      </c>
      <c r="E120" s="1">
        <f>整理!M120</f>
        <v>43404</v>
      </c>
      <c r="F120" t="str">
        <f ca="1">整理!H120</f>
        <v>北京市密云区太师屯镇石岩井村</v>
      </c>
      <c r="G120" t="str">
        <f ca="1">整理!I120</f>
        <v>010-69035368</v>
      </c>
      <c r="H120" t="str">
        <f ca="1">整理!F120</f>
        <v>21元</v>
      </c>
      <c r="I120" t="str">
        <f ca="1">整理!G120</f>
        <v>免门票不限次（4月-10月开放）</v>
      </c>
      <c r="J120" t="str">
        <f t="shared" ca="1" si="1"/>
        <v>&lt;=40</v>
      </c>
      <c r="K120" s="2">
        <v>40.575970536</v>
      </c>
      <c r="L120" s="2">
        <v>117.2492675761</v>
      </c>
    </row>
    <row r="121" spans="1:12">
      <c r="A121" t="str">
        <f>整理!J121</f>
        <v>蟠龙山长城</v>
      </c>
      <c r="B121" t="str">
        <f ca="1">整理!E121</f>
        <v>蟠龙山长城地势险要,素有“南控幽燕、北悍肃漠”之称</v>
      </c>
      <c r="C121">
        <f ca="1">INT(整理!K121)</f>
        <v>25</v>
      </c>
      <c r="D121" s="1">
        <f>整理!L121</f>
        <v>43101</v>
      </c>
      <c r="E121" s="1">
        <f>整理!M121</f>
        <v>43465</v>
      </c>
      <c r="F121" t="str">
        <f ca="1">整理!H121</f>
        <v>北京市密云区古北口镇北口村</v>
      </c>
      <c r="G121" t="str">
        <f ca="1">整理!I121</f>
        <v>010-81051133</v>
      </c>
      <c r="H121" t="str">
        <f ca="1">整理!F121</f>
        <v>25元</v>
      </c>
      <c r="I121" t="str">
        <f ca="1">整理!G121</f>
        <v>免门票不限次</v>
      </c>
      <c r="J121" t="str">
        <f t="shared" ca="1" si="1"/>
        <v>&lt;=40</v>
      </c>
      <c r="K121" s="2">
        <v>40.655184489699998</v>
      </c>
      <c r="L121" s="2">
        <v>117.2389054314</v>
      </c>
    </row>
    <row r="122" spans="1:12">
      <c r="A122" t="str">
        <f>整理!J122</f>
        <v>首云国家矿山公园（铁矿博物馆）</v>
      </c>
      <c r="B122" t="str">
        <f ca="1">整理!E122</f>
        <v>以铁矿文化为主题的国家级矿山公园</v>
      </c>
      <c r="C122">
        <f ca="1">INT(整理!K122)</f>
        <v>68</v>
      </c>
      <c r="D122" s="1">
        <f>整理!L122</f>
        <v>43101</v>
      </c>
      <c r="E122" s="1">
        <f>整理!M122</f>
        <v>43465</v>
      </c>
      <c r="F122" t="str">
        <f ca="1">整理!H122</f>
        <v>密云巨各庄镇豆各庄村矿山公园</v>
      </c>
      <c r="G122" t="str">
        <f ca="1">整理!I122</f>
        <v>010-61039585、61039584</v>
      </c>
      <c r="H122" t="str">
        <f ca="1">整理!F122</f>
        <v>68元</v>
      </c>
      <c r="I122" t="str">
        <f ca="1">整理!G122</f>
        <v>免门票不限次游览</v>
      </c>
      <c r="J122" t="str">
        <f t="shared" ca="1" si="1"/>
        <v>60-80</v>
      </c>
      <c r="K122" s="2">
        <v>40.364560224100003</v>
      </c>
      <c r="L122" s="2">
        <v>117.00325648419999</v>
      </c>
    </row>
    <row r="123" spans="1:12">
      <c r="A123" t="str">
        <f>整理!J123</f>
        <v>金海湖</v>
      </c>
      <c r="B123" t="str">
        <f ca="1">整理!E123</f>
        <v>金海湖三面环山、峰峦叠翠、风光秀丽。有游船、快艇、自驾艇、水上摩托、水上飞伞、脚踏船、鸭子船等20余种娱乐项目</v>
      </c>
      <c r="C123">
        <f ca="1">INT(整理!K123)</f>
        <v>40</v>
      </c>
      <c r="D123" s="1">
        <f>整理!L123</f>
        <v>43174</v>
      </c>
      <c r="E123" s="1">
        <f>整理!M123</f>
        <v>43403</v>
      </c>
      <c r="F123" t="str">
        <f ca="1">整理!H123</f>
        <v>北京市平谷区金海湖镇上宅村南金海湖风景区</v>
      </c>
      <c r="G123" t="str">
        <f ca="1">整理!I123</f>
        <v>010-69991356</v>
      </c>
      <c r="H123" t="str">
        <f ca="1">整理!F123</f>
        <v>40元（参观门票，不含其它收费项目）</v>
      </c>
      <c r="I123" t="str">
        <f ca="1">整理!G123</f>
        <v>免门票不限次（3月15日-10月30日）</v>
      </c>
      <c r="J123" t="str">
        <f t="shared" ca="1" si="1"/>
        <v>&lt;=40</v>
      </c>
      <c r="K123" s="2">
        <v>40.179298640900001</v>
      </c>
      <c r="L123" s="2">
        <v>117.2947191888</v>
      </c>
    </row>
    <row r="124" spans="1:12">
      <c r="A124" t="str">
        <f>整理!J124</f>
        <v>天赐玫瑰庄园</v>
      </c>
      <c r="B124" t="str">
        <f ca="1">整理!E124</f>
        <v>“城市之光，点亮北京平谷”离北京市区不远有这么一个美丽的玫瑰花海！为游客献上一场花的海洋!</v>
      </c>
      <c r="C124">
        <f ca="1">INT(整理!K124)</f>
        <v>20</v>
      </c>
      <c r="D124" s="1">
        <f>整理!L124</f>
        <v>43221</v>
      </c>
      <c r="E124" s="1">
        <f>整理!M124</f>
        <v>43404</v>
      </c>
      <c r="F124" t="str">
        <f ca="1">整理!H124</f>
        <v>北京市平谷区山东庄镇政府东1000米</v>
      </c>
      <c r="G124">
        <f ca="1">整理!I124</f>
        <v>18618489909</v>
      </c>
      <c r="H124" t="str">
        <f ca="1">整理!F124</f>
        <v>20元</v>
      </c>
      <c r="I124" t="str">
        <f ca="1">整理!G124</f>
        <v>免门票不限次游览（5月-10月开放）</v>
      </c>
      <c r="J124" t="str">
        <f t="shared" ca="1" si="1"/>
        <v>&lt;=40</v>
      </c>
      <c r="K124" s="2">
        <v>40.187411934300002</v>
      </c>
      <c r="L124" s="2">
        <v>117.15444927750001</v>
      </c>
    </row>
    <row r="125" spans="1:12">
      <c r="A125" t="str">
        <f>整理!J125</f>
        <v>平谷丫髻山</v>
      </c>
      <c r="B125" t="str">
        <f ca="1">整理!E125</f>
        <v>丫髻山景区位于北京市平谷区背靠燕山，面向平原，平地拔起，故而远望山峰兀立高耸。</v>
      </c>
      <c r="C125">
        <f ca="1">INT(整理!K125)</f>
        <v>50</v>
      </c>
      <c r="D125" s="1">
        <f>整理!L125</f>
        <v>43282</v>
      </c>
      <c r="E125" s="1">
        <f>整理!M125</f>
        <v>43373</v>
      </c>
      <c r="F125" t="str">
        <f ca="1">整理!H125</f>
        <v>北京市平谷区刘家店</v>
      </c>
      <c r="G125" t="str">
        <f ca="1">整理!I125</f>
        <v>010-61972535</v>
      </c>
      <c r="H125" t="str">
        <f ca="1">整理!F125</f>
        <v>50元</v>
      </c>
      <c r="I125" t="str">
        <f ca="1">整理!G125</f>
        <v>免门票不限次游览（7月1日-9月30日使用有效，其他时间无效）</v>
      </c>
      <c r="J125" t="str">
        <f t="shared" ca="1" si="1"/>
        <v>40-60</v>
      </c>
      <c r="K125" s="2">
        <v>40.239005288599998</v>
      </c>
      <c r="L125" s="2">
        <v>117.01558613509999</v>
      </c>
    </row>
    <row r="126" spans="1:12">
      <c r="A126" t="str">
        <f>整理!J126</f>
        <v>蝶语(北京)昆虫博览园</v>
      </c>
      <c r="B126" t="str">
        <f ca="1">整理!E126</f>
        <v>蝴蝶馆共有60多种蝴蝶，蝴蝶的品种不同，性格差异很大，而且飞行轨迹、高度、飞舞时间等等均有差异。</v>
      </c>
      <c r="C126">
        <f ca="1">INT(整理!K126)</f>
        <v>38</v>
      </c>
      <c r="D126" s="1">
        <f>整理!L126</f>
        <v>43101</v>
      </c>
      <c r="E126" s="1">
        <f>整理!M126</f>
        <v>43465</v>
      </c>
      <c r="F126" t="str">
        <f ca="1">整理!H126</f>
        <v>北京市平谷区马坊镇东撞村东撞路</v>
      </c>
      <c r="G126" t="str">
        <f ca="1">整理!I126</f>
        <v>010-89961910</v>
      </c>
      <c r="H126" t="str">
        <f ca="1">整理!F126</f>
        <v>38元</v>
      </c>
      <c r="I126" t="str">
        <f ca="1">整理!G126</f>
        <v>免门票不限次游览</v>
      </c>
      <c r="J126" t="str">
        <f t="shared" ca="1" si="1"/>
        <v>&lt;=40</v>
      </c>
      <c r="K126" s="2">
        <v>40.073880976700003</v>
      </c>
      <c r="L126" s="2">
        <v>116.97826754899999</v>
      </c>
    </row>
    <row r="127" spans="1:12">
      <c r="A127" t="str">
        <f>整理!J127</f>
        <v>京东老泉山野公园</v>
      </c>
      <c r="B127" t="str">
        <f ca="1">整理!E127</f>
        <v>老泉山野公园内有一眼泉水，园区是一个集商务休闲、旅游度假、生态养生、会议娱乐的理想处所。</v>
      </c>
      <c r="C127">
        <f ca="1">INT(整理!K127)</f>
        <v>30</v>
      </c>
      <c r="D127" s="1">
        <f>整理!L127</f>
        <v>43191</v>
      </c>
      <c r="E127" s="1">
        <f>整理!M127</f>
        <v>43404</v>
      </c>
      <c r="F127" t="str">
        <f ca="1">整理!H127</f>
        <v>北京市平谷区熊儿寨乡老泉口村</v>
      </c>
      <c r="G127" t="str">
        <f ca="1">整理!I127</f>
        <v>010-61961998</v>
      </c>
      <c r="H127" t="str">
        <f ca="1">整理!F127</f>
        <v>30元</v>
      </c>
      <c r="I127" t="str">
        <f ca="1">整理!G127</f>
        <v>免门票不限次游览（4月-10月开放）</v>
      </c>
      <c r="J127" t="str">
        <f t="shared" ca="1" si="1"/>
        <v>&lt;=40</v>
      </c>
      <c r="K127" s="2">
        <v>40.299825697599999</v>
      </c>
      <c r="L127" s="2">
        <v>117.12286107369999</v>
      </c>
    </row>
  </sheetData>
  <autoFilter ref="A1:L127"/>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7"/>
  <sheetViews>
    <sheetView topLeftCell="A106" workbookViewId="0">
      <selection activeCell="I113" sqref="I113"/>
    </sheetView>
  </sheetViews>
  <sheetFormatPr defaultRowHeight="15.75"/>
  <cols>
    <col min="1" max="2" width="12.75" bestFit="1" customWidth="1"/>
    <col min="3" max="4" width="13.875" bestFit="1" customWidth="1"/>
    <col min="5" max="5" width="10.5" bestFit="1" customWidth="1"/>
    <col min="6" max="6" width="11.625" bestFit="1" customWidth="1"/>
    <col min="7" max="7" width="33" bestFit="1" customWidth="1"/>
    <col min="8" max="8" width="5.5" bestFit="1" customWidth="1"/>
    <col min="9" max="9" width="40.5" bestFit="1" customWidth="1"/>
  </cols>
  <sheetData>
    <row r="1" spans="1:9">
      <c r="A1" t="s">
        <v>637</v>
      </c>
      <c r="B1" t="s">
        <v>638</v>
      </c>
      <c r="C1" t="s">
        <v>639</v>
      </c>
      <c r="D1" t="s">
        <v>640</v>
      </c>
      <c r="E1" t="s">
        <v>641</v>
      </c>
      <c r="F1" t="s">
        <v>642</v>
      </c>
      <c r="G1" t="s">
        <v>237</v>
      </c>
      <c r="H1" t="s">
        <v>643</v>
      </c>
      <c r="I1" t="s">
        <v>644</v>
      </c>
    </row>
    <row r="2" spans="1:9">
      <c r="A2">
        <v>40.336886128800003</v>
      </c>
      <c r="B2">
        <v>116.03182616079999</v>
      </c>
      <c r="C2">
        <v>40.338211098999999</v>
      </c>
      <c r="D2">
        <v>116.0380864366</v>
      </c>
      <c r="E2">
        <v>40.344582000000003</v>
      </c>
      <c r="F2">
        <v>116.044506</v>
      </c>
      <c r="G2" t="s">
        <v>645</v>
      </c>
      <c r="H2" t="s">
        <v>646</v>
      </c>
      <c r="I2" t="s">
        <v>647</v>
      </c>
    </row>
    <row r="3" spans="1:9">
      <c r="A3">
        <v>0</v>
      </c>
      <c r="B3">
        <v>0</v>
      </c>
      <c r="C3">
        <v>0</v>
      </c>
      <c r="D3">
        <v>0</v>
      </c>
      <c r="E3">
        <v>0</v>
      </c>
      <c r="F3">
        <v>0</v>
      </c>
      <c r="G3" t="s">
        <v>646</v>
      </c>
      <c r="H3" t="s">
        <v>646</v>
      </c>
      <c r="I3" t="s">
        <v>648</v>
      </c>
    </row>
    <row r="4" spans="1:9">
      <c r="A4">
        <v>40.248967559100002</v>
      </c>
      <c r="B4">
        <v>116.2149996279</v>
      </c>
      <c r="C4">
        <v>40.2502326854</v>
      </c>
      <c r="D4">
        <v>116.2211097</v>
      </c>
      <c r="E4">
        <v>40.255906000000003</v>
      </c>
      <c r="F4">
        <v>116.22773100000001</v>
      </c>
      <c r="G4" t="s">
        <v>649</v>
      </c>
      <c r="H4" t="s">
        <v>646</v>
      </c>
      <c r="I4" t="s">
        <v>650</v>
      </c>
    </row>
    <row r="5" spans="1:9">
      <c r="A5">
        <v>0</v>
      </c>
      <c r="B5">
        <v>0</v>
      </c>
      <c r="C5">
        <v>0</v>
      </c>
      <c r="D5">
        <v>0</v>
      </c>
      <c r="E5">
        <v>0</v>
      </c>
      <c r="F5">
        <v>0</v>
      </c>
      <c r="G5" t="s">
        <v>646</v>
      </c>
      <c r="H5" t="s">
        <v>646</v>
      </c>
      <c r="I5" t="s">
        <v>651</v>
      </c>
    </row>
    <row r="6" spans="1:9">
      <c r="A6">
        <v>0</v>
      </c>
      <c r="B6">
        <v>0</v>
      </c>
      <c r="C6">
        <v>0</v>
      </c>
      <c r="D6">
        <v>0</v>
      </c>
      <c r="E6">
        <v>0</v>
      </c>
      <c r="F6">
        <v>0</v>
      </c>
      <c r="G6" t="s">
        <v>646</v>
      </c>
      <c r="H6" t="s">
        <v>646</v>
      </c>
      <c r="I6" t="s">
        <v>652</v>
      </c>
    </row>
    <row r="7" spans="1:9">
      <c r="A7">
        <v>0</v>
      </c>
      <c r="B7">
        <v>0</v>
      </c>
      <c r="C7">
        <v>0</v>
      </c>
      <c r="D7">
        <v>0</v>
      </c>
      <c r="E7">
        <v>0</v>
      </c>
      <c r="F7">
        <v>0</v>
      </c>
      <c r="G7" t="s">
        <v>646</v>
      </c>
      <c r="H7" t="s">
        <v>646</v>
      </c>
      <c r="I7" t="s">
        <v>653</v>
      </c>
    </row>
    <row r="8" spans="1:9">
      <c r="A8">
        <v>40.343357040699999</v>
      </c>
      <c r="B8">
        <v>116.1596311241</v>
      </c>
      <c r="C8">
        <v>40.344747234899998</v>
      </c>
      <c r="D8">
        <v>116.16591285760001</v>
      </c>
      <c r="E8">
        <v>40.351078999999999</v>
      </c>
      <c r="F8">
        <v>116.17230499999999</v>
      </c>
      <c r="G8" t="s">
        <v>654</v>
      </c>
      <c r="H8" t="s">
        <v>646</v>
      </c>
      <c r="I8" t="s">
        <v>655</v>
      </c>
    </row>
    <row r="9" spans="1:9">
      <c r="A9">
        <v>0</v>
      </c>
      <c r="B9">
        <v>0</v>
      </c>
      <c r="C9">
        <v>0</v>
      </c>
      <c r="D9">
        <v>0</v>
      </c>
      <c r="E9">
        <v>0</v>
      </c>
      <c r="F9">
        <v>0</v>
      </c>
      <c r="G9" t="s">
        <v>646</v>
      </c>
      <c r="H9" t="s">
        <v>646</v>
      </c>
      <c r="I9" t="s">
        <v>656</v>
      </c>
    </row>
    <row r="10" spans="1:9">
      <c r="A10">
        <v>40.276193283300003</v>
      </c>
      <c r="B10">
        <v>116.45325146970001</v>
      </c>
      <c r="C10">
        <v>40.277572639799999</v>
      </c>
      <c r="D10">
        <v>116.4594634658</v>
      </c>
      <c r="E10">
        <v>40.283230000000003</v>
      </c>
      <c r="F10">
        <v>116.46605599999999</v>
      </c>
      <c r="G10" t="s">
        <v>654</v>
      </c>
      <c r="H10" t="s">
        <v>646</v>
      </c>
      <c r="I10" t="s">
        <v>657</v>
      </c>
    </row>
    <row r="11" spans="1:9">
      <c r="A11">
        <v>40.2712184859</v>
      </c>
      <c r="B11">
        <v>116.14153716369999</v>
      </c>
      <c r="C11">
        <v>40.272622400499998</v>
      </c>
      <c r="D11">
        <v>116.1478564481</v>
      </c>
      <c r="E11">
        <v>40.278880000000001</v>
      </c>
      <c r="F11">
        <v>116.15425</v>
      </c>
      <c r="G11" t="s">
        <v>658</v>
      </c>
      <c r="H11" t="s">
        <v>646</v>
      </c>
      <c r="I11" t="s">
        <v>659</v>
      </c>
    </row>
    <row r="12" spans="1:9">
      <c r="A12">
        <v>40.128008186599999</v>
      </c>
      <c r="B12">
        <v>116.0042493895</v>
      </c>
      <c r="C12">
        <v>40.129242741399999</v>
      </c>
      <c r="D12">
        <v>116.01041847019999</v>
      </c>
      <c r="E12">
        <v>40.135381000000002</v>
      </c>
      <c r="F12">
        <v>116.01691700000001</v>
      </c>
      <c r="G12" t="s">
        <v>654</v>
      </c>
      <c r="H12" t="s">
        <v>646</v>
      </c>
      <c r="I12" t="s">
        <v>660</v>
      </c>
    </row>
    <row r="13" spans="1:9">
      <c r="A13">
        <v>0</v>
      </c>
      <c r="B13">
        <v>0</v>
      </c>
      <c r="C13">
        <v>0</v>
      </c>
      <c r="D13">
        <v>0</v>
      </c>
      <c r="E13">
        <v>0</v>
      </c>
      <c r="F13">
        <v>0</v>
      </c>
      <c r="G13" t="s">
        <v>646</v>
      </c>
      <c r="H13" t="s">
        <v>646</v>
      </c>
      <c r="I13" t="s">
        <v>661</v>
      </c>
    </row>
    <row r="14" spans="1:9">
      <c r="A14">
        <v>0</v>
      </c>
      <c r="B14">
        <v>0</v>
      </c>
      <c r="C14">
        <v>0</v>
      </c>
      <c r="D14">
        <v>0</v>
      </c>
      <c r="E14">
        <v>0</v>
      </c>
      <c r="F14">
        <v>0</v>
      </c>
      <c r="G14" t="s">
        <v>646</v>
      </c>
      <c r="H14" t="s">
        <v>646</v>
      </c>
      <c r="I14" t="s">
        <v>662</v>
      </c>
    </row>
    <row r="15" spans="1:9">
      <c r="A15">
        <v>0</v>
      </c>
      <c r="B15">
        <v>0</v>
      </c>
      <c r="C15">
        <v>0</v>
      </c>
      <c r="D15">
        <v>0</v>
      </c>
      <c r="E15">
        <v>0</v>
      </c>
      <c r="F15">
        <v>0</v>
      </c>
      <c r="G15" t="s">
        <v>646</v>
      </c>
      <c r="H15" t="s">
        <v>646</v>
      </c>
      <c r="I15" t="s">
        <v>663</v>
      </c>
    </row>
    <row r="16" spans="1:9">
      <c r="A16">
        <v>40.437204579700001</v>
      </c>
      <c r="B16">
        <v>116.276658787</v>
      </c>
      <c r="C16">
        <v>40.438511251400001</v>
      </c>
      <c r="D16">
        <v>116.2827581303</v>
      </c>
      <c r="E16">
        <v>40.444851999999997</v>
      </c>
      <c r="F16">
        <v>116.28915000000001</v>
      </c>
      <c r="G16" t="s">
        <v>645</v>
      </c>
      <c r="H16" t="s">
        <v>646</v>
      </c>
      <c r="I16" t="s">
        <v>664</v>
      </c>
    </row>
    <row r="17" spans="1:9">
      <c r="A17">
        <v>0</v>
      </c>
      <c r="B17">
        <v>0</v>
      </c>
      <c r="C17">
        <v>0</v>
      </c>
      <c r="D17">
        <v>0</v>
      </c>
      <c r="E17">
        <v>0</v>
      </c>
      <c r="F17">
        <v>0</v>
      </c>
      <c r="G17" t="s">
        <v>646</v>
      </c>
      <c r="H17" t="s">
        <v>646</v>
      </c>
      <c r="I17" t="s">
        <v>665</v>
      </c>
    </row>
    <row r="18" spans="1:9">
      <c r="A18">
        <v>40.5687442109</v>
      </c>
      <c r="B18">
        <v>116.2299214324</v>
      </c>
      <c r="C18">
        <v>40.570117430000003</v>
      </c>
      <c r="D18">
        <v>116.2360583266</v>
      </c>
      <c r="E18">
        <v>40.575892000000003</v>
      </c>
      <c r="F18">
        <v>116.24264700000001</v>
      </c>
      <c r="G18" t="s">
        <v>666</v>
      </c>
      <c r="H18" t="s">
        <v>646</v>
      </c>
      <c r="I18" t="s">
        <v>667</v>
      </c>
    </row>
    <row r="19" spans="1:9">
      <c r="A19">
        <v>40.357138397200004</v>
      </c>
      <c r="B19">
        <v>116.000562765</v>
      </c>
      <c r="C19">
        <v>40.358381211400001</v>
      </c>
      <c r="D19">
        <v>116.00672648130001</v>
      </c>
      <c r="E19">
        <v>40.364345</v>
      </c>
      <c r="F19">
        <v>116.01329699999999</v>
      </c>
      <c r="G19" t="s">
        <v>668</v>
      </c>
      <c r="H19" t="s">
        <v>646</v>
      </c>
      <c r="I19" t="s">
        <v>669</v>
      </c>
    </row>
    <row r="20" spans="1:9">
      <c r="A20">
        <v>39.938329159299997</v>
      </c>
      <c r="B20">
        <v>116.4753280485</v>
      </c>
      <c r="C20">
        <v>39.939628852200002</v>
      </c>
      <c r="D20">
        <v>116.48143275629999</v>
      </c>
      <c r="E20">
        <v>39.945540999999999</v>
      </c>
      <c r="F20">
        <v>116.487928</v>
      </c>
      <c r="G20" t="s">
        <v>670</v>
      </c>
      <c r="H20" t="s">
        <v>646</v>
      </c>
      <c r="I20" t="s">
        <v>671</v>
      </c>
    </row>
    <row r="21" spans="1:9">
      <c r="A21">
        <v>0</v>
      </c>
      <c r="B21">
        <v>0</v>
      </c>
      <c r="C21">
        <v>0</v>
      </c>
      <c r="D21">
        <v>0</v>
      </c>
      <c r="E21">
        <v>0</v>
      </c>
      <c r="F21">
        <v>0</v>
      </c>
      <c r="G21" t="s">
        <v>646</v>
      </c>
      <c r="H21" t="s">
        <v>646</v>
      </c>
      <c r="I21" t="s">
        <v>672</v>
      </c>
    </row>
    <row r="22" spans="1:9">
      <c r="A22">
        <v>0</v>
      </c>
      <c r="B22">
        <v>0</v>
      </c>
      <c r="C22">
        <v>0</v>
      </c>
      <c r="D22">
        <v>0</v>
      </c>
      <c r="E22">
        <v>0</v>
      </c>
      <c r="F22">
        <v>0</v>
      </c>
      <c r="G22" t="s">
        <v>646</v>
      </c>
      <c r="H22" t="s">
        <v>646</v>
      </c>
      <c r="I22" t="s">
        <v>673</v>
      </c>
    </row>
    <row r="23" spans="1:9">
      <c r="A23">
        <v>0</v>
      </c>
      <c r="B23">
        <v>0</v>
      </c>
      <c r="C23">
        <v>0</v>
      </c>
      <c r="D23">
        <v>0</v>
      </c>
      <c r="E23">
        <v>0</v>
      </c>
      <c r="F23">
        <v>0</v>
      </c>
      <c r="G23" t="s">
        <v>646</v>
      </c>
      <c r="H23" t="s">
        <v>646</v>
      </c>
      <c r="I23" t="s">
        <v>674</v>
      </c>
    </row>
    <row r="24" spans="1:9">
      <c r="A24">
        <v>40.001106310799997</v>
      </c>
      <c r="B24">
        <v>116.3753531232</v>
      </c>
      <c r="C24">
        <v>40.002495267999997</v>
      </c>
      <c r="D24">
        <v>116.38158657699999</v>
      </c>
      <c r="E24">
        <v>40.008778</v>
      </c>
      <c r="F24">
        <v>116.38802800000001</v>
      </c>
      <c r="G24" t="s">
        <v>675</v>
      </c>
      <c r="H24" t="s">
        <v>646</v>
      </c>
      <c r="I24" t="s">
        <v>676</v>
      </c>
    </row>
    <row r="25" spans="1:9">
      <c r="A25">
        <v>39.909302327299997</v>
      </c>
      <c r="B25">
        <v>116.5202703961</v>
      </c>
      <c r="C25">
        <v>39.910483263000003</v>
      </c>
      <c r="D25">
        <v>116.5262195358</v>
      </c>
      <c r="E25">
        <v>39.916801</v>
      </c>
      <c r="F25">
        <v>116.532584</v>
      </c>
      <c r="G25" t="s">
        <v>677</v>
      </c>
      <c r="H25" t="s">
        <v>646</v>
      </c>
      <c r="I25" t="s">
        <v>678</v>
      </c>
    </row>
    <row r="26" spans="1:9">
      <c r="A26">
        <v>0</v>
      </c>
      <c r="B26">
        <v>0</v>
      </c>
      <c r="C26">
        <v>0</v>
      </c>
      <c r="D26">
        <v>0</v>
      </c>
      <c r="E26">
        <v>0</v>
      </c>
      <c r="F26">
        <v>0</v>
      </c>
      <c r="G26" t="s">
        <v>646</v>
      </c>
      <c r="H26" t="s">
        <v>646</v>
      </c>
      <c r="I26" t="s">
        <v>679</v>
      </c>
    </row>
    <row r="27" spans="1:9">
      <c r="A27">
        <v>39.923538045000001</v>
      </c>
      <c r="B27">
        <v>116.43778065710001</v>
      </c>
      <c r="C27">
        <v>39.924920399999998</v>
      </c>
      <c r="D27">
        <v>116.4439926532</v>
      </c>
      <c r="E27">
        <v>39.93065</v>
      </c>
      <c r="F27">
        <v>116.45056200000001</v>
      </c>
      <c r="G27" t="s">
        <v>680</v>
      </c>
      <c r="H27" t="s">
        <v>646</v>
      </c>
      <c r="I27" t="s">
        <v>681</v>
      </c>
    </row>
    <row r="28" spans="1:9">
      <c r="A28">
        <v>39.905906054200003</v>
      </c>
      <c r="B28">
        <v>116.50069020540001</v>
      </c>
      <c r="C28">
        <v>39.907144776800003</v>
      </c>
      <c r="D28">
        <v>116.5067144468</v>
      </c>
      <c r="E28">
        <v>39.913392999999999</v>
      </c>
      <c r="F28">
        <v>116.51311099999999</v>
      </c>
      <c r="G28" t="s">
        <v>682</v>
      </c>
      <c r="H28" t="s">
        <v>646</v>
      </c>
      <c r="I28" t="s">
        <v>683</v>
      </c>
    </row>
    <row r="29" spans="1:9">
      <c r="A29">
        <v>40.015148484699999</v>
      </c>
      <c r="B29">
        <v>116.54486523849999</v>
      </c>
      <c r="C29">
        <v>40.0162537378</v>
      </c>
      <c r="D29">
        <v>116.5507285474</v>
      </c>
      <c r="E29">
        <v>40.022145000000002</v>
      </c>
      <c r="F29">
        <v>116.55726799999999</v>
      </c>
      <c r="G29" t="s">
        <v>684</v>
      </c>
      <c r="H29" t="s">
        <v>646</v>
      </c>
      <c r="I29" t="s">
        <v>685</v>
      </c>
    </row>
    <row r="30" spans="1:9">
      <c r="A30">
        <v>0</v>
      </c>
      <c r="B30">
        <v>0</v>
      </c>
      <c r="C30">
        <v>0</v>
      </c>
      <c r="D30">
        <v>0</v>
      </c>
      <c r="E30">
        <v>0</v>
      </c>
      <c r="F30">
        <v>0</v>
      </c>
      <c r="G30" t="s">
        <v>646</v>
      </c>
      <c r="H30" t="s">
        <v>646</v>
      </c>
      <c r="I30" t="s">
        <v>686</v>
      </c>
    </row>
    <row r="31" spans="1:9">
      <c r="A31">
        <v>0</v>
      </c>
      <c r="B31">
        <v>0</v>
      </c>
      <c r="C31">
        <v>0</v>
      </c>
      <c r="D31">
        <v>0</v>
      </c>
      <c r="E31">
        <v>0</v>
      </c>
      <c r="F31">
        <v>0</v>
      </c>
      <c r="G31" t="s">
        <v>646</v>
      </c>
      <c r="H31" t="s">
        <v>646</v>
      </c>
      <c r="I31" t="s">
        <v>687</v>
      </c>
    </row>
    <row r="32" spans="1:9">
      <c r="A32">
        <v>39.7071724085</v>
      </c>
      <c r="B32">
        <v>116.6858992338</v>
      </c>
      <c r="C32">
        <v>39.7083074289</v>
      </c>
      <c r="D32">
        <v>116.6918322801</v>
      </c>
      <c r="E32">
        <v>39.713979000000002</v>
      </c>
      <c r="F32">
        <v>116.698458</v>
      </c>
      <c r="G32" t="s">
        <v>688</v>
      </c>
      <c r="H32" t="s">
        <v>646</v>
      </c>
      <c r="I32" t="s">
        <v>689</v>
      </c>
    </row>
    <row r="33" spans="1:9">
      <c r="A33">
        <v>0</v>
      </c>
      <c r="B33">
        <v>0</v>
      </c>
      <c r="C33">
        <v>0</v>
      </c>
      <c r="D33">
        <v>0</v>
      </c>
      <c r="E33">
        <v>0</v>
      </c>
      <c r="F33">
        <v>0</v>
      </c>
      <c r="G33" t="s">
        <v>646</v>
      </c>
      <c r="H33" t="s">
        <v>646</v>
      </c>
      <c r="I33" t="s">
        <v>690</v>
      </c>
    </row>
    <row r="34" spans="1:9">
      <c r="A34">
        <v>0</v>
      </c>
      <c r="B34">
        <v>0</v>
      </c>
      <c r="C34">
        <v>0</v>
      </c>
      <c r="D34">
        <v>0</v>
      </c>
      <c r="E34">
        <v>0</v>
      </c>
      <c r="F34">
        <v>0</v>
      </c>
      <c r="G34" t="s">
        <v>646</v>
      </c>
      <c r="H34" t="s">
        <v>646</v>
      </c>
      <c r="I34" t="s">
        <v>691</v>
      </c>
    </row>
    <row r="35" spans="1:9">
      <c r="A35">
        <v>39.884376754100003</v>
      </c>
      <c r="B35">
        <v>116.42587272199999</v>
      </c>
      <c r="C35">
        <v>39.885768149199997</v>
      </c>
      <c r="D35">
        <v>116.43209544689999</v>
      </c>
      <c r="E35">
        <v>39.891663000000001</v>
      </c>
      <c r="F35">
        <v>116.438649</v>
      </c>
      <c r="G35" t="s">
        <v>335</v>
      </c>
      <c r="H35" t="s">
        <v>646</v>
      </c>
      <c r="I35" t="s">
        <v>692</v>
      </c>
    </row>
    <row r="36" spans="1:9">
      <c r="A36">
        <v>39.945448247500003</v>
      </c>
      <c r="B36">
        <v>116.4070142834</v>
      </c>
      <c r="C36">
        <v>39.946850763199997</v>
      </c>
      <c r="D36">
        <v>116.413258466</v>
      </c>
      <c r="E36">
        <v>39.953083999999997</v>
      </c>
      <c r="F36">
        <v>116.41967099999999</v>
      </c>
      <c r="G36" t="s">
        <v>693</v>
      </c>
      <c r="H36" t="s">
        <v>646</v>
      </c>
      <c r="I36" t="s">
        <v>694</v>
      </c>
    </row>
    <row r="37" spans="1:9">
      <c r="A37">
        <v>0</v>
      </c>
      <c r="B37">
        <v>0</v>
      </c>
      <c r="C37">
        <v>0</v>
      </c>
      <c r="D37">
        <v>0</v>
      </c>
      <c r="E37">
        <v>0</v>
      </c>
      <c r="F37">
        <v>0</v>
      </c>
      <c r="G37" t="s">
        <v>646</v>
      </c>
      <c r="H37" t="s">
        <v>646</v>
      </c>
      <c r="I37" t="s">
        <v>695</v>
      </c>
    </row>
    <row r="38" spans="1:9">
      <c r="A38">
        <v>39.898281464299998</v>
      </c>
      <c r="B38">
        <v>116.39410937869999</v>
      </c>
      <c r="C38">
        <v>39.8996806842</v>
      </c>
      <c r="D38">
        <v>116.4003481969</v>
      </c>
      <c r="E38">
        <v>39.906022</v>
      </c>
      <c r="F38">
        <v>116.40674300000001</v>
      </c>
      <c r="G38" t="s">
        <v>696</v>
      </c>
      <c r="H38" t="s">
        <v>646</v>
      </c>
      <c r="I38" t="s">
        <v>697</v>
      </c>
    </row>
    <row r="39" spans="1:9">
      <c r="A39">
        <v>39.916377468500002</v>
      </c>
      <c r="B39">
        <v>116.4260761555</v>
      </c>
      <c r="C39">
        <v>39.917772369399998</v>
      </c>
      <c r="D39">
        <v>116.43230424479999</v>
      </c>
      <c r="E39">
        <v>39.923656000000001</v>
      </c>
      <c r="F39">
        <v>116.43883</v>
      </c>
      <c r="G39" t="s">
        <v>698</v>
      </c>
      <c r="H39" t="s">
        <v>646</v>
      </c>
      <c r="I39" t="s">
        <v>699</v>
      </c>
    </row>
    <row r="40" spans="1:9">
      <c r="A40">
        <v>39.944621173999998</v>
      </c>
      <c r="B40">
        <v>116.4312453263</v>
      </c>
      <c r="C40">
        <v>39.946015463800002</v>
      </c>
      <c r="D40">
        <v>116.43747878009999</v>
      </c>
      <c r="E40">
        <v>39.951898999999997</v>
      </c>
      <c r="F40">
        <v>116.44399799999999</v>
      </c>
      <c r="G40" t="s">
        <v>700</v>
      </c>
      <c r="H40" t="s">
        <v>646</v>
      </c>
      <c r="I40" t="s">
        <v>701</v>
      </c>
    </row>
    <row r="41" spans="1:9">
      <c r="A41">
        <v>39.921961323399998</v>
      </c>
      <c r="B41">
        <v>116.3655639847</v>
      </c>
      <c r="C41">
        <v>39.923335450099998</v>
      </c>
      <c r="D41">
        <v>116.3717706164</v>
      </c>
      <c r="E41">
        <v>39.929456999999999</v>
      </c>
      <c r="F41">
        <v>116.378235</v>
      </c>
      <c r="G41" t="s">
        <v>702</v>
      </c>
      <c r="H41" t="s">
        <v>646</v>
      </c>
      <c r="I41" t="s">
        <v>703</v>
      </c>
    </row>
    <row r="42" spans="1:9">
      <c r="A42">
        <v>39.9232477969</v>
      </c>
      <c r="B42">
        <v>116.3612215574</v>
      </c>
      <c r="C42">
        <v>39.924605467200003</v>
      </c>
      <c r="D42">
        <v>116.36741209580001</v>
      </c>
      <c r="E42">
        <v>39.930548999999999</v>
      </c>
      <c r="F42">
        <v>116.373938</v>
      </c>
      <c r="G42" t="s">
        <v>589</v>
      </c>
      <c r="H42" t="s">
        <v>646</v>
      </c>
      <c r="I42" t="s">
        <v>704</v>
      </c>
    </row>
    <row r="43" spans="1:9">
      <c r="A43">
        <v>39.933718848399998</v>
      </c>
      <c r="B43">
        <v>116.383109443</v>
      </c>
      <c r="C43">
        <v>39.935117455499999</v>
      </c>
      <c r="D43">
        <v>116.3893428967</v>
      </c>
      <c r="E43">
        <v>39.941462999999999</v>
      </c>
      <c r="F43">
        <v>116.39572200000001</v>
      </c>
      <c r="G43" t="s">
        <v>705</v>
      </c>
      <c r="H43" t="s">
        <v>646</v>
      </c>
      <c r="I43" t="s">
        <v>706</v>
      </c>
    </row>
    <row r="44" spans="1:9">
      <c r="A44">
        <v>0</v>
      </c>
      <c r="B44">
        <v>0</v>
      </c>
      <c r="C44">
        <v>0</v>
      </c>
      <c r="D44">
        <v>0</v>
      </c>
      <c r="E44">
        <v>0</v>
      </c>
      <c r="F44">
        <v>0</v>
      </c>
      <c r="G44" t="s">
        <v>646</v>
      </c>
      <c r="H44" t="s">
        <v>646</v>
      </c>
      <c r="I44" t="s">
        <v>707</v>
      </c>
    </row>
    <row r="45" spans="1:9">
      <c r="A45">
        <v>0</v>
      </c>
      <c r="B45">
        <v>0</v>
      </c>
      <c r="C45">
        <v>0</v>
      </c>
      <c r="D45">
        <v>0</v>
      </c>
      <c r="E45">
        <v>0</v>
      </c>
      <c r="F45">
        <v>0</v>
      </c>
      <c r="G45" t="s">
        <v>646</v>
      </c>
      <c r="H45" t="s">
        <v>646</v>
      </c>
      <c r="I45" t="s">
        <v>708</v>
      </c>
    </row>
    <row r="46" spans="1:9">
      <c r="A46">
        <v>0</v>
      </c>
      <c r="B46">
        <v>0</v>
      </c>
      <c r="C46">
        <v>0</v>
      </c>
      <c r="D46">
        <v>0</v>
      </c>
      <c r="E46">
        <v>0</v>
      </c>
      <c r="F46">
        <v>0</v>
      </c>
      <c r="G46" t="s">
        <v>646</v>
      </c>
      <c r="H46" t="s">
        <v>646</v>
      </c>
      <c r="I46" t="s">
        <v>709</v>
      </c>
    </row>
    <row r="47" spans="1:9">
      <c r="A47">
        <v>0</v>
      </c>
      <c r="B47">
        <v>0</v>
      </c>
      <c r="C47">
        <v>0</v>
      </c>
      <c r="D47">
        <v>0</v>
      </c>
      <c r="E47">
        <v>0</v>
      </c>
      <c r="F47">
        <v>0</v>
      </c>
      <c r="G47" t="s">
        <v>646</v>
      </c>
      <c r="H47" t="s">
        <v>646</v>
      </c>
      <c r="I47" t="s">
        <v>710</v>
      </c>
    </row>
    <row r="48" spans="1:9">
      <c r="A48">
        <v>39.872006447700002</v>
      </c>
      <c r="B48">
        <v>116.3510491389</v>
      </c>
      <c r="C48">
        <v>39.873344523299998</v>
      </c>
      <c r="D48">
        <v>116.3572128552</v>
      </c>
      <c r="E48">
        <v>39.879139000000002</v>
      </c>
      <c r="F48">
        <v>116.363831</v>
      </c>
      <c r="G48" t="s">
        <v>711</v>
      </c>
      <c r="H48" t="s">
        <v>646</v>
      </c>
      <c r="I48" t="s">
        <v>712</v>
      </c>
    </row>
    <row r="49" spans="1:9">
      <c r="A49">
        <v>39.948330486300001</v>
      </c>
      <c r="B49">
        <v>116.37336009640001</v>
      </c>
      <c r="C49">
        <v>39.949720460100004</v>
      </c>
      <c r="D49">
        <v>116.3795881857</v>
      </c>
      <c r="E49">
        <v>39.955992000000002</v>
      </c>
      <c r="F49">
        <v>116.386005</v>
      </c>
      <c r="G49" t="s">
        <v>713</v>
      </c>
      <c r="H49" t="s">
        <v>646</v>
      </c>
      <c r="I49" t="s">
        <v>714</v>
      </c>
    </row>
    <row r="50" spans="1:9">
      <c r="A50">
        <v>39.923325796900002</v>
      </c>
      <c r="B50">
        <v>116.35725555739999</v>
      </c>
      <c r="C50">
        <v>39.924683467199998</v>
      </c>
      <c r="D50">
        <v>116.3634460958</v>
      </c>
      <c r="E50">
        <v>39.930627000000001</v>
      </c>
      <c r="F50">
        <v>116.369972</v>
      </c>
      <c r="G50" t="s">
        <v>715</v>
      </c>
      <c r="H50" t="s">
        <v>646</v>
      </c>
      <c r="I50" t="s">
        <v>716</v>
      </c>
    </row>
    <row r="51" spans="1:9">
      <c r="A51">
        <v>0</v>
      </c>
      <c r="B51">
        <v>0</v>
      </c>
      <c r="C51">
        <v>0</v>
      </c>
      <c r="D51">
        <v>0</v>
      </c>
      <c r="E51">
        <v>0</v>
      </c>
      <c r="F51">
        <v>0</v>
      </c>
      <c r="G51" t="s">
        <v>646</v>
      </c>
      <c r="H51" t="s">
        <v>646</v>
      </c>
      <c r="I51" t="s">
        <v>717</v>
      </c>
    </row>
    <row r="52" spans="1:9">
      <c r="A52">
        <v>40.054451052399997</v>
      </c>
      <c r="B52">
        <v>116.0733670037</v>
      </c>
      <c r="C52">
        <v>40.055838991999998</v>
      </c>
      <c r="D52">
        <v>116.0797023814</v>
      </c>
      <c r="E52">
        <v>40.061584000000003</v>
      </c>
      <c r="F52">
        <v>116.086286</v>
      </c>
      <c r="G52" t="s">
        <v>718</v>
      </c>
      <c r="H52" t="s">
        <v>646</v>
      </c>
      <c r="I52" t="s">
        <v>719</v>
      </c>
    </row>
    <row r="53" spans="1:9">
      <c r="A53">
        <v>39.971417492599997</v>
      </c>
      <c r="B53">
        <v>116.1966239755</v>
      </c>
      <c r="C53">
        <v>39.972687837700001</v>
      </c>
      <c r="D53">
        <v>116.2027447765</v>
      </c>
      <c r="E53">
        <v>39.978428000000001</v>
      </c>
      <c r="F53">
        <v>116.209339</v>
      </c>
      <c r="G53" t="s">
        <v>718</v>
      </c>
      <c r="H53" t="s">
        <v>646</v>
      </c>
      <c r="I53" t="s">
        <v>720</v>
      </c>
    </row>
    <row r="54" spans="1:9">
      <c r="A54">
        <v>40.051305713600001</v>
      </c>
      <c r="B54">
        <v>116.09973962079999</v>
      </c>
      <c r="C54">
        <v>40.0527059721</v>
      </c>
      <c r="D54">
        <v>116.1060803628</v>
      </c>
      <c r="E54">
        <v>40.05838</v>
      </c>
      <c r="F54">
        <v>116.11268200000001</v>
      </c>
      <c r="G54" t="s">
        <v>721</v>
      </c>
      <c r="H54" t="s">
        <v>646</v>
      </c>
      <c r="I54" t="s">
        <v>722</v>
      </c>
    </row>
    <row r="55" spans="1:9">
      <c r="A55">
        <v>39.967933437900001</v>
      </c>
      <c r="B55">
        <v>116.3318415168</v>
      </c>
      <c r="C55">
        <v>39.969236862599999</v>
      </c>
      <c r="D55">
        <v>116.3379676822</v>
      </c>
      <c r="E55">
        <v>39.974916</v>
      </c>
      <c r="F55">
        <v>116.344611</v>
      </c>
      <c r="G55" t="s">
        <v>718</v>
      </c>
      <c r="H55" t="s">
        <v>646</v>
      </c>
      <c r="I55" t="s">
        <v>723</v>
      </c>
    </row>
    <row r="56" spans="1:9">
      <c r="A56">
        <v>39.9436180788</v>
      </c>
      <c r="B56">
        <v>116.32400101819999</v>
      </c>
      <c r="C56">
        <v>39.944921884599999</v>
      </c>
      <c r="D56">
        <v>116.3301271836</v>
      </c>
      <c r="E56">
        <v>39.950594000000002</v>
      </c>
      <c r="F56">
        <v>116.33675100000001</v>
      </c>
      <c r="G56" t="s">
        <v>718</v>
      </c>
      <c r="H56" t="s">
        <v>646</v>
      </c>
      <c r="I56" t="s">
        <v>724</v>
      </c>
    </row>
    <row r="57" spans="1:9">
      <c r="A57">
        <v>39.983218018499997</v>
      </c>
      <c r="B57">
        <v>116.2016591432</v>
      </c>
      <c r="C57">
        <v>39.984488177800003</v>
      </c>
      <c r="D57">
        <v>116.2077799442</v>
      </c>
      <c r="E57">
        <v>39.990231000000001</v>
      </c>
      <c r="F57">
        <v>116.214382</v>
      </c>
      <c r="G57" t="s">
        <v>725</v>
      </c>
      <c r="H57" t="s">
        <v>646</v>
      </c>
      <c r="I57" t="s">
        <v>726</v>
      </c>
    </row>
    <row r="58" spans="1:9">
      <c r="A58">
        <v>39.925331539200002</v>
      </c>
      <c r="B58">
        <v>116.2477596673</v>
      </c>
      <c r="C58">
        <v>39.9265493296</v>
      </c>
      <c r="D58">
        <v>116.2537892732</v>
      </c>
      <c r="E58">
        <v>39.932656999999999</v>
      </c>
      <c r="F58">
        <v>116.26024200000001</v>
      </c>
      <c r="G58" t="s">
        <v>727</v>
      </c>
      <c r="H58" t="s">
        <v>646</v>
      </c>
      <c r="I58" t="s">
        <v>728</v>
      </c>
    </row>
    <row r="59" spans="1:9">
      <c r="A59">
        <v>40.088234634000003</v>
      </c>
      <c r="B59">
        <v>116.19007776700001</v>
      </c>
      <c r="C59">
        <v>40.089527369499997</v>
      </c>
      <c r="D59">
        <v>116.1962414833</v>
      </c>
      <c r="E59">
        <v>40.095418000000002</v>
      </c>
      <c r="F59">
        <v>116.202782</v>
      </c>
      <c r="G59" t="s">
        <v>718</v>
      </c>
      <c r="H59" t="s">
        <v>646</v>
      </c>
      <c r="I59" t="s">
        <v>729</v>
      </c>
    </row>
    <row r="60" spans="1:9">
      <c r="A60">
        <v>39.904560529900003</v>
      </c>
      <c r="B60">
        <v>116.2381160691</v>
      </c>
      <c r="C60">
        <v>39.905778675900002</v>
      </c>
      <c r="D60">
        <v>116.24415103939999</v>
      </c>
      <c r="E60">
        <v>39.911712000000001</v>
      </c>
      <c r="F60">
        <v>116.25067900000001</v>
      </c>
      <c r="G60" t="s">
        <v>730</v>
      </c>
      <c r="H60" t="s">
        <v>646</v>
      </c>
      <c r="I60" t="s">
        <v>731</v>
      </c>
    </row>
    <row r="61" spans="1:9">
      <c r="A61">
        <v>39.977576213799999</v>
      </c>
      <c r="B61">
        <v>116.150399194</v>
      </c>
      <c r="C61">
        <v>39.978936804200004</v>
      </c>
      <c r="D61">
        <v>116.1566594698</v>
      </c>
      <c r="E61">
        <v>39.985281000000001</v>
      </c>
      <c r="F61">
        <v>116.163051</v>
      </c>
      <c r="G61" t="s">
        <v>730</v>
      </c>
      <c r="H61" t="s">
        <v>646</v>
      </c>
      <c r="I61" t="s">
        <v>732</v>
      </c>
    </row>
    <row r="62" spans="1:9">
      <c r="A62">
        <v>39.889653658900002</v>
      </c>
      <c r="B62">
        <v>116.1799180947</v>
      </c>
      <c r="C62">
        <v>39.890958416799997</v>
      </c>
      <c r="D62">
        <v>116.1860871754</v>
      </c>
      <c r="E62">
        <v>39.897024999999999</v>
      </c>
      <c r="F62">
        <v>116.19256</v>
      </c>
      <c r="G62" t="s">
        <v>733</v>
      </c>
      <c r="H62" t="s">
        <v>646</v>
      </c>
      <c r="I62" t="s">
        <v>734</v>
      </c>
    </row>
    <row r="63" spans="1:9">
      <c r="A63">
        <v>39.658088611399997</v>
      </c>
      <c r="B63">
        <v>116.5881281719</v>
      </c>
      <c r="C63">
        <v>39.659104674699996</v>
      </c>
      <c r="D63">
        <v>116.593878828</v>
      </c>
      <c r="E63">
        <v>39.664875000000002</v>
      </c>
      <c r="F63">
        <v>116.600477</v>
      </c>
      <c r="G63" t="s">
        <v>735</v>
      </c>
      <c r="H63" t="s">
        <v>646</v>
      </c>
      <c r="I63" t="s">
        <v>736</v>
      </c>
    </row>
    <row r="64" spans="1:9">
      <c r="A64">
        <v>0</v>
      </c>
      <c r="B64">
        <v>0</v>
      </c>
      <c r="C64">
        <v>0</v>
      </c>
      <c r="D64">
        <v>0</v>
      </c>
      <c r="E64">
        <v>0</v>
      </c>
      <c r="F64">
        <v>0</v>
      </c>
      <c r="G64" t="s">
        <v>646</v>
      </c>
      <c r="H64" t="s">
        <v>646</v>
      </c>
      <c r="I64" t="s">
        <v>737</v>
      </c>
    </row>
    <row r="65" spans="1:9">
      <c r="A65">
        <v>40.181037423600003</v>
      </c>
      <c r="B65">
        <v>116.6863330293</v>
      </c>
      <c r="C65">
        <v>40.182209592900001</v>
      </c>
      <c r="D65">
        <v>116.69232508419999</v>
      </c>
      <c r="E65">
        <v>40.187879000000002</v>
      </c>
      <c r="F65">
        <v>116.698953</v>
      </c>
      <c r="G65" t="s">
        <v>738</v>
      </c>
      <c r="H65" t="s">
        <v>646</v>
      </c>
      <c r="I65" t="s">
        <v>739</v>
      </c>
    </row>
    <row r="66" spans="1:9">
      <c r="A66">
        <v>0</v>
      </c>
      <c r="B66">
        <v>0</v>
      </c>
      <c r="C66">
        <v>0</v>
      </c>
      <c r="D66">
        <v>0</v>
      </c>
      <c r="E66">
        <v>0</v>
      </c>
      <c r="F66">
        <v>0</v>
      </c>
      <c r="G66" t="s">
        <v>646</v>
      </c>
      <c r="H66" t="s">
        <v>646</v>
      </c>
      <c r="I66" t="s">
        <v>740</v>
      </c>
    </row>
    <row r="67" spans="1:9">
      <c r="A67">
        <v>39.592395358300003</v>
      </c>
      <c r="B67">
        <v>116.2428022882</v>
      </c>
      <c r="C67">
        <v>39.593573524599996</v>
      </c>
      <c r="D67">
        <v>116.2487943431</v>
      </c>
      <c r="E67">
        <v>39.599684000000003</v>
      </c>
      <c r="F67">
        <v>116.255253</v>
      </c>
      <c r="G67" t="s">
        <v>735</v>
      </c>
      <c r="H67" t="s">
        <v>646</v>
      </c>
      <c r="I67" t="s">
        <v>741</v>
      </c>
    </row>
    <row r="68" spans="1:9">
      <c r="A68">
        <v>39.691231518599999</v>
      </c>
      <c r="B68">
        <v>116.4209235932</v>
      </c>
      <c r="C68">
        <v>39.692614377699996</v>
      </c>
      <c r="D68">
        <v>116.4271302249</v>
      </c>
      <c r="E68">
        <v>39.698678999999998</v>
      </c>
      <c r="F68">
        <v>116.433593</v>
      </c>
      <c r="G68" t="s">
        <v>742</v>
      </c>
      <c r="H68" t="s">
        <v>646</v>
      </c>
      <c r="I68" t="s">
        <v>743</v>
      </c>
    </row>
    <row r="69" spans="1:9">
      <c r="A69">
        <v>0</v>
      </c>
      <c r="B69">
        <v>0</v>
      </c>
      <c r="C69">
        <v>0</v>
      </c>
      <c r="D69">
        <v>0</v>
      </c>
      <c r="E69">
        <v>0</v>
      </c>
      <c r="F69">
        <v>0</v>
      </c>
      <c r="G69" t="s">
        <v>646</v>
      </c>
      <c r="H69" t="s">
        <v>646</v>
      </c>
      <c r="I69" t="s">
        <v>744</v>
      </c>
    </row>
    <row r="70" spans="1:9">
      <c r="A70">
        <v>0</v>
      </c>
      <c r="B70">
        <v>0</v>
      </c>
      <c r="C70">
        <v>0</v>
      </c>
      <c r="D70">
        <v>0</v>
      </c>
      <c r="E70">
        <v>0</v>
      </c>
      <c r="F70">
        <v>0</v>
      </c>
      <c r="G70" t="s">
        <v>646</v>
      </c>
      <c r="H70" t="s">
        <v>646</v>
      </c>
      <c r="I70" t="s">
        <v>745</v>
      </c>
    </row>
    <row r="71" spans="1:9">
      <c r="A71">
        <v>0</v>
      </c>
      <c r="B71">
        <v>0</v>
      </c>
      <c r="C71">
        <v>0</v>
      </c>
      <c r="D71">
        <v>0</v>
      </c>
      <c r="E71">
        <v>0</v>
      </c>
      <c r="F71">
        <v>0</v>
      </c>
      <c r="G71" t="s">
        <v>646</v>
      </c>
      <c r="H71" t="s">
        <v>646</v>
      </c>
      <c r="I71" t="s">
        <v>746</v>
      </c>
    </row>
    <row r="72" spans="1:9">
      <c r="A72">
        <v>0</v>
      </c>
      <c r="B72">
        <v>0</v>
      </c>
      <c r="C72">
        <v>0</v>
      </c>
      <c r="D72">
        <v>0</v>
      </c>
      <c r="E72">
        <v>0</v>
      </c>
      <c r="F72">
        <v>0</v>
      </c>
      <c r="G72" t="s">
        <v>646</v>
      </c>
      <c r="H72" t="s">
        <v>646</v>
      </c>
      <c r="I72" t="s">
        <v>747</v>
      </c>
    </row>
    <row r="73" spans="1:9">
      <c r="A73">
        <v>0</v>
      </c>
      <c r="B73">
        <v>0</v>
      </c>
      <c r="C73">
        <v>0</v>
      </c>
      <c r="D73">
        <v>0</v>
      </c>
      <c r="E73">
        <v>0</v>
      </c>
      <c r="F73">
        <v>0</v>
      </c>
      <c r="G73" t="s">
        <v>646</v>
      </c>
      <c r="H73" t="s">
        <v>646</v>
      </c>
      <c r="I73" t="s">
        <v>748</v>
      </c>
    </row>
    <row r="74" spans="1:9">
      <c r="A74">
        <v>39.688829765900003</v>
      </c>
      <c r="B74">
        <v>116.43040372439999</v>
      </c>
      <c r="C74">
        <v>39.690204369200003</v>
      </c>
      <c r="D74">
        <v>116.4366049915</v>
      </c>
      <c r="E74">
        <v>39.696086999999999</v>
      </c>
      <c r="F74">
        <v>116.443121</v>
      </c>
      <c r="G74" t="s">
        <v>735</v>
      </c>
      <c r="H74" t="s">
        <v>646</v>
      </c>
      <c r="I74" t="s">
        <v>749</v>
      </c>
    </row>
    <row r="75" spans="1:9">
      <c r="A75">
        <v>39.697941647699999</v>
      </c>
      <c r="B75">
        <v>116.3754855744</v>
      </c>
      <c r="C75">
        <v>39.699311924500002</v>
      </c>
      <c r="D75">
        <v>116.3816814772</v>
      </c>
      <c r="E75">
        <v>39.705581000000002</v>
      </c>
      <c r="F75">
        <v>116.388092</v>
      </c>
      <c r="G75" t="s">
        <v>750</v>
      </c>
      <c r="H75" t="s">
        <v>646</v>
      </c>
      <c r="I75" t="s">
        <v>751</v>
      </c>
    </row>
    <row r="76" spans="1:9">
      <c r="A76">
        <v>0</v>
      </c>
      <c r="B76">
        <v>0</v>
      </c>
      <c r="C76">
        <v>0</v>
      </c>
      <c r="D76">
        <v>0</v>
      </c>
      <c r="E76">
        <v>0</v>
      </c>
      <c r="F76">
        <v>0</v>
      </c>
      <c r="G76" t="s">
        <v>646</v>
      </c>
      <c r="H76" t="s">
        <v>646</v>
      </c>
      <c r="I76" t="s">
        <v>752</v>
      </c>
    </row>
    <row r="77" spans="1:9">
      <c r="A77">
        <v>39.693203367700001</v>
      </c>
      <c r="B77">
        <v>116.5686495616</v>
      </c>
      <c r="C77">
        <v>39.694247738400001</v>
      </c>
      <c r="D77">
        <v>116.5744270398</v>
      </c>
      <c r="E77">
        <v>39.699899000000002</v>
      </c>
      <c r="F77">
        <v>116.58102700000001</v>
      </c>
      <c r="G77" t="s">
        <v>735</v>
      </c>
      <c r="H77" t="s">
        <v>646</v>
      </c>
      <c r="I77" t="s">
        <v>753</v>
      </c>
    </row>
    <row r="78" spans="1:9">
      <c r="A78">
        <v>39.632914905600003</v>
      </c>
      <c r="B78">
        <v>116.31683769830001</v>
      </c>
      <c r="C78">
        <v>39.634170889700002</v>
      </c>
      <c r="D78">
        <v>116.32290485510001</v>
      </c>
      <c r="E78">
        <v>39.639933999999997</v>
      </c>
      <c r="F78">
        <v>116.329532</v>
      </c>
      <c r="G78" t="s">
        <v>754</v>
      </c>
      <c r="H78" t="s">
        <v>646</v>
      </c>
      <c r="I78" t="s">
        <v>755</v>
      </c>
    </row>
    <row r="79" spans="1:9">
      <c r="A79">
        <v>39.618685662499999</v>
      </c>
      <c r="B79">
        <v>116.34348781440001</v>
      </c>
      <c r="C79">
        <v>39.619995545199998</v>
      </c>
      <c r="D79">
        <v>116.34961934419999</v>
      </c>
      <c r="E79">
        <v>39.625787000000003</v>
      </c>
      <c r="F79">
        <v>116.356236</v>
      </c>
      <c r="G79" t="s">
        <v>756</v>
      </c>
      <c r="H79" t="s">
        <v>646</v>
      </c>
      <c r="I79" t="s">
        <v>757</v>
      </c>
    </row>
    <row r="80" spans="1:9">
      <c r="A80">
        <v>0</v>
      </c>
      <c r="B80">
        <v>0</v>
      </c>
      <c r="C80">
        <v>0</v>
      </c>
      <c r="D80">
        <v>0</v>
      </c>
      <c r="E80">
        <v>0</v>
      </c>
      <c r="F80">
        <v>0</v>
      </c>
      <c r="G80" t="s">
        <v>646</v>
      </c>
      <c r="H80" t="s">
        <v>646</v>
      </c>
      <c r="I80" t="s">
        <v>758</v>
      </c>
    </row>
    <row r="81" spans="1:9">
      <c r="A81">
        <v>39.833223920199998</v>
      </c>
      <c r="B81">
        <v>115.7153221003</v>
      </c>
      <c r="C81">
        <v>39.834397994900002</v>
      </c>
      <c r="D81">
        <v>115.7215394608</v>
      </c>
      <c r="E81">
        <v>39.840150000000001</v>
      </c>
      <c r="F81">
        <v>115.72813499999999</v>
      </c>
      <c r="G81" t="s">
        <v>759</v>
      </c>
      <c r="H81" t="s">
        <v>646</v>
      </c>
      <c r="I81" t="s">
        <v>760</v>
      </c>
    </row>
    <row r="82" spans="1:9">
      <c r="A82">
        <v>39.781313370900001</v>
      </c>
      <c r="B82">
        <v>115.6267382864</v>
      </c>
      <c r="C82">
        <v>39.782335766199999</v>
      </c>
      <c r="D82">
        <v>115.63278934989999</v>
      </c>
      <c r="E82">
        <v>39.788117999999997</v>
      </c>
      <c r="F82">
        <v>115.639381</v>
      </c>
      <c r="G82" t="s">
        <v>761</v>
      </c>
      <c r="H82" t="s">
        <v>646</v>
      </c>
      <c r="I82" t="s">
        <v>762</v>
      </c>
    </row>
    <row r="83" spans="1:9">
      <c r="A83">
        <v>39.740813494400001</v>
      </c>
      <c r="B83">
        <v>115.91021950930001</v>
      </c>
      <c r="C83">
        <v>39.741824109</v>
      </c>
      <c r="D83">
        <v>115.91613109799999</v>
      </c>
      <c r="E83">
        <v>39.748178000000003</v>
      </c>
      <c r="F83">
        <v>115.92254</v>
      </c>
      <c r="G83" t="s">
        <v>763</v>
      </c>
      <c r="H83" t="s">
        <v>646</v>
      </c>
      <c r="I83" t="s">
        <v>764</v>
      </c>
    </row>
    <row r="84" spans="1:9">
      <c r="A84">
        <v>39.608172467899998</v>
      </c>
      <c r="B84">
        <v>115.76838168419999</v>
      </c>
      <c r="C84">
        <v>39.609337895899998</v>
      </c>
      <c r="D84">
        <v>115.774577587</v>
      </c>
      <c r="E84">
        <v>39.615456999999999</v>
      </c>
      <c r="F84">
        <v>115.78104999999999</v>
      </c>
      <c r="G84" t="s">
        <v>761</v>
      </c>
      <c r="H84" t="s">
        <v>646</v>
      </c>
      <c r="I84" t="s">
        <v>765</v>
      </c>
    </row>
    <row r="85" spans="1:9">
      <c r="A85">
        <v>39.687054729000003</v>
      </c>
      <c r="B85">
        <v>115.9280159429</v>
      </c>
      <c r="C85">
        <v>39.688066222899998</v>
      </c>
      <c r="D85">
        <v>115.93392753160001</v>
      </c>
      <c r="E85">
        <v>39.694310000000002</v>
      </c>
      <c r="F85">
        <v>115.940343</v>
      </c>
      <c r="G85" t="s">
        <v>761</v>
      </c>
      <c r="H85" t="s">
        <v>646</v>
      </c>
      <c r="I85" t="s">
        <v>766</v>
      </c>
    </row>
    <row r="86" spans="1:9">
      <c r="A86">
        <v>39.689040081000002</v>
      </c>
      <c r="B86">
        <v>115.92649589520001</v>
      </c>
      <c r="C86">
        <v>39.690055556300003</v>
      </c>
      <c r="D86">
        <v>115.93240748389999</v>
      </c>
      <c r="E86">
        <v>39.696295999999997</v>
      </c>
      <c r="F86">
        <v>115.938822</v>
      </c>
      <c r="G86" t="s">
        <v>441</v>
      </c>
      <c r="H86" t="s">
        <v>646</v>
      </c>
      <c r="I86" t="s">
        <v>767</v>
      </c>
    </row>
    <row r="87" spans="1:9">
      <c r="A87">
        <v>0</v>
      </c>
      <c r="B87">
        <v>0</v>
      </c>
      <c r="C87">
        <v>0</v>
      </c>
      <c r="D87">
        <v>0</v>
      </c>
      <c r="E87">
        <v>0</v>
      </c>
      <c r="F87">
        <v>0</v>
      </c>
      <c r="G87" t="s">
        <v>646</v>
      </c>
      <c r="H87" t="s">
        <v>646</v>
      </c>
      <c r="I87" t="s">
        <v>768</v>
      </c>
    </row>
    <row r="88" spans="1:9">
      <c r="A88">
        <v>39.670197597300003</v>
      </c>
      <c r="B88">
        <v>116.1402502323</v>
      </c>
      <c r="C88">
        <v>39.671547824199997</v>
      </c>
      <c r="D88">
        <v>116.1464944149</v>
      </c>
      <c r="E88">
        <v>39.677804000000002</v>
      </c>
      <c r="F88">
        <v>116.152888</v>
      </c>
      <c r="G88" t="s">
        <v>769</v>
      </c>
      <c r="H88" t="s">
        <v>646</v>
      </c>
      <c r="I88" t="s">
        <v>770</v>
      </c>
    </row>
    <row r="89" spans="1:9">
      <c r="A89">
        <v>0</v>
      </c>
      <c r="B89">
        <v>0</v>
      </c>
      <c r="C89">
        <v>0</v>
      </c>
      <c r="D89">
        <v>0</v>
      </c>
      <c r="E89">
        <v>0</v>
      </c>
      <c r="F89">
        <v>0</v>
      </c>
      <c r="G89" t="s">
        <v>646</v>
      </c>
      <c r="H89" t="s">
        <v>646</v>
      </c>
      <c r="I89" t="s">
        <v>771</v>
      </c>
    </row>
    <row r="90" spans="1:9">
      <c r="A90">
        <v>0</v>
      </c>
      <c r="B90">
        <v>0</v>
      </c>
      <c r="C90">
        <v>0</v>
      </c>
      <c r="D90">
        <v>0</v>
      </c>
      <c r="E90">
        <v>0</v>
      </c>
      <c r="F90">
        <v>0</v>
      </c>
      <c r="G90" t="s">
        <v>646</v>
      </c>
      <c r="H90" t="s">
        <v>646</v>
      </c>
      <c r="I90" t="s">
        <v>772</v>
      </c>
    </row>
    <row r="91" spans="1:9">
      <c r="A91">
        <v>0</v>
      </c>
      <c r="B91">
        <v>0</v>
      </c>
      <c r="C91">
        <v>0</v>
      </c>
      <c r="D91">
        <v>0</v>
      </c>
      <c r="E91">
        <v>0</v>
      </c>
      <c r="F91">
        <v>0</v>
      </c>
      <c r="G91" t="s">
        <v>646</v>
      </c>
      <c r="H91" t="s">
        <v>646</v>
      </c>
      <c r="I91" t="s">
        <v>773</v>
      </c>
    </row>
    <row r="92" spans="1:9">
      <c r="A92">
        <v>39.964913392699998</v>
      </c>
      <c r="B92">
        <v>116.04334691539999</v>
      </c>
      <c r="C92">
        <v>39.966245599300002</v>
      </c>
      <c r="D92">
        <v>116.0496179201</v>
      </c>
      <c r="E92">
        <v>39.972496999999997</v>
      </c>
      <c r="F92">
        <v>116.056062</v>
      </c>
      <c r="G92" t="s">
        <v>774</v>
      </c>
      <c r="H92" t="s">
        <v>646</v>
      </c>
      <c r="I92" t="s">
        <v>775</v>
      </c>
    </row>
    <row r="93" spans="1:9">
      <c r="A93">
        <v>0</v>
      </c>
      <c r="B93">
        <v>0</v>
      </c>
      <c r="C93">
        <v>0</v>
      </c>
      <c r="D93">
        <v>0</v>
      </c>
      <c r="E93">
        <v>0</v>
      </c>
      <c r="F93">
        <v>0</v>
      </c>
      <c r="G93" t="s">
        <v>646</v>
      </c>
      <c r="H93" t="s">
        <v>646</v>
      </c>
      <c r="I93" t="s">
        <v>776</v>
      </c>
    </row>
    <row r="94" spans="1:9">
      <c r="A94">
        <v>39.892008530799998</v>
      </c>
      <c r="B94">
        <v>116.0211660698</v>
      </c>
      <c r="C94">
        <v>39.893259781899999</v>
      </c>
      <c r="D94">
        <v>116.02734051500001</v>
      </c>
      <c r="E94">
        <v>39.899548000000003</v>
      </c>
      <c r="F94">
        <v>116.03378499999999</v>
      </c>
      <c r="G94" t="s">
        <v>774</v>
      </c>
      <c r="H94" t="s">
        <v>646</v>
      </c>
      <c r="I94" t="s">
        <v>777</v>
      </c>
    </row>
    <row r="95" spans="1:9">
      <c r="A95">
        <v>0</v>
      </c>
      <c r="B95">
        <v>0</v>
      </c>
      <c r="C95">
        <v>0</v>
      </c>
      <c r="D95">
        <v>0</v>
      </c>
      <c r="E95">
        <v>0</v>
      </c>
      <c r="F95">
        <v>0</v>
      </c>
      <c r="G95" t="s">
        <v>646</v>
      </c>
      <c r="H95" t="s">
        <v>646</v>
      </c>
      <c r="I95" t="s">
        <v>778</v>
      </c>
    </row>
    <row r="96" spans="1:9">
      <c r="A96">
        <v>40.130565398100003</v>
      </c>
      <c r="B96">
        <v>116.7229433249</v>
      </c>
      <c r="C96">
        <v>40.131791749999998</v>
      </c>
      <c r="D96">
        <v>116.72902121049999</v>
      </c>
      <c r="E96">
        <v>40.137915999999997</v>
      </c>
      <c r="F96">
        <v>116.735512</v>
      </c>
      <c r="G96" t="s">
        <v>738</v>
      </c>
      <c r="H96" t="s">
        <v>646</v>
      </c>
      <c r="I96" t="s">
        <v>779</v>
      </c>
    </row>
    <row r="97" spans="1:9">
      <c r="A97">
        <v>39.945389932499999</v>
      </c>
      <c r="B97">
        <v>116.21295830219999</v>
      </c>
      <c r="C97">
        <v>39.9466279317</v>
      </c>
      <c r="D97">
        <v>116.2190308234</v>
      </c>
      <c r="E97">
        <v>39.952292999999997</v>
      </c>
      <c r="F97">
        <v>116.22562600000001</v>
      </c>
      <c r="G97" t="s">
        <v>718</v>
      </c>
      <c r="H97" t="s">
        <v>646</v>
      </c>
      <c r="I97" t="s">
        <v>780</v>
      </c>
    </row>
    <row r="98" spans="1:9">
      <c r="A98">
        <v>0</v>
      </c>
      <c r="B98">
        <v>0</v>
      </c>
      <c r="C98">
        <v>0</v>
      </c>
      <c r="D98">
        <v>0</v>
      </c>
      <c r="E98">
        <v>0</v>
      </c>
      <c r="F98">
        <v>0</v>
      </c>
      <c r="G98" t="s">
        <v>646</v>
      </c>
      <c r="H98" t="s">
        <v>646</v>
      </c>
      <c r="I98" t="s">
        <v>781</v>
      </c>
    </row>
    <row r="99" spans="1:9">
      <c r="A99">
        <v>0</v>
      </c>
      <c r="B99">
        <v>0</v>
      </c>
      <c r="C99">
        <v>0</v>
      </c>
      <c r="D99">
        <v>0</v>
      </c>
      <c r="E99">
        <v>0</v>
      </c>
      <c r="F99">
        <v>0</v>
      </c>
      <c r="G99" t="s">
        <v>646</v>
      </c>
      <c r="H99" t="s">
        <v>646</v>
      </c>
      <c r="I99" t="s">
        <v>782</v>
      </c>
    </row>
    <row r="100" spans="1:9">
      <c r="A100">
        <v>40.942679127300003</v>
      </c>
      <c r="B100">
        <v>116.51056732719999</v>
      </c>
      <c r="C100">
        <v>40.944304063899999</v>
      </c>
      <c r="D100">
        <v>116.5166881282</v>
      </c>
      <c r="E100">
        <v>40.950645000000002</v>
      </c>
      <c r="F100">
        <v>116.52306900000001</v>
      </c>
      <c r="G100" t="s">
        <v>783</v>
      </c>
      <c r="H100" t="s">
        <v>646</v>
      </c>
      <c r="I100" t="s">
        <v>784</v>
      </c>
    </row>
    <row r="101" spans="1:9">
      <c r="A101">
        <v>40.618500252499999</v>
      </c>
      <c r="B101">
        <v>116.6885833584</v>
      </c>
      <c r="C101">
        <v>40.619827655800002</v>
      </c>
      <c r="D101">
        <v>116.69462905749999</v>
      </c>
      <c r="E101">
        <v>40.625504999999997</v>
      </c>
      <c r="F101">
        <v>116.701275</v>
      </c>
      <c r="G101" t="s">
        <v>785</v>
      </c>
      <c r="H101" t="s">
        <v>646</v>
      </c>
      <c r="I101" t="s">
        <v>786</v>
      </c>
    </row>
    <row r="102" spans="1:9">
      <c r="A102">
        <v>40.363263464200003</v>
      </c>
      <c r="B102">
        <v>116.5650848737</v>
      </c>
      <c r="C102">
        <v>40.364379379600003</v>
      </c>
      <c r="D102">
        <v>116.57094818260001</v>
      </c>
      <c r="E102">
        <v>40.370044999999998</v>
      </c>
      <c r="F102">
        <v>116.577581</v>
      </c>
      <c r="G102" t="s">
        <v>783</v>
      </c>
      <c r="H102" t="s">
        <v>646</v>
      </c>
      <c r="I102" t="s">
        <v>787</v>
      </c>
    </row>
    <row r="103" spans="1:9">
      <c r="A103">
        <v>40.483513159799998</v>
      </c>
      <c r="B103">
        <v>116.65729883580001</v>
      </c>
      <c r="C103">
        <v>40.4847086921</v>
      </c>
      <c r="D103">
        <v>116.663242611</v>
      </c>
      <c r="E103">
        <v>40.490808000000001</v>
      </c>
      <c r="F103">
        <v>116.66976</v>
      </c>
      <c r="G103" t="s">
        <v>788</v>
      </c>
      <c r="H103" t="s">
        <v>646</v>
      </c>
      <c r="I103" t="s">
        <v>789</v>
      </c>
    </row>
    <row r="104" spans="1:9">
      <c r="A104">
        <v>40.395093700899999</v>
      </c>
      <c r="B104">
        <v>116.5789361027</v>
      </c>
      <c r="C104">
        <v>40.396209119600002</v>
      </c>
      <c r="D104">
        <v>116.5847886828</v>
      </c>
      <c r="E104">
        <v>40.401873999999999</v>
      </c>
      <c r="F104">
        <v>116.591396</v>
      </c>
      <c r="G104" t="s">
        <v>783</v>
      </c>
      <c r="H104" t="s">
        <v>646</v>
      </c>
      <c r="I104" t="s">
        <v>790</v>
      </c>
    </row>
    <row r="105" spans="1:9">
      <c r="A105">
        <v>40.442924975799997</v>
      </c>
      <c r="B105">
        <v>116.4763418677</v>
      </c>
      <c r="C105">
        <v>40.444304941799999</v>
      </c>
      <c r="D105">
        <v>116.48251094840001</v>
      </c>
      <c r="E105">
        <v>40.450226000000001</v>
      </c>
      <c r="F105">
        <v>116.48902200000001</v>
      </c>
      <c r="G105" t="s">
        <v>783</v>
      </c>
      <c r="H105" t="s">
        <v>646</v>
      </c>
      <c r="I105" t="s">
        <v>791</v>
      </c>
    </row>
    <row r="106" spans="1:9">
      <c r="A106">
        <v>40.293731308600002</v>
      </c>
      <c r="B106">
        <v>116.6956880801</v>
      </c>
      <c r="C106">
        <v>40.2949384016</v>
      </c>
      <c r="D106">
        <v>116.70172305040001</v>
      </c>
      <c r="E106">
        <v>40.300618</v>
      </c>
      <c r="F106">
        <v>116.708342</v>
      </c>
      <c r="G106" t="s">
        <v>783</v>
      </c>
      <c r="H106" t="s">
        <v>646</v>
      </c>
      <c r="I106" t="s">
        <v>792</v>
      </c>
    </row>
    <row r="107" spans="1:9">
      <c r="A107">
        <v>0</v>
      </c>
      <c r="B107">
        <v>0</v>
      </c>
      <c r="C107">
        <v>0</v>
      </c>
      <c r="D107">
        <v>0</v>
      </c>
      <c r="E107">
        <v>0</v>
      </c>
      <c r="F107">
        <v>0</v>
      </c>
      <c r="G107" t="s">
        <v>646</v>
      </c>
      <c r="H107" t="s">
        <v>646</v>
      </c>
      <c r="I107" t="s">
        <v>793</v>
      </c>
    </row>
    <row r="108" spans="1:9">
      <c r="A108">
        <v>40.324854556399998</v>
      </c>
      <c r="B108">
        <v>116.6591465156</v>
      </c>
      <c r="C108">
        <v>40.325995673599998</v>
      </c>
      <c r="D108">
        <v>116.6650741975</v>
      </c>
      <c r="E108">
        <v>40.332087999999999</v>
      </c>
      <c r="F108">
        <v>116.671573</v>
      </c>
      <c r="G108" t="s">
        <v>491</v>
      </c>
      <c r="H108" t="s">
        <v>646</v>
      </c>
      <c r="I108" t="s">
        <v>794</v>
      </c>
    </row>
    <row r="109" spans="1:9">
      <c r="A109">
        <v>40.442800247599997</v>
      </c>
      <c r="B109">
        <v>116.32516664329999</v>
      </c>
      <c r="C109">
        <v>40.444184296300001</v>
      </c>
      <c r="D109">
        <v>116.3313571817</v>
      </c>
      <c r="E109">
        <v>40.449863999999998</v>
      </c>
      <c r="F109">
        <v>116.337999</v>
      </c>
      <c r="G109" t="s">
        <v>795</v>
      </c>
      <c r="H109" t="s">
        <v>646</v>
      </c>
      <c r="I109" t="s">
        <v>796</v>
      </c>
    </row>
    <row r="110" spans="1:9">
      <c r="A110">
        <v>40.447642592699999</v>
      </c>
      <c r="B110">
        <v>116.700119577</v>
      </c>
      <c r="C110">
        <v>40.448895995000001</v>
      </c>
      <c r="D110">
        <v>116.70617064050001</v>
      </c>
      <c r="E110">
        <v>40.454583</v>
      </c>
      <c r="F110">
        <v>116.712813</v>
      </c>
      <c r="G110" t="s">
        <v>783</v>
      </c>
      <c r="H110" t="s">
        <v>646</v>
      </c>
      <c r="I110" t="s">
        <v>797</v>
      </c>
    </row>
    <row r="111" spans="1:9">
      <c r="A111">
        <v>0</v>
      </c>
      <c r="B111">
        <v>0</v>
      </c>
      <c r="C111">
        <v>0</v>
      </c>
      <c r="D111">
        <v>0</v>
      </c>
      <c r="E111">
        <v>0</v>
      </c>
      <c r="F111">
        <v>0</v>
      </c>
      <c r="G111" t="s">
        <v>646</v>
      </c>
      <c r="H111" t="s">
        <v>646</v>
      </c>
      <c r="I111" t="s">
        <v>798</v>
      </c>
    </row>
    <row r="112" spans="1:9">
      <c r="A112">
        <v>40.441696204099998</v>
      </c>
      <c r="B112">
        <v>116.65610954029999</v>
      </c>
      <c r="C112">
        <v>40.442876117600001</v>
      </c>
      <c r="D112">
        <v>116.66204795110001</v>
      </c>
      <c r="E112">
        <v>40.448968999999998</v>
      </c>
      <c r="F112">
        <v>116.66855099999999</v>
      </c>
      <c r="G112" t="s">
        <v>783</v>
      </c>
      <c r="H112" t="s">
        <v>646</v>
      </c>
      <c r="I112" t="s">
        <v>799</v>
      </c>
    </row>
    <row r="113" spans="1:9">
      <c r="A113">
        <v>0</v>
      </c>
      <c r="B113">
        <v>0</v>
      </c>
      <c r="C113">
        <v>0</v>
      </c>
      <c r="D113">
        <v>0</v>
      </c>
      <c r="E113">
        <v>0</v>
      </c>
      <c r="F113">
        <v>0</v>
      </c>
      <c r="G113" t="s">
        <v>646</v>
      </c>
      <c r="H113" t="s">
        <v>646</v>
      </c>
      <c r="I113" t="s">
        <v>800</v>
      </c>
    </row>
    <row r="114" spans="1:9">
      <c r="A114">
        <v>40.6323145056</v>
      </c>
      <c r="B114">
        <v>117.3558913535</v>
      </c>
      <c r="C114">
        <v>40.633873764699999</v>
      </c>
      <c r="D114">
        <v>117.36258614720001</v>
      </c>
      <c r="E114">
        <v>40.640222000000001</v>
      </c>
      <c r="F114">
        <v>117.368983</v>
      </c>
      <c r="G114" t="s">
        <v>801</v>
      </c>
      <c r="H114" t="s">
        <v>646</v>
      </c>
      <c r="I114" t="s">
        <v>802</v>
      </c>
    </row>
    <row r="115" spans="1:9">
      <c r="A115">
        <v>40.487577886899999</v>
      </c>
      <c r="B115">
        <v>116.7797690077</v>
      </c>
      <c r="C115">
        <v>40.4888958274</v>
      </c>
      <c r="D115">
        <v>116.7859219952</v>
      </c>
      <c r="E115">
        <v>40.494971999999997</v>
      </c>
      <c r="F115">
        <v>116.792416</v>
      </c>
      <c r="G115" t="s">
        <v>801</v>
      </c>
      <c r="H115" t="s">
        <v>646</v>
      </c>
      <c r="I115" t="s">
        <v>803</v>
      </c>
    </row>
    <row r="116" spans="1:9">
      <c r="A116">
        <v>40.5990820906</v>
      </c>
      <c r="B116">
        <v>117.3769403351</v>
      </c>
      <c r="C116">
        <v>40.600654268900001</v>
      </c>
      <c r="D116">
        <v>117.3836726797</v>
      </c>
      <c r="E116">
        <v>40.606734000000003</v>
      </c>
      <c r="F116">
        <v>117.390186</v>
      </c>
      <c r="G116" t="s">
        <v>801</v>
      </c>
      <c r="H116" t="s">
        <v>646</v>
      </c>
      <c r="I116" t="s">
        <v>804</v>
      </c>
    </row>
    <row r="117" spans="1:9">
      <c r="A117">
        <v>0</v>
      </c>
      <c r="B117">
        <v>0</v>
      </c>
      <c r="C117">
        <v>0</v>
      </c>
      <c r="D117">
        <v>0</v>
      </c>
      <c r="E117">
        <v>0</v>
      </c>
      <c r="F117">
        <v>0</v>
      </c>
      <c r="G117" t="s">
        <v>646</v>
      </c>
      <c r="H117" t="s">
        <v>646</v>
      </c>
      <c r="I117" t="s">
        <v>805</v>
      </c>
    </row>
    <row r="118" spans="1:9">
      <c r="A118">
        <v>40.644191491299999</v>
      </c>
      <c r="B118">
        <v>117.4905862585</v>
      </c>
      <c r="C118">
        <v>40.645673177100001</v>
      </c>
      <c r="D118">
        <v>117.4971898571</v>
      </c>
      <c r="E118">
        <v>40.651882999999998</v>
      </c>
      <c r="F118">
        <v>117.503579</v>
      </c>
      <c r="G118" t="s">
        <v>801</v>
      </c>
      <c r="H118" t="s">
        <v>646</v>
      </c>
      <c r="I118" t="s">
        <v>806</v>
      </c>
    </row>
    <row r="119" spans="1:9">
      <c r="A119">
        <v>40.581970700900001</v>
      </c>
      <c r="B119">
        <v>116.70400040609999</v>
      </c>
      <c r="C119">
        <v>40.5833111213</v>
      </c>
      <c r="D119">
        <v>116.710094385</v>
      </c>
      <c r="E119">
        <v>40.589100000000002</v>
      </c>
      <c r="F119">
        <v>116.716717</v>
      </c>
      <c r="G119" t="s">
        <v>783</v>
      </c>
      <c r="H119" t="s">
        <v>646</v>
      </c>
      <c r="I119" t="s">
        <v>807</v>
      </c>
    </row>
    <row r="120" spans="1:9">
      <c r="A120">
        <v>0</v>
      </c>
      <c r="B120">
        <v>0</v>
      </c>
      <c r="C120">
        <v>0</v>
      </c>
      <c r="D120">
        <v>0</v>
      </c>
      <c r="E120">
        <v>0</v>
      </c>
      <c r="F120">
        <v>0</v>
      </c>
      <c r="G120" t="s">
        <v>646</v>
      </c>
      <c r="H120" t="s">
        <v>646</v>
      </c>
      <c r="I120" t="s">
        <v>808</v>
      </c>
    </row>
    <row r="121" spans="1:9">
      <c r="A121">
        <v>40.6912468266</v>
      </c>
      <c r="B121">
        <v>117.162709584</v>
      </c>
      <c r="C121">
        <v>40.6928128188</v>
      </c>
      <c r="D121">
        <v>117.1692863605</v>
      </c>
      <c r="E121">
        <v>40.698467999999998</v>
      </c>
      <c r="F121">
        <v>117.17591</v>
      </c>
      <c r="G121" t="s">
        <v>801</v>
      </c>
      <c r="H121" t="s">
        <v>646</v>
      </c>
      <c r="I121" t="s">
        <v>809</v>
      </c>
    </row>
    <row r="122" spans="1:9">
      <c r="A122">
        <v>0</v>
      </c>
      <c r="B122">
        <v>0</v>
      </c>
      <c r="C122">
        <v>0</v>
      </c>
      <c r="D122">
        <v>0</v>
      </c>
      <c r="E122">
        <v>0</v>
      </c>
      <c r="F122">
        <v>0</v>
      </c>
      <c r="G122" t="s">
        <v>646</v>
      </c>
      <c r="H122" t="s">
        <v>646</v>
      </c>
      <c r="I122" t="s">
        <v>810</v>
      </c>
    </row>
    <row r="123" spans="1:9">
      <c r="A123">
        <v>40.175945259199999</v>
      </c>
      <c r="B123">
        <v>117.3118858731</v>
      </c>
      <c r="C123">
        <v>40.177248771199999</v>
      </c>
      <c r="D123">
        <v>117.31837681890001</v>
      </c>
      <c r="E123">
        <v>40.183033999999999</v>
      </c>
      <c r="F123">
        <v>117.32496399999999</v>
      </c>
      <c r="G123" t="s">
        <v>811</v>
      </c>
      <c r="H123" t="s">
        <v>646</v>
      </c>
      <c r="I123" t="s">
        <v>812</v>
      </c>
    </row>
    <row r="124" spans="1:9">
      <c r="A124">
        <v>0</v>
      </c>
      <c r="B124">
        <v>0</v>
      </c>
      <c r="C124">
        <v>0</v>
      </c>
      <c r="D124">
        <v>0</v>
      </c>
      <c r="E124">
        <v>0</v>
      </c>
      <c r="F124">
        <v>0</v>
      </c>
      <c r="G124" t="s">
        <v>646</v>
      </c>
      <c r="H124" t="s">
        <v>646</v>
      </c>
      <c r="I124" t="s">
        <v>813</v>
      </c>
    </row>
    <row r="125" spans="1:9">
      <c r="A125">
        <v>40.263489148300003</v>
      </c>
      <c r="B125">
        <v>116.97621643719999</v>
      </c>
      <c r="C125">
        <v>40.264672215200001</v>
      </c>
      <c r="D125">
        <v>116.9823694247</v>
      </c>
      <c r="E125">
        <v>40.270961999999997</v>
      </c>
      <c r="F125">
        <v>116.988815</v>
      </c>
      <c r="G125" t="s">
        <v>814</v>
      </c>
      <c r="H125" t="s">
        <v>646</v>
      </c>
      <c r="I125" t="s">
        <v>815</v>
      </c>
    </row>
    <row r="126" spans="1:9">
      <c r="A126">
        <v>0</v>
      </c>
      <c r="B126">
        <v>0</v>
      </c>
      <c r="C126">
        <v>0</v>
      </c>
      <c r="D126">
        <v>0</v>
      </c>
      <c r="E126">
        <v>0</v>
      </c>
      <c r="F126">
        <v>0</v>
      </c>
      <c r="G126" t="s">
        <v>646</v>
      </c>
      <c r="H126" t="s">
        <v>646</v>
      </c>
      <c r="I126" t="s">
        <v>816</v>
      </c>
    </row>
    <row r="127" spans="1:9">
      <c r="A127">
        <v>0</v>
      </c>
      <c r="B127">
        <v>0</v>
      </c>
      <c r="C127">
        <v>0</v>
      </c>
      <c r="D127">
        <v>0</v>
      </c>
      <c r="E127">
        <v>0</v>
      </c>
      <c r="F127">
        <v>0</v>
      </c>
      <c r="G127" t="s">
        <v>646</v>
      </c>
      <c r="H127" t="s">
        <v>646</v>
      </c>
      <c r="I127" t="s">
        <v>817</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7"/>
  <sheetViews>
    <sheetView topLeftCell="A118" workbookViewId="0">
      <selection sqref="A1:B127"/>
    </sheetView>
  </sheetViews>
  <sheetFormatPr defaultRowHeight="15.75"/>
  <cols>
    <col min="1" max="2" width="12.75" bestFit="1" customWidth="1"/>
    <col min="3" max="4" width="15.875" bestFit="1" customWidth="1"/>
    <col min="5" max="5" width="11.5" bestFit="1" customWidth="1"/>
    <col min="6" max="6" width="11.625" bestFit="1" customWidth="1"/>
    <col min="7" max="7" width="37.125" bestFit="1" customWidth="1"/>
    <col min="8" max="8" width="7.5" bestFit="1" customWidth="1"/>
    <col min="9" max="9" width="50.5" bestFit="1" customWidth="1"/>
  </cols>
  <sheetData>
    <row r="1" spans="1:9">
      <c r="A1" t="s">
        <v>637</v>
      </c>
      <c r="B1" t="s">
        <v>638</v>
      </c>
      <c r="C1" t="s">
        <v>639</v>
      </c>
      <c r="D1" t="s">
        <v>640</v>
      </c>
      <c r="E1" t="s">
        <v>641</v>
      </c>
      <c r="F1" t="s">
        <v>642</v>
      </c>
      <c r="G1" t="s">
        <v>237</v>
      </c>
      <c r="H1" t="s">
        <v>643</v>
      </c>
      <c r="I1" t="s">
        <v>644</v>
      </c>
    </row>
    <row r="2" spans="1:9">
      <c r="A2">
        <v>40.338871973300002</v>
      </c>
      <c r="B2">
        <v>116.03749791910001</v>
      </c>
      <c r="C2">
        <v>40.340229457299998</v>
      </c>
      <c r="D2">
        <v>116.0437903814</v>
      </c>
      <c r="E2">
        <v>40.346586000000002</v>
      </c>
      <c r="F2">
        <v>116.050218</v>
      </c>
      <c r="G2" t="s">
        <v>645</v>
      </c>
      <c r="H2" t="s">
        <v>646</v>
      </c>
      <c r="I2" t="s">
        <v>238</v>
      </c>
    </row>
    <row r="3" spans="1:9">
      <c r="A3">
        <v>40.2463176447</v>
      </c>
      <c r="B3">
        <v>116.21368137739999</v>
      </c>
      <c r="C3">
        <v>40.247582957900001</v>
      </c>
      <c r="D3">
        <v>116.21979144949999</v>
      </c>
      <c r="E3">
        <v>40.253256999999998</v>
      </c>
      <c r="F3">
        <v>116.22641900000001</v>
      </c>
      <c r="G3" t="s">
        <v>649</v>
      </c>
      <c r="H3" t="s">
        <v>646</v>
      </c>
      <c r="I3" t="s">
        <v>636</v>
      </c>
    </row>
    <row r="4" spans="1:9">
      <c r="A4">
        <v>40.296491884600002</v>
      </c>
      <c r="B4">
        <v>116.2423119473</v>
      </c>
      <c r="C4">
        <v>40.297748079199998</v>
      </c>
      <c r="D4">
        <v>116.2483951973</v>
      </c>
      <c r="E4">
        <v>40.303674999999998</v>
      </c>
      <c r="F4">
        <v>116.25490600000001</v>
      </c>
      <c r="G4" t="s">
        <v>654</v>
      </c>
      <c r="H4" t="s">
        <v>646</v>
      </c>
      <c r="I4" t="s">
        <v>247</v>
      </c>
    </row>
    <row r="5" spans="1:9">
      <c r="A5">
        <v>39.918140097600002</v>
      </c>
      <c r="B5">
        <v>116.30117037639999</v>
      </c>
      <c r="C5">
        <v>39.919390800899997</v>
      </c>
      <c r="D5">
        <v>116.3072321688</v>
      </c>
      <c r="E5">
        <v>39.925472999999997</v>
      </c>
      <c r="F5">
        <v>116.31371</v>
      </c>
      <c r="G5" t="s">
        <v>818</v>
      </c>
      <c r="H5" t="s">
        <v>646</v>
      </c>
      <c r="I5" t="s">
        <v>250</v>
      </c>
    </row>
    <row r="6" spans="1:9">
      <c r="A6">
        <v>39.940959128800003</v>
      </c>
      <c r="B6">
        <v>116.3384182642</v>
      </c>
      <c r="C6">
        <v>39.942283499200002</v>
      </c>
      <c r="D6">
        <v>116.34456588739999</v>
      </c>
      <c r="E6">
        <v>39.947965000000003</v>
      </c>
      <c r="F6">
        <v>116.351187</v>
      </c>
      <c r="G6" t="s">
        <v>819</v>
      </c>
      <c r="H6" t="s">
        <v>646</v>
      </c>
      <c r="I6" t="s">
        <v>254</v>
      </c>
    </row>
    <row r="7" spans="1:9">
      <c r="A7">
        <v>40.237395094500002</v>
      </c>
      <c r="B7">
        <v>116.09599512939999</v>
      </c>
      <c r="C7">
        <v>40.238816220700002</v>
      </c>
      <c r="D7">
        <v>116.1023626936</v>
      </c>
      <c r="E7">
        <v>40.244501</v>
      </c>
      <c r="F7">
        <v>116.108999</v>
      </c>
      <c r="G7" t="s">
        <v>654</v>
      </c>
      <c r="H7" t="s">
        <v>646</v>
      </c>
      <c r="I7" t="s">
        <v>258</v>
      </c>
    </row>
    <row r="8" spans="1:9">
      <c r="A8">
        <v>40.347323695900002</v>
      </c>
      <c r="B8">
        <v>116.1571629546</v>
      </c>
      <c r="C8">
        <v>40.348717772100002</v>
      </c>
      <c r="D8">
        <v>116.1634446881</v>
      </c>
      <c r="E8">
        <v>40.355049000000001</v>
      </c>
      <c r="F8">
        <v>116.16983999999999</v>
      </c>
      <c r="G8" t="s">
        <v>654</v>
      </c>
      <c r="H8" t="s">
        <v>646</v>
      </c>
      <c r="I8" t="s">
        <v>562</v>
      </c>
    </row>
    <row r="9" spans="1:9">
      <c r="A9">
        <v>40.288824169599998</v>
      </c>
      <c r="B9">
        <v>116.2023376373</v>
      </c>
      <c r="C9">
        <v>40.290113098600003</v>
      </c>
      <c r="D9">
        <v>116.2084745315</v>
      </c>
      <c r="E9">
        <v>40.295763000000001</v>
      </c>
      <c r="F9">
        <v>116.21507</v>
      </c>
      <c r="G9" t="s">
        <v>874</v>
      </c>
      <c r="H9" t="s">
        <v>646</v>
      </c>
      <c r="I9" t="s">
        <v>871</v>
      </c>
    </row>
    <row r="10" spans="1:9">
      <c r="A10">
        <v>40.293713369300001</v>
      </c>
      <c r="B10">
        <v>116.2450988076</v>
      </c>
      <c r="C10">
        <v>40.294965472100003</v>
      </c>
      <c r="D10">
        <v>116.25117669319999</v>
      </c>
      <c r="E10">
        <v>40.301074999999997</v>
      </c>
      <c r="F10">
        <v>116.257625</v>
      </c>
      <c r="G10" t="s">
        <v>820</v>
      </c>
      <c r="H10" t="s">
        <v>646</v>
      </c>
      <c r="I10" t="s">
        <v>264</v>
      </c>
    </row>
    <row r="11" spans="1:9">
      <c r="A11">
        <v>40.324142797699999</v>
      </c>
      <c r="B11">
        <v>116.100195648</v>
      </c>
      <c r="C11">
        <v>40.325582483600002</v>
      </c>
      <c r="D11">
        <v>116.10657394090001</v>
      </c>
      <c r="E11">
        <v>40.331262000000002</v>
      </c>
      <c r="F11">
        <v>116.11319399999999</v>
      </c>
      <c r="G11" t="s">
        <v>654</v>
      </c>
      <c r="H11" t="s">
        <v>646</v>
      </c>
      <c r="I11" t="s">
        <v>268</v>
      </c>
    </row>
    <row r="12" spans="1:9">
      <c r="A12">
        <v>40.136710186599998</v>
      </c>
      <c r="B12">
        <v>116.0096723895</v>
      </c>
      <c r="C12">
        <v>40.137944741399998</v>
      </c>
      <c r="D12">
        <v>116.0158414702</v>
      </c>
      <c r="E12">
        <v>40.144083000000002</v>
      </c>
      <c r="F12">
        <v>116.02234</v>
      </c>
      <c r="G12" t="s">
        <v>654</v>
      </c>
      <c r="H12" t="s">
        <v>646</v>
      </c>
      <c r="I12" t="s">
        <v>563</v>
      </c>
    </row>
    <row r="13" spans="1:9">
      <c r="A13">
        <v>40.237276930599997</v>
      </c>
      <c r="B13">
        <v>116.14912700070001</v>
      </c>
      <c r="C13">
        <v>40.2386609936</v>
      </c>
      <c r="D13">
        <v>116.155419463</v>
      </c>
      <c r="E13">
        <v>40.245004999999999</v>
      </c>
      <c r="F13">
        <v>116.16181</v>
      </c>
      <c r="G13" t="s">
        <v>654</v>
      </c>
      <c r="H13" t="s">
        <v>646</v>
      </c>
      <c r="I13" t="s">
        <v>273</v>
      </c>
    </row>
    <row r="14" spans="1:9">
      <c r="A14">
        <v>40.176747149199997</v>
      </c>
      <c r="B14">
        <v>116.3934788103</v>
      </c>
      <c r="C14">
        <v>40.178165434599997</v>
      </c>
      <c r="D14">
        <v>116.39974981500001</v>
      </c>
      <c r="E14">
        <v>40.184497999999998</v>
      </c>
      <c r="F14">
        <v>116.40612900000001</v>
      </c>
      <c r="G14" t="s">
        <v>654</v>
      </c>
      <c r="H14" t="s">
        <v>646</v>
      </c>
      <c r="I14" t="s">
        <v>277</v>
      </c>
    </row>
    <row r="15" spans="1:9">
      <c r="A15">
        <v>40.236032759399997</v>
      </c>
      <c r="B15">
        <v>116.4334643119</v>
      </c>
      <c r="C15">
        <v>40.237437503999999</v>
      </c>
      <c r="D15">
        <v>116.4397192233</v>
      </c>
      <c r="E15">
        <v>40.243181</v>
      </c>
      <c r="F15">
        <v>116.446322</v>
      </c>
      <c r="G15" t="s">
        <v>654</v>
      </c>
      <c r="H15" t="s">
        <v>646</v>
      </c>
      <c r="I15" t="s">
        <v>281</v>
      </c>
    </row>
    <row r="16" spans="1:9">
      <c r="A16">
        <v>40.430585772599997</v>
      </c>
      <c r="B16">
        <v>116.22938242630001</v>
      </c>
      <c r="C16">
        <v>40.431892444299997</v>
      </c>
      <c r="D16">
        <v>116.2354978629</v>
      </c>
      <c r="E16">
        <v>40.437660000000001</v>
      </c>
      <c r="F16">
        <v>116.242071</v>
      </c>
      <c r="G16" t="s">
        <v>821</v>
      </c>
      <c r="H16" t="s">
        <v>646</v>
      </c>
      <c r="I16" t="s">
        <v>566</v>
      </c>
    </row>
    <row r="17" spans="1:9">
      <c r="A17">
        <v>40.401131213100001</v>
      </c>
      <c r="B17">
        <v>115.9629776001</v>
      </c>
      <c r="C17">
        <v>40.402303658100003</v>
      </c>
      <c r="D17">
        <v>115.9690501213</v>
      </c>
      <c r="E17">
        <v>40.407981999999997</v>
      </c>
      <c r="F17">
        <v>115.975678</v>
      </c>
      <c r="G17" t="s">
        <v>645</v>
      </c>
      <c r="H17" t="s">
        <v>646</v>
      </c>
      <c r="I17" t="s">
        <v>863</v>
      </c>
    </row>
    <row r="18" spans="1:9">
      <c r="A18">
        <v>40.566372440800002</v>
      </c>
      <c r="B18">
        <v>116.2199132013</v>
      </c>
      <c r="C18">
        <v>40.567749940500001</v>
      </c>
      <c r="D18">
        <v>116.2260661888</v>
      </c>
      <c r="E18">
        <v>40.573421000000003</v>
      </c>
      <c r="F18">
        <v>116.23267800000001</v>
      </c>
      <c r="G18" t="s">
        <v>666</v>
      </c>
      <c r="H18" t="s">
        <v>646</v>
      </c>
      <c r="I18" t="s">
        <v>286</v>
      </c>
    </row>
    <row r="19" spans="1:9">
      <c r="A19">
        <v>40.357138397200004</v>
      </c>
      <c r="B19">
        <v>116.000562765</v>
      </c>
      <c r="C19">
        <v>40.358381211400001</v>
      </c>
      <c r="D19">
        <v>116.00672648130001</v>
      </c>
      <c r="E19">
        <v>40.364345</v>
      </c>
      <c r="F19">
        <v>116.01329699999999</v>
      </c>
      <c r="G19" t="s">
        <v>668</v>
      </c>
      <c r="H19" t="s">
        <v>646</v>
      </c>
      <c r="I19" t="s">
        <v>289</v>
      </c>
    </row>
    <row r="20" spans="1:9">
      <c r="A20">
        <v>39.933082810400002</v>
      </c>
      <c r="B20">
        <v>116.4761865696</v>
      </c>
      <c r="C20">
        <v>39.934378579700002</v>
      </c>
      <c r="D20">
        <v>116.48229127730001</v>
      </c>
      <c r="E20">
        <v>39.940292999999997</v>
      </c>
      <c r="F20">
        <v>116.488782</v>
      </c>
      <c r="G20" t="s">
        <v>822</v>
      </c>
      <c r="H20" t="s">
        <v>646</v>
      </c>
      <c r="I20" t="s">
        <v>572</v>
      </c>
    </row>
    <row r="21" spans="1:9">
      <c r="A21">
        <v>39.931129472199999</v>
      </c>
      <c r="B21">
        <v>116.4638360851</v>
      </c>
      <c r="C21">
        <v>39.932454036099998</v>
      </c>
      <c r="D21">
        <v>116.4699729793</v>
      </c>
      <c r="E21">
        <v>39.938206000000001</v>
      </c>
      <c r="F21">
        <v>116.476522</v>
      </c>
      <c r="G21" t="s">
        <v>823</v>
      </c>
      <c r="H21" t="s">
        <v>646</v>
      </c>
      <c r="I21" t="s">
        <v>294</v>
      </c>
    </row>
    <row r="22" spans="1:9">
      <c r="A22">
        <v>39.985854440499999</v>
      </c>
      <c r="B22">
        <v>116.4935282161</v>
      </c>
      <c r="C22">
        <v>39.987095826199997</v>
      </c>
      <c r="D22">
        <v>116.4995631864</v>
      </c>
      <c r="E22">
        <v>39.993350999999997</v>
      </c>
      <c r="F22">
        <v>116.505977</v>
      </c>
      <c r="G22" t="s">
        <v>824</v>
      </c>
      <c r="H22" t="s">
        <v>646</v>
      </c>
      <c r="I22" t="s">
        <v>297</v>
      </c>
    </row>
    <row r="23" spans="1:9">
      <c r="A23">
        <v>40.014395201799999</v>
      </c>
      <c r="B23">
        <v>116.5544192007</v>
      </c>
      <c r="C23">
        <v>40.015479911299998</v>
      </c>
      <c r="D23">
        <v>116.5602556875</v>
      </c>
      <c r="E23">
        <v>40.021220999999997</v>
      </c>
      <c r="F23">
        <v>116.566852</v>
      </c>
      <c r="G23" t="s">
        <v>680</v>
      </c>
      <c r="H23" t="s">
        <v>646</v>
      </c>
      <c r="I23" t="s">
        <v>300</v>
      </c>
    </row>
    <row r="24" spans="1:9">
      <c r="A24">
        <v>40.0020593108</v>
      </c>
      <c r="B24">
        <v>116.3755201232</v>
      </c>
      <c r="C24">
        <v>40.003448268</v>
      </c>
      <c r="D24">
        <v>116.381753577</v>
      </c>
      <c r="E24">
        <v>40.009731000000002</v>
      </c>
      <c r="F24">
        <v>116.388195</v>
      </c>
      <c r="G24" t="s">
        <v>825</v>
      </c>
      <c r="H24" t="s">
        <v>646</v>
      </c>
      <c r="I24" t="s">
        <v>303</v>
      </c>
    </row>
    <row r="25" spans="1:9">
      <c r="A25">
        <v>39.909302327299997</v>
      </c>
      <c r="B25">
        <v>116.5202703961</v>
      </c>
      <c r="C25">
        <v>39.910483263000003</v>
      </c>
      <c r="D25">
        <v>116.5262195358</v>
      </c>
      <c r="E25">
        <v>39.916801</v>
      </c>
      <c r="F25">
        <v>116.532584</v>
      </c>
      <c r="G25" t="s">
        <v>677</v>
      </c>
      <c r="H25" t="s">
        <v>646</v>
      </c>
      <c r="I25" t="s">
        <v>306</v>
      </c>
    </row>
    <row r="26" spans="1:9">
      <c r="A26">
        <v>39.987884227000002</v>
      </c>
      <c r="B26">
        <v>116.5046170234</v>
      </c>
      <c r="C26">
        <v>39.989096661600001</v>
      </c>
      <c r="D26">
        <v>116.51061444280001</v>
      </c>
      <c r="E26">
        <v>39.995434000000003</v>
      </c>
      <c r="F26">
        <v>116.517003</v>
      </c>
      <c r="G26" t="s">
        <v>826</v>
      </c>
      <c r="H26" t="s">
        <v>646</v>
      </c>
      <c r="I26" t="s">
        <v>307</v>
      </c>
    </row>
    <row r="27" spans="1:9">
      <c r="A27">
        <v>39.922666045</v>
      </c>
      <c r="B27">
        <v>116.43793865710001</v>
      </c>
      <c r="C27">
        <v>39.924048399999997</v>
      </c>
      <c r="D27">
        <v>116.4441506532</v>
      </c>
      <c r="E27">
        <v>39.929777999999999</v>
      </c>
      <c r="F27">
        <v>116.45072</v>
      </c>
      <c r="G27" t="s">
        <v>311</v>
      </c>
      <c r="H27" t="s">
        <v>646</v>
      </c>
      <c r="I27" t="s">
        <v>311</v>
      </c>
    </row>
    <row r="28" spans="1:9">
      <c r="A28">
        <v>39.905906054200003</v>
      </c>
      <c r="B28">
        <v>116.50069020540001</v>
      </c>
      <c r="C28">
        <v>39.907144776800003</v>
      </c>
      <c r="D28">
        <v>116.5067144468</v>
      </c>
      <c r="E28">
        <v>39.913392999999999</v>
      </c>
      <c r="F28">
        <v>116.51311099999999</v>
      </c>
      <c r="G28" t="s">
        <v>682</v>
      </c>
      <c r="H28" t="s">
        <v>646</v>
      </c>
      <c r="I28" t="s">
        <v>315</v>
      </c>
    </row>
    <row r="29" spans="1:9">
      <c r="A29">
        <v>40.0119281865</v>
      </c>
      <c r="B29">
        <v>116.5395113088</v>
      </c>
      <c r="C29">
        <v>40.0130580919</v>
      </c>
      <c r="D29">
        <v>116.5454068042</v>
      </c>
      <c r="E29">
        <v>40.019126999999997</v>
      </c>
      <c r="F29">
        <v>116.551879</v>
      </c>
      <c r="G29" t="s">
        <v>875</v>
      </c>
      <c r="H29" t="s">
        <v>646</v>
      </c>
      <c r="I29" t="s">
        <v>579</v>
      </c>
    </row>
    <row r="30" spans="1:9">
      <c r="A30">
        <v>39.836488399899999</v>
      </c>
      <c r="B30">
        <v>116.4584791841</v>
      </c>
      <c r="C30">
        <v>39.837831374899999</v>
      </c>
      <c r="D30">
        <v>116.4646321716</v>
      </c>
      <c r="E30">
        <v>39.843488999999998</v>
      </c>
      <c r="F30">
        <v>116.47122899999999</v>
      </c>
      <c r="G30" t="s">
        <v>680</v>
      </c>
      <c r="H30" t="s">
        <v>646</v>
      </c>
      <c r="I30" t="s">
        <v>319</v>
      </c>
    </row>
    <row r="31" spans="1:9">
      <c r="A31">
        <v>39.740136672200002</v>
      </c>
      <c r="B31">
        <v>116.7108426872</v>
      </c>
      <c r="C31">
        <v>39.741312283600003</v>
      </c>
      <c r="D31">
        <v>116.7168347421</v>
      </c>
      <c r="E31">
        <v>39.747100000000003</v>
      </c>
      <c r="F31">
        <v>116.72345199999999</v>
      </c>
      <c r="G31" t="s">
        <v>688</v>
      </c>
      <c r="H31" t="s">
        <v>646</v>
      </c>
      <c r="I31" t="s">
        <v>864</v>
      </c>
    </row>
    <row r="32" spans="1:9">
      <c r="A32">
        <v>39.716124162600003</v>
      </c>
      <c r="B32">
        <v>116.7042739115</v>
      </c>
      <c r="C32">
        <v>39.717296158899998</v>
      </c>
      <c r="D32">
        <v>116.71026060200001</v>
      </c>
      <c r="E32">
        <v>39.723075000000001</v>
      </c>
      <c r="F32">
        <v>116.716854</v>
      </c>
      <c r="G32" t="s">
        <v>827</v>
      </c>
      <c r="H32" t="s">
        <v>646</v>
      </c>
      <c r="I32" t="s">
        <v>324</v>
      </c>
    </row>
    <row r="33" spans="1:9">
      <c r="A33">
        <v>39.829591813500002</v>
      </c>
      <c r="B33">
        <v>116.7945819767</v>
      </c>
      <c r="C33">
        <v>39.830782366299999</v>
      </c>
      <c r="D33">
        <v>116.8006276758</v>
      </c>
      <c r="E33">
        <v>39.836514999999999</v>
      </c>
      <c r="F33">
        <v>116.807211</v>
      </c>
      <c r="G33" t="s">
        <v>688</v>
      </c>
      <c r="H33" t="s">
        <v>646</v>
      </c>
      <c r="I33" t="s">
        <v>327</v>
      </c>
    </row>
    <row r="34" spans="1:9">
      <c r="A34">
        <v>39.960002776899998</v>
      </c>
      <c r="B34">
        <v>116.7189978551</v>
      </c>
      <c r="C34">
        <v>39.961207520400002</v>
      </c>
      <c r="D34">
        <v>116.7250381898</v>
      </c>
      <c r="E34">
        <v>39.967149999999997</v>
      </c>
      <c r="F34">
        <v>116.731584</v>
      </c>
      <c r="G34" t="s">
        <v>828</v>
      </c>
      <c r="H34" t="s">
        <v>646</v>
      </c>
      <c r="I34" t="s">
        <v>330</v>
      </c>
    </row>
    <row r="35" spans="1:9">
      <c r="A35">
        <v>39.884376754100003</v>
      </c>
      <c r="B35">
        <v>116.42587272199999</v>
      </c>
      <c r="C35">
        <v>39.885768149199997</v>
      </c>
      <c r="D35">
        <v>116.43209544689999</v>
      </c>
      <c r="E35">
        <v>39.891663000000001</v>
      </c>
      <c r="F35">
        <v>116.438649</v>
      </c>
      <c r="G35" t="s">
        <v>335</v>
      </c>
      <c r="H35" t="s">
        <v>646</v>
      </c>
      <c r="I35" t="s">
        <v>335</v>
      </c>
    </row>
    <row r="36" spans="1:9">
      <c r="A36">
        <v>39.944278247500002</v>
      </c>
      <c r="B36">
        <v>116.4068032834</v>
      </c>
      <c r="C36">
        <v>39.945680763200002</v>
      </c>
      <c r="D36">
        <v>116.41304746599999</v>
      </c>
      <c r="E36">
        <v>39.951914000000002</v>
      </c>
      <c r="F36">
        <v>116.41946</v>
      </c>
      <c r="G36" t="s">
        <v>584</v>
      </c>
      <c r="H36" t="s">
        <v>646</v>
      </c>
      <c r="I36" t="s">
        <v>584</v>
      </c>
    </row>
    <row r="37" spans="1:9">
      <c r="A37">
        <v>39.899193951999997</v>
      </c>
      <c r="B37">
        <v>116.3916136741</v>
      </c>
      <c r="C37">
        <v>39.900589056599998</v>
      </c>
      <c r="D37">
        <v>116.39784712789999</v>
      </c>
      <c r="E37">
        <v>39.906942999999998</v>
      </c>
      <c r="F37">
        <v>116.40424</v>
      </c>
      <c r="G37" t="s">
        <v>829</v>
      </c>
      <c r="H37" t="s">
        <v>646</v>
      </c>
      <c r="I37" t="s">
        <v>337</v>
      </c>
    </row>
    <row r="38" spans="1:9">
      <c r="A38">
        <v>39.898288464300002</v>
      </c>
      <c r="B38">
        <v>116.3940903787</v>
      </c>
      <c r="C38">
        <v>39.899687684200003</v>
      </c>
      <c r="D38">
        <v>116.4003291969</v>
      </c>
      <c r="E38">
        <v>39.906028999999997</v>
      </c>
      <c r="F38">
        <v>116.406724</v>
      </c>
      <c r="G38" t="s">
        <v>696</v>
      </c>
      <c r="H38" t="s">
        <v>646</v>
      </c>
      <c r="I38" t="s">
        <v>339</v>
      </c>
    </row>
    <row r="39" spans="1:9">
      <c r="A39">
        <v>39.916131468499998</v>
      </c>
      <c r="B39">
        <v>116.42609015550001</v>
      </c>
      <c r="C39">
        <v>39.917526369400001</v>
      </c>
      <c r="D39">
        <v>116.4323182448</v>
      </c>
      <c r="E39">
        <v>39.923409999999997</v>
      </c>
      <c r="F39">
        <v>116.438844</v>
      </c>
      <c r="G39" t="s">
        <v>342</v>
      </c>
      <c r="H39" t="s">
        <v>646</v>
      </c>
      <c r="I39" t="s">
        <v>342</v>
      </c>
    </row>
    <row r="40" spans="1:9">
      <c r="A40">
        <v>39.945034174</v>
      </c>
      <c r="B40">
        <v>116.4317453263</v>
      </c>
      <c r="C40">
        <v>39.946428463799997</v>
      </c>
      <c r="D40">
        <v>116.4379787801</v>
      </c>
      <c r="E40">
        <v>39.952311999999999</v>
      </c>
      <c r="F40">
        <v>116.444498</v>
      </c>
      <c r="G40" t="s">
        <v>830</v>
      </c>
      <c r="H40" t="s">
        <v>646</v>
      </c>
      <c r="I40" t="s">
        <v>345</v>
      </c>
    </row>
    <row r="41" spans="1:9">
      <c r="A41">
        <v>39.9219013234</v>
      </c>
      <c r="B41">
        <v>116.3663979847</v>
      </c>
      <c r="C41">
        <v>39.9232754501</v>
      </c>
      <c r="D41">
        <v>116.3726046164</v>
      </c>
      <c r="E41">
        <v>39.929397000000002</v>
      </c>
      <c r="F41">
        <v>116.379069</v>
      </c>
      <c r="G41" t="s">
        <v>831</v>
      </c>
      <c r="H41" t="s">
        <v>646</v>
      </c>
      <c r="I41" t="s">
        <v>586</v>
      </c>
    </row>
    <row r="42" spans="1:9">
      <c r="A42">
        <v>39.9232477969</v>
      </c>
      <c r="B42">
        <v>116.3612215574</v>
      </c>
      <c r="C42">
        <v>39.924605467200003</v>
      </c>
      <c r="D42">
        <v>116.36741209580001</v>
      </c>
      <c r="E42">
        <v>39.930548999999999</v>
      </c>
      <c r="F42">
        <v>116.373938</v>
      </c>
      <c r="G42" t="s">
        <v>589</v>
      </c>
      <c r="H42" t="s">
        <v>646</v>
      </c>
      <c r="I42" t="s">
        <v>589</v>
      </c>
    </row>
    <row r="43" spans="1:9">
      <c r="A43">
        <v>39.932970848399997</v>
      </c>
      <c r="B43">
        <v>116.38326744299999</v>
      </c>
      <c r="C43">
        <v>39.934369455499997</v>
      </c>
      <c r="D43">
        <v>116.3895008967</v>
      </c>
      <c r="E43">
        <v>39.940714999999997</v>
      </c>
      <c r="F43">
        <v>116.39588000000001</v>
      </c>
      <c r="G43" t="s">
        <v>832</v>
      </c>
      <c r="H43" t="s">
        <v>646</v>
      </c>
      <c r="I43" t="s">
        <v>592</v>
      </c>
    </row>
    <row r="44" spans="1:9">
      <c r="A44">
        <v>39.933985980400003</v>
      </c>
      <c r="B44">
        <v>116.37325438809999</v>
      </c>
      <c r="C44">
        <v>39.935372246999997</v>
      </c>
      <c r="D44">
        <v>116.37947711299999</v>
      </c>
      <c r="E44">
        <v>39.941642999999999</v>
      </c>
      <c r="F44">
        <v>116.385886</v>
      </c>
      <c r="G44" t="s">
        <v>594</v>
      </c>
      <c r="H44" t="s">
        <v>646</v>
      </c>
      <c r="I44" t="s">
        <v>594</v>
      </c>
    </row>
    <row r="45" spans="1:9">
      <c r="A45">
        <v>39.9033505576</v>
      </c>
      <c r="B45">
        <v>116.3597196044</v>
      </c>
      <c r="C45">
        <v>39.904708624400001</v>
      </c>
      <c r="D45">
        <v>116.36590477839999</v>
      </c>
      <c r="E45">
        <v>39.910656000000003</v>
      </c>
      <c r="F45">
        <v>116.372449</v>
      </c>
      <c r="G45" t="s">
        <v>833</v>
      </c>
      <c r="H45" t="s">
        <v>646</v>
      </c>
      <c r="I45" t="s">
        <v>597</v>
      </c>
    </row>
    <row r="46" spans="1:9">
      <c r="A46">
        <v>39.876104652000002</v>
      </c>
      <c r="B46">
        <v>116.38613411679999</v>
      </c>
      <c r="C46">
        <v>39.877500367099998</v>
      </c>
      <c r="D46">
        <v>116.3923622061</v>
      </c>
      <c r="E46">
        <v>39.883859000000001</v>
      </c>
      <c r="F46">
        <v>116.398777</v>
      </c>
      <c r="G46" t="s">
        <v>834</v>
      </c>
      <c r="H46" t="s">
        <v>646</v>
      </c>
      <c r="I46" t="s">
        <v>348</v>
      </c>
    </row>
    <row r="47" spans="1:9">
      <c r="A47">
        <v>39.887322661500001</v>
      </c>
      <c r="B47">
        <v>116.3776639729</v>
      </c>
      <c r="C47">
        <v>39.888705823599999</v>
      </c>
      <c r="D47">
        <v>116.3838813334</v>
      </c>
      <c r="E47">
        <v>39.894989000000002</v>
      </c>
      <c r="F47">
        <v>116.39032400000001</v>
      </c>
      <c r="G47" t="s">
        <v>835</v>
      </c>
      <c r="H47" t="s">
        <v>646</v>
      </c>
      <c r="I47" t="s">
        <v>352</v>
      </c>
    </row>
    <row r="48" spans="1:9">
      <c r="A48">
        <v>39.870730447699998</v>
      </c>
      <c r="B48">
        <v>116.34748713889999</v>
      </c>
      <c r="C48">
        <v>39.872068523300001</v>
      </c>
      <c r="D48">
        <v>116.3536508552</v>
      </c>
      <c r="E48">
        <v>39.877862999999998</v>
      </c>
      <c r="F48">
        <v>116.360269</v>
      </c>
      <c r="G48" t="s">
        <v>836</v>
      </c>
      <c r="H48" t="s">
        <v>646</v>
      </c>
      <c r="I48" t="s">
        <v>631</v>
      </c>
    </row>
    <row r="49" spans="1:9">
      <c r="A49">
        <v>39.9002564643</v>
      </c>
      <c r="B49">
        <v>116.3983243787</v>
      </c>
      <c r="C49">
        <v>39.901655684200001</v>
      </c>
      <c r="D49">
        <v>116.4045631969</v>
      </c>
      <c r="E49">
        <v>39.907997000000002</v>
      </c>
      <c r="F49">
        <v>116.41095799999999</v>
      </c>
      <c r="G49" t="s">
        <v>837</v>
      </c>
      <c r="H49" t="s">
        <v>646</v>
      </c>
      <c r="I49" t="s">
        <v>356</v>
      </c>
    </row>
    <row r="50" spans="1:9">
      <c r="A50">
        <v>39.923325796900002</v>
      </c>
      <c r="B50">
        <v>116.35725555739999</v>
      </c>
      <c r="C50">
        <v>39.924683467199998</v>
      </c>
      <c r="D50">
        <v>116.3634460958</v>
      </c>
      <c r="E50">
        <v>39.930627000000001</v>
      </c>
      <c r="F50">
        <v>116.369972</v>
      </c>
      <c r="G50" t="s">
        <v>715</v>
      </c>
      <c r="H50" t="s">
        <v>646</v>
      </c>
      <c r="I50" t="s">
        <v>358</v>
      </c>
    </row>
    <row r="51" spans="1:9">
      <c r="A51">
        <v>39.882999105499998</v>
      </c>
      <c r="B51">
        <v>116.36378538709999</v>
      </c>
      <c r="C51">
        <v>39.884369918099999</v>
      </c>
      <c r="D51">
        <v>116.36998665430001</v>
      </c>
      <c r="E51">
        <v>39.890504</v>
      </c>
      <c r="F51">
        <v>116.376484</v>
      </c>
      <c r="G51" t="s">
        <v>838</v>
      </c>
      <c r="H51" t="s">
        <v>646</v>
      </c>
      <c r="I51" t="s">
        <v>361</v>
      </c>
    </row>
    <row r="52" spans="1:9">
      <c r="A52">
        <v>40.054451052399997</v>
      </c>
      <c r="B52">
        <v>116.0733670037</v>
      </c>
      <c r="C52">
        <v>40.055838991999998</v>
      </c>
      <c r="D52">
        <v>116.0797023814</v>
      </c>
      <c r="E52">
        <v>40.061584000000003</v>
      </c>
      <c r="F52">
        <v>116.086286</v>
      </c>
      <c r="G52" t="s">
        <v>718</v>
      </c>
      <c r="H52" t="s">
        <v>646</v>
      </c>
      <c r="I52" t="s">
        <v>364</v>
      </c>
    </row>
    <row r="53" spans="1:9">
      <c r="A53">
        <v>39.971417492599997</v>
      </c>
      <c r="B53">
        <v>116.1966239755</v>
      </c>
      <c r="C53">
        <v>39.972687837700001</v>
      </c>
      <c r="D53">
        <v>116.2027447765</v>
      </c>
      <c r="E53">
        <v>39.978428000000001</v>
      </c>
      <c r="F53">
        <v>116.209339</v>
      </c>
      <c r="G53" t="s">
        <v>718</v>
      </c>
      <c r="H53" t="s">
        <v>646</v>
      </c>
      <c r="I53" t="s">
        <v>365</v>
      </c>
    </row>
    <row r="54" spans="1:9">
      <c r="A54">
        <v>40.051101713599998</v>
      </c>
      <c r="B54">
        <v>116.10022362079999</v>
      </c>
      <c r="C54">
        <v>40.052501972100004</v>
      </c>
      <c r="D54">
        <v>116.1065643628</v>
      </c>
      <c r="E54">
        <v>40.058176000000003</v>
      </c>
      <c r="F54">
        <v>116.11316600000001</v>
      </c>
      <c r="G54" t="s">
        <v>721</v>
      </c>
      <c r="H54" t="s">
        <v>646</v>
      </c>
      <c r="I54" t="s">
        <v>367</v>
      </c>
    </row>
    <row r="55" spans="1:9">
      <c r="A55">
        <v>39.967933437900001</v>
      </c>
      <c r="B55">
        <v>116.3318415168</v>
      </c>
      <c r="C55">
        <v>39.969236862599999</v>
      </c>
      <c r="D55">
        <v>116.3379676822</v>
      </c>
      <c r="E55">
        <v>39.974916</v>
      </c>
      <c r="F55">
        <v>116.344611</v>
      </c>
      <c r="G55" t="s">
        <v>718</v>
      </c>
      <c r="H55" t="s">
        <v>646</v>
      </c>
      <c r="I55" t="s">
        <v>369</v>
      </c>
    </row>
    <row r="56" spans="1:9">
      <c r="A56">
        <v>39.943642078800004</v>
      </c>
      <c r="B56">
        <v>116.3242000182</v>
      </c>
      <c r="C56">
        <v>39.944945884600003</v>
      </c>
      <c r="D56">
        <v>116.33032618359999</v>
      </c>
      <c r="E56">
        <v>39.950617999999999</v>
      </c>
      <c r="F56">
        <v>116.33695</v>
      </c>
      <c r="G56" t="s">
        <v>718</v>
      </c>
      <c r="H56" t="s">
        <v>646</v>
      </c>
      <c r="I56" t="s">
        <v>372</v>
      </c>
    </row>
    <row r="57" spans="1:9">
      <c r="A57">
        <v>39.983218018499997</v>
      </c>
      <c r="B57">
        <v>116.2016591432</v>
      </c>
      <c r="C57">
        <v>39.984488177800003</v>
      </c>
      <c r="D57">
        <v>116.2077799442</v>
      </c>
      <c r="E57">
        <v>39.990231000000001</v>
      </c>
      <c r="F57">
        <v>116.214382</v>
      </c>
      <c r="G57" t="s">
        <v>725</v>
      </c>
      <c r="H57" t="s">
        <v>646</v>
      </c>
      <c r="I57" t="s">
        <v>376</v>
      </c>
    </row>
    <row r="58" spans="1:9">
      <c r="A58">
        <v>39.925331539200002</v>
      </c>
      <c r="B58">
        <v>116.2477596673</v>
      </c>
      <c r="C58">
        <v>39.9265493296</v>
      </c>
      <c r="D58">
        <v>116.2537892732</v>
      </c>
      <c r="E58">
        <v>39.932656999999999</v>
      </c>
      <c r="F58">
        <v>116.26024200000001</v>
      </c>
      <c r="G58" t="s">
        <v>727</v>
      </c>
      <c r="H58" t="s">
        <v>646</v>
      </c>
      <c r="I58" t="s">
        <v>379</v>
      </c>
    </row>
    <row r="59" spans="1:9">
      <c r="A59">
        <v>40.1035446757</v>
      </c>
      <c r="B59">
        <v>116.1970366222</v>
      </c>
      <c r="C59">
        <v>40.104820808100001</v>
      </c>
      <c r="D59">
        <v>116.2031735164</v>
      </c>
      <c r="E59">
        <v>40.110563999999997</v>
      </c>
      <c r="F59">
        <v>116.20977499999999</v>
      </c>
      <c r="G59" t="s">
        <v>839</v>
      </c>
      <c r="H59" t="s">
        <v>646</v>
      </c>
      <c r="I59" t="s">
        <v>383</v>
      </c>
    </row>
    <row r="60" spans="1:9">
      <c r="A60">
        <v>39.903175963700001</v>
      </c>
      <c r="B60">
        <v>116.2306758169</v>
      </c>
      <c r="C60">
        <v>39.904402340300003</v>
      </c>
      <c r="D60">
        <v>116.2367268804</v>
      </c>
      <c r="E60">
        <v>39.910172000000003</v>
      </c>
      <c r="F60">
        <v>116.24330399999999</v>
      </c>
      <c r="G60" t="s">
        <v>840</v>
      </c>
      <c r="H60" t="s">
        <v>646</v>
      </c>
      <c r="I60" t="s">
        <v>385</v>
      </c>
    </row>
    <row r="61" spans="1:9">
      <c r="A61">
        <v>39.977576213799999</v>
      </c>
      <c r="B61">
        <v>116.150399194</v>
      </c>
      <c r="C61">
        <v>39.978936804200004</v>
      </c>
      <c r="D61">
        <v>116.1566594698</v>
      </c>
      <c r="E61">
        <v>39.985281000000001</v>
      </c>
      <c r="F61">
        <v>116.163051</v>
      </c>
      <c r="G61" t="s">
        <v>730</v>
      </c>
      <c r="H61" t="s">
        <v>646</v>
      </c>
      <c r="I61" t="s">
        <v>388</v>
      </c>
    </row>
    <row r="62" spans="1:9">
      <c r="A62">
        <v>39.888171920700003</v>
      </c>
      <c r="B62">
        <v>116.1719191933</v>
      </c>
      <c r="C62">
        <v>39.889493142399999</v>
      </c>
      <c r="D62">
        <v>116.1781150961</v>
      </c>
      <c r="E62">
        <v>39.895722999999997</v>
      </c>
      <c r="F62">
        <v>116.184534</v>
      </c>
      <c r="G62" t="s">
        <v>730</v>
      </c>
      <c r="H62" t="s">
        <v>646</v>
      </c>
      <c r="I62" t="s">
        <v>392</v>
      </c>
    </row>
    <row r="63" spans="1:9">
      <c r="A63">
        <v>39.654275611400003</v>
      </c>
      <c r="B63">
        <v>116.58901317190001</v>
      </c>
      <c r="C63">
        <v>39.655291674799997</v>
      </c>
      <c r="D63">
        <v>116.594763828</v>
      </c>
      <c r="E63">
        <v>39.661062000000001</v>
      </c>
      <c r="F63">
        <v>116.60136199999999</v>
      </c>
      <c r="G63" t="s">
        <v>735</v>
      </c>
      <c r="H63" t="s">
        <v>646</v>
      </c>
      <c r="I63" t="s">
        <v>396</v>
      </c>
    </row>
    <row r="64" spans="1:9">
      <c r="A64">
        <v>39.593633516499999</v>
      </c>
      <c r="B64">
        <v>116.221461304</v>
      </c>
      <c r="C64">
        <v>39.594832352200001</v>
      </c>
      <c r="D64">
        <v>116.2274909099</v>
      </c>
      <c r="E64">
        <v>39.600498999999999</v>
      </c>
      <c r="F64">
        <v>116.234092</v>
      </c>
      <c r="G64" t="s">
        <v>876</v>
      </c>
      <c r="H64" t="s">
        <v>646</v>
      </c>
      <c r="I64" t="s">
        <v>865</v>
      </c>
    </row>
    <row r="65" spans="1:9">
      <c r="A65">
        <v>39.593633516499999</v>
      </c>
      <c r="B65">
        <v>116.221461304</v>
      </c>
      <c r="C65">
        <v>39.594832352200001</v>
      </c>
      <c r="D65">
        <v>116.2274909099</v>
      </c>
      <c r="E65">
        <v>39.600498999999999</v>
      </c>
      <c r="F65">
        <v>116.234092</v>
      </c>
      <c r="G65" t="s">
        <v>876</v>
      </c>
      <c r="H65" t="s">
        <v>646</v>
      </c>
      <c r="I65" t="s">
        <v>865</v>
      </c>
    </row>
    <row r="66" spans="1:9">
      <c r="A66">
        <v>39.593633516499999</v>
      </c>
      <c r="B66">
        <v>116.221461304</v>
      </c>
      <c r="C66">
        <v>39.594832352200001</v>
      </c>
      <c r="D66">
        <v>116.2274909099</v>
      </c>
      <c r="E66">
        <v>39.600498999999999</v>
      </c>
      <c r="F66">
        <v>116.234092</v>
      </c>
      <c r="G66" t="s">
        <v>876</v>
      </c>
      <c r="H66" t="s">
        <v>646</v>
      </c>
      <c r="I66" t="s">
        <v>865</v>
      </c>
    </row>
    <row r="67" spans="1:9">
      <c r="A67">
        <v>39.593633516499999</v>
      </c>
      <c r="B67">
        <v>116.221461304</v>
      </c>
      <c r="C67">
        <v>39.594832352200001</v>
      </c>
      <c r="D67">
        <v>116.2274909099</v>
      </c>
      <c r="E67">
        <v>39.600498999999999</v>
      </c>
      <c r="F67">
        <v>116.234092</v>
      </c>
      <c r="G67" t="s">
        <v>876</v>
      </c>
      <c r="H67" t="s">
        <v>646</v>
      </c>
      <c r="I67" t="s">
        <v>865</v>
      </c>
    </row>
    <row r="68" spans="1:9">
      <c r="A68">
        <v>39.6852237429</v>
      </c>
      <c r="B68">
        <v>116.4226659764</v>
      </c>
      <c r="C68">
        <v>39.686594416799998</v>
      </c>
      <c r="D68">
        <v>116.4288618792</v>
      </c>
      <c r="E68">
        <v>39.692480000000003</v>
      </c>
      <c r="F68">
        <v>116.435384</v>
      </c>
      <c r="G68" t="s">
        <v>843</v>
      </c>
      <c r="H68" t="s">
        <v>646</v>
      </c>
      <c r="I68" t="s">
        <v>869</v>
      </c>
    </row>
    <row r="69" spans="1:9">
      <c r="A69">
        <v>39.790978633999998</v>
      </c>
      <c r="B69">
        <v>116.2815528929</v>
      </c>
      <c r="C69">
        <v>39.792198733200003</v>
      </c>
      <c r="D69">
        <v>116.2875717699</v>
      </c>
      <c r="E69">
        <v>39.798538999999998</v>
      </c>
      <c r="F69">
        <v>116.29396300000001</v>
      </c>
      <c r="G69" t="s">
        <v>735</v>
      </c>
      <c r="H69" t="s">
        <v>646</v>
      </c>
      <c r="I69" t="s">
        <v>603</v>
      </c>
    </row>
    <row r="70" spans="1:9">
      <c r="A70">
        <v>39.664480323100001</v>
      </c>
      <c r="B70">
        <v>116.6756174442</v>
      </c>
      <c r="C70">
        <v>39.665591222899998</v>
      </c>
      <c r="D70">
        <v>116.68151830399999</v>
      </c>
      <c r="E70">
        <v>39.671349999999997</v>
      </c>
      <c r="F70">
        <v>116.68813</v>
      </c>
      <c r="G70" t="s">
        <v>735</v>
      </c>
      <c r="H70" t="s">
        <v>646</v>
      </c>
      <c r="I70" t="s">
        <v>409</v>
      </c>
    </row>
    <row r="71" spans="1:9">
      <c r="A71">
        <v>39.656877306299997</v>
      </c>
      <c r="B71">
        <v>116.63627960140001</v>
      </c>
      <c r="C71">
        <v>39.657918151600001</v>
      </c>
      <c r="D71">
        <v>116.6420731729</v>
      </c>
      <c r="E71">
        <v>39.664268999999997</v>
      </c>
      <c r="F71">
        <v>116.648492</v>
      </c>
      <c r="G71" t="s">
        <v>841</v>
      </c>
      <c r="H71" t="s">
        <v>646</v>
      </c>
      <c r="I71" t="s">
        <v>412</v>
      </c>
    </row>
    <row r="72" spans="1:9">
      <c r="A72">
        <v>39.497999069499997</v>
      </c>
      <c r="B72">
        <v>116.2915644557</v>
      </c>
      <c r="C72">
        <v>39.499170486300002</v>
      </c>
      <c r="D72">
        <v>116.2975565106</v>
      </c>
      <c r="E72">
        <v>39.505426</v>
      </c>
      <c r="F72">
        <v>116.304014</v>
      </c>
      <c r="G72" t="s">
        <v>842</v>
      </c>
      <c r="H72" t="s">
        <v>646</v>
      </c>
      <c r="I72" t="s">
        <v>414</v>
      </c>
    </row>
    <row r="73" spans="1:9">
      <c r="A73">
        <v>39.6852237429</v>
      </c>
      <c r="B73">
        <v>116.4226659764</v>
      </c>
      <c r="C73">
        <v>39.686594416799998</v>
      </c>
      <c r="D73">
        <v>116.4288618792</v>
      </c>
      <c r="E73">
        <v>39.692480000000003</v>
      </c>
      <c r="F73">
        <v>116.435384</v>
      </c>
      <c r="G73" t="s">
        <v>843</v>
      </c>
      <c r="H73" t="s">
        <v>646</v>
      </c>
      <c r="I73" t="s">
        <v>416</v>
      </c>
    </row>
    <row r="74" spans="1:9">
      <c r="A74">
        <v>39.6852237429</v>
      </c>
      <c r="B74">
        <v>116.4226659764</v>
      </c>
      <c r="C74">
        <v>39.686594416799998</v>
      </c>
      <c r="D74">
        <v>116.4288618792</v>
      </c>
      <c r="E74">
        <v>39.692480000000003</v>
      </c>
      <c r="F74">
        <v>116.435384</v>
      </c>
      <c r="G74" t="s">
        <v>843</v>
      </c>
      <c r="H74" t="s">
        <v>646</v>
      </c>
      <c r="I74" t="s">
        <v>416</v>
      </c>
    </row>
    <row r="75" spans="1:9">
      <c r="A75">
        <v>39.697544647699999</v>
      </c>
      <c r="B75">
        <v>116.3749735744</v>
      </c>
      <c r="C75">
        <v>39.698914924500002</v>
      </c>
      <c r="D75">
        <v>116.3811694772</v>
      </c>
      <c r="E75">
        <v>39.705184000000003</v>
      </c>
      <c r="F75">
        <v>116.38758</v>
      </c>
      <c r="G75" t="s">
        <v>750</v>
      </c>
      <c r="H75" t="s">
        <v>646</v>
      </c>
      <c r="I75" t="s">
        <v>418</v>
      </c>
    </row>
    <row r="76" spans="1:9">
      <c r="A76">
        <v>39.646631716000002</v>
      </c>
      <c r="B76">
        <v>116.6331416271</v>
      </c>
      <c r="C76">
        <v>39.647668580900003</v>
      </c>
      <c r="D76">
        <v>116.6389351986</v>
      </c>
      <c r="E76">
        <v>39.654024</v>
      </c>
      <c r="F76">
        <v>116.64536</v>
      </c>
      <c r="G76" t="s">
        <v>844</v>
      </c>
      <c r="H76" t="s">
        <v>646</v>
      </c>
      <c r="I76" t="s">
        <v>420</v>
      </c>
    </row>
    <row r="77" spans="1:9">
      <c r="A77">
        <v>39.6932093677</v>
      </c>
      <c r="B77">
        <v>116.5686495616</v>
      </c>
      <c r="C77">
        <v>39.6942537384</v>
      </c>
      <c r="D77">
        <v>116.5744270398</v>
      </c>
      <c r="E77">
        <v>39.699905000000001</v>
      </c>
      <c r="F77">
        <v>116.58102700000001</v>
      </c>
      <c r="G77" t="s">
        <v>735</v>
      </c>
      <c r="H77" t="s">
        <v>646</v>
      </c>
      <c r="I77" t="s">
        <v>422</v>
      </c>
    </row>
    <row r="78" spans="1:9">
      <c r="A78">
        <v>39.7889191051</v>
      </c>
      <c r="B78">
        <v>116.3459310273</v>
      </c>
      <c r="C78">
        <v>39.790250495999999</v>
      </c>
      <c r="D78">
        <v>116.3520840148</v>
      </c>
      <c r="E78">
        <v>39.796036000000001</v>
      </c>
      <c r="F78">
        <v>116.358673</v>
      </c>
      <c r="G78" t="s">
        <v>845</v>
      </c>
      <c r="H78" t="s">
        <v>646</v>
      </c>
      <c r="I78" t="s">
        <v>609</v>
      </c>
    </row>
    <row r="79" spans="1:9">
      <c r="A79">
        <v>39.615671042800003</v>
      </c>
      <c r="B79">
        <v>116.34799161780001</v>
      </c>
      <c r="C79">
        <v>39.616976982099999</v>
      </c>
      <c r="D79">
        <v>116.35412314760001</v>
      </c>
      <c r="E79">
        <v>39.622768000000001</v>
      </c>
      <c r="F79">
        <v>116.360732</v>
      </c>
      <c r="G79" t="s">
        <v>735</v>
      </c>
      <c r="H79" t="s">
        <v>646</v>
      </c>
      <c r="I79" t="s">
        <v>870</v>
      </c>
    </row>
    <row r="80" spans="1:9">
      <c r="A80">
        <v>39.636521347799999</v>
      </c>
      <c r="B80">
        <v>115.56467108699999</v>
      </c>
      <c r="C80">
        <v>39.637533573600003</v>
      </c>
      <c r="D80">
        <v>115.5707328794</v>
      </c>
      <c r="E80">
        <v>39.643768999999999</v>
      </c>
      <c r="F80">
        <v>115.577167</v>
      </c>
      <c r="G80" t="s">
        <v>761</v>
      </c>
      <c r="H80" t="s">
        <v>646</v>
      </c>
      <c r="I80" t="s">
        <v>426</v>
      </c>
    </row>
    <row r="81" spans="1:9">
      <c r="A81">
        <v>39.826462728099997</v>
      </c>
      <c r="B81">
        <v>115.7302942642</v>
      </c>
      <c r="C81">
        <v>39.827649334</v>
      </c>
      <c r="D81">
        <v>115.73652235350001</v>
      </c>
      <c r="E81">
        <v>39.833314999999999</v>
      </c>
      <c r="F81">
        <v>115.743134</v>
      </c>
      <c r="G81" t="s">
        <v>846</v>
      </c>
      <c r="H81" t="s">
        <v>646</v>
      </c>
      <c r="I81" t="s">
        <v>429</v>
      </c>
    </row>
    <row r="82" spans="1:9">
      <c r="A82">
        <v>39.780932370899997</v>
      </c>
      <c r="B82">
        <v>115.6242302863</v>
      </c>
      <c r="C82">
        <v>39.781954766200002</v>
      </c>
      <c r="D82">
        <v>115.6302813498</v>
      </c>
      <c r="E82">
        <v>39.787737</v>
      </c>
      <c r="F82">
        <v>115.63687299999999</v>
      </c>
      <c r="G82" t="s">
        <v>761</v>
      </c>
      <c r="H82" t="s">
        <v>646</v>
      </c>
      <c r="I82" t="s">
        <v>432</v>
      </c>
    </row>
    <row r="83" spans="1:9">
      <c r="A83">
        <v>39.732529828899999</v>
      </c>
      <c r="B83">
        <v>115.9083681099</v>
      </c>
      <c r="C83">
        <v>39.733540590099999</v>
      </c>
      <c r="D83">
        <v>115.9142796986</v>
      </c>
      <c r="E83">
        <v>39.739891</v>
      </c>
      <c r="F83">
        <v>115.920681</v>
      </c>
      <c r="G83" t="s">
        <v>761</v>
      </c>
      <c r="H83" t="s">
        <v>646</v>
      </c>
      <c r="I83" t="s">
        <v>436</v>
      </c>
    </row>
    <row r="84" spans="1:9">
      <c r="A84">
        <v>39.551390556000001</v>
      </c>
      <c r="B84">
        <v>115.8200571055</v>
      </c>
      <c r="C84">
        <v>39.552478404200002</v>
      </c>
      <c r="D84">
        <v>115.8261403555</v>
      </c>
      <c r="E84">
        <v>39.558543</v>
      </c>
      <c r="F84">
        <v>115.83259700000001</v>
      </c>
      <c r="G84" t="s">
        <v>847</v>
      </c>
      <c r="H84" t="s">
        <v>646</v>
      </c>
      <c r="I84" t="s">
        <v>439</v>
      </c>
    </row>
    <row r="85" spans="1:9">
      <c r="A85">
        <v>39.687054729000003</v>
      </c>
      <c r="B85">
        <v>115.9280159429</v>
      </c>
      <c r="C85">
        <v>39.688066222899998</v>
      </c>
      <c r="D85">
        <v>115.93392753160001</v>
      </c>
      <c r="E85">
        <v>39.694310000000002</v>
      </c>
      <c r="F85">
        <v>115.940343</v>
      </c>
      <c r="G85" t="s">
        <v>761</v>
      </c>
      <c r="H85" t="s">
        <v>646</v>
      </c>
      <c r="I85" t="s">
        <v>441</v>
      </c>
    </row>
    <row r="86" spans="1:9">
      <c r="A86">
        <v>39.687054729000003</v>
      </c>
      <c r="B86">
        <v>115.9280159429</v>
      </c>
      <c r="C86">
        <v>39.688066222899998</v>
      </c>
      <c r="D86">
        <v>115.93392753160001</v>
      </c>
      <c r="E86">
        <v>39.694310000000002</v>
      </c>
      <c r="F86">
        <v>115.940343</v>
      </c>
      <c r="G86" t="s">
        <v>761</v>
      </c>
      <c r="H86" t="s">
        <v>646</v>
      </c>
      <c r="I86" t="s">
        <v>441</v>
      </c>
    </row>
    <row r="87" spans="1:9">
      <c r="A87">
        <v>39.7931141352</v>
      </c>
      <c r="B87">
        <v>115.9415201307</v>
      </c>
      <c r="C87">
        <v>39.7941528697</v>
      </c>
      <c r="D87">
        <v>115.947453177</v>
      </c>
      <c r="E87">
        <v>39.800238999999998</v>
      </c>
      <c r="F87">
        <v>115.953936</v>
      </c>
      <c r="G87" t="s">
        <v>761</v>
      </c>
      <c r="H87" t="s">
        <v>646</v>
      </c>
      <c r="I87" t="s">
        <v>444</v>
      </c>
    </row>
    <row r="88" spans="1:9">
      <c r="A88">
        <v>39.675390597300002</v>
      </c>
      <c r="B88">
        <v>116.1333422324</v>
      </c>
      <c r="C88">
        <v>39.676740824200003</v>
      </c>
      <c r="D88">
        <v>116.139586415</v>
      </c>
      <c r="E88">
        <v>39.682997</v>
      </c>
      <c r="F88">
        <v>116.14597999999999</v>
      </c>
      <c r="G88" t="s">
        <v>761</v>
      </c>
      <c r="H88" t="s">
        <v>646</v>
      </c>
      <c r="I88" t="s">
        <v>866</v>
      </c>
    </row>
    <row r="89" spans="1:9">
      <c r="A89">
        <v>39.7931141352</v>
      </c>
      <c r="B89">
        <v>115.9415201307</v>
      </c>
      <c r="C89">
        <v>39.7941528697</v>
      </c>
      <c r="D89">
        <v>115.947453177</v>
      </c>
      <c r="E89">
        <v>39.800238999999998</v>
      </c>
      <c r="F89">
        <v>115.953936</v>
      </c>
      <c r="G89" t="s">
        <v>761</v>
      </c>
      <c r="H89" t="s">
        <v>646</v>
      </c>
      <c r="I89" t="s">
        <v>444</v>
      </c>
    </row>
    <row r="90" spans="1:9">
      <c r="A90">
        <v>39.845490148899998</v>
      </c>
      <c r="B90">
        <v>115.55300718869999</v>
      </c>
      <c r="C90">
        <v>39.846544603700004</v>
      </c>
      <c r="D90">
        <v>115.55911726079999</v>
      </c>
      <c r="E90">
        <v>39.852870000000003</v>
      </c>
      <c r="F90">
        <v>115.56549800000001</v>
      </c>
      <c r="G90" t="s">
        <v>848</v>
      </c>
      <c r="H90" t="s">
        <v>646</v>
      </c>
      <c r="I90" t="s">
        <v>448</v>
      </c>
    </row>
    <row r="91" spans="1:9">
      <c r="A91">
        <v>39.970886682100002</v>
      </c>
      <c r="B91">
        <v>116.0476363203</v>
      </c>
      <c r="C91">
        <v>39.972218693899997</v>
      </c>
      <c r="D91">
        <v>116.053907325</v>
      </c>
      <c r="E91">
        <v>39.978473999999999</v>
      </c>
      <c r="F91">
        <v>116.060362</v>
      </c>
      <c r="G91" t="s">
        <v>774</v>
      </c>
      <c r="H91" t="s">
        <v>646</v>
      </c>
      <c r="I91" t="s">
        <v>451</v>
      </c>
    </row>
    <row r="92" spans="1:9">
      <c r="A92">
        <v>39.970886682100002</v>
      </c>
      <c r="B92">
        <v>116.0476363203</v>
      </c>
      <c r="C92">
        <v>39.972218693899997</v>
      </c>
      <c r="D92">
        <v>116.053907325</v>
      </c>
      <c r="E92">
        <v>39.978473999999999</v>
      </c>
      <c r="F92">
        <v>116.060362</v>
      </c>
      <c r="G92" t="s">
        <v>774</v>
      </c>
      <c r="H92" t="s">
        <v>646</v>
      </c>
      <c r="I92" t="s">
        <v>451</v>
      </c>
    </row>
    <row r="93" spans="1:9">
      <c r="A93">
        <v>39.877188816</v>
      </c>
      <c r="B93">
        <v>116.0238623075</v>
      </c>
      <c r="C93">
        <v>39.878465134800003</v>
      </c>
      <c r="D93">
        <v>116.03006357469999</v>
      </c>
      <c r="E93">
        <v>39.884838999999999</v>
      </c>
      <c r="F93">
        <v>116.03649299999999</v>
      </c>
      <c r="G93" t="s">
        <v>849</v>
      </c>
      <c r="H93" t="s">
        <v>646</v>
      </c>
      <c r="I93" t="s">
        <v>455</v>
      </c>
    </row>
    <row r="94" spans="1:9">
      <c r="A94">
        <v>39.892008530799998</v>
      </c>
      <c r="B94">
        <v>116.0211660698</v>
      </c>
      <c r="C94">
        <v>39.893259781899999</v>
      </c>
      <c r="D94">
        <v>116.02734051500001</v>
      </c>
      <c r="E94">
        <v>39.899548000000003</v>
      </c>
      <c r="F94">
        <v>116.03378499999999</v>
      </c>
      <c r="G94" t="s">
        <v>774</v>
      </c>
      <c r="H94" t="s">
        <v>646</v>
      </c>
      <c r="I94" t="s">
        <v>457</v>
      </c>
    </row>
    <row r="95" spans="1:9">
      <c r="A95">
        <v>39.9418317007</v>
      </c>
      <c r="B95">
        <v>115.6066889257</v>
      </c>
      <c r="C95">
        <v>39.942851714900002</v>
      </c>
      <c r="D95">
        <v>115.61274535370001</v>
      </c>
      <c r="E95">
        <v>39.948514000000003</v>
      </c>
      <c r="F95">
        <v>115.61935699999999</v>
      </c>
      <c r="G95" t="s">
        <v>850</v>
      </c>
      <c r="H95" t="s">
        <v>646</v>
      </c>
      <c r="I95" t="s">
        <v>459</v>
      </c>
    </row>
    <row r="96" spans="1:9">
      <c r="A96">
        <v>40.130565398100003</v>
      </c>
      <c r="B96">
        <v>116.7229433249</v>
      </c>
      <c r="C96">
        <v>40.131791749999998</v>
      </c>
      <c r="D96">
        <v>116.72902121049999</v>
      </c>
      <c r="E96">
        <v>40.137915999999997</v>
      </c>
      <c r="F96">
        <v>116.735512</v>
      </c>
      <c r="G96" t="s">
        <v>738</v>
      </c>
      <c r="H96" t="s">
        <v>646</v>
      </c>
      <c r="I96" t="s">
        <v>461</v>
      </c>
    </row>
    <row r="97" spans="1:9">
      <c r="A97">
        <v>40.226064463299998</v>
      </c>
      <c r="B97">
        <v>116.7739821426</v>
      </c>
      <c r="C97">
        <v>40.227305573999999</v>
      </c>
      <c r="D97">
        <v>116.7801029436</v>
      </c>
      <c r="E97">
        <v>40.233381999999999</v>
      </c>
      <c r="F97">
        <v>116.786597</v>
      </c>
      <c r="G97" t="s">
        <v>851</v>
      </c>
      <c r="H97" t="s">
        <v>646</v>
      </c>
      <c r="I97" t="s">
        <v>464</v>
      </c>
    </row>
    <row r="98" spans="1:9">
      <c r="A98">
        <v>40.226064463299998</v>
      </c>
      <c r="B98">
        <v>116.7739821426</v>
      </c>
      <c r="C98">
        <v>40.227305573999999</v>
      </c>
      <c r="D98">
        <v>116.7801029436</v>
      </c>
      <c r="E98">
        <v>40.233381999999999</v>
      </c>
      <c r="F98">
        <v>116.786597</v>
      </c>
      <c r="G98" t="s">
        <v>851</v>
      </c>
      <c r="H98" t="s">
        <v>646</v>
      </c>
      <c r="I98" t="s">
        <v>464</v>
      </c>
    </row>
    <row r="99" spans="1:9">
      <c r="A99">
        <v>40.167772696</v>
      </c>
      <c r="B99">
        <v>116.548198943</v>
      </c>
      <c r="C99">
        <v>40.168887815399998</v>
      </c>
      <c r="D99">
        <v>116.55408370959999</v>
      </c>
      <c r="E99">
        <v>40.174771</v>
      </c>
      <c r="F99">
        <v>116.56059500000001</v>
      </c>
      <c r="G99" t="s">
        <v>877</v>
      </c>
      <c r="H99" t="s">
        <v>646</v>
      </c>
      <c r="I99" t="s">
        <v>867</v>
      </c>
    </row>
    <row r="100" spans="1:9">
      <c r="A100">
        <v>40.957955305299997</v>
      </c>
      <c r="B100">
        <v>116.4833693067</v>
      </c>
      <c r="C100">
        <v>40.959656717500003</v>
      </c>
      <c r="D100">
        <v>116.4895705739</v>
      </c>
      <c r="E100">
        <v>40.965766000000002</v>
      </c>
      <c r="F100">
        <v>116.49603</v>
      </c>
      <c r="G100" t="s">
        <v>783</v>
      </c>
      <c r="H100" t="s">
        <v>646</v>
      </c>
      <c r="I100" t="s">
        <v>469</v>
      </c>
    </row>
    <row r="101" spans="1:9">
      <c r="A101">
        <v>40.621543948000003</v>
      </c>
      <c r="B101">
        <v>116.680525093</v>
      </c>
      <c r="C101">
        <v>40.622855064299998</v>
      </c>
      <c r="D101">
        <v>116.6865439699</v>
      </c>
      <c r="E101">
        <v>40.628611999999997</v>
      </c>
      <c r="F101">
        <v>116.69316000000001</v>
      </c>
      <c r="G101" t="s">
        <v>783</v>
      </c>
      <c r="H101" t="s">
        <v>646</v>
      </c>
      <c r="I101" t="s">
        <v>472</v>
      </c>
    </row>
    <row r="102" spans="1:9">
      <c r="A102">
        <v>40.359354464200003</v>
      </c>
      <c r="B102">
        <v>116.5669758737</v>
      </c>
      <c r="C102">
        <v>40.360470379600002</v>
      </c>
      <c r="D102">
        <v>116.57283918260001</v>
      </c>
      <c r="E102">
        <v>40.366135999999997</v>
      </c>
      <c r="F102">
        <v>116.579472</v>
      </c>
      <c r="G102" t="s">
        <v>783</v>
      </c>
      <c r="H102" t="s">
        <v>646</v>
      </c>
      <c r="I102" t="s">
        <v>476</v>
      </c>
    </row>
    <row r="103" spans="1:9">
      <c r="A103">
        <v>40.483418159800003</v>
      </c>
      <c r="B103">
        <v>116.6572738358</v>
      </c>
      <c r="C103">
        <v>40.484613692099998</v>
      </c>
      <c r="D103">
        <v>116.66321761099999</v>
      </c>
      <c r="E103">
        <v>40.490713</v>
      </c>
      <c r="F103">
        <v>116.669735</v>
      </c>
      <c r="G103" t="s">
        <v>788</v>
      </c>
      <c r="H103" t="s">
        <v>646</v>
      </c>
      <c r="I103" t="s">
        <v>480</v>
      </c>
    </row>
    <row r="104" spans="1:9">
      <c r="A104">
        <v>40.383144089200002</v>
      </c>
      <c r="B104">
        <v>116.5830147999</v>
      </c>
      <c r="C104">
        <v>40.384247414400001</v>
      </c>
      <c r="D104">
        <v>116.5888566511</v>
      </c>
      <c r="E104">
        <v>40.390016000000003</v>
      </c>
      <c r="F104">
        <v>116.595444</v>
      </c>
      <c r="G104" t="s">
        <v>783</v>
      </c>
      <c r="H104" t="s">
        <v>646</v>
      </c>
      <c r="I104" t="s">
        <v>482</v>
      </c>
    </row>
    <row r="105" spans="1:9">
      <c r="A105">
        <v>40.413743446300003</v>
      </c>
      <c r="B105">
        <v>116.46003844640001</v>
      </c>
      <c r="C105">
        <v>40.415160788599998</v>
      </c>
      <c r="D105">
        <v>116.4662665357</v>
      </c>
      <c r="E105">
        <v>40.420817</v>
      </c>
      <c r="F105">
        <v>116.472853</v>
      </c>
      <c r="G105" t="s">
        <v>852</v>
      </c>
      <c r="H105" t="s">
        <v>646</v>
      </c>
      <c r="I105" t="s">
        <v>618</v>
      </c>
    </row>
    <row r="106" spans="1:9">
      <c r="A106">
        <v>40.295480308599998</v>
      </c>
      <c r="B106">
        <v>116.6929000801</v>
      </c>
      <c r="C106">
        <v>40.296687401600003</v>
      </c>
      <c r="D106">
        <v>116.6989350504</v>
      </c>
      <c r="E106">
        <v>40.302366999999997</v>
      </c>
      <c r="F106">
        <v>116.70555400000001</v>
      </c>
      <c r="G106" t="s">
        <v>853</v>
      </c>
      <c r="H106" t="s">
        <v>646</v>
      </c>
      <c r="I106" t="s">
        <v>485</v>
      </c>
    </row>
    <row r="107" spans="1:9">
      <c r="A107">
        <v>40.295480308599998</v>
      </c>
      <c r="B107">
        <v>116.6929000801</v>
      </c>
      <c r="C107">
        <v>40.296687401600003</v>
      </c>
      <c r="D107">
        <v>116.6989350504</v>
      </c>
      <c r="E107">
        <v>40.302366999999997</v>
      </c>
      <c r="F107">
        <v>116.70555400000001</v>
      </c>
      <c r="G107" t="s">
        <v>853</v>
      </c>
      <c r="H107" t="s">
        <v>646</v>
      </c>
      <c r="I107" t="s">
        <v>488</v>
      </c>
    </row>
    <row r="108" spans="1:9">
      <c r="A108">
        <v>40.324854556399998</v>
      </c>
      <c r="B108">
        <v>116.6591465156</v>
      </c>
      <c r="C108">
        <v>40.325995673599998</v>
      </c>
      <c r="D108">
        <v>116.6650741975</v>
      </c>
      <c r="E108">
        <v>40.332087999999999</v>
      </c>
      <c r="F108">
        <v>116.671573</v>
      </c>
      <c r="G108" t="s">
        <v>491</v>
      </c>
      <c r="H108" t="s">
        <v>646</v>
      </c>
      <c r="I108" t="s">
        <v>491</v>
      </c>
    </row>
    <row r="109" spans="1:9">
      <c r="A109">
        <v>40.429609651600003</v>
      </c>
      <c r="B109">
        <v>116.32575664070001</v>
      </c>
      <c r="C109">
        <v>40.430989822999997</v>
      </c>
      <c r="D109">
        <v>116.3319418147</v>
      </c>
      <c r="E109">
        <v>40.436666000000002</v>
      </c>
      <c r="F109">
        <v>116.338578</v>
      </c>
      <c r="G109" t="s">
        <v>783</v>
      </c>
      <c r="H109" t="s">
        <v>646</v>
      </c>
      <c r="I109" t="s">
        <v>494</v>
      </c>
    </row>
    <row r="110" spans="1:9">
      <c r="A110">
        <v>40.445617592700003</v>
      </c>
      <c r="B110">
        <v>116.693004577</v>
      </c>
      <c r="C110">
        <v>40.446870994999998</v>
      </c>
      <c r="D110">
        <v>116.69905564050001</v>
      </c>
      <c r="E110">
        <v>40.452558000000003</v>
      </c>
      <c r="F110">
        <v>116.705698</v>
      </c>
      <c r="G110" t="s">
        <v>783</v>
      </c>
      <c r="H110" t="s">
        <v>646</v>
      </c>
      <c r="I110" t="s">
        <v>868</v>
      </c>
    </row>
    <row r="111" spans="1:9">
      <c r="A111">
        <v>40.864679525699998</v>
      </c>
      <c r="B111">
        <v>116.6539446641</v>
      </c>
      <c r="C111">
        <v>40.8661279178</v>
      </c>
      <c r="D111">
        <v>116.6599367189</v>
      </c>
      <c r="E111">
        <v>40.872219000000001</v>
      </c>
      <c r="F111">
        <v>116.666437</v>
      </c>
      <c r="G111" t="s">
        <v>783</v>
      </c>
      <c r="H111" t="s">
        <v>646</v>
      </c>
      <c r="I111" t="s">
        <v>498</v>
      </c>
    </row>
    <row r="112" spans="1:9">
      <c r="A112">
        <v>40.441696204099998</v>
      </c>
      <c r="B112">
        <v>116.65610954029999</v>
      </c>
      <c r="C112">
        <v>40.442876117600001</v>
      </c>
      <c r="D112">
        <v>116.66204795110001</v>
      </c>
      <c r="E112">
        <v>40.448968999999998</v>
      </c>
      <c r="F112">
        <v>116.66855099999999</v>
      </c>
      <c r="G112" t="s">
        <v>783</v>
      </c>
      <c r="H112" t="s">
        <v>646</v>
      </c>
      <c r="I112" t="s">
        <v>501</v>
      </c>
    </row>
    <row r="113" spans="1:9">
      <c r="A113">
        <v>40.629168805200003</v>
      </c>
      <c r="B113">
        <v>116.7713496822</v>
      </c>
      <c r="C113">
        <v>40.630573361400003</v>
      </c>
      <c r="D113">
        <v>116.7775241274</v>
      </c>
      <c r="E113">
        <v>40.636806</v>
      </c>
      <c r="F113">
        <v>116.78394</v>
      </c>
      <c r="G113" t="s">
        <v>878</v>
      </c>
      <c r="H113" t="s">
        <v>646</v>
      </c>
      <c r="I113" t="s">
        <v>872</v>
      </c>
    </row>
    <row r="114" spans="1:9">
      <c r="A114">
        <v>40.6323145056</v>
      </c>
      <c r="B114">
        <v>117.3558913535</v>
      </c>
      <c r="C114">
        <v>40.633873764699999</v>
      </c>
      <c r="D114">
        <v>117.36258614720001</v>
      </c>
      <c r="E114">
        <v>40.640222000000001</v>
      </c>
      <c r="F114">
        <v>117.368983</v>
      </c>
      <c r="G114" t="s">
        <v>801</v>
      </c>
      <c r="H114" t="s">
        <v>646</v>
      </c>
      <c r="I114" t="s">
        <v>508</v>
      </c>
    </row>
    <row r="115" spans="1:9">
      <c r="A115">
        <v>40.479022280300001</v>
      </c>
      <c r="B115">
        <v>116.80257726809999</v>
      </c>
      <c r="C115">
        <v>40.480299418100003</v>
      </c>
      <c r="D115">
        <v>116.80869270469999</v>
      </c>
      <c r="E115">
        <v>40.485959999999999</v>
      </c>
      <c r="F115">
        <v>116.815326</v>
      </c>
      <c r="G115" t="s">
        <v>854</v>
      </c>
      <c r="H115" t="s">
        <v>646</v>
      </c>
      <c r="I115" t="s">
        <v>511</v>
      </c>
    </row>
    <row r="116" spans="1:9">
      <c r="A116">
        <v>40.631724829299998</v>
      </c>
      <c r="B116">
        <v>117.3751013017</v>
      </c>
      <c r="C116">
        <v>40.633312586300001</v>
      </c>
      <c r="D116">
        <v>117.38183901070001</v>
      </c>
      <c r="E116">
        <v>40.639386000000002</v>
      </c>
      <c r="F116">
        <v>117.38832499999999</v>
      </c>
      <c r="G116" t="s">
        <v>855</v>
      </c>
      <c r="H116" t="s">
        <v>646</v>
      </c>
      <c r="I116" t="s">
        <v>514</v>
      </c>
    </row>
    <row r="117" spans="1:9">
      <c r="A117">
        <v>40.613379004199999</v>
      </c>
      <c r="B117">
        <v>116.80764674460001</v>
      </c>
      <c r="C117">
        <v>40.614726967999999</v>
      </c>
      <c r="D117">
        <v>116.81377827439999</v>
      </c>
      <c r="E117">
        <v>40.620382999999997</v>
      </c>
      <c r="F117">
        <v>116.82040499999999</v>
      </c>
      <c r="G117" t="s">
        <v>856</v>
      </c>
      <c r="H117" t="s">
        <v>646</v>
      </c>
      <c r="I117" t="s">
        <v>517</v>
      </c>
    </row>
    <row r="118" spans="1:9">
      <c r="A118">
        <v>40.648837805600003</v>
      </c>
      <c r="B118">
        <v>117.4792341949</v>
      </c>
      <c r="C118">
        <v>40.650351828700003</v>
      </c>
      <c r="D118">
        <v>117.4858753444</v>
      </c>
      <c r="E118">
        <v>40.656668000000003</v>
      </c>
      <c r="F118">
        <v>117.492228</v>
      </c>
      <c r="G118" t="s">
        <v>857</v>
      </c>
      <c r="H118" t="s">
        <v>646</v>
      </c>
      <c r="I118" t="s">
        <v>521</v>
      </c>
    </row>
    <row r="119" spans="1:9">
      <c r="A119">
        <v>40.581970700900001</v>
      </c>
      <c r="B119">
        <v>116.70400040609999</v>
      </c>
      <c r="C119">
        <v>40.5833111213</v>
      </c>
      <c r="D119">
        <v>116.710094385</v>
      </c>
      <c r="E119">
        <v>40.589100000000002</v>
      </c>
      <c r="F119">
        <v>116.716717</v>
      </c>
      <c r="G119" t="s">
        <v>783</v>
      </c>
      <c r="H119" t="s">
        <v>646</v>
      </c>
      <c r="I119" t="s">
        <v>526</v>
      </c>
    </row>
    <row r="120" spans="1:9">
      <c r="A120">
        <v>40.575970536</v>
      </c>
      <c r="B120">
        <v>117.2492675761</v>
      </c>
      <c r="C120">
        <v>40.577355979499998</v>
      </c>
      <c r="D120">
        <v>117.2557263354</v>
      </c>
      <c r="E120">
        <v>40.583595000000003</v>
      </c>
      <c r="F120">
        <v>117.26216599999999</v>
      </c>
      <c r="G120" t="s">
        <v>801</v>
      </c>
      <c r="H120" t="s">
        <v>646</v>
      </c>
      <c r="I120" t="s">
        <v>530</v>
      </c>
    </row>
    <row r="121" spans="1:9">
      <c r="A121">
        <v>40.655184489699998</v>
      </c>
      <c r="B121">
        <v>117.2389054314</v>
      </c>
      <c r="C121">
        <v>40.656621184499997</v>
      </c>
      <c r="D121">
        <v>117.24537491949999</v>
      </c>
      <c r="E121">
        <v>40.662951999999997</v>
      </c>
      <c r="F121">
        <v>117.25174699999999</v>
      </c>
      <c r="G121" t="s">
        <v>858</v>
      </c>
      <c r="H121" t="s">
        <v>646</v>
      </c>
      <c r="I121" t="s">
        <v>531</v>
      </c>
    </row>
    <row r="122" spans="1:9">
      <c r="A122">
        <v>40.364560224100003</v>
      </c>
      <c r="B122">
        <v>117.00325648419999</v>
      </c>
      <c r="C122">
        <v>40.365860079800001</v>
      </c>
      <c r="D122">
        <v>117.0095596754</v>
      </c>
      <c r="E122">
        <v>40.372121</v>
      </c>
      <c r="F122">
        <v>117.016032</v>
      </c>
      <c r="G122" t="s">
        <v>859</v>
      </c>
      <c r="H122" t="s">
        <v>646</v>
      </c>
      <c r="I122" t="s">
        <v>534</v>
      </c>
    </row>
    <row r="123" spans="1:9">
      <c r="A123">
        <v>40.179298640900001</v>
      </c>
      <c r="B123">
        <v>117.2947191888</v>
      </c>
      <c r="C123">
        <v>40.180589665399999</v>
      </c>
      <c r="D123">
        <v>117.301188677</v>
      </c>
      <c r="E123">
        <v>40.186269000000003</v>
      </c>
      <c r="F123">
        <v>117.307811</v>
      </c>
      <c r="G123" t="s">
        <v>860</v>
      </c>
      <c r="H123" t="s">
        <v>646</v>
      </c>
      <c r="I123" t="s">
        <v>538</v>
      </c>
    </row>
    <row r="124" spans="1:9">
      <c r="A124">
        <v>40.187411934300002</v>
      </c>
      <c r="B124">
        <v>117.15444927750001</v>
      </c>
      <c r="C124">
        <v>40.188793124699998</v>
      </c>
      <c r="D124">
        <v>117.1609724098</v>
      </c>
      <c r="E124">
        <v>40.194516</v>
      </c>
      <c r="F124">
        <v>117.167545</v>
      </c>
      <c r="G124" t="s">
        <v>811</v>
      </c>
      <c r="H124" t="s">
        <v>646</v>
      </c>
      <c r="I124" t="s">
        <v>540</v>
      </c>
    </row>
    <row r="125" spans="1:9">
      <c r="A125">
        <v>40.239005288599998</v>
      </c>
      <c r="B125">
        <v>117.01558613509999</v>
      </c>
      <c r="C125">
        <v>40.240303360399999</v>
      </c>
      <c r="D125">
        <v>117.0219161484</v>
      </c>
      <c r="E125">
        <v>40.246403000000001</v>
      </c>
      <c r="F125">
        <v>117.028447</v>
      </c>
      <c r="G125" t="s">
        <v>861</v>
      </c>
      <c r="H125" t="s">
        <v>646</v>
      </c>
      <c r="I125" t="s">
        <v>542</v>
      </c>
    </row>
    <row r="126" spans="1:9">
      <c r="A126">
        <v>40.073880976700003</v>
      </c>
      <c r="B126">
        <v>116.97826754899999</v>
      </c>
      <c r="C126">
        <v>40.075042729000003</v>
      </c>
      <c r="D126">
        <v>116.9843990788</v>
      </c>
      <c r="E126">
        <v>40.081327999999999</v>
      </c>
      <c r="F126">
        <v>116.990835</v>
      </c>
      <c r="G126" t="s">
        <v>862</v>
      </c>
      <c r="H126" t="s">
        <v>646</v>
      </c>
      <c r="I126" t="s">
        <v>544</v>
      </c>
    </row>
    <row r="127" spans="1:9">
      <c r="A127">
        <v>40.299825697599999</v>
      </c>
      <c r="B127">
        <v>117.12286107369999</v>
      </c>
      <c r="C127">
        <v>40.3012699011</v>
      </c>
      <c r="D127">
        <v>117.1294378501</v>
      </c>
      <c r="E127">
        <v>40.307493000000001</v>
      </c>
      <c r="F127">
        <v>117.135848</v>
      </c>
      <c r="G127" t="s">
        <v>811</v>
      </c>
      <c r="H127" t="s">
        <v>646</v>
      </c>
      <c r="I127" t="s">
        <v>546</v>
      </c>
    </row>
  </sheetData>
  <autoFilter ref="A1:I127"/>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o:y  1 "   I d = " { 2 1 B 5 5 8 1 C - 0 2 0 F - 4 2 6 9 - B D 6 5 - A 9 A C 4 8 7 5 3 4 B 1 } "   T o u r I d = " 8 f 9 d 7 6 c 4 - 6 5 e 5 - 4 4 6 1 - a 7 2 b - d 0 c 4 2 5 c 3 0 b 2 a "   X m l V e r = " 5 "   M i n X m l V e r = " 3 " > < D e s c r i p t i o n > dkY:No:y�v N�N�c��< / D e s c r i p t i o n > < I m a g e > i V B O R w 0 K G g o A A A A N S U h E U g A A A N Q A A A B 1 C A Y A A A A 2 n s 9 T A A A A A X N S R 0 I A r s 4 c 6 Q A A A A R n Q U 1 B A A C x j w v 8 Y Q U A A A A J c E h Z c w A A A o k A A A K J A a 2 A t f E A A C y f S U R B V H h e 7 d 1 Z s C R V n T / w 7 M Z 9 X 3 D F f U M W Q R E R V F B E X A i V M N Q H D W J w N P T F G O e Z B / / h / 2 U m Y s K Y e X I M f D A U R k V F h A B 7 V I K W n V Z B Q V F w w R 0 X x F 0 B c e m p T 3 b 9 2 n P P P Z m V m Z V V t + 7 t / k b U v Z V V u Z z z O 7 / v b z s n s 7 b 9 + c 9 / 3 l 3 N g d 2 7 d 1 e / / e 1 v q + 3 b t 1 e 3 3 n p r 9 b e / / a 1 6 3 O M e V 9 3 v f v e r b r / 9 9 u q g g w 6 a 7 t m M S R u q e 9 / 7 3 t O t r Y c f / e h H 1 R O e 8 I T p 1 s b B 2 P z g B z + Y b o 2 L A w 4 4 o H r S k 5 4 0 3 d o 4 3 H T T T d V T n v K U 0 f T p d 7 / 7 X f X g B z 9 4 u j U b 2 6 f / 1 + H u u + + e v i s D k S 6 6 6 K L q e 9 / 7 X v W N b 3 y j v u i h h x 5 a P e t Z z 6 q F 6 z N k m n U e + P a 3 v z 1 9 t z W B T F 3 k s G g Y l 3 v c 4 x 7 T r X G B r H / / + 9 + n W x u H Q w 4 5 p P r W t 7 4 1 3 R q O u + 6 6 q / r T n / 4 0 3 e q O R k I 5 Y Q m 8 0 E 9 + 8 p P q g x / 8 Y P W H P / y h e t S j H l W 9 6 E U v m n 6 7 B w 9 6 0 I O q o 4 4 6 q v r K V 7 5 S / e U v f 5 l + W s b X v v a 1 m o R b H X f e e W f 9 n y F K / y 8 b T 3 z i E 6 s H P O A B d X u a 2 j D U m 3 7 / + 9 + f v t t Y i I 7 m x S 9 / + c v q 9 7 / / f R 0 9 9 T E U j S F f 7 u p 4 o i u v v L K 6 4 4 4 7 q o c 8 5 C H V G 9 / 4 x t r i t U G D k K s J Q s I D D z x w u r W 1 w W o y R L / 6 1 a + q Y 4 4 5 p r r m m m u q N 7 3 p T f V 3 Y Q n v f / / 7 1 / + X h e 9 8 5 z t 1 q D 4 m h H 2 z 9 G L R u P T S S 6 u X v O Q l 0 6 1 h E F E g E s d C 3 7 u i E 6 F Y M 9 Z n 2 7 Z t t U v t g x t v v L E O B S n N A x / 4 w O m n e 3 D D D T d U R x 5 5 5 H R r X P C M 9 7 z n P a d b q 4 k f / v C H t Y y 9 y H b Z B u a W W 2 6 Z v h s X T 3 3 q U 6 f v N g b y q L 5 6 2 g S E u s 9 9 7 j P d m o 0 i o c K z f O l L X 6 q e 9 r S n V Q 9 7 2 M O m 3 w x D E C d V c g 2 9 1 7 3 u N b q F 3 O z 4 4 x / / W M t E I Y N H e + Y z n 1 l 9 8 5 v f r I 4 4 4 o h 6 T H b u 3 F m 9 4 A U v m H t M w L V Y 4 p / / / O d r k v g Y o 1 n h e h M 2 m l D A k B 9 + + O H T r e G Y q y j h Y C / x I w h N x h g 4 Z G J 9 f / r T n 9 b b Y n e F i P 1 k W g / 5 j R x A + C c y E H Y 8 4 h G P q L / 7 + t e / X t 3 3 v v c d r c D h W s Y X a R U V 4 M l P f n K d Q / 3 1 r 3 + t t 4 d g U Z 6 v D z i F M U B G f b D X Q / 3 i F 7 + o K 0 D c 2 y J i e V a W h V V S V 4 h g c f e j G x C L B 1 m 0 A U L e u I Y Q 3 / u h x F o F L 5 X r W V q E E W J 3 w a w 6 Q I 7 t V 1 x x R X 0 h 1 b q H P / z h C 6 s + S c J 5 q Q 9 9 6 E P V Y Y c d V l 1 + + e X T b x a D R f V j I 8 A r U W 4 F j U U i J W y Q K T x X X 6 y C l 3 r 0 o x 9 d V 5 p B e 6 Q e X / z i F + s p n a 7 o q 0 e t O d T Y + N n P f l Y 9 5 j G P m W 4 t H n 0 T y v 1 Y D 7 n c 0 F w K V s F T X X f d d X W + r g J 5 2 2 2 3 1 c 6 j S y g n x x w c 8 u X Y D F W y f Q l W o / Q p 3 4 6 F 7 3 7 3 u 5 3 D o x J 4 i W V P B 7 T h + u u v r 5 7 9 7 G d P t 9 q R h s B d 0 b h 3 n 8 m s P j C f t U x s l d C v T 6 V p L J B d l P Q p F i v f F y q I q 4 S u 3 j a W 0 / V F 4 x G S 4 H k q P U 1 Y t p X d C o Q S p s z j J Y b C + J 9 3 3 n k 1 k e R S u 3 b t m n 7 T D / K X V c i p o K s c h 0 Z n B 7 z 7 3 e 9 + z / T 9 O v z m N 7 8 Z Z R l H C g m 2 5 U t i 0 2 U o C U J t h D K O C f J S M F o 2 y E 1 Z H Z m 8 n z f / H W M K Z l 4 g t u h L R f v c c 8 + t i a O i q c p t h c f 7 3 / / + O t e 3 D n W I 7 j f m U G A + K u Z A x o b Q z 6 r g R W N R B Z Z l Q 4 V v I 0 g 1 p m d 5 5 C M f u W 6 1 z L I R R D r l l F N q Y j H w P L H P w 3 D Q e y t W o t L Z Z 0 F x K 6 E s F 1 p k Q j k k 6 d u X s e z b Q E y + j 7 k u T 9 s 3 u t C l d C 7 t 4 I G U z + V K E w 7 U 0 Z g F C A i v c G F x 9 x C P 3 E i o v k s u h s B a N q u f l 4 G t U k I X j k i s H / v Y x z Z a T p P o v p d 7 P e M Z z 5 h + 2 h + / / v W v a 0 U b E 8 s u o y M M Q 8 Q w I M u i D V K R U H 3 d 3 B A g r D x q m S u T t + J U A C 8 v R B F N C K G 9 V z w w 1 y I v Y H W F v E O K Q R R R m G l C X j g 0 R o H H e C / r R k S G B Y H 6 z i X l 4 M G 6 3 r C 4 j l D L s u T 5 4 F i x c e y x x 9 Y h o A W g z 3 v e 8 6 r P f O Y z 1 W m n n T b d Y z / m w R j h u 4 h i n s r v Q x / 6 0 K U U J h g V b X W t M f P 0 K H B F q h L b 7 g u M 3 H B d A r O s O 0 u t Z A d L 7 V l A w r Y s Z M e O H f X A a 2 y X 2 + f 3 o x v m I U J A e E 6 B h t 5 e L n x c 5 E 2 I C i h W R S i k H X 3 0 0 Q s r e k X e T x a Q F l r W e C h u f V k h m M 5 v x L K U f X U 5 0 l h j 6 0 Z J 5 C R D i s V a 9 8 X Y 4 y 6 U p 0 8 H H 3 z w X i U f G + G N Z m E N o Z Z 5 g x t r x S v t x + Z D 5 K I / / v G P e 0 c 0 l F L 1 T L l 6 L I x 1 7 9 M Y W B P y L X O e o + s S k L H B U u 8 r I G P z V / K J M R G F H R O f v F S f Q g 9 L H / f F j Q G l 7 1 U h k 2 V W j W X z r Y 5 l V D L 3 J Q i 5 e B + E 6 Q o 5 z t A Q T Z G F o R D G C v V W B R t K q K 5 x 6 X 7 0 R 8 j W s q V l F H d c z w N 8 + i 6 G d Y d w J P m z I C W R K i A T g 6 j w s G p Y 0 x M N X S Y U C P Z j f B j H M F T I F M + p U 0 C g l G M u J w p Y S j Z k Z X m X q p / 5 J J P M 8 n v h p R B v F c k E a z y U R i 9 z A e N + D 7 V x K F X 9 k I 2 X 6 b u a w L z P P M 9 w Q J S m V T n L X m 4 1 L 9 Z 4 q G W v B t 4 q Z I q H W G 4 m p E u K e A A Y W u E 1 7 6 M U P r Q c j s h N a P t u F d E t e F 0 A + i S v q w 4 l 4 I 0 k 1 Z B J W + Q J Z R 1 z + m L o b T l N Y e j Q S e S N w j p C W W O 3 S I T g N t o 7 j U 1 o p N q I n N A 8 0 N B q J V I p q 6 e r q q 0 B n A e O 7 1 p k y E E 3 J i l I P T Y x P v q 2 m a Y 6 1 v V 8 0 S v M V + E X G m A R h B 6 y a m B e U M B 5 k M 8 9 W p 0 9 D + I X W I b C H B W P 6 2 l F 1 n f S x w s v v H D T R D T F s v k Y C y m b Q D A S 3 1 V 4 c M e i + r m s V e 1 j L S f K M f S 2 G g U E Y z u 0 7 4 y c P J 6 n d + u J x 8 0 t a y n c W C j 6 5 i 6 W 1 j 5 W 2 R p U J O k a 7 h C a 2 w p W A Y s i N Y X y C K p F o y 1 v U 3 U T Q g 3 J r 4 Y q s R J 9 3 y V F x s D D T 0 3 y K m 7 Q K / r h A Z W b j U x Q E 4 p F O u e c c + p n a b s 9 + N p r r 6 0 + + t G P 1 j s A q x N u H H l Y d n G y V b b + y 7 s s l o x J t 1 n w 0 A + C 2 y x u f A g k 5 / O G Y 7 P Q d p 9 P e A l j 2 6 c d x t n N i U O A A H 0 X H t M h h Q e G 1 n s e a j O v Y K k J x b 3 7 j S e C 9 y B 6 2 3 6 z i X C R x Z q t s B Y 6 n p Z c b b t 5 D T k k u L 6 b R R Q W y X G L + j W 9 V c F G V q h i v Z x S d t d 2 8 G g M 5 N C i A i h K 9 C G E u c 8 c Y b w 3 I 9 b k U B J S 3 q P p a S 9 d 1 7 8 p x 8 a c x r K f F r s v g e F i m E q I a m r X u S H 7 8 0 x j r Q J X n O i S B u i D X 3 h J w T D T t X k r j h u B N a a I F 2 p 7 d F J X y 4 N M n j g q S c 3 J Z I n K K o R 6 y 5 o 3 C q V a R J + b Q j m h e x / I W T z h d c x b K u R T X Z 6 Y V d K 3 u O 3 e z a f L y E X H x L Z J i D Y Z 6 9 1 1 7 L u I J N D 6 L o O V Q 2 j I C i 3 q M W W z I C 9 s M x 6 b A Q h V C u f 6 e q e h U Y S i F D k a R 8 W F / L k V X R / j H H m T f f O 8 8 K q r r q p e + M I X T r d W H 9 s p F W E s q q I i B 1 N G V o T w i x s X X 3 x x d d l l l + 0 t a i z y l u g 2 L J N M q S d h e c e 6 F 8 y k 7 h i e b 8 g d z P E c B W E Z b 6 Q t a U G q v j e o A 5 l A H i X M K y 0 z o p d d C l 2 r g q X c v h F V Q u Q S X r B k r K e c z X s C t Q 9 L t d m 9 R l d E 3 4 e A M l O 0 i C z I 1 E M k W X l h N l k L 3 0 q R Q Q r H h 9 L 3 b Y 9 Q 1 p i 5 p r x b O 5 z P 9 Z H M N i O K a A o k b c S X I v i + d H 0 / M s c D P u c 5 z 5 l + s t r Y 0 P u h g L C j T O t H l F k 7 A m x 7 2 i v h R 2 y N g P b 3 M r B 9 J h U d 0 z U v H B s U T X u H w K 3 n v E O q g B F 6 U W L 5 Y S m E 4 x n N T 8 X q C N s I w L g x d v k q G Z + R t X M i X N N D T 6 w 2 T 0 N 3 h L / k k k u q E 0 4 4 o R 4 P D 9 9 x 7 F e / + t V 1 v 3 x B B t r T Z E h 5 d 2 2 I 0 v q q Y 8 M J F a F D C k J s K v X G L D q l i T s 1 K R I g B 2 + H p A Z S D H / S S S d V Z 5 1 1 V v W O d 7 y j 3 g c M k B z O O c T s i 1 5 u 1 Q T K 3 H R r Q m p o F H I o 3 A U X X F D / u r l l O b G E 6 7 j j j q v / 5 4 j + U d i 0 4 q r v y I Y k v B y C + T y / 6 9 V + q Q L b P y + n u 0 b T w l r X N h a O M W b O B / E / g E y z P C M D o i 2 m W 1 Y d G 0 4 o y E l l o H i o U l 6 X K l o O c b g B Y k 2 R p G T R 4 l n n w i L n R z p 3 j d p G Q l Z 5 a C j W F x S u d M t M u n S J A r p B 0 O / g y i U Y D + Q K 2 c y a M y r 9 a J g q o P M L z Z x f E S N K 1 x H 6 p V M f E H I L 5 N v g v M Z G m 4 K A Y T S 0 W 1 u M k X F x r P / y 9 y 4 5 n M d C z / M U 3 G V h + A z e i A j l C Y T 1 z G E Q m 8 g E E c p Q C I O F J I 7 x Y j F D C V J r S 6 H t y 5 I j N o W y 3 9 j g V Z 2 f 9 w 0 w I p L 3 v M x N H k J C x 1 B C l l m b K C V D 4 X v t n 0 U m K K 2 m c L 6 Y 4 9 F 3 7 W B I t I V s 3 B + V k g l 8 H i C j n E z g X N r E 6 E X b w g P z g s b F N o P g / M a r a 0 G E k c 1 B n o x B q Z i x U V g J D w U U h q I I 2 y h / P m A G n H K U i F Y C B X B O u Y V z s Y x W g E j g S x O G a f h C w c c M L / Q n 5 n i 0 R x t 4 x R S I h t S U M k V 4 j E V C e 8 j e t e S w Y W B y G A P t L + V n v C e i 5 O 1 P o a L b p V h S A u K k 0 w A 8 q 1 A 4 D J Q U o e s 0 w S K x M o R i Z R C G x W K d E Y u V I z D k M F B d r d m 8 C E 8 2 F i J 8 8 l R T A 8 8 j 8 J 5 5 k l 8 i T y l k G x s s P b J Q d H I P e b e R I 0 U 6 d o t C / o v u C E Y 3 I t d G M J X O M c d t C F Y i 5 A M k M i C U K s I L + Q 2 h C S G W R S Y D M + a g y I c i F E U q y q s / s 1 a 6 a 0 c o 6 q K B 4 D x y V D w Z s j 4 P X M n D w 0 W A 3 I A h o h c K H W n h y u c b T S b Y N h n w Q R 4 q j a n H A O I Y R I I S d i x D k U o Q 0 i D 3 v G G W f i C T M A g 5 Q l m b k C f d b R W 0 Z Y F x Y 8 j a j J l Q G i h z n g u P C c / C J w 8 y Z Q A s S 0 I i e u g p S M K / E 0 8 8 c b r 3 x m H b p E G D C C V B p i h b D U I f 3 k N O w A K 2 K Z P B b C o M x H f C R 6 E T J Q i Q W x 5 O R c X P 7 R Y s / i w P t i y k + d 9 G g Q w Z W / K R 2 5 G l 6 q H 3 D G D I V s i 3 0 V i Z k G 9 V o I r G m / h v s J o g H E M Y V j w H B Q i i l Q o N v s 8 h p E E 0 h Z N V I R O j 0 O Z Z Y 3 J 9 0 e D 9 F E 4 Y O 5 P I v J M Q N c a H 7 F a B T H D A x F 2 + h 1 I 8 / v G P n 3 7 U D Y S 9 l W H w 0 p D L o A U 5 v B e S q j j y Y G L 6 d D 5 J W B J V M v t E y T j g G B 7 Q f j y A c J d C d C 0 C L A s I 0 + a d 9 J G C L 8 M A k F N U e J E 8 N 2 S l + b y N w H Y 3 + W G 8 B n / y k 5 + c f r w f o U i U n k c R V v g f 8 y G R L y B D f j 9 P J M v C Y i Q p P Z i G E n r x h E 2 T 0 B u N y G O b Q n t k W s b C V R W 9 R c h H m O 3 c O D B W + r K d k q h C U a A x 5 1 4 2 O w j Y i 6 E J Y S O A G + d S 4 S M P b 2 0 S N h B k U 5 j Y z K D E P E G J N C q V P P i i n 2 I l p y T b t v l H 3 p / h 6 w N E C u O o u K G o E d B f 3 y t O 9 c W 2 m 2 + + e T d L e u i h h 0 4 / 6 o a t W p Q I E D L P X Y L Z / r x E a 3 C E I l 6 M U 1 v B Y r O B s q Y V P H 2 j 4 O e f f 3 5 d x f T Y B E U C 8 2 y W S J k v 8 k w S i m 7 b a y j 8 X I 3 5 s V g X m A O h k b t P y t J 2 N z E j k u q 1 f v Y x G t u V a v u S a V 9 A b h G j 2 s e b l w w J a y 0 s j F D R 4 C P l V g A y M a C A T P J L / 6 0 4 O f n k k + t V 5 O R F L l a A 3 H D D D d U h h x x S 5 z X 2 H Y q 4 u x t Z m 4 y T 6 3 b 1 T s 7 F 8 7 R F D v n Y t u W Q J e w v m z d A 3 1 h H q x l i X i q 8 U F o C n 4 V V K D u P A U r r x S M F h G K L r K 5 R f g W d t r u J 0 + V G b v 9 5 + t O f P t 1 a D + f r i z 4 / t w N b I y Z Z A L h + 1 o 8 C R Y U u v F A f R L V v s 4 O X I p P 0 S V W L L l W r p q b V 0 T a 4 x Q O Z r B d U Y s 8 h F x Q 6 p q s r u g C h + 6 C R U M u o 3 q w q e C e h S l / h l 4 C U Q o z N 7 s 3 N + X j J J 3 g q 1 p 5 H W C Q i H 1 V N L C E N y + V Q Q k P z e G l J X W i q E i v n N T l s H C I f 3 D 3 R 8 Y M O P L D 2 c k 3 h u W P 7 o A 7 5 J H V B I O 7 1 j D P O q G 8 5 l j e 8 + c 1 v r j / P s R V D P g N B + W M 1 t P 4 t o l y 7 G a E a H I U Y t 3 f I k R Y l m 5 0 7 d 9 b X Q h B T C h 7 J / O l P f 7 p 6 + c t f P t 1 j D 9 J w j w G k k 8 Y w P j e W d J j X Q r T 0 + S V I d e s 0 P H z U T T f V o X 1 T S M h L x n r M W a g J t W P H j n r 9 H E F Z m + X p s W 9 7 2 9 t q 6 / C G N 7 x h u u t a b D V C s U S s V J o j j I 3 N m k / J I X m n C L + E Y n 1 D 3 z 6 g W 7 w T T + h W G u Q i u 7 3 e Y q J 2 d O 9 p T 9 8 z / 4 f s v J i I I m 5 w B L o c 3 k r b U 8 + V Q l g + q 0 T O e O D I r K h l n y 9 K C A k I f l m P M w u r u Z m w j F t I 2 q A 4 h F S h 9 P / z 2 m / X / 9 9 1 5 b G 1 Z 0 r D N W S K S f j Q T 6 F h K a Q T J p r n 6 l N 0 K N 1 z h Q t f + M I X 6 v L 9 P k 8 o l v B j H / t Y / e w 3 5 V 8 r l l l F A l I S d v v 5 q 1 7 1 q u n e + y a a b s p c J K Q g 6 Z I m 0 Z P p H V 5 L u K a k z j D x X D k U j 2 L S t g 0 8 k + s 4 H 8 L y Y D y R l 0 j i z j u t F V w b 1 g r 9 8 k K J 4 x g d u r S G U C y 1 E 3 U J e 7 Y K o S S q 8 a s P B M y S e V 8 L Z y J Y 7 x e V K 2 w G 6 L + x 7 l u t j H z E J D i F J V f e u e u 6 v z R n o 2 f x X A 2 g w H H b y J g Q z v F W 2 v n x j x 8 2 u e 7 f q z P O u K t e q 5 l 6 s Z K X C t S E O u + 8 8 2 o i u S f H Z B w h n n 7 6 6 d N d y t h K I V 8 f l 7 8 v Q u 7 S t + J J r k 0 P M W 1 T S K B X q R G T H / E M M U 6 8 j 5 U T i 4 D r I C v v J x / T j r x Y w V t z O t E e 3 o m n Z J j r T 3 T A J B 2 S s M x R V t z q 2 C g y l e L 5 V Y W 8 Z c j 0 Q Z t c Z 0 2 w K n q k o K h u g b / 0 0 k u r z 3 / + 8 9 W X v / z l X s U j l c K u k A c x I P F s j R K E w B F S I r b 8 M m S 0 T + d Q W 2 U V w y L h v i 9 J / h B S t R F H O F c q B A n n m i Z z P T C T k s u j l L n b 7 l d L Y d 9 0 8 W s T o n j h / O 4 g 4 F x A y J e T y 3 f a H 8 R m n B F x + e Z 5 R Y B M G + G d S k n 0 q o L B p G S M 5 x D k T z c S T l F E R Y M 8 J 3 M t e V M T m e D 5 z 3 9 + P b H s 2 J x M o f w l I I M w 0 8 u 1 m 4 A g o j O v 1 B g g S 4 D O W C E i N U q 9 p F y c c d 6 r U V g Z Z U m l S G z b W / f f g h i S F / S F C l L I V J x t e z N 5 R O G M 0 K Z r I S G H 4 + Q h Q i 7 K S r E V K Z y T 5 0 s j H A S J I k Q b K D O F d y 5 5 T j w g p i v p E Q G x 8 h X k z q u 9 X t r F K x s z + R t u e K 9 8 r 2 C h 4 p j P w + k n 4 t U h 3 7 v e 9 a 5 6 Z Q T 2 K R V f d N F F 9 c B z f 2 9 5 y 1 u m h 6 z F Z g / 5 G I 2 4 6 3 Z R y E u / m w 3 G W G 7 d 9 n D R N o R l L 0 U C M R k 7 q 0 B R g h 8 Q 8 A u b s 3 K x w K x r y J u s p D B V c s w x x 9 Q h n o q i 2 3 e 0 E X n l T V G o 0 J + j j j p q e v Q / Q F 7 b r 7 z y y u r 6 6 6 + v G Y h A T s B a c G G p q 9 v M M H g 5 C G U s M g n j W F 1 e z / / N b G h S s M x D y c Q z k z G d o l s 5 a m s + U V T X a F r B 0 A T n 7 E q m L t B H 7 f C z u M J J H p D B t e T J s + R f / O I X V 8 9 9 7 n P r b S E j M p d g / L d N y L M b 8 0 I A X t 5 T N h 2 m H C X l W 3 U P x S i 0 V Y K 0 3 8 D M E / b N u s a s 7 1 c Z S s d d 1 6 + V I D Q K f W r L b 4 b A / V b 5 y o 2 P f / z Q C T F e U h 1 / / H 9 P P / k H + n p B i 3 6 1 u w S c y B 9 Q m m L b R K l 2 2 4 n F c B I k C S K F h y p Z 8 l U l V L R / F n g V h i T f 1 / H 6 F r A d C T Q r F o a m y z U 2 I 8 h F n 8 c w B L H m L 5 2 k H Q O e 0 Z e T / d Z b v 1 A d d F D 5 u X x 9 C W V R r r E u I e a p g G e L n N j q m j r k 8 0 f y S Z A E g E R u E b b t t V k U R 1 u h a 3 t 5 J v t y 7 S k I M i o 9 X m k 1 q h b Y x O h s R T L p m 3 u K K M h Y X j U S 9 9 R A L Q p N Z D K f 1 B V R O G p z F O m E s t x L u E p n H K f Q s W 0 S i + 6 2 X J 4 g f W H d 2 n v f + 9 7 6 T k W f b Y a i h H b 0 U X J t F 4 a E 8 I Q P n / 3 s Z 2 s C 2 R Y 3 k 4 n Y m Y H x e R q 2 I G 9 Y J h A 6 i p 9 D E Q n Z M Z u t I D F W 5 Z N i 6 r 9 z S R / y E v m 8 8 P t Y X S d r + 3 i n y M t U J N U S u o C + 4 I 3 b W a A m l K V H F I Z F 8 Y X y o D s V s f u t b 3 1 r v W O O V S E U Z e 5 b X E A k y t 9 E w i 6 3 J 6 S r x l W d r r 7 6 n y e h w N e r 0 0 / / X l 0 d E g K c e u q p r f M e G w m K L h R D I v J j V P K 8 p C + c i 3 K R z S K f d 9 4 W k q X o G + o F o c i D X q U I 4 5 D r v L 6 m n + 2 T K y W 6 W M 1 Z + 1 C e 2 G e P V d 9 d n X X W S d U / / d P O P T t M k X u z e W C Q h e M e 9 8 Y Y e B m D y H 2 b I O b n L R k A y i i f a Z t A H Q p z S 4 i k L Y s K i x V 6 y D u 9 F b 8 E z i A M X h P I k i e N 6 Y 1 0 y Z N r I G 3 U E c x T p Y + K S x G p k e v t c y s l D E i X E K R U a k 9 h I H i x P W S C b e v I B E g 3 B g w s C 2 q a Q + x O o Z T o P / G J T 9 S 3 n c C H P / z h + n + O a 6 + 9 t r r q q q v q p T v W w f G a F 1 5 4 4 f T b c U D 5 w i s t i k z A I L R F J L 7 j m W a R i S x 5 l 6 g b p G Q C B p O h 0 i / R T E o m + w f R n E P 4 6 X r e r 5 S H U i A Q f 2 t Y w D V U V v L Q S Y e a S p s l E J h z 6 X h X Q j V V p r q E h C l 4 F l a s a 0 g V 8 z a x P 7 k Y N O 0 3 w U h h + 9 6 f 5 B w S 6 v y H 3 s Z C K p O x q 3 o p b r z x x r p s n T 8 8 h U z a y t k 5 I r z r A k u o z M v m w A G f i x j 2 F s U m H w 5 i R R 5 j j o X o q P N H n F y 7 0 g l 5 Q h l 8 z k M 0 Q U d B L s h V G w R L T i x 4 7 J r M I n X J y o V y D w F C a H u J 0 J S Q d R U e h q G g p N p Q 6 m t f U h v 4 f G 3 d W O A p m 3 J F f R 7 T Y 8 W N h h C 6 M j R X 6 g q 6 w x g Z d 0 Q W I f g 1 + z B 8 x p T O a d f o v 2 D Y t l q 4 h D x X s S o Y m U K p w k O J z 0 v P X P N 9 V O v E w e G m F V l Y j X D P O k w g b e F C i h J x 2 h S n K 7 T T Q K R k G E r S E q n 0 l Q L n S j x G 2 0 v Q l 5 L n 1 U / h t T E Z 0 2 O Z 1 D 3 y y C O n W / 2 g T V 1 W n e e I c M 7 x J e N A X + m x 5 U v F m A m D g 3 1 9 I P n 1 c m x 4 i S a k Y V 0 K b l v Z k t X x 4 l U o A q J Q l m i X T l B E H T S g F C t I y K K n q x Q M J i v T l U y Q e x H X H k M h t V d b k Q E o + l C P 5 z x k k C 7 d I Q P X y H N A / T E 2 N 9 9 8 8 / S T + e G 6 T W G s N s S 0 Q U 7 6 e e B 6 F L u v l 4 G + Z G K o e S Z 9 o U 9 X X H H F 9 J u 1 C L 3 y f I p 1 H g r T T P B B 1 6 d m O l E T g X g K M 8 q U v C S E r u 6 a E H k c J I m q T B c M s Y 7 c O l K n c 0 / 6 l 2 6 P A S T t I t + h y J / s S j k Y B Q o y F M a A x U b k r p H I m B 7 K u l M E N Y n a x 0 B C X x L S a 4 a b 8 T / h h B M q 0 0 v + G 7 c o W n g P Z E K u 6 w i F x Z Q 3 R a 7 0 Q 6 x D G 7 q S S u w q G e 8 r y C E g R E b A t c Z U i G U j Q n C K M a / c 6 A V Z l D x q W 0 4 3 x r U D 5 v h i E r U v S r r d B e T X t q 7 R O e X r K r 5 r z C O i t F 3 Q 7 P H Y Z A K W M 6 o k T a A Y k Q P l 4 U w T Z p 2 z D a y P a 1 G U f 5 T G N x c + 8 p G P 1 C H y 2 W e f X V 1 8 8 c V 1 i b 0 P y C 9 C U + 9 Z 4 J R M v D Z 9 8 O I N m 3 R D R L E K 6 F M F D D D 2 b u d o Q 3 h 8 X m u N h 2 o S i P h 7 r P m U N o S n S i 0 a h V D 5 s h 3 V F N t t j 7 Z C P v t y x 0 M f f 3 X m m W d W r 3 7 1 q 2 t P x T O 6 W z T y K u f W R k Q j x E h a b Z f C K f v n l T q f p S h V 8 u a F d p M V M v A e x r D N 0 q Z g W P W x L c w 1 F 2 a f F O S d 5 1 V D i y 4 l 5 D / u P R S 5 r g u N t d s 8 V 5 q + S C 3 a q q M e R K N s 7 q l M 0 I l Q i 0 A d b 0 5 e B i D m F O R s 4 R E k g Q o J s 5 D n C S A H 1 B d 3 h / a x S q 5 N Q R A n C h q U s c 9 K h 3 T W f c x k f C i Q K J S + T z + 6 t l + e I R y W m y l 6 5 I Q d k 0 x I H p X D R S L l A U O e 3 9 0 b I F s E T z G T U A R E U G P A A C E J o V j r B h r l h q 3 w S F 3 g m L Q K l 2 / 3 K V q A 9 k R 4 t 8 g 1 a E 2 g 8 H 3 6 3 w d B j D 4 E 5 3 W 1 K Y z K P B g 7 / 2 w q D h n z f P L V c / q H 9 o H n Y e B 3 7 d p V H X v s s X V 1 l A O I C n I T Z h L K S S + / / P L 6 P S u E Y A a f w A m + C a p k I U i V G Y L g L U p V p r i l u S / S K h l L a b t e Q l 8 I u 0 o w 2 I i n P y V P 5 H w U E e z T V C J e Z a T G J g o U b e h r j G Z h X g 8 l 5 B f e k 7 / 3 h x 9 + + P S b t W i K r u Y h F T Q R O G D R Q I T 8 s J d Q 2 J 0 m j + J C i a x J N E l Z D A r F 0 0 C E O v 7 4 4 + v P m i 5 q V p u C 2 1 / h g Q I L w 0 q l Y g 1 r E l Z X c L 8 6 5 x o B Y U K J Y K n F z j 0 E C 6 T N 8 T + Q E n g z o O Q d Z h G m l O 9 1 R Z O s z b X 5 v G u Z H Q m 1 Q 7 S Q E s X n p W c 5 M B o x 1 V N C 1 y p y I K 6 p z f Q 6 1 a c U r u t 7 / Y 6 f j 9 0 2 E f B u j a E s K S g b 1 i E S D y M B P e 6 4 4 + p Q j e L H k 1 8 8 E 9 y F U 1 K Z z S Y Q 3 u 1 9 7 3 t f 9 Y p X v K L e 5 p 0 o s v d B x o B G I R V P N c s q N M G 5 E d 7 x F I m R M D G c E y F V N G S S i G r r L D i P v p a U Z l 4 0 K e M 8 a D I A f b 0 G z 8 A g G j f 5 L c I h p j Y 3 o a T E X b 1 f K L R z C L 1 C N 1 2 / 9 H u 9 4 c W a I M f u E u 7 q T z r 5 G 8 u 1 S n 2 J i I b O G r e Q x V 4 P J b m n k D x K u j R e i G c A k E v + o 1 M I i G h O K o z T 4 B g 4 4 R u P p o O s i Y 7 E v E F 4 A g K y 6 t m D L 1 L i + B 7 r N a 7 k p k t K J + y M s n a T A h G M P N A E s + P D U u q z 6 6 S h 3 K y w K P d a q w x j x m O X Q J b G O w y L b Q q f h 7 V N o d Q s N H m F t j Z B e j 2 3 Y L j F A h S v G L 6 m 3 4 O e 1 c 6 + X i p F a o B T A v G g l s S l q A m V 5 g 9 d B B i N y x X c n Z Q I R + F K O R F L k g 7 Y N d d c U y u 5 N V A B D T 7 4 4 I O L Y U d e f I D w Z r O I o I / 6 F m E l S 8 S V B 6 E R 0 2 B 3 s d y l d s y D W U o 2 F O Y N 5 b K z k I a / K Y x v 3 + U 6 g S Y F T n U t R 5 P u k b W f n m m S E 6 V m 9 G e h D 6 l M O d D N A L 2 O 0 n i A c + A E A n R 2 O 6 v e p 5 y a I i U T s r i o + Z o u B Y Z I M L n 0 q 6 + + e v p p V b v 0 N J 9 J U f o c I Q x 8 G 5 l Y G H 0 0 f 8 H D 8 M A 8 a 5 B J W 3 i 5 r m G Q A X b N L o O 4 U W B g u p A J m s K h P B q Y B 4 i k T Q x g q U r W Z s g Z M H p a O g 6 M X x d 0 c R Y B 1 w w Y 5 9 J Y p 2 Q C K c 0 k Q l o b I s 1 i s f 1 Z 8 x Q s o Y e 5 I 1 M b U u / E 0 h h I z 2 + w i p y 3 c l 5 K L m z s A 4 Q p A c G d k 7 v 2 a C h E 4 D 1 T R S O U I d U 7 y o a A B G + g C b x p w G d h E d 5 p L M w T K o G x E U r S G 0 b P m E f I T M G 9 u j y / g X d o M v y 5 Y r f B 9 f L y e k D x B N Q M 0 r k n 4 0 w v m w x 9 Q D / W l M 0 D r I g y d A o K p A S Z d 8 o d p K x 1 W m T I Q 8 E U b a E Z I g k / C F x 1 s Y u F b A q / I o x B K N b N u X S Y 8 E N Y v n N s l + v M Q l x P 8 t 5 l Q n r R a A u t + i K 1 7 G S V T 5 b L l 8 N L l A h I U c n F d 8 a g y Q C 2 g X E s F S S G r s 9 L V 3 T o n / b L z 0 R M C i f u c F Z w k 7 d p r / d + 5 9 d x v l c D e N 3 r X l f X C / C C T B j G I q F A I y N + F h s q P I Q l v e y y y + p K X j D 2 n e 9 8 Z / 0 / Y B K s 1 H l I K z 2 I i x D O y 4 I J x U L Z 0 x v J A s i Q W 4 m 8 c q T d l A k p / W c Y 5 E p h F Q M 8 S p 9 K V x / w V N r R p a I 1 F O T G I L g O I o d R s J 0 W G 7 o g J Y x C Q B R 5 x j A 0 U F q i 1 A a F M I U v B s G 4 n X 3 2 M 6 t T T / 1 S P Z U j j 1 I M U F D S V 3 L w 6 g t G P V Z 1 I L t r I R i i S A 0 Q y f i 5 B q M r q u H Z y N p 3 x l i O 5 b 1 Q z 1 N l Y X 1 J b A r C J F z J I I V M w x J E 8 A x o n x v U F B r Q R C b g L c B + 3 C i B R d i Z C l 2 H r e B N k Q 9 K z G 9 Q I C / n t G 0 p U 4 R 7 y u Y p m e z D 4 i y K T O B 6 Q + d y u o L M X A N x 9 J W B 4 P 3 1 v w + Z c q i q M a R e i E a u x t t 7 r 7 b 5 n i a k y f 0 s 0 A 9 K 7 Y 5 Y x v C 2 2 9 x w + u f a s y l Y y b f 1 1 / P 3 E Y F 3 a E M X W Z A Z g t A v l e m 7 7 7 5 r o v s P q H U f i R G G r G 0 j 8 h F H H F G v n n A M P R W R B A / W e C j K x p o 4 M B J 2 o L i h p E 7 A L b I S p Y l Y + 7 V 1 M v c y 6 X b q o T S W O 9 V 4 P 7 I V e O l L X 1 o r T t M S I R 1 j Y V M P R y n 0 h 1 v v m q j P C 9 c a k p t 1 R d c 5 n V m g w M Z z K L r k W P T K N f w f C j p 4 9 N F H T 7 f W I / W y K Z A F 8 m v z T k j C U T B G a Z j + b / + 2 x 0 P / y 7 / c X s s n j C + Z 2 0 a q p n 7 v J R S 2 a z T L l 0 5 y e q I O a + F 7 j V A 8 c L J 8 Q e p Q B A G 4 c k r P K o l T k V f j x e d I F / u 1 V R C R E D k j Z E m x a A V P Y f B i I B e B M c N V c m m b F O 2 C L q Q C Y x z V P m P b B 4 z H r G d i N J F K + / L v e M 3 I M U v p x W Q U J 6 + 1 Y 8 h T 0 1 E 8 a T I O d a w l B L I T I E 1 c H J n 8 z A 1 Q U m R C r i Y y u U g X K 5 T u Q / G Q S B x M 4 M g s Z O K q I 8 Z F I t a p j U w 6 S z H 8 L 8 E j t J B U E c V j t c 4 / / / z p N + M C q S n p o j B 2 7 t d G p u g L u a n i 8 j I s u t D L R L n 5 H 0 t u u i 6 e d q z w K c Y / j Y L a g H z 2 l a + I W q z W 0 a a u 4 A w g i C + C o i f O R + / K k 8 X / I J P 2 M u r R X k 6 H R 4 s X s s f 7 b Z O T 7 i a 0 l M X e p w / D I E y W x Y R r U 4 W O 8 L n C t N z Y h P A 2 I M x z f c c T O H I b I I 1 U 9 T v t t N P q R D D N 4 Q L a p L M I 6 D w m i J s 8 w y W X X F I / W h m Z 9 E G O c M o p p 0 y / H Q / C S 1 4 y z d v G Q j x I c k w 0 W X W Q C 3 v W n + k Q 1 l y I R L G A I k r W K b Y 2 9 a 0 o d p 2 M B Y a W T F 0 / r g v I S Y k D S J J X p 4 H + h B P Q f m 0 u 6 V M T c r n T O + 0 J n U 3 P t V 1 4 l b p s 7 9 X h s V g 1 j 2 V 3 I K F S R A p f q q p Q 7 C 5 k g v R 4 x 8 h r s N 6 5 W S O h G W K w C L 4 j J J 1 I E U K x j 0 T Z e b S z C S e d d F K 9 r 2 S S o i y C T K B d f c m k 3 R S 7 J N c A + Z a m B x Y J P x K t X O z a P I N b G Y w R 7 2 6 c L r j g g t o Y 9 i U T x Z e P d E U a w i M E g o G o y o q G Q H i Q A N 3 R t j S i Q m J 6 0 y e K y M 8 b Y 4 E P O T H X l c 0 V A I R b m B 9 3 R r p 4 5 B / c p + 9 Y Y s w H F Z g + y X 4 a t m g c j 2 W A E A O h C Y w 1 Q j I C R G o P x w B E c 4 y X 7 4 F Q G Y B F 5 i 1 d Y Z B Z z l n Q x 1 i n l k K Y W 4 o C x g 7 1 A m 0 e q g v M v / S R O + O h L 2 3 G L 4 f z M z Z 0 A u g K n Q k i p w 4 h 5 q W Q K P Q z I I V R m X Y + s q T X X W Q q x O 1 6 J 8 R e Q u n g d d d d V z O v t O J B h 1 g W b P V e p 0 D j o U v D w g M J 5 8 T u O q Z T B B J F E Z 9 F W G E F R X g g 3 4 l 1 b f N W f a 3 i s q B / Q f Q m z F J i H i 6 v l I 5 V 1 S t h H l K l y j w L i C R 8 G g I y D Z 2 D 0 E X e S 2 m 7 B K S T 4 4 l e h G g 5 w b q C r o r k I H U k J d S E w k C K 7 c J 9 n y 5 K Q H I n n U U G K 8 u F P V 4 6 E S 7 R d 2 A / 5 F D p I Q h k o T w S X t b Z / q m F R y 6 d M P 9 g T m m e 5 w m k n n Z R 6 J L n z F J g h Z m c l I t s O w N p 0 j K i D I b P 9 Q L a w t D a z 5 h C 5 D R d q 7 3 O a d w R Y Q j o i 8 g o J R U g N K N u Y b Z I S d 7 P I D H w Y x l e + X k U H j i e V k J d c 8 0 1 u y m / C a 1 w q X 3 A c h J 2 H G v N F a H F z L H 3 B i R V E D l R u s K c s G M C L r U A o U Q E w 9 K 4 h v P m y r Z K M P B N h R t Q W S L v J j R Z / E W F f C n I 2 T w i B Y 3 x Y S w Z u h 0 7 d t T 5 1 L n n n l u 3 k Y I x i F 3 z Z u 1 X b I q I p o S S I Q n Q K 0 W x H P / / s P + t / t + N r 5 o Y 7 D 2 G q i Q / 1 w y D n q M L 6 Z T V 5 d 3 a x q i 0 5 b L b 7 S D E a y M T D x b g U R B C B 4 O 5 Y b V A p z U w l I Z b D i H 5 j C d K r R q L k 8 5 m B 5 l Y g r D I O k D Y v F P c G T k E p Q r Q 2 G h T e g P b R q Y m k M W i y c S z y k V D 4 Y 0 p g 8 Z A C H l Y Z + N m z a b x Z Y B V f + m A y m k J q T f S / j Y y Q Y l M u 3 Z 9 s J 5 o p U f 0 s C 3 3 Q q Z 8 4 S t 5 p 9 4 2 h 7 6 0 n R P o n 1 I 9 Y 9 h G J j j g z D P P f M / 0 / T o Q F v c p F H B 7 O T Z T c g J G H N 4 p 1 v u 5 o H 0 N g E k z 6 / k M k j h W A s 7 y x X E p e X V W H M x L 2 R d R n V f Y x K q w b K 5 r Q A k V A Y W B e X V l F r R h 7 J J z C Z E D l p S j y 4 o E / c x B u Z s s b B 9 E t F C C s S P n I I H w z L b c l s z J D y m M g f 4 Z F 9 8 J z 3 1 n m V o K 3 s I + z h N 9 s t 1 G q l L f d + 7 8 8 E Q 3 r q 1 O P f U / a 0 L z F p G W a N / L / v W Q i W z q z R p 5 W E x 2 S N V G B P p o n 9 Q x B L R X f z m e N K p q w r o q X w 7 l U i G M S V 0 d c V J l 9 Z e 9 7 G X 1 z 2 b 6 K X o X 8 x k i G D C 3 v A d 4 F I K S 1 C F o h A g G j m X Q i U i 2 N R 5 B e S k E d o z Y m L t l H V 7 z m t f s 3 c / 3 K k x t n j V g U L t U 3 o b C w K Z h Q 6 m A w H A w K L N Q C l k o b F 8 D U g K 5 z S J m 5 H e i h j 6 V 2 x T a m 1 Y w k Z D e G I e Y Z C 0 h 9 m t D p A E B y l 4 i Q g p p B H 2 j K z n h Z o G D E K o 6 v h R y 5 m g l F C 8 T S t s 2 E F 0 G C v L 9 I l 9 S z u T V E M g v f F M e a / i g T Z l 0 k g K o B j Z Z 3 q 5 t G w O E f 8 4 5 L 5 o o z X c m Y f S O u n 8 + 8 z v F s w o R g Z R Q d 9 x x e 3 X 2 2 S d P j t + 1 Z i 5 m X p A b 5 W 1 D U z 7 S B Y o D j I e n Z b 3 9 7 W + v b 3 t 4 / e t f X 0 / U m w J 5 5 S t f W R t g J W y G M V 2 j 5 7 M 2 I 8 m T a H u M K U P v W S d N I H 8 O g f E W A U V + y 1 t 6 j 5 A Q + s M b B 0 H p j m P I 3 v 8 u R q 0 m F K V 1 U K 5 4 Y l a V t S 4 n S g s L K Q y e 8 5 a s i G N c 1 3 c 6 5 r 2 4 H E E I N Q a d x d c h 0 G H f C V H 8 1 3 a x P 8 s V J E x B c I v I P 0 L Q O S 6 9 9 N 2 T Q X 5 v d c Y Z d 9 a D q J 2 g H V 1 K x q k S / 8 d / P H g i v 7 s m 5 7 p r d K M g E k h v 1 R g T x s K Y 0 J 1 4 z 7 o b O 2 Q z n s Y u l N n n A W P V F p q P 5 a 0 h H Z 8 c a g U W i e c o R R 8 p a k K J S 5 W u 0 7 D I Z w S C E I Q y q z z a x f W m Y D l 0 J o 9 t h Y h D H g b v p 0 Z 4 O 6 S O G + D y U G x s d P F + l C W s X 5 u X 6 u I N I g d p q y L 2 A f l o 2 y J I l f c 1 + q f 9 i k N B p h J m T R b n C w n a i N E G X j T m l w I M T e h P D i E r I x + F s x L 2 h n z p b H D 6 v g 9 S 5 W l D u O E U B o D y q 9 K U n r 3 W B Q Z L C M E I y P f E 6 y w N Y z C k P 2 O i K X / o E 1 Z 1 C d X 6 Q J 5 D M W d V r m a B 3 J E z V 2 q K b 0 z z v G V W L j V L J u 6 T i 2 k Z E A a 2 h Y l N y P W w y S s F 9 N P i a k B 4 9 Y M c 2 z U u y u L + D y U T s B S z I M w r W R N C l P x Z z d 4 E p G u z 8 j o p t C B s y h J V o 0 9 9 6 l N 1 b v a B D 3 y g 3 h 4 L a a j S B o p l 0 P M b 7 X g G g x R w P o r Z 1 E d k U g A a C 0 I + 1 4 N / / / f 7 1 Z V a + a x J 9 A i x m x C R S 4 T 0 x j Q / B l l L R Y D U 6 J a i G n o U M k j l E 8 i N 9 h A y Q d 6 2 N j I F t E c / S + 2 C b Z O c p Z 7 Y D a j c U U o K e e K J J 1 a f + 9 z n a g v 2 2 t e + t l Y M r h r h D D 5 h i m k J 0 2 C n k 7 I l s A j K 4 v n S J k + o 1 U A D c / L J J 0 8 / 7 Q e e T Z u 0 h d V R H c w 9 H R f P W / m P v K m V 6 4 t Z f W 2 C f E J Y S o 7 y B Q r t s x Q G L G 4 p Y M n 1 K / K K I T l h k w X n K Z z L 9 f 7 r v x 4 y G e P P T 0 h 1 Z 0 0 E c 3 4 U N w i j v b Z j r H 1 W Q l e 5 0 A X n 4 c F 4 h j Q E d L x + G i u f l 8 r p 5 O J z + 2 l j 3 O r T B 6 l c Q v + 6 Q H v p W K m f 2 6 6 7 7 r q a a h I 9 J 9 V J A 8 h 6 + o + 1 l I 8 A C F T Z O 7 c Q K Z o a p u N N w h G 3 R s l 9 i J K X V h + k S t k G + + k b R T B 5 P C s P n D c p p s R N J X x y p h g R x + f k Y b l 5 q K 4 5 l H 2 1 N 4 p F o g N j E + O b 9 4 M s 9 J / C 8 K Z D c y v j 3 C e f B n K R 7 D P e j t f O 0 D O e M P c m i l e K U F b E h 2 f p G j 6 T A z 3 V P 9 d A K i t C 8 n y q D e k U U I q 9 z N B g t 2 v E r R J C J J + Z h + K 1 W B I D w z L o M A X W 0 R y l z 3 S A s E p k u v P O P 9 U K 7 e b B I W S K t u Q g J A o 5 C 4 R K k A o w o Q T a o 8 / a H T A A X v N W m N q K J G F l k c k Y 5 J 6 I d z A G a b u a Y J w o Z 5 A J v G d V n b f U D 7 J g U B m W I F O X y e g c E U b 2 A S M T u Z x x y I 2 2 C I S h i f Q k 9 o 3 / O R i F J p B D y C C O 7 z v n l k 9 k k 9 M t t 9 x S / R 8 / h E I e d 6 A G v Q A A A A B J R U 5 E r k J g g g = = < / I m a g e > < / T o u r > < / T o u r s > < C o l o r s > < C o l o r > < R > 1 < / R > < G > 0 < / G > < B > 0 . 5 0 1 9 6 0 8 < / B > < A > 1 < / A > < / C o l o r > < C o l o r > < R > 1 < / R > < G > 1 < / G > < B > 1 < / B > < A > 1 < / A > < / C o l o r > < C o l o r > < R > 1 < / R > < G > 1 < / G > < B > 1 < / B > < A > 1 < / A > < / C o l o r > < C o l o r > < R > 1 < / R > < G > 1 < / G > < B > 1 < / B > < A > 1 < / A > < / C o l o r > < C o l o r > < R > 1 < / R > < G > 1 < / G > < B > 1 < / B > < A > 1 < / A > < / C o l o r > < C o l o r > < R > 1 < / R > < G > 1 < / G > < B > 1 < / B > < A > 1 < / A > < / C o l o r > < C o l o r > < R > 1 < / R > < G > 1 < / G > < B > 1 < / B > < A > 1 < / A > < / C o l o r > < C o l o r > < R > 1 < / R > < G > 1 < / G > < B > 1 < / B > < A > 1 < / A > < / C o l o r > < C o l o r > < R > 1 < / R > < G > 1 < / G > < B > 1 < / B > < A > 1 < / A > < / C o l o r > < C o l o r > < R > 1 < / R > < G > 1 < / G > < B > 1 < / B > < A > 1 < / A > < / C o l o r > < C o l o r > < R > 1 < / R > < G > 1 < / G > < B > 1 < / B > < A > 1 < / A > < / C o l o r > < C o l o r > < R > 1 < / R > < G > 1 < / G > < B > 1 < / B > < A > 1 < / A > < / C o l o r > < C o l o r > < R > 1 < / R > < G > 1 < / G > < B > 1 < / B > < A > 1 < / A > < / C o l o r > < C o l o r > < R > 1 < / R > < G > 1 < / G > < B > 1 < / B > < A > 1 < / A > < / C o l o r > < C o l o r > < R > 1 < / R > < G > 1 < / G > < B > 1 < / B > < A > 1 < / A > < / C o l o r > < C o l o r > < R > 1 < / R > < G > 1 < / G > < B > 1 < / B > < A > 1 < / A > < / C o l o r > < / C o l o r s > < / V i s u a l i z a t i o n > 
</file>

<file path=customXml/item2.xml>��< ? x m l   v e r s i o n = " 1 . 0 "   e n c o d i n g = " u t f - 1 6 " ? > < T o u r   x m l n s : x s d = " h t t p : / / w w w . w 3 . o r g / 2 0 0 1 / X M L S c h e m a "   x m l n s : x s i = " h t t p : / / w w w . w 3 . o r g / 2 0 0 1 / X M L S c h e m a - i n s t a n c e "   N a m e = " o:y  1 "   D e s c r i p t i o n = " dkY:No:y�v N�N�c��"   x m l n s = " h t t p : / / m i c r o s o f t . d a t a . v i s u a l i z a t i o n . e n g i n e . t o u r s / 1 . 0 " > < S c e n e s > < S c e n e   C u s t o m M a p G u i d = " 0 0 0 0 0 0 0 0 - 0 0 0 0 - 0 0 0 0 - 0 0 0 0 - 0 0 0 0 0 0 0 0 0 0 0 0 "   C u s t o m M a p I d = " 0 0 0 0 0 0 0 0 - 0 0 0 0 - 0 0 0 0 - 0 0 0 0 - 0 0 0 0 0 0 0 0 0 0 0 0 "   S c e n e I d = " c 5 2 6 9 6 7 b - a 3 d b - 4 f f 4 - a 4 a e - 1 b 4 4 b 2 4 1 c 3 6 d " > < T r a n s i t i o n > M o v e T o < / T r a n s i t i o n > < E f f e c t > S t a t i o n < / E f f e c t > < T h e m e > L i g h t < / T h e m e > < T h e m e W i t h L a b e l > t r u e < / T h e m e W i t h L a b e l > < F l a t M o d e E n a b l e d > t r u e < / F l a t M o d e E n a b l e d > < D u r a t i o n > 1 0 0 0 0 0 0 0 0 < / D u r a t i o n > < T r a n s i t i o n D u r a t i o n > 3 0 0 0 0 0 0 0 < / T r a n s i t i o n D u r a t i o n > < S p e e d > 0 . 5 < / S p e e d > < F r a m e > < C a m e r a > < L a t i t u d e > 4 0 . 6 2 8 8 9 4 8 3 0 6 5 3 0 1 7 < / L a t i t u d e > < L o n g i t u d e > 1 1 6 . 3 3 7 1 8 5 6 5 0 9 5 1 1 3 < / L o n g i t u d e > < R o t a t i o n > 0 < / R o t a t i o n > < P i v o t A n g l e > 0 < / P i v o t A n g l e > < D i s t a n c e > 0 . 0 1 2 5 < / D i s t a n c e > < / C a m e r a > < I m a g e > i V B O R w 0 K G g o A A A A N S U h E U g A A A N Q A A A B 1 C A Y A A A A 2 n s 9 T A A A A A X N S R 0 I A r s 4 c 6 Q A A A A R n Q U 1 B A A C x j w v 8 Y Q U A A A A J c E h Z c w A A A o k A A A K J A a 2 A t f E A A C y f S U R B V H h e 7 d 1 Z s C R V n T / w 7 M Z 9 X 3 D F f U M W Q R E R V F B E X A i V M N Q H D W J w N P T F G O e Z B / / h / 2 U m Y s K Y e X I M f D A U R k V F h A B 7 V I K W n V Z B Q V F w w R 0 X x F 0 B c e m p T 3 b 9 2 n P P P Z m V m Z V V t + 7 t / k b U v Z V V u Z z z O 7 / v b z s n s 7 b 9 + c 9 / 3 l 3 N g d 2 7 d 1 e / / e 1 v q + 3 b t 1 e 3 3 n p r 9 b e / / a 1 6 3 O M e V 9 3 v f v e r b r / 9 9 u q g g w 6 a 7 t m M S R u q e 9 / 7 3 t O t r Y c f / e h H 1 R O e 8 I T p 1 s b B 2 P z g B z + Y b o 2 L A w 4 4 o H r S k 5 4 0 3 d o 4 3 H T T T d V T n v K U 0 f T p d 7 / 7 X f X g B z 9 4 u j U b 2 6 f / 1 + H u u + + e v i s D k S 6 6 6 K L q e 9 / 7 X v W N b 3 y j v u i h h x 5 a P e t Z z 6 q F 6 z N k m n U e + P a 3 v z 1 9 t z W B T F 3 k s G g Y l 3 v c 4 x 7 T r X G B r H / / + 9 + n W x u H Q w 4 5 p P r W t 7 4 1 3 R q O u + 6 6 q / r T n / 4 0 3 e q O R k I 5 Y Q m 8 0 E 9 + 8 p P q g x / 8 Y P W H P / y h e t S j H l W 9 6 E U v m n 6 7 B w 9 6 0 I O q o 4 4 6 q v r K V 7 5 S / e U v f 5 l + W s b X v v a 1 m o R b H X f e e W f 9 n y F K / y 8 b T 3 z i E 6 s H P O A B d X u a 2 j D U m 3 7 / + 9 + f v t t Y i I 7 m x S 9 / + c v q 9 7 / / f R 0 9 9 T E U j S F f 7 u p 4 o i u v v L K 6 4 4 4 7 q o c 8 5 C H V G 9 / 4 x t r i t U G D k K s J Q s I D D z x w u r W 1 w W o y R L / 6 1 a + q Y 4 4 5 p r r m m m u q N 7 3 p T f V 3 Y Q n v f / / 7 1 / + X h e 9 8 5 z t 1 q D 4 m h H 2 z 9 G L R u P T S S 6 u X v O Q l 0 6 1 h E F E g E s d C 3 7 u i E 6 F Y M 9 Z n 2 7 Z t t U v t g x t v v L E O B S n N A x / 4 w O m n e 3 D D D T d U R x 5 5 5 H R r X P C M 9 7 z n P a d b q 4 k f / v C H t Y y 9 y H b Z B u a W W 2 6 Z v h s X T 3 3 q U 6 f v N g b y q L 5 6 2 g S E u s 9 9 7 j P d m o 0 i o c K z f O l L X 6 q e 9 r S n V Q 9 7 2 M O m 3 w x D E C d V c g 2 9 1 7 3 u N b q F 3 O z 4 4 x / / W M t E I Y N H e + Y z n 1 l 9 8 5 v f r I 4 4 4 o h 6 T H b u 3 F m 9 4 A U v m H t M w L V Y 4 p / / / O d r k v g Y o 1 n h e h M 2 m l D A k B 9 + + O H T r e G Y q y j h Y C / x I w h N x h g 4 Z G J 9 f / r T n 9 b b Y n e F i P 1 k W g / 5 j R x A + C c y E H Y 8 4 h G P q L / 7 + t e / X t 3 3 v v c d r c D h W s Y X a R U V 4 M l P f n K d Q / 3 1 r 3 + t t 4 d g U Z 6 v D z i F M U B G f b D X Q / 3 i F 7 + o K 0 D c 2 y J i e V a W h V V S V 4 h g c f e j G x C L B 1 m 0 A U L e u I Y Q 3 / u h x F o F L 5 X r W V q E E W J 3 w a w 6 Q I 7 t V 1 x x R X 0 h 1 b q H P / z h C 6 s + S c J 5 q Q 9 9 6 E P V Y Y c d V l 1 + + e X T b x a D R f V j I 8 A r U W 4 F j U U i J W y Q K T x X X 6 y C l 3 r 0 o x 9 d V 5 p B e 6 Q e X / z i F + s p n a 7 o q 0 e t O d T Y + N n P f l Y 9 5 j G P m W 4 t H n 0 T y v 1 Y D 7 n c 0 F w K V s F T X X f d d X W + r g J 5 2 2 2 3 1 c 6 j S y g n x x w c 8 u X Y D F W y f Q l W o / Q p 3 4 6 F 7 3 7 3 u 5 3 D o x J 4 i W V P B 7 T h + u u v r 5 7 9 7 G d P t 9 q R h s B d 0 b h 3 n 8 m s P j C f t U x s l d C v T 6 V p L J B d l P Q p F i v f F y q I q 4 S u 3 j a W 0 / V F 4 x G S 4 H k q P U 1 Y t p X d C o Q S p s z j J Y b C + J 9 3 3 n k 1 k e R S u 3 b t m n 7 T D / K X V c i p o K s c h 0 Z n B 7 z 7 3 e 9 + z / T 9 O v z m N 7 8 Z Z R l H C g m 2 5 U t i 0 2 U o C U J t h D K O C f J S M F o 2 y E 1 Z H Z m 8 n z f / H W M K Z l 4 g t u h L R f v c c 8 + t i a O i q c p t h c f 7 3 / / + O t e 3 D n W I 7 j f m U G A + K u Z A x o b Q z 6 r g R W N R B Z Z l Q 4 V v I 0 g 1 p m d 5 5 C M f u W 6 1 z L I R R D r l l F N q Y j H w P L H P w 3 D Q e y t W o t L Z Z 0 F x K 6 E s F 1 p k Q j k k 6 d u X s e z b Q E y + j 7 k u T 9 s 3 u t C l d C 7 t 4 I G U z + V K E w 7 U 0 Z g F C A i v c G F x 9 x C P 3 E i o v k s u h s B a N q u f l 4 G t U k I X j k i s H / v Y x z Z a T p P o v p d 7 P e M Z z 5 h + 2 h + / / v W v a 0 U b E 8 s u o y M M Q 8 Q w I M u i D V K R U H 3 d 3 B A g r D x q m S u T t + J U A C 8 v R B F N C K G 9 V z w w 1 y I v Y H W F v E O K Q R R R m G l C X j g 0 R o H H e C / r R k S G B Y H 6 z i X l 4 M G 6 3 r C 4 j l D L s u T 5 4 F i x c e y x x 9 Y h o A W g z 3 v e 8 6 r P f O Y z 1 W m n n T b d Y z / m w R j h u 4 h i n s r v Q x / 6 0 K U U J h g V b X W t M f P 0 K H B F q h L b 7 g u M 3 H B d A r O s O 0 u t Z A d L 7 V l A w r Y s Z M e O H f X A a 2 y X 2 + f 3 o x v m I U J A e E 6 B h t 5 e L n x c 5 E 2 I C i h W R S i k H X 3 0 0 Q s r e k X e T x a Q F l r W e C h u f V k h m M 5 v x L K U f X U 5 0 l h j 6 0 Z J 5 C R D i s V a 9 8 X Y 4 y 6 U p 0 8 H H 3 z w X i U f G + G N Z m E N o Z Z 5 g x t r x S v t x + Z D 5 K I / / v G P e 0 c 0 l F L 1 T L l 6 L I x 1 7 9 M Y W B P y L X O e o + s S k L H B U u 8 r I G P z V / K J M R G F H R O f v F S f Q g 9 L H / f F j Q G l 7 1 U h k 2 V W j W X z r Y 5 l V D L 3 J Q i 5 e B + E 6 Q o 5 z t A Q T Z G F o R D G C v V W B R t K q K 5 x 6 X 7 0 R 8 j W s q V l F H d c z w N 8 + i 6 G d Y d w J P m z I C W R K i A T g 6 j w s G p Y 0 x M N X S Y U C P Z j f B j H M F T I F M + p U 0 C g l G M u J w p Y S j Z k Z X m X q p / 5 J J P M 8 n v h p R B v F c k E a z y U R i 9 z A e N + D 7 V x K F X 9 k I 2 X 6 b u a w L z P P M 9 w Q J S m V T n L X m 4 1 L 9 Z 4 q G W v B t 4 q Z I q H W G 4 m p E u K e A A Y W u E 1 7 6 M U P r Q c j s h N a P t u F d E t e F 0 A + i S v q w 4 l 4 I 0 k 1 Z B J W + Q J Z R 1 z + m L o b T l N Y e j Q S e S N w j p C W W O 3 S I T g N t o 7 j U 1 o p N q I n N A 8 0 N B q J V I p q 6 e r q q 0 B n A e O 7 1 p k y E E 3 J i l I P T Y x P v q 2 m a Y 6 1 v V 8 0 S v M V + E X G m A R h B 6 y a m B e U M B 5 k M 8 9 W p 0 9 D + I X W I b C H B W P 6 2 l F 1 n f S x w s v v H D T R D T F s v k Y C y m b Q D A S 3 1 V 4 c M e i + r m s V e 1 j L S f K M f S 2 G g U E Y z u 0 7 4 y c P J 6 n d + u J x 8 0 t a y n c W C j 6 5 i 6 W 1 j 5 W 2 R p U J O k a 7 h C a 2 w p W A Y s i N Y X y C K p F o y 1 v U 3 U T Q g 3 J r 4 Y q s R J 9 3 y V F x s D D T 0 3 y K m 7 Q K / r h A Z W b j U x Q E 4 p F O u e c c + p n a b s 9 + N p r r 6 0 + + t G P 1 j s A q x N u H H l Y d n G y V b b + y 7 s s l o x J t 1 n w 0 A + C 2 y x u f A g k 5 / O G Y 7 P Q d p 9 P e A l j 2 6 c d x t n N i U O A A H 0 X H t M h h Q e G 1 n s e a j O v Y K k J x b 3 7 j S e C 9 y B 6 2 3 6 z i X C R x Z q t s B Y 6 n p Z c b b t 5 D T k k u L 6 b R R Q W y X G L + j W 9 V c F G V q h i v Z x S d t d 2 8 G g M 5 N C i A i h K 9 C G E u c 8 c Y b w 3 I 9 b k U B J S 3 q P p a S 9 d 1 7 8 p x 8 a c x r K f F r s v g e F i m E q I a m r X u S H 7 8 0 x j r Q J X n O i S B u i D X 3 h J w T D T t X k r j h u B N a a I F 2 p 7 d F J X y 4 N M n j g q S c 3 J Z I n K K o R 6 y 5 o 3 C q V a R J + b Q j m h e x / I W T z h d c x b K u R T X Z 6 Y V d K 3 u O 3 e z a f L y E X H x L Z J i D Y Z 6 9 1 1 7 L u I J N D 6 L o O V Q 2 j I C i 3 q M W W z I C 9 s M x 6 b A Q h V C u f 6 e q e h U Y S i F D k a R 8 W F / L k V X R / j H H m T f f O 8 8 K q r r q p e + M I X T r d W H 9 s p F W E s q q I i B 1 N G V o T w i x s X X 3 x x d d l l l + 0 t a i z y l u g 2 L J N M q S d h e c e 6 F 8 y k 7 h i e b 8 g d z P E c B W E Z b 6 Q t a U G q v j e o A 5 l A H i X M K y 0 z o p d d C l 2 r g q X c v h F V Q u Q S X r B k r K e c z X s C t Q 9 L t d m 9 R l d E 3 4 e A M l O 0 i C z I 1 E M k W X l h N l k L 3 0 q R Q Q r H h 9 L 3 b Y 9 Q 1 p i 5 p r x b O 5 z P 9 Z H M N i O K a A o k b c S X I v i + d H 0 / M s c D P u c 5 z 5 l + s t r Y 0 P u h g L C j T O t H l F k 7 A m x 7 2 i v h R 2 y N g P b 3 M r B 9 J h U d 0 z U v H B s U T X u H w K 3 n v E O q g B F 6 U W L 5 Y S m E 4 x n N T 8 X q C N s I w L g x d v k q G Z + R t X M i X N N D T 6 w 2 T 0 N 3 h L / k k k u q E 0 4 4 o R 4 P D 9 9 x 7 F e / + t V 1 v 3 x B B t r T Z E h 5 d 2 2 I 0 v q q Y 8 M J F a F D C k J s K v X G L D q l i T s 1 K R I g B 2 + H p A Z S D H / S S S d V Z 5 1 1 V v W O d 7 y j 3 g c M k B z O O c T s i 1 5 u 1 Q T K 3 H R r Q m p o F H I o 3 A U X X F D / u r l l O b G E 6 7 j j j q v / 5 4 j + U d i 0 4 q r v y I Y k v B y C + T y / 6 9 V + q Q L b P y + n u 0 b T w l r X N h a O M W b O B / E / g E y z P C M D o i 2 m W 1 Y d G 0 4 o y E l l o H i o U l 6 X K l o O c b g B Y k 2 R p G T R 4 l n n w i L n R z p 3 j d p G Q l Z 5 a C j W F x S u d M t M u n S J A r p B 0 O / g y i U Y D + Q K 2 c y a M y r 9 a J g q o P M L z Z x f E S N K 1 x H 6 p V M f E H I L 5 N v g v M Z G m 4 K A Y T S 0 W 1 u M k X F x r P / y 9 y 4 5 n M d C z / M U 3 G V h + A z e i A j l C Y T 1 z G E Q m 8 g E E c p Q C I O F J I 7 x Y j F D C V J r S 6 H t y 5 I j N o W y 3 9 j g V Z 2 f 9 w 0 w I p L 3 v M x N H k J C x 1 B C l l m b K C V D 4 X v t n 0 U m K K 2 m c L 6 Y 4 9 F 3 7 W B I t I V s 3 B + V k g l 8 H i C j n E z g X N r E 6 E X b w g P z g s b F N o P g / M a r a 0 G E k c 1 B n o x B q Z i x U V g J D w U U h q I I 2 y h / P m A G n H K U i F Y C B X B O u Y V z s Y x W g E j g S x O G a f h C w c c M L / Q n 5 n i 0 R x t 4 x R S I h t S U M k V 4 j E V C e 8 j e t e S w Y W B y G A P t L + V n v C e i 5 O 1 P o a L b p V h S A u K k 0 w A 8 q 1 A 4 D J Q U o e s 0 w S K x M o R i Z R C G x W K d E Y u V I z D k M F B d r d m 8 C E 8 2 F i J 8 8 l R T A 8 8 j 8 J 5 5 k l 8 i T y l k G x s s P b J Q d H I P e b e R I 0 U 6 d o t C / o v u C E Y 3 I t d G M J X O M c d t C F Y i 5 A M k M i C U K s I L + Q 2 h C S G W R S Y D M + a g y I c i F E U q y q s / s 1 a 6 a 0 c o 6 q K B 4 D x y V D w Z s j 4 P X M n D w 0 W A 3 I A h o h c K H W n h y u c b T S b Y N h n w Q R 4 q j a n H A O I Y R I I S d i x D k U o Q 0 i D 3 v G G W f i C T M A g 5 Q l m b k C f d b R W 0 Z Y F x Y 8 j a j J l Q G i h z n g u P C c / C J w 8 y Z Q A s S 0 I i e u g p S M K / E 0 8 8 c b r 3 x m H b p E G D C C V B p i h b D U I f 3 k N O w A K 2 K Z P B b C o M x H f C R 6 E T J Q i Q W x 5 O R c X P 7 R Y s / i w P t i y k + d 9 G g Q w Z W / K R 2 5 G l 6 q H 3 D G D I V s i 3 0 V i Z k G 9 V o I r G m / h v s J o g H E M Y V j w H B Q i i l Q o N v s 8 h p E E 0 h Z N V I R O j 0 O Z Z Y 3 J 9 0 e D 9 F E 4 Y O 5 P I v J M Q N c a H 7 F a B T H D A x F 2 + h 1 I 8 / v G P n 3 7 U D Y S 9 l W H w 0 p D L o A U 5 v B e S q j j y Y G L 6 d D 5 J W B J V M v t E y T j g G B 7 Q f j y A c J d C d C 0 C L A s I 0 + a d 9 J G C L 8 M A k F N U e J E 8 N 2 S l + b y N w H Y 3 + W G 8 B n / y k 5 + c f r w f o U i U n k c R V v g f 8 y G R L y B D f j 9 P J M v C Y i Q p P Z i G E n r x h E 2 T 0 B u N y G O b Q n t k W s b C V R W 9 R c h H m O 3 c O D B W + r K d k q h C U a A x 5 1 4 2 O w j Y i 6 E J Y S O A G + d S 4 S M P b 2 0 S N h B k U 5 j Y z K D E P E G J N C q V P P i i n 2 I l p y T b t v l H 3 p / h 6 w N E C u O o u K G o E d B f 3 y t O 9 c W 2 m 2 + + e T d L e u i h h 0 4 / 6 o a t W p Q I E D L P X Y L Z / r x E a 3 C E I l 6 M U 1 v B Y r O B s q Y V P H 2 j 4 O e f f 3 5 d x f T Y B E U C 8 2 y W S J k v 8 k w S i m 7 b a y j 8 X I 3 5 s V g X m A O h k b t P y t J 2 N z E j k u q 1 f v Y x G t u V a v u S a V 9 A b h G j 2 s e b l w w J a y 0 s j F D R 4 C P l V g A y M a C A T P J L / 6 0 4 O f n k k + t V 5 O R F L l a A 3 H D D D d U h h x x S 5 z X 2 H Y q 4 u x t Z m 4 y T 6 3 b 1 T s 7 F 8 7 R F D v n Y t u W Q J e w v m z d A 3 1 h H q x l i X i q 8 U F o C n 4 V V K D u P A U r r x S M F h G K L r K 5 R f g W d t r u J 0 + V G b v 9 5 + t O f P t 1 a D + f r i z 4 / t w N b I y Z Z A L h + 1 o 8 C R Y U u v F A f R L V v s 4 O X I p P 0 S V W L L l W r p q b V 0 T a 4 x Q O Z r B d U Y s 8 h F x Q 6 p q s r u g C h + 6 C R U M u o 3 q w q e C e h S l / h l 4 C U Q o z N 7 s 3 N + X j J J 3 g q 1 p 5 H W C Q i H 1 V N L C E N y + V Q Q k P z e G l J X W i q E i v n N T l s H C I f 3 D 3 R 8 Y M O P L D 2 c k 3 h u W P 7 o A 7 5 J H V B I O 7 1 j D P O q G 8 5 l j e 8 + c 1 v r j / P s R V D P g N B + W M 1 t P 4 t o l y 7 G a E a H I U Y t 3 f I k R Y l m 5 0 7 d 9 b X Q h B T C h 7 J / O l P f 7 p 6 + c t f P t 1 j D 9 J w j w G k k 8 Y w P j e W d J j X Q r T 0 + S V I d e s 0 P H z U T T f V o X 1 T S M h L x n r M W a g J t W P H j n r 9 H E F Z m + X p s W 9 7 2 9 t q 6 / C G N 7 x h u u t a b D V C s U S s V J o j j I 3 N m k / J I X m n C L + E Y n 1 D 3 z 6 g W 7 w T T + h W G u Q i u 7 3 e Y q J 2 d O 9 p T 9 8 z / 4 f s v J i I I m 5 w B L o c 3 k r b U 8 + V Q l g + q 0 T O e O D I r K h l n y 9 K C A k I f l m P M w u r u Z m w j F t I 2 q A 4 h F S h 9 P / z 2 m / X / 9 9 1 5 b G 1 Z 0 r D N W S K S f j Q T 6 F h K a Q T J p r n 6 l N 0 K N 1 z h Q t f + M I X 6 v L 9 P k 8 o l v B j H / t Y / e w 3 5 V 8 r l l l F A l I S d v v 5 q 1 7 1 q u n e + y a a b s p c J K Q g 6 Z I m 0 Z P p H V 5 L u K a k z j D x X D k U j 2 L S t g 0 8 k + s 4 H 8 L y Y D y R l 0 j i z j u t F V w b 1 g r 9 8 k K J 4 x g d u r S G U C y 1 E 3 U J e 7 Y K o S S q 8 a s P B M y S e V 8 L Z y J Y 7 x e V K 2 w G 6 L + x 7 l u t j H z E J D i F J V f e u e u 6 v z R n o 2 f x X A 2 g w H H b y J g Q z v F W 2 v n x j x 8 2 u e 7 f q z P O u K t e q 5 l 6 s Z K X C t S E O u + 8 8 2 o i u S f H Z B w h n n 7 6 6 d N d y t h K I V 8 f l 7 8 v Q u 7 S t + J J r k 0 P M W 1 T S K B X q R G T H / E M M U 6 8 j 5 U T i 4 D r I C v v J x / T j r x Y w V t z O t E e 3 o m n Z J j r T 3 T A J B 2 S s M x R V t z q 2 C g y l e L 5 V Y W 8 Z c j 0 Q Z t c Z 0 2 w K n q k o K h u g b / 0 0 k u r z 3 / + 8 9 W X v / z l X s U j l c K u k A c x I P F s j R K E w B F S I r b 8 M m S 0 T + d Q W 2 U V w y L h v i 9 J / h B S t R F H O F c q B A n n m i Z z P T C T k s u j l L n b 7 l d L Y d 9 0 8 W s T o n j h / O 4 g 4 F x A y J e T y 3 f a H 8 R m n B F x + e Z 5 R Y B M G + G d S k n 0 q o L B p G S M 5 x D k T z c S T l F E R Y M 8 J 3 M t e V M T m e D 5 z 3 9 + P b H s 2 J x M o f w l I I M w 0 8 u 1 m 4 A g o j O v 1 B g g S 4 D O W C E i N U q 9 p F y c c d 6 r U V g Z Z U m l S G z b W / f f g h i S F / S F C l L I V J x t e z N 5 R O G M 0 K Z r I S G H 4 + Q h Q i 7 K S r E V K Z y T 5 0 s j H A S J I k Q b K D O F d y 5 5 T j w g p i v p E Q G x 8 h X k z q u 9 X t r F K x s z + R t u e K 9 8 r 2 C h 4 p j P w + k n 4 t U h 3 7 v e 9 a 5 6 Z Q T 2 K R V f d N F F 9 c B z f 2 9 5 y 1 u m h 6 z F Z g / 5 G I 2 4 6 3 Z R y E u / m w 3 G W G 7 d 9 n D R N o R l L 0 U C M R k 7 q 0 B R g h 8 Q 8 A u b s 3 K x w K x r y J u s p D B V c s w x x 9 Q h n o q i 2 3 e 0 E X n l T V G o 0 J + j j j p q e v Q / Q F 7 b r 7 z y y u r 6 6 6 + v G Y h A T s B a c G G p q 9 v M M H g 5 C G U s M g n j W F 1 e z / / N b G h S s M x D y c Q z k z G d o l s 5 a m s + U V T X a F r B 0 A T n 7 E q m L t B H 7 f C z u M J J H p D B t e T J s + R f / O I X V 8 9 9 7 n P r b S E j M p d g / L d N y L M b 8 0 I A X t 5 T N h 2 m H C X l W 3 U P x S i 0 V Y K 0 3 8 D M E / b N u s a s 7 1 c Z S s d d 1 6 + V I D Q K f W r L b 4 b A / V b 5 y o 2 P f / z Q C T F e U h 1 / / H 9 P P / k H + n p B i 3 6 1 u w S c y B 9 Q m m L b R K l 2 2 4 n F c B I k C S K F h y p Z 8 l U l V L R / F n g V h i T f 1 / H 6 F r A d C T Q r F o a m y z U 2 I 8 h F n 8 c w B L H m L 5 2 k H Q O e 0 Z e T / d Z b v 1 A d d F D 5 u X x 9 C W V R r r E u I e a p g G e L n N j q m j r k 8 0 f y S Z A E g E R u E b b t t V k U R 1 u h a 3 t 5 J v t y 7 S k I M i o 9 X m k 1 q h b Y x O h s R T L p m 3 u K K M h Y X j U S 9 9 R A L Q p N Z D K f 1 B V R O G p z F O m E s t x L u E p n H K f Q s W 0 S i + 6 2 X J 4 g f W H d 2 n v f + 9 7 6 T k W f b Y a i h H b 0 U X J t F 4 a E 8 I Q P n / 3 s Z 2 s C 2 R Y 3 k 4 n Y m Y H x e R q 2 I G 9 Y J h A 6 i p 9 D E Q n Z M Z u t I D F W 5 Z N i 6 r 9 z S R / y E v m 8 8 P t Y X S d r + 3 i n y M t U J N U S u o C + 4 I 3 b W a A m l K V H F I Z F 8 Y X y o D s V s f u t b 3 1 r v W O O V S E U Z e 5 b X E A k y t 9 E w i 6 3 J 6 S r x l W d r r 7 6 n y e h w N e r 0 0 / / X l 0 d E g K c e u q p r f M e G w m K L h R D I v J j V P K 8 p C + c i 3 K R z S K f d 9 4 W k q X o G + o F o c i D X q U I 4 5 D r v L 6 m n + 2 T K y W 6 W M 1 Z + 1 C e 2 G e P V d 9 d n X X W S d U / / d P O P T t M k X u z e W C Q h e M e 9 8 Y Y e B m D y H 2 b I O b n L R k A y i i f a Z t A H Q p z S 4 i k L Y s K i x V 6 y D u 9 F b 8 E z i A M X h P I k i e N 6 Y 1 0 y Z N r I G 3 U E c x T p Y + K S x G p k e v t c y s l D E i X E K R U a k 9 h I H i x P W S C b e v I B E g 3 B g w s C 2 q a Q + x O o Z T o P / G J T 9 S 3 n c C H P / z h + n + O a 6 + 9 t r r q q q v q p T v W w f G a F 1 5 4 4 f T b c U D 5 w i s t i k z A I L R F J L 7 j m W a R i S x 5 l 6 g b p G Q C B p O h 0 i / R T E o m + w f R n E P 4 6 X r e r 5 S H U i A Q f 2 t Y w D V U V v L Q S Y e a S p s l E J h z 6 X h X Q j V V p r q E h C l 4 F l a s a 0 g V 8 z a x P 7 k Y N O 0 3 w U h h + 9 6 f 5 B w S 6 v y H 3 s Z C K p O x q 3 o p b r z x x r p s n T 8 8 h U z a y t k 5 I r z r A k u o z M v m w A G f i x j 2 F s U m H w 5 i R R 5 j j o X o q P N H n F y 7 0 g l 5 Q h l 8 z k M 0 Q U d B L s h V G w R L T i x 4 7 J r M I n X J y o V y D w F C a H u J 0 J S Q d R U e h q G g p N p Q 6 m t f U h v 4 f G 3 d W O A p m 3 J F f R 7 T Y 8 W N h h C 6 M j R X 6 g q 6 w x g Z d 0 Q W I f g 1 + z B 8 x p T O a d f o v 2 D Y t l q 4 h D x X s S o Y m U K p w k O J z 0 v P X P N 9 V O v E w e G m F V l Y j X D P O k w g b e F C i h J x 2 h S n K 7 T T Q K R k G E r S E q n 0 l Q L n S j x G 2 0 v Q l 5 L n 1 U / h t T E Z 0 2 O Z 1 D 3 y y C O n W / 2 g T V 1 W n e e I c M 7 x J e N A X + m x 5 U v F m A m D g 3 1 9 I P n 1 c m x 4 i S a k Y V 0 K b l v Z k t X x 4 l U o A q J Q l m i X T l B E H T S g F C t I y K K n q x Q M J i v T l U y Q e x H X H k M h t V d b k Q E o + l C P 5 z x k k C 7 d I Q P X y H N A / T E 2 N 9 9 8 8 / S T + e G 6 T W G s N s S 0 Q U 7 6 e e B 6 F L u v l 4 G + Z G K o e S Z 9 o U 9 X X H H F 9 J u 1 C L 3 y f I p 1 H g r T T P B B 1 6 d m O l E T g X g K M 8 q U v C S E r u 6 a E H k c J I m q T B c M s Y 7 c O l K n c 0 / 6 l 2 6 P A S T t I t + h y J / s S j k Y B Q o y F M a A x U b k r p H I m B 7 K u l M E N Y n a x 0 B C X x L S a 4 a b 8 T / h h B M q 0 0 v + G 7 c o W n g P Z E K u 6 w i F x Z Q 3 R a 7 0 Q 6 x D G 7 q S S u w q G e 8 r y C E g R E b A t c Z U i G U j Q n C K M a / c 6 A V Z l D x q W 0 4 3 x r U D 5 v h i E r U v S r r d B e T X t q 7 R O e X r K r 5 r z C O i t F 3 Q 7 P H Y Z A K W M 6 o k T a A Y k Q P l 4 U w T Z p 2 z D a y P a 1 G U f 5 T G N x c + 8 p G P 1 C H y 2 W e f X V 1 8 8 c V 1 i b 0 P y C 9 C U + 9 Z 4 J R M v D Z 9 8 O I N m 3 R D R L E K 6 F M F D D D 2 b u d o Q 3 h 8 X m u N h 2 o S i P h 7 r P m U N o S n S i 0 a h V D 5 s h 3 V F N t t j 7 Z C P v t y x 0 M f f 3 X m m W d W r 3 7 1 q 2 t P x T O 6 W z T y K u f W R k Q j x E h a b Z f C K f v n l T q f p S h V 8 u a F d p M V M v A e x r D N 0 q Z g W P W x L c w 1 F 2 a f F O S d 5 1 V D i y 4 l 5 D / u P R S 5 r g u N t d s 8 V 5 q + S C 3 a q q M e R K N s 7 q l M 0 I l Q i 0 A d b 0 5 e B i D m F O R s 4 R E k g Q o J s 5 D n C S A H 1 B d 3 h / a x S q 5 N Q R A n C h q U s c 9 K h 3 T W f c x k f C i Q K J S + T z + 6 t l + e I R y W m y l 6 5 I Q d k 0 x I H p X D R S L l A U O e 3 9 0 b I F s E T z G T U A R E U G P A A C E J o V j r B h r l h q 3 w S F 3 g m L Q K l 2 / 3 K V q A 9 k R 4 t 8 g 1 a E 2 g 8 H 3 6 3 w d B j D 4 E 5 3 W 1 K Y z K P B g 7 / 2 w q D h n z f P L V c / q H 9 o H n Y e B 3 7 d p V H X v s s X V 1 l A O I C n I T Z h L K S S + / / P L 6 P S u E Y A a f w A m + C a p k I U i V G Y L g L U p V p r i l u S / S K h l L a b t e Q l 8 I u 0 o w 2 I i n P y V P 5 H w U E e z T V C J e Z a T G J g o U b e h r j G Z h X g 8 l 5 B f e k 7 / 3 h x 9 + + P S b t W i K r u Y h F T Q R O G D R Q I T 8 s J d Q 2 J 0 m j + J C i a x J N E l Z D A r F 0 0 C E O v 7 4 4 + v P m i 5 q V p u C 2 1 / h g Q I L w 0 q l Y g 1 r E l Z X c L 8 6 5 x o B Y U K J Y K n F z j 0 E C 6 T N 8 T + Q E n g z o O Q d Z h G m l O 9 1 R Z O s z b X 5 v G u Z H Q m 1 Q 7 S Q E s X n p W c 5 M B o x 1 V N C 1 y p y I K 6 p z f Q 6 1 a c U r u t 7 / Y 6 f j 9 0 2 E f B u j a E s K S g b 1 i E S D y M B P e 6 4 4 + p Q j e L H k 1 8 8 E 9 y F U 1 K Z z S Y Q 3 u 1 9 7 3 t f 9 Y p X v K L e 5 p 0 o s v d B x o B G I R V P N c s q N M G 5 E d 7 x F I m R M D G c E y F V N G S S i G r r L D i P v p a U Z l 4 0 K e M 8 a D I A f b 0 G z 8 A g G j f 5 L c I h p j Y 3 o a T E X b 1 f K L R z C L 1 C N 1 2 / 9 H u 9 4 c W a I M f u E u 7 q T z r 5 G 8 u 1 S n 2 J i I b O G r e Q x V 4 P J b m n k D x K u j R e i G c A k E v + o 1 M I i G h O K o z T 4 B g 4 4 R u P p o O s i Y 7 E v E F 4 A g K y 6 t m D L 1 L i + B 7 r N a 7 k p k t K J + y M s n a T A h G M P N A E s + P D U u q z 6 6 S h 3 K y w K P d a q w x j x m O X Q J b G O w y L b Q q f h 7 V N o d Q s N H m F t j Z B e j 2 3 Y L j F A h S v G L 6 m 3 4 O e 1 c 6 + X i p F a o B T A v G g l s S l q A m V 5 g 9 d B B i N y x X c n Z Q I R + F K O R F L k g 7 Y N d d c U y u 5 N V A B D T 7 4 4 I O L Y U d e f I D w Z r O I o I / 6 F m E l S 8 S V B 6 E R 0 2 B 3 s d y l d s y D W U o 2 F O Y N 5 b K z k I a / K Y x v 3 + U 6 g S Y F T n U t R 5 P u k b W f n m m S E 6 V m 9 G e h D 6 l M O d D N A L 2 O 0 n i A c + A E A n R 2 O 6 v e p 5 y a I i U T s r i o + Z o u B Y Z I M L n 0 q 6 + + e v p p V b v 0 N J 9 J U f o c I Q x 8 G 5 l Y G H 0 0 f 8 H D 8 M A 8 a 5 B J W 3 i 5 r m G Q A X b N L o O 4 U W B g u p A J m s K h P B q Y B 4 i k T Q x g q U r W Z s g Z M H p a O g 6 M X x d 0 c R Y B 1 w w Y 5 9 J Y p 2 Q C K c 0 k Q l o b I s 1 i s f 1 Z 8 x Q s o Y e 5 I 1 M b U u / E 0 h h I z 2 + w i p y 3 c l 5 K L m z s A 4 Q p A c G d k 7 v 2 a C h E 4 D 1 T R S O U I d U 7 y o a A B G + g C b x p w G d h E d 5 p L M w T K o G x E U r S G 0 b P m E f I T M G 9 u j y / g X d o M v y 5 Y r f B 9 f L y e k D x B N Q M 0 r k n 4 0 w v m w x 9 Q D / W l M 0 D r I g y d A o K p A S Z d 8 o d p K x 1 W m T I Q 8 E U b a E Z I g k / C F x 1 s Y u F b A q / I o x B K N b N u X S Y 8 E N Y v n N s l + v M Q l x P 8 t 5 l Q n r R a A u t + i K 1 7 G S V T 5 b L l 8 N L l A h I U c n F d 8 a g y Q C 2 g X E s F S S G r s 9 L V 3 T o n / b L z 0 R M C i f u c F Z w k 7 d p r / d + 5 9 d x v l c D e N 3 r X l f X C / C C T B j G I q F A I y N + F h s q P I Q l v e y y y + p K X j D 2 n e 9 8 Z / 0 / Y B K s 1 H l I K z 2 I i x D O y 4 I J x U L Z 0 x v J A s i Q W 4 m 8 c q T d l A k p / W c Y 5 E p h F Q M 8 S p 9 K V x / w V N r R p a I 1 F O T G I L g O I o d R s J 0 W G 7 o g J Y x C Q B R 5 x j A 0 U F q i 1 A a F M I U v B s G 4 n X 3 2 M 6 t T T / 1 S P Z U j j 1 I M U F D S V 3 L w 6 g t G P V Z 1 I L t r I R i i S A 0 Q y f i 5 B q M r q u H Z y N p 3 x l i O 5 b 1 Q z 1 N l Y X 1 J b A r C J F z J I I V M w x J E 8 A x o n x v U F B r Q R C b g L c B + 3 C i B R d i Z C l 2 H r e B N k Q 9 K z G 9 Q I C / n t G 0 p U 4 R 7 y u Y p m e z D 4 i y K T O B 6 Q + d y u o L M X A N x 9 J W B 4 P 3 1 v w + Z c q i q M a R e i E a u x t t 7 r 7 b 5 n i a k y f 0 s 0 A 9 K 7 Y 5 Y x v C 2 2 9 x w + u f a s y l Y y b f 1 1 / P 3 E Y F 3 a E M X W Z A Z g t A v l e m 7 7 7 5 r o v s P q H U f i R G G r G 0 j 8 h F H H F G v n n A M P R W R B A / W e C j K x p o 4 M B J 2 o L i h p E 7 A L b I S p Y l Y + 7 V 1 M v c y 6 X b q o T S W O 9 V 4 P 7 I V e O l L X 1 o r T t M S I R 1 j Y V M P R y n 0 h 1 v v m q j P C 9 c a k p t 1 R d c 5 n V m g w M Z z K L r k W P T K N f w f C j p 4 9 N F H T 7 f W I / W y K Z A F 8 m v z T k j C U T B G a Z j + b / + 2 x 0 P / y 7 / c X s s n j C + Z 2 0 a q p n 7 v J R S 2 a z T L l 0 5 y e q I O a + F 7 j V A 8 c L J 8 Q e p Q B A G 4 c k r P K o l T k V f j x e d I F / u 1 V R C R E D k j Z E m x a A V P Y f B i I B e B M c N V c m m b F O 2 C L q Q C Y x z V P m P b B 4 z H r G d i N J F K + / L v e M 3 I M U v p x W Q U J 6 + 1 Y 8 h T 0 1 E 8 a T I O d a w l B L I T I E 1 c H J n 8 z A 1 Q U m R C r i Y y u U g X K 5 T u Q / G Q S B x M 4 M g s Z O K q I 8 Z F I t a p j U w 6 S z H 8 L 8 E j t J B U E c V j t c 4 / / / z p N + M C q S n p o j B 2 7 t d G p u g L u a n i 8 j I s u t D L R L n 5 H 0 t u u i 6 e d q z w K c Y / j Y L a g H z 2 l a + I W q z W 0 a a u 4 A w g i C + C o i f O R + / K k 8 X / I J P 2 M u r R X k 6 H R 4 s X s s f 7 b Z O T 7 i a 0 l M X e p w / D I E y W x Y R r U 4 W O 8 L n C t N z Y h P A 2 I M x z f c c T O H I b I I 1 U 9 T v t t N P q R D D N 4 Q L a p L M I 6 D w m i J s 8 w y W X X F I / W h m Z 9 E G O c M o p p 0 y / H Q / C S 1 4 y z d v G Q j x I c k w 0 W X W Q C 3 v W n + k Q 1 l y I R L G A I k r W K b Y 2 9 a 0 o d p 2 M B Y a W T F 0 / r g v I S Y k D S J J X p 4 H + h B P Q f m 0 u 6 V M T c r n T O + 0 J n U 3 P t V 1 4 l b p s 7 9 X h s V g 1 j 2 V 3 I K F S R A p f q q p Q 7 C 5 k g v R 4 x 8 h r s N 6 5 W S O h G W K w C L 4 j J J 1 I E U K x j 0 T Z e b S z C S e d d F K 9 r 2 S S o i y C T K B d f c m k 3 R S 7 J N c A + Z a m B x Y J P x K t X O z a P I N b G Y w R 7 2 6 c L r j g g t o Y 9 i U T x Z e P d E U a w i M E g o G o y o q G Q H i Q A N 3 R t j S i Q m J 6 0 y e K y M 8 b Y 4 E P O T H X l c 0 V A I R b m B 9 3 R r p 4 5 B / c p + 9 Y Y s w H F Z g + y X 4 a t m g c j 2 W A E A O h C Y w 1 Q j I C R G o P x w B E c 4 y X 7 4 F Q G Y B F 5 i 1 d Y Z B Z z l n Q x 1 i n l k K Y W 4 o C x g 7 1 A m 0 e q g v M v / S R O + O h L 2 3 G L 4 f z M z Z 0 A u g K n Q k i p w 4 h 5 q W Q K P Q z I I V R m X Y + s q T X X W Q q x O 1 6 J 8 R e Q u n g d d d d V z O v t O J B h 1 g W b P V e p 0 D j o U v D w g M J 5 8 T u O q Z T B B J F E Z 9 F W G E F R X g g 3 4 l 1 b f N W f a 3 i s q B / Q f Q m z F J i H i 6 v l I 5 V 1 S t h H l K l y j w L i C R 8 G g I y D Z 2 D 0 E X e S 2 m 7 B K S T 4 4 l e h G g 5 w b q C r o r k I H U k J d S E w k C K 7 c J 9 n y 5 K Q H I n n U U G K 8 u F P V 4 6 E S 7 R d 2 A / 5 F D p I Q h k o T w S X t b Z / q m F R y 6 d M P 9 g T m m e 5 w m k n n Z R 6 J L n z F J g h Z m c l I t s O w N p 0 j K i D I b P 9 Q L a w t D a z 5 h C 5 D R d q 7 3 O a d w R Y Q j o i 8 g o J R U g N K N u Y b Z I S d 7 P I D H w Y x l e + X k U H j i e V k J d c 8 0 1 u y m / C a 1 w q X 3 A c h J 2 H G v N F a H F z L H 3 B i R V E D l R u s K c s G M C L r U A o U Q E w 9 K 4 h v P m y r Z K M P B N h R t Q W S L v J j R Z / E W F f C n I 2 T w i B Y 3 x Y S w Z u h 0 7 d t T 5 1 L n n n l u 3 k Y I x i F 3 z Z u 1 X b I q I p o S S I Q n Q K 0 W x H P / / s P + t / t + N r 5 o Y 7 D 2 G q i Q / 1 w y D n q M L 6 Z T V 5 d 3 a x q i 0 5 b L b 7 S D E a y M T D x b g U R B C B 4 O 5 Y b V A p z U w l I Z b D i H 5 j C d K r R q L k 8 5 m B 5 l Y g r D I O k D Y v F P c G T k E p Q r Q 2 G h T e g P b R q Y m k M W i y c S z y k V D 4 Y 0 p g 8 Z A C H l Y Z + N m z a b x Z Y B V f + m A y m k J q T f S / j Y y Q Y l M u 3 Z 9 s J 5 o p U f 0 s C 3 3 Q q Z 8 4 S t 5 p 9 4 2 h 7 6 0 n R P o n 1 I 9 Y 9 h G J j j g z D P P f M / 0 / T o Q F v c p F H B 7 O T Z T c g J G H N 4 p 1 v u 5 o H 0 N g E k z 6 / k M k j h W A s 7 y x X E p e X V W H M x L 2 R d R n V f Y x K q w b K 5 r Q A k V A Y W B e X V l F r R h 7 J J z C Z E D l p S j y 4 o E / c x B u Z s s b B 9 E t F C C s S P n I I H w z L b c l s z J D y m M g f 4 Z F 9 8 J z 3 1 n m V o K 3 s I + z h N 9 s t 1 G q l L f d + 7 8 8 E Q 3 r q 1 O P f U / a 0 L z F p G W a N / L / v W Q i W z q z R p 5 W E x 2 S N V G B P p o n 9 Q x B L R X f z m e N K p q w r o q X w 7 l U i G M S V 0 d c V J l 9 Z e 9 7 G X 1 z 2 b 6 K X o X 8 x k i G D C 3 v A d 4 F I K S 1 C F o h A g G j m X Q i U i 2 N R 5 B e S k E d o z Y m L t l H V 7 z m t f s 3 c / 3 K k x t n j V g U L t U 3 o b C w K Z h Q 6 m A w H A w K L N Q C l k o b F 8 D U g K 5 z S J m 5 H e i h j 6 V 2 x T a m 1 Y w k Z D e G I e Y Z C 0 h 9 m t D p A E B y l 4 i Q g p p B H 2 j K z n h Z o G D E K o 6 v h R y 5 m g l F C 8 T S t s 2 E F 0 G C v L 9 I l 9 S z u T V E M g v f F M e a / i g T Z l 0 k g K o B j Z Z 3 q 5 t G w O E f 8 4 5 L 5 o o z X c m Y f S O u n 8 + 8 z v F s w o R g Z R Q d 9 x x e 3 X 2 2 S d P j t + 1 Z i 5 m X p A b 5 W 1 D U z 7 S B Y o D j I e n Z b 3 9 7 W + v b 3 t 4 / e t f X 0 / U m w J 5 5 S t f W R t g J W y G M V 2 j 5 7 M 2 I 8 m T a H u M K U P v W S d N I H 8 O g f E W A U V + y 1 t 6 j 5 A Q + s M b B 0 H p j m P I 3 v 8 u R q 0 m F K V 1 U K 5 4 Y l a V t S 4 n S g s L K Q y e 8 5 a s i G N c 1 3 c 6 5 r 2 4 H E E I N Q a d x d c h 0 G H f C V H 8 1 3 a x P 8 s V J E x B c I v I P 0 L Q O S 6 9 9 N 2 T Q X 5 v d c Y Z d 9 a D q J 2 g H V 1 K x q k S / 8 d / P H g i v 7 s m 5 7 p r d K M g E k h v 1 R g T x s K Y 0 J 1 4 z 7 o b O 2 Q z n s Y u l N n n A W P V F p q P 5 a 0 h H Z 8 c a g U W i e c o R R 8 p a k K J S 5 W u 0 7 D I Z w S C E I Q y q z z a x f W m Y D l 0 J o 9 t h Y h D H g b v p 0 Z 4 O 6 S O G + D y U G x s d P F + l C W s X 5 u X 6 u I N I g d p q y L 2 A f l o 2 y J I l f c 1 + q f 9 i k N B p h J m T R b n C w n a i N E G X j T m l w I M T e h P D i E r I x + F s x L 2 h n z p b H D 6 v g 9 S 5 W l D u O E U B o D y q 9 K U n r 3 W B Q Z L C M E I y P f E 6 y w N Y z C k P 2 O i K X / o E 1 Z 1 C d X 6 Q J 5 D M W d V r m a B 3 J E z V 2 q K b 0 z z v G V W L j V L J u 6 T i 2 k Z E A a 2 h Y l N y P W w y S s F 9 N P i a k B 4 9 Y M c 2 z U u y u L + D y U T s B S z I M w r W R N C l P x Z z d 4 E p G u z 8 j o p t C B s y h J V o 0 9 9 6 l N 1 b v a B D 3 y g 3 h 4 L a a j S B o p l 0 P M b 7 X g G g x R w P o r Z 1 E d k U g A a C 0 I + 1 4 N / / / f 7 1 Z V a + a x J 9 A i x m x C R S 4 T 0 x j Q / B l l L R Y D U 6 J a i G n o U M k j l E 8 i N 9 h A y Q d 6 2 N j I F t E c / S + 2 C b Z O c p Z 7 Y D a j c U U o K e e K J J 1 a f + 9 z n a g v 2 2 t e + t l Y M r h r h D D 5 h i m k J 0 2 C n k 7 I l s A j K 4 v n S J k + o 1 U A D c / L J J 0 8 / 7 Q e e T Z u 0 h d V R H c w 9 H R f P W / m P v K m V 6 4 t Z f W 2 C f E J Y S o 7 y B Q r t s x Q G L G 4 p Y M n 1 K / K K I T l h k w X n K Z z L 9 f 7 r v x 4 y G e P P T 0 h 1 Z 0 0 E c 3 4 U N w i j v b Z j r H 1 W Q l e 5 0 A X n 4 c F 4 h j Q E d L x + G i u f l 8 r p 5 O J z + 2 l j 3 O r T B 6 l c Q v + 6 Q H v p W K m f 2 6 6 7 7 r q a a h I 9 J 9 V J A 8 h 6 + o + 1 l I 8 A C F T Z O 7 c Q K Z o a p u N N w h G 3 R s l 9 i J K X V h + k S t k G + + k b R T B 5 P C s P n D c p p s R N J X x y p h g R x + f k Y b l 5 q K 4 5 l H 2 1 N 4 p F o g N j E + O b 9 4 M s 9 J / C 8 K Z D c y v j 3 C e f B n K R 7 D P e j t f O 0 D O e M P c m i l e K U F b E h 2 f p G j 6 T A z 3 V P 9 d A K i t C 8 n y q D e k U U I q 9 z N B g t 2 v E r R J C J J + Z h + K 1 W B I D w z L o M A X W 0 R y l z 3 S A s E p k u v P O P 9 U K 7 e b B I W S K t u Q g J A o 5 C 4 R K k A o w o Q T a o 8 / a H T A A X v N W m N q K J G F l k c k Y 5 J 6 I d z A G a b u a Y J w o Z 5 A J v G d V n b f U D 7 J g U B m W I F O X y e g c E U b 2 A S M T u Z x x y I 2 2 C I S h i f Q k 9 o 3 / O R i F J p B D y C C O 7 z v n l k 9 k k 9 M t t 9 x S / R 8 / h E I e d 6 A G v 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 N a m e = " �VB\  1 "   G u i d = " 3 6 9 7 c 5 4 a - 5 3 0 5 - 4 d b 4 - 8 4 d c - 9 0 b f a 1 a 7 3 1 e c "   R e v = " 9 "   R e v G u i d = " f 8 7 8 5 a d 8 - 3 1 6 3 - 4 3 5 e - 9 7 5 8 - 2 1 e f c f 1 2 1 7 a 1 "   V i s i b l e = " t r u e "   I n s t O n l y = " f a l s e " & g t ; & l t ; G e o V i s   V i s i b l e = " t r u e "   L a y e r C o l o r S e t = " f a l s e "   R e g i o n S h a d i n g M o d e S e t = " f a l s e "   R e g i o n S h a d i n g M o d e = " G l o b a l "   T T T e m p l a t e = " T w o C o l u m n "   V i s u a l T y p e = " P i e C h a r t "   N u l l s = " f a l s e "   Z e r o s = " t r u e "   N e g a t i v e s = " t r u e "   H e a t M a p B l e n d M o d e = " A d d "   V i s u a l S h a p e = " S q u a r e "   L a y e r S h a p e S e t = " f a l s e "   L a y e r S h a p e = " I n v e r t e d P y r a m i d "   H i d d e n M e a s u r e = " t r u 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i c e s & g t ; & l t ; G e o F i e l d W e l l D e f i n i t i o n   T i m e C h u n k = " N o n e "   A c c u m u l a t e = " f a l s e "   D e c a y = " N o n e "   D e c a y T i m e I s N u l l = " t r u e "   D e c a y T i m e T i c k s = " 0 "   V M T i m e A c c u m u l a t e = " t r u e "   V M T i m e P e r s i s t = " f a l s e "   U s e r N o t M a p B y = " t r u e "   S e l T i m e S t g = " N o n e "   C h o o s i n g G e o F i e l d s = " f a l s e " & g t ; & l t ; L a t L o n g   N a m e = " L a t L o n "   V i s i b l e = " f a l s e " & g t ; & l t ; G e o C o l u m n s & g t ; & l t ; G e o C o l u m n   N a m e = " G P S �~�^"   V i s i b l e = " t r u e "   D a t a T y p e = " D o u b l e "   M o d e l Q u e r y N a m e = " ' :S�W' [ G P S �~�^] " & g t ; & l t ; T a b l e   M o d e l N a m e = " :S�W"   N a m e I n S o u r c e = " :S�W"   V i s i b l e = " t r u e "   L a s t R e f r e s h = " 0 0 0 1 - 0 1 - 0 1 T 0 0 : 0 0 : 0 0 "   / & g t ; & l t ; / G e o C o l u m n & g t ; & l t ; G e o C o l u m n   N a m e = " G P S �~�^"   V i s i b l e = " t r u e "   D a t a T y p e = " D o u b l e "   M o d e l Q u e r y N a m e = " ' :S�W' [ G P S �~�^] " & g t ; & l t ; T a b l e   M o d e l N a m e = " :S�W"   N a m e I n S o u r c e = " :S�W"   V i s i b l e = " t r u e "   L a s t R e f r e s h = " 0 0 0 1 - 0 1 - 0 1 T 0 0 : 0 0 : 0 0 "   / & g t ; & l t ; / G e o C o l u m n & g t ; & l t ; / G e o C o l u m n s & g t ; & l t ; O F A   N a m e = " 0W@W"   V i s i b l e = " t r u e "   D a t a T y p e = " S t r i n g "   M o d e l Q u e r y N a m e = " ' :S�W' [ 0W@W] " & g t ; & l t ; T a b l e   M o d e l N a m e = " :S�W"   N a m e I n S o u r c e = " :S�W"   V i s i b l e = " t r u e "   L a s t R e f r e s h = " 0 0 0 1 - 0 1 - 0 1 T 0 0 : 0 0 : 0 0 "   / & g t ; & l t ; / O F A & g t ; & l t ; O L D   N a m e = " hy�N"   V i s i b l e = " t r u e "   D a t a T y p e = " L o n g "   M o d e l Q u e r y N a m e = " ' :S�W' [ hy�N] " & g t ; & l t ; T a b l e   M o d e l N a m e = " :S�W"   N a m e I n S o u r c e = " :S�W"   V i s i b l e = " t r u e "   L a s t R e f r e s h = " 0 0 0 1 - 0 1 - 0 1 T 0 0 : 0 0 : 0 0 "   / & g t ; & l t ; / O L D & g t ; & l t ; L a t i t u d e   N a m e = " G P S �~�^"   V i s i b l e = " t r u e "   D a t a T y p e = " D o u b l e "   M o d e l Q u e r y N a m e = " ' :S�W' [ G P S �~�^] " & g t ; & l t ; T a b l e   M o d e l N a m e = " :S�W"   N a m e I n S o u r c e = " :S�W"   V i s i b l e = " t r u e "   L a s t R e f r e s h = " 0 0 0 1 - 0 1 - 0 1 T 0 0 : 0 0 : 0 0 "   / & g t ; & l t ; / L a t i t u d e & g t ; & l t ; L o n g i t u d e   N a m e = " G P S �~�^"   V i s i b l e = " t r u e "   D a t a T y p e = " D o u b l e "   M o d e l Q u e r y N a m e = " ' :S�W' [ G P S �~�^] " & g t ; & l t ; T a b l e   M o d e l N a m e = " :S�W"   N a m e I n S o u r c e = " :S�W"   V i s i b l e = " t r u e "   L a s t R e f r e s h = " 0 0 0 1 - 0 1 - 0 1 T 0 0 : 0 0 : 0 0 "   / & g t ; & l t ; / L o n g i t u d e & g t ; & l t ; I s X Y C o o r d s & g t ; f a l s e & l t ; / I s X Y C o o r d s & g t ; & l t ; / L a t L o n g & g t ; & l t ; M e a s u r e s & g t ; & l t ; M e a s u r e   N a m e = " hy�NR�k"   V i s i b l e = " t r u e "   D a t a T y p e = " S t r i n g "   M o d e l Q u e r y N a m e = " ' :S�W' [ hy�NR�k] " & g t ; & l t ; T a b l e   M o d e l N a m e = " :S�W"   N a m e I n S o u r c e = " :S�W"   V i s i b l e = " t r u e "   L a s t R e f r e s h = " 0 0 0 1 - 0 1 - 0 1 T 0 0 : 0 0 : 0 0 "   / & g t ; & l t ; / M e a s u r e & g t ; & l t ; / M e a s u r e s & g t ; & l t ; M e a s u r e A F s & g t ; & l t ; A g g r e g a t i o n F u n c t i o n & g t ; C o u n t & l t ; / A g g r e g a t i o n F u n c t i o n & g t ; & l t ; / M e a s u r e A F s & g t ; & l t ; C a t e g o r y   N a m e = " hy�NR�k"   V i s i b l e = " t r u e "   D a t a T y p e = " S t r i n g "   M o d e l Q u e r y N a m e = " ' :S�W' [ hy�NR�k] " & g t ; & l t ; T a b l e   M o d e l N a m e = " :S�W"   N a m e I n S o u r c e = " :S�W"   V i s i b l e = " t r u e "   L a s t R e f r e s h = " 0 0 0 1 - 0 1 - 0 1 T 0 0 : 0 0 : 0 0 "   / & g t ; & l t ; / C a t e g o r y & g t ; & l t ; C o l o r A F & g t ; N o n e & l t ; / C o l o r A F & g t ; & l t ; C h o s e n F i e l d s   / & g t ; & l t ; C h u n k B y & g t ; N o n e & l t ; / C h u n k B y & g t ; & l t ; C h o s e n G e o M a p p i n g s & g t ; & l t ; G e o M a p p i n g T y p e & g t ; L o n g i t u d e & l t ; / G e o M a p p i n g T y p e & g t ; & l t ; G e o M a p p i n g T y p e & g t ; O t h e r & l t ; / G e o M a p p i n g T y p e & g t ; & l t ; G e o M a p p i n g T y p e & g t ; A d d r e s s & l t ; / G e o M a p p i n g T y p e & g t ; & l t ; G e o M a p p i n g T y p e & g t ; L a t i t u d e & l t ; / G e o M a p p i n g T y p e & g t ; & l t ; / C h o s e n G e o M a p p i n g s & g t ; & l t ; F i l t e r & g t ; & l t ; F C s   / & g t ; & l t ; / F i l t e r & g t ; & l t ; / G e o F i e l d W e l l D e f i n i t i o n & g t ; & l t ; P r o p e r t i e s & g t ; & l t ; I n s t a n c e P r o p e r t y   I n s t a n c e I d = " L a t L a t V a l L o n L o n V a l A d d r A d d r V a l A d A d V a l A d 2 A d 2 V a l C o u n t r y C o u n t r y V a l L o c L o c V a l Z i p Z i p V a l F u l l A d d r F u l l A d d r V a l O l d O l d V a l C a t ' :S�W' [ hy�NR�k] C a t V a l & a m p ; g t ; 8 0 M s r M s r A F M s r V a l M s r C a l c F n A n y M e a s F A L S E A n y C a t V a l F A L S E # X C o o r d X C o o r d V a l Y C o o r d Y C o o r d V a l # # C u s t R e g C u s t R e g V a l C u s t R e g S r c C u s t R e g S r c V a l # " & g t ; & l t ; C o l o r S e t & g t ; t r u e & l t ; / C o l o r S e t & g t ; & l t ; C o l o r & g t ; & l t ; R & g t ; 0 . 7 5 2 9 4 1 2 & l t ; / R & g t ; & l t ; G & g t ; 0 & l t ; / G & g t ; & l t ; B & g t ; 0 & l t ; / B & g t ; & l t ; A & g t ; 1 & l t ; / A & g t ; & l t ; / C o l o r & g t ; & l t ; / I n s t a n c e P r o p e r t y & g t ; & l t ; I n s t a n c e P r o p e r t y   I n s t a n c e I d = " L a t L a t V a l L o n L o n V a l A d d r A d d r V a l A d A d V a l A d 2 A d 2 V a l C o u n t r y C o u n t r y V a l L o c L o c V a l Z i p Z i p V a l F u l l A d d r F u l l A d d r V a l O l d O l d V a l C a t ' :S�W' [ hy�NR�k] C a t V a l 6 0 - 8 0 M s r M s r A F M s r V a l M s r C a l c F n A n y M e a s F A L S E A n y C a t V a l F A L S E # X C o o r d X C o o r d V a l Y C o o r d Y C o o r d V a l # # C u s t R e g C u s t R e g V a l C u s t R e g S r c C u s t R e g S r c V a l # " & g t ; & l t ; C o l o r S e t & g t ; t r u e & l t ; / C o l o r S e t & g t ; & l t ; C o l o r & g t ; & l t ; R & g t ; 0 & l t ; / R & g t ; & l t ; G & g t ; 0 . 4 3 9 2 1 5 7 & l t ; / G & g t ; & l t ; B & g t ; 0 . 7 5 2 9 4 1 2 & l t ; / B & g t ; & l t ; A & g t ; 1 & l t ; / A & g t ; & l t ; / C o l o r & g t ; & l t ; / I n s t a n c e P r o p e r t y & g t ; & l t ; I n s t a n c e P r o p e r t y   I n s t a n c e I d = " L a t L a t V a l L o n L o n V a l A d d r A d d r V a l A d A d V a l A d 2 A d 2 V a l C o u n t r y C o u n t r y V a l L o c L o c V a l Z i p Z i p V a l F u l l A d d r F u l l A d d r V a l O l d O l d V a l C a t ' :S�W' [ hy�NR�k] C a t V a l & a m p ; l t ; = 4 0 M s r M s r A F M s r V a l M s r C a l c F n A n y M e a s F A L S E A n y C a t V a l F A L S E # X C o o r d X C o o r d V a l Y C o o r d Y C o o r d V a l # # C u s t R e g C u s t R e g V a l C u s t R e g S r c C u s t R e g S r c V a l # " & g t ; & l t ; C o l o r S e t & g t ; t r u e & l t ; / C o l o r S e t & g t ; & l t ; C o l o r & g t ; & l t ; R & g t ; 0 . 5 & l t ; / R & g t ; & l t ; G & g t ; 0 . 5 & l t ; / G & g t ; & l t ; B & g t ; 0 & l t ; / B & g t ; & l t ; A & g t ; 1 & l t ; / A & g t ; & l t ; / C o l o r & g t ; & l t ; / I n s t a n c e P r o p e r t y & g t ; & l t ; / P r o p e r t i e s & g t ; & l t ; C h a r t V i s u a l i z a t i o n s   / & g t ; & l t ; T T s & g t ; & l t ; T T   A F = " N o n e " & g t ; & l t ; M e a s u r e   N a m e = " y��v"   V i s i b l e = " t r u e "   D a t a T y p e = " S t r i n g "   M o d e l Q u e r y N a m e = " ' :S�W' [ y��v] " & g t ; & l t ; T a b l e   M o d e l N a m e = " :S�W"   N a m e I n S o u r c e = " :S�W"   V i s i b l e = " t r u e "   L a s t R e f r e s h = " 0 0 0 1 - 0 1 - 0 1 T 0 0 : 0 0 : 0 0 "   / & g t ; & l t ; / M e a s u r e & g t ; & l t ; / T T & g t ; & l t ; T T   A F = " N o n e " & g t ; & l t ; M e a s u r e   N a m e = " 0W@W"   V i s i b l e = " t r u e "   D a t a T y p e = " S t r i n g "   M o d e l Q u e r y N a m e = " ' :S�W' [ 0W@W] " & g t ; & l t ; T a b l e   M o d e l N a m e = " :S�W"   N a m e I n S o u r c e = " :S�W"   V i s i b l e = " t r u e "   L a s t R e f r e s h = " 0 0 0 1 - 0 1 - 0 1 T 0 0 : 0 0 : 0 0 "   / & g t ; & l t ; / M e a s u r e & g t ; & l t ; / T T & g t ; & l t ; T T   A F = " S u m " & g t ; & l t ; M e a s u r e   N a m e = " hy�N"   V i s i b l e = " t r u e "   D a t a T y p e = " L o n g "   M o d e l Q u e r y N a m e = " ' :S�W' [ hy�N] " & g t ; & l t ; T a b l e   M o d e l N a m e = " :S�W"   N a m e I n S o u r c e = " :S�W"   V i s i b l e = " t r u e "   L a s t R e f r e s h = " 0 0 0 1 - 0 1 - 0 1 T 0 0 : 0 0 : 0 0 "   / & g t ; & l t ; / M e a s u r e & g t ; & l t ; / T T & g t ; & l t ; / T T s & g t ; & l t ; O p a c i t y F a c t o r s & g t ; & l t ; O p a c i t y F a c t o r & g t ; 1 & l t ; / O p a c i t y F a c t o r & g t ; & l t ; O p a c i t y F a c t o r & g t ; 1 & l t ; / O p a c i t y F a c t o r & g t ; & l t ; O p a c i t y F a c t o r & g t ; 1 & l t ; / O p a c i t y F a c t o r & g t ; & l t ; O p a c i t y F a c t o r & g t ; 1 & l t ; / O p a c i t y F a c t o r & g t ; & l t ; / O p a c i t y F a c t o r s & g t ; & l t ; D a t a S c a l e s & g t ; & l t ; D a t a S c a l e & g t ; 0 . 1 & l t ; / D a t a S c a l e & g t ; & l t ; D a t a S c a l e & g t ; 0 . 1 5 3 0 0 5 4 6 4 4 8 0 8 7 4 6 5 & l t ; / D a t a S c a l e & g t ; & l t ; D a t a S c a l e & g t ; 1 & l t ; / D a t a S c a l e & g t ; & l t ; D a t a S c a l e & g t ; 0 & l t ; / D a t a S c a l e & g t ; & l t ; / D a t a S c a l e s & g t ; & l t ; D i m n S c a l e s & g t ; & l t ; D i m n S c a l e & g t ; 0 . 0 2 & l t ; / D i m n S c a l e & g t ; & l t ; D i m n S c a l e & g t ; 0 . 0 2 & l t ; / D i m n S c a l e & g t ; & l t ; D i m n S c a l e & g t ; 1 & l t ; / D i m n S c a l e & g t ; & l t ; D i m n S c a l e & g t ; 1 & l t ; / D i m n S c a l e & g t ; & l t ; / D i m n S c a l e s & g t ; & l t ; / G e o V i s & g t ; & l t ; / L a y e r D e f i n i t i o n & g t ; & l t ; / L a y e r D e f i n i t i o n s & g t ; & l t ; D e c o r a t o r s & g t ; & l t ; D e c o r a t o r & g t ; & l t ; X & g t ; 5 5 & l t ; / X & g t ; & l t ; Y & g t ; 2 7 5 & l t ; / Y & g t ; & l t ; D i s t a n c e T o N e a r e s t C o r n e r X & g t ; 5 5 & l t ; / D i s t a n c e T o N e a r e s t C o r n e r X & g t ; & l t ; D i s t a n c e T o N e a r e s t C o r n e r Y & g t ; 2 1 4 & l t ; / D i s t a n c e T o N e a r e s t C o r n e r Y & g t ; & l t ; Z O r d e r & g t ; 0 & l t ; / Z O r d e r & g t ; & l t ; W i d t h & g t ; 1 3 6 & l t ; / W i d t h & g t ; & l t ; H e i g h t & g t ; 1 9 2 & l t ; / H e i g h t & g t ; & l t ; A c t u a l W i d t h & g t ; 1 3 6 & l t ; / A c t u a l W i d t h & g t ; & l t ; A c t u a l H e i g h t & g t ; 1 9 2 & 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4 & l t ; / M i n M a x F o n t S i z e & g t ; & l t ; S w a t c h S i z e & g t ; 2 2 & l t ; / S w a t c h S i z e & g t ; & l t ; G r a d i e n t S w a t c h S i z e & g t ; 1 5 & l t ; / G r a d i e n t S w a t c h S i z e & g t ; & l t ; L a y e r I d & g t ; 3 6 9 7 c 5 4 a - 5 3 0 5 - 4 d b 4 - 8 4 d c - 9 0 b f a 1 a 7 3 1 e c & l t ; / L a y e r I d & g t ; & l t ; M i n i m u m & g t ; 1 & l t ; / M i n i m u m & g t ; & l t ; M a x i m u m & g t ; 3 & l t ; / M a x i m u m & g t ; & l t ; / L e g e n d & g t ; & l t ; D o c k & g t ; B o t t o m L e f t & l t ; / D o c k & g t ; & l t ; / D e c o r a t o r & g t ; & l t ; / D e c o r a t o r s & g t ; & l t ; / S e r i a l i z e d L a y e r M a n a g e r & g t ; < / L a y e r s C o n t e n t > < / S c e n e > < / S c e n e s > < / T o u r > 
</file>

<file path=customXml/itemProps1.xml><?xml version="1.0" encoding="utf-8"?>
<ds:datastoreItem xmlns:ds="http://schemas.openxmlformats.org/officeDocument/2006/customXml" ds:itemID="{59EFD719-9749-4391-8EAA-25A7F5AC1D91}">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21B5581C-020F-4269-BD65-A9AC487534B1}">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2</vt:i4>
      </vt:variant>
    </vt:vector>
  </HeadingPairs>
  <TitlesOfParts>
    <vt:vector size="7" baseType="lpstr">
      <vt:lpstr>原始</vt:lpstr>
      <vt:lpstr>整理</vt:lpstr>
      <vt:lpstr>整理终稿</vt:lpstr>
      <vt:lpstr>Sheet1</vt:lpstr>
      <vt:lpstr>Sheet2</vt:lpstr>
      <vt:lpstr>Sheet1!latlon_94741</vt:lpstr>
      <vt:lpstr>Sheet2!latlon_94742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GQ Q</cp:lastModifiedBy>
  <dcterms:created xsi:type="dcterms:W3CDTF">2018-02-20T04:24:42Z</dcterms:created>
  <dcterms:modified xsi:type="dcterms:W3CDTF">2018-02-20T13:07:40Z</dcterms:modified>
</cp:coreProperties>
</file>