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BCAC75F-92F7-4007-B15D-82605D3EFDB2}" xr6:coauthVersionLast="47" xr6:coauthVersionMax="47" xr10:uidLastSave="{00000000-0000-0000-0000-000000000000}"/>
  <bookViews>
    <workbookView xWindow="-108" yWindow="-108" windowWidth="23256" windowHeight="12456" xr2:uid="{9D6AA85D-E675-44BD-B0E5-552C75B1B6A5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43" i="1"/>
  <c r="J42" i="1"/>
  <c r="J41" i="1"/>
  <c r="J36" i="1"/>
  <c r="J35" i="1"/>
  <c r="J34" i="1"/>
  <c r="J33" i="1"/>
  <c r="J28" i="1"/>
  <c r="J27" i="1"/>
  <c r="J26" i="1"/>
  <c r="J18" i="1"/>
  <c r="J17" i="1"/>
  <c r="J21" i="1"/>
  <c r="J20" i="1"/>
  <c r="J15" i="1"/>
  <c r="J16" i="1"/>
  <c r="J29" i="1"/>
  <c r="J22" i="1"/>
  <c r="J19" i="1"/>
  <c r="J24" i="1"/>
  <c r="J25" i="1"/>
  <c r="J30" i="1"/>
  <c r="J31" i="1"/>
  <c r="J32" i="1"/>
  <c r="J37" i="1"/>
  <c r="E8" i="1" l="1"/>
  <c r="E7" i="1"/>
  <c r="E6" i="1"/>
  <c r="E5" i="1"/>
  <c r="I14" i="1"/>
  <c r="J38" i="1"/>
  <c r="J45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C12" i="1"/>
  <c r="F6" i="1"/>
  <c r="M7" i="1"/>
  <c r="M6" i="1"/>
  <c r="J14" i="1" l="1"/>
  <c r="K13" i="1" l="1"/>
  <c r="K11" i="1"/>
  <c r="L13" i="1" l="1"/>
  <c r="K12" i="1"/>
  <c r="M13" i="1"/>
  <c r="L12" i="1"/>
  <c r="D4" i="1"/>
  <c r="M12" i="1" l="1"/>
  <c r="N13" i="1"/>
  <c r="N12" i="1" l="1"/>
  <c r="O13" i="1"/>
  <c r="O12" i="1" l="1"/>
  <c r="P13" i="1"/>
  <c r="Q13" i="1" l="1"/>
  <c r="Q12" i="1" s="1"/>
  <c r="P12" i="1"/>
  <c r="R13" i="1" l="1"/>
  <c r="S13" i="1" l="1"/>
  <c r="R12" i="1"/>
  <c r="T13" i="1" l="1"/>
  <c r="S12" i="1"/>
  <c r="U13" i="1" l="1"/>
  <c r="T12" i="1"/>
  <c r="V13" i="1" l="1"/>
  <c r="U12" i="1"/>
  <c r="W13" i="1" l="1"/>
  <c r="V12" i="1"/>
  <c r="X13" i="1" l="1"/>
  <c r="W12" i="1"/>
  <c r="Y13" i="1" l="1"/>
  <c r="X12" i="1"/>
  <c r="Z13" i="1" l="1"/>
  <c r="Y12" i="1"/>
  <c r="AA13" i="1" l="1"/>
  <c r="Z12" i="1"/>
  <c r="AB13" i="1" l="1"/>
  <c r="AA12" i="1"/>
  <c r="AC13" i="1" l="1"/>
  <c r="AB12" i="1"/>
  <c r="AD13" i="1" l="1"/>
  <c r="AC12" i="1"/>
  <c r="AE13" i="1" l="1"/>
  <c r="AD12" i="1"/>
  <c r="AF13" i="1" l="1"/>
  <c r="AE12" i="1"/>
  <c r="AG13" i="1" l="1"/>
  <c r="AF12" i="1"/>
  <c r="AH13" i="1" l="1"/>
  <c r="AG12" i="1"/>
  <c r="AI13" i="1" l="1"/>
  <c r="AH12" i="1"/>
  <c r="AJ13" i="1" l="1"/>
  <c r="AI12" i="1"/>
  <c r="AK13" i="1" l="1"/>
  <c r="AJ12" i="1"/>
  <c r="AL13" i="1" l="1"/>
  <c r="AK12" i="1"/>
  <c r="AM13" i="1" l="1"/>
  <c r="AL12" i="1"/>
  <c r="AN13" i="1" l="1"/>
  <c r="AM12" i="1"/>
  <c r="AO13" i="1" l="1"/>
  <c r="AN12" i="1"/>
  <c r="AP13" i="1" l="1"/>
  <c r="AO12" i="1"/>
  <c r="AO11" i="1"/>
  <c r="AQ13" i="1" l="1"/>
  <c r="AP12" i="1"/>
  <c r="AR13" i="1" l="1"/>
  <c r="AQ12" i="1"/>
  <c r="AS13" i="1" l="1"/>
  <c r="AR12" i="1"/>
  <c r="AT13" i="1" l="1"/>
  <c r="AS12" i="1"/>
  <c r="AU13" i="1" l="1"/>
  <c r="AT12" i="1"/>
  <c r="AV13" i="1" l="1"/>
  <c r="AU12" i="1"/>
  <c r="AW13" i="1" l="1"/>
  <c r="AV12" i="1"/>
  <c r="AX13" i="1" l="1"/>
  <c r="AW12" i="1"/>
  <c r="AY13" i="1" l="1"/>
  <c r="AX12" i="1"/>
  <c r="AZ13" i="1" l="1"/>
  <c r="AY12" i="1"/>
  <c r="BA13" i="1" l="1"/>
  <c r="AZ12" i="1"/>
  <c r="BB13" i="1" l="1"/>
  <c r="BA12" i="1"/>
  <c r="BC13" i="1" l="1"/>
  <c r="BB12" i="1"/>
  <c r="BD13" i="1" l="1"/>
  <c r="BC12" i="1"/>
  <c r="BE13" i="1" l="1"/>
  <c r="BD12" i="1"/>
  <c r="BF13" i="1" l="1"/>
  <c r="BE12" i="1"/>
  <c r="BG13" i="1" l="1"/>
  <c r="BF12" i="1"/>
  <c r="BH13" i="1" l="1"/>
  <c r="BG12" i="1"/>
  <c r="BI13" i="1" l="1"/>
  <c r="BH12" i="1"/>
  <c r="BJ13" i="1" l="1"/>
  <c r="BI12" i="1"/>
  <c r="BK13" i="1" l="1"/>
  <c r="BJ12" i="1"/>
  <c r="BL13" i="1" l="1"/>
  <c r="BK12" i="1"/>
  <c r="BM13" i="1" l="1"/>
  <c r="BL12" i="1"/>
  <c r="BN13" i="1" l="1"/>
  <c r="BM12" i="1"/>
  <c r="BO13" i="1" l="1"/>
  <c r="BN12" i="1"/>
  <c r="BP13" i="1" l="1"/>
  <c r="BO12" i="1"/>
  <c r="BQ13" i="1" l="1"/>
  <c r="BP12" i="1"/>
  <c r="BR13" i="1" l="1"/>
  <c r="BQ12" i="1"/>
  <c r="BS13" i="1" l="1"/>
  <c r="BR12" i="1"/>
  <c r="BT13" i="1" l="1"/>
  <c r="BS12" i="1"/>
  <c r="BU13" i="1" l="1"/>
  <c r="BT11" i="1"/>
  <c r="BT12" i="1"/>
  <c r="BV13" i="1" l="1"/>
  <c r="BU12" i="1"/>
  <c r="BW13" i="1" l="1"/>
  <c r="BV12" i="1"/>
  <c r="BX13" i="1" l="1"/>
  <c r="BW12" i="1"/>
  <c r="BY13" i="1" l="1"/>
  <c r="BX12" i="1"/>
  <c r="BZ13" i="1" l="1"/>
  <c r="BY12" i="1"/>
  <c r="CA13" i="1" l="1"/>
  <c r="BZ12" i="1"/>
  <c r="CB13" i="1" l="1"/>
  <c r="CA12" i="1"/>
  <c r="CC13" i="1" l="1"/>
  <c r="CB12" i="1"/>
  <c r="CD13" i="1" l="1"/>
  <c r="CC12" i="1"/>
  <c r="CE13" i="1" l="1"/>
  <c r="CD12" i="1"/>
  <c r="CF13" i="1" l="1"/>
  <c r="CE12" i="1"/>
  <c r="CG13" i="1" l="1"/>
  <c r="CF12" i="1"/>
  <c r="CH13" i="1" l="1"/>
  <c r="CG12" i="1"/>
  <c r="CI13" i="1" l="1"/>
  <c r="CH12" i="1"/>
  <c r="CJ13" i="1" l="1"/>
  <c r="CI12" i="1"/>
  <c r="CK13" i="1" l="1"/>
  <c r="CJ12" i="1"/>
  <c r="CL13" i="1" l="1"/>
  <c r="CK12" i="1"/>
  <c r="CM13" i="1" l="1"/>
  <c r="CL12" i="1"/>
  <c r="CN13" i="1" l="1"/>
  <c r="CM12" i="1"/>
  <c r="CO13" i="1" l="1"/>
  <c r="CN12" i="1"/>
  <c r="CP13" i="1" l="1"/>
  <c r="CO12" i="1"/>
  <c r="CQ13" i="1" l="1"/>
  <c r="CP12" i="1"/>
  <c r="CR13" i="1" l="1"/>
  <c r="CQ12" i="1"/>
  <c r="CS13" i="1" l="1"/>
  <c r="CR12" i="1"/>
  <c r="CT13" i="1" l="1"/>
  <c r="CS12" i="1"/>
  <c r="CU13" i="1" l="1"/>
  <c r="CT12" i="1"/>
  <c r="CV13" i="1" l="1"/>
  <c r="CU12" i="1"/>
  <c r="CW13" i="1" l="1"/>
  <c r="CV12" i="1"/>
  <c r="CX13" i="1" l="1"/>
  <c r="CW12" i="1"/>
  <c r="CY13" i="1" l="1"/>
  <c r="CX11" i="1"/>
  <c r="CX12" i="1"/>
  <c r="CZ13" i="1" l="1"/>
  <c r="CY12" i="1"/>
  <c r="DA13" i="1" l="1"/>
  <c r="CZ12" i="1"/>
  <c r="DB13" i="1" l="1"/>
  <c r="DA12" i="1"/>
  <c r="DC13" i="1" l="1"/>
  <c r="DB12" i="1"/>
  <c r="DD13" i="1" l="1"/>
  <c r="DC12" i="1"/>
  <c r="DE13" i="1" l="1"/>
  <c r="DD12" i="1"/>
  <c r="DF13" i="1" l="1"/>
  <c r="DE12" i="1"/>
  <c r="DG13" i="1" l="1"/>
  <c r="DF12" i="1"/>
  <c r="DH13" i="1" l="1"/>
  <c r="DG12" i="1"/>
  <c r="DI13" i="1" l="1"/>
  <c r="DH12" i="1"/>
  <c r="DJ13" i="1" l="1"/>
  <c r="DI12" i="1"/>
  <c r="DK13" i="1" l="1"/>
  <c r="DJ12" i="1"/>
  <c r="DL13" i="1" l="1"/>
  <c r="DK12" i="1"/>
  <c r="DM13" i="1" l="1"/>
  <c r="DL12" i="1"/>
  <c r="DN13" i="1" l="1"/>
  <c r="DM12" i="1"/>
  <c r="DO13" i="1" l="1"/>
  <c r="DN12" i="1"/>
  <c r="DP13" i="1" l="1"/>
  <c r="DO12" i="1"/>
  <c r="DQ13" i="1" l="1"/>
  <c r="DP12" i="1"/>
  <c r="DR13" i="1" l="1"/>
  <c r="DQ12" i="1"/>
  <c r="DS13" i="1" l="1"/>
  <c r="DR12" i="1"/>
  <c r="DT13" i="1" l="1"/>
  <c r="DS12" i="1"/>
  <c r="DU13" i="1" l="1"/>
  <c r="DT12" i="1"/>
  <c r="DV13" i="1" l="1"/>
  <c r="DU12" i="1"/>
  <c r="DW13" i="1" l="1"/>
  <c r="DV12" i="1"/>
  <c r="DX13" i="1" l="1"/>
  <c r="DW12" i="1"/>
  <c r="DY13" i="1" l="1"/>
  <c r="DX12" i="1"/>
  <c r="DZ13" i="1" l="1"/>
  <c r="DY12" i="1"/>
  <c r="EA13" i="1" l="1"/>
  <c r="DZ12" i="1"/>
  <c r="EB13" i="1" l="1"/>
  <c r="EB12" i="1" s="1"/>
  <c r="EA12" i="1"/>
  <c r="F8" i="1" l="1"/>
  <c r="F7" i="1" s="1"/>
</calcChain>
</file>

<file path=xl/sharedStrings.xml><?xml version="1.0" encoding="utf-8"?>
<sst xmlns="http://schemas.openxmlformats.org/spreadsheetml/2006/main" count="122" uniqueCount="55">
  <si>
    <t>FECHA ACTUAL</t>
  </si>
  <si>
    <t>FECHA INICIO</t>
  </si>
  <si>
    <t>FECHA FIN</t>
  </si>
  <si>
    <t>#</t>
  </si>
  <si>
    <t>Actividades</t>
  </si>
  <si>
    <t>Fecha Inicio</t>
  </si>
  <si>
    <t>Fecha Fin</t>
  </si>
  <si>
    <t>Días restantes</t>
  </si>
  <si>
    <t>Avance Real %</t>
  </si>
  <si>
    <t>Avance Esperado %</t>
  </si>
  <si>
    <t>Responsable</t>
  </si>
  <si>
    <t>CRONOGRAMA</t>
  </si>
  <si>
    <t>SÁB</t>
  </si>
  <si>
    <t>DOM</t>
  </si>
  <si>
    <t>N/A</t>
  </si>
  <si>
    <t>Status</t>
  </si>
  <si>
    <t>Completado</t>
  </si>
  <si>
    <t xml:space="preserve">CRONOGRAMA DE ACTIVIDADES                      </t>
  </si>
  <si>
    <t>Identificación de lista de interesados</t>
  </si>
  <si>
    <t>Análisis FODA del sistema de inventario</t>
  </si>
  <si>
    <t>Manual de usuario (Versión inicial)</t>
  </si>
  <si>
    <t>Preparación de entrevista a usuarios</t>
  </si>
  <si>
    <t>Sprint 1: Login y Registro de usuarios</t>
  </si>
  <si>
    <t>Sprint 2: Registro e ingreso de productos</t>
  </si>
  <si>
    <t>Estrella Robinson</t>
  </si>
  <si>
    <t>Fenix Toapanta</t>
  </si>
  <si>
    <t>Grupo</t>
  </si>
  <si>
    <t>Tapia Mathias</t>
  </si>
  <si>
    <t>El sistema deberá garantizar un modo de control de acceso</t>
  </si>
  <si>
    <t>El sistema deberá digitalizar y automatizar el registro de productos existentes</t>
  </si>
  <si>
    <t>El sistema deberá unificar y estandarizar catalogos y provedores</t>
  </si>
  <si>
    <t>El sistema deberá automatizar el ingreso de nuevas cantidades de productos ya registrados</t>
  </si>
  <si>
    <t xml:space="preserve">Robinson Estrella </t>
  </si>
  <si>
    <t xml:space="preserve">Sprint 3: </t>
  </si>
  <si>
    <t>El sistema podrá registrar salidas con validaciones</t>
  </si>
  <si>
    <t>El sistema deberá generar reportes de clientes, productos y proveedores.</t>
  </si>
  <si>
    <t>En Proceso</t>
  </si>
  <si>
    <t>Sprint 4</t>
  </si>
  <si>
    <t>El sistema podrá mejorar experiencia de usuario y reducir errores</t>
  </si>
  <si>
    <t>El sistema deberá recibir notificaciones y guardar registros de acciones</t>
  </si>
  <si>
    <t>Sin Empezar</t>
  </si>
  <si>
    <t>Presentacion del Sprint 1 al cliente</t>
  </si>
  <si>
    <t>Presentacion del Sprint 2 al cliente</t>
  </si>
  <si>
    <t>Presentacion del Sprint 3 al cliente</t>
  </si>
  <si>
    <t>Presentacion del Sprint 4 al cliente</t>
  </si>
  <si>
    <t>Elaboracion del problema del proyecto</t>
  </si>
  <si>
    <t>Elaboracion del problema de los objetivos</t>
  </si>
  <si>
    <t>Matriz de historias de usuario</t>
  </si>
  <si>
    <t>elaboracion del perfil del proyecto</t>
  </si>
  <si>
    <t>primera entrevista al usuario</t>
  </si>
  <si>
    <t xml:space="preserve">Elaboracion de los Sprints </t>
  </si>
  <si>
    <t>Caja Blanca</t>
  </si>
  <si>
    <t>Caja Negra</t>
  </si>
  <si>
    <t>Prueba con tester</t>
  </si>
  <si>
    <t>01/05/20225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</si>
</sst>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3" borderId="0" xfId="0" applyFont="1" applyFill="1" applyAlignment="1">
      <alignment horizontal="right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vertical="center"/>
    </xf>
    <xf numFmtId="0" fontId="8" fillId="4" borderId="0" xfId="0" applyFont="1" applyFill="1" applyAlignment="1">
      <alignment horizontal="center"/>
    </xf>
    <xf numFmtId="14" fontId="8" fillId="6" borderId="8" xfId="0" applyNumberFormat="1" applyFont="1" applyFill="1" applyBorder="1" applyAlignment="1">
      <alignment horizontal="center" textRotation="90" wrapText="1"/>
    </xf>
    <xf numFmtId="0" fontId="0" fillId="0" borderId="7" xfId="0" applyBorder="1"/>
    <xf numFmtId="0" fontId="4" fillId="2" borderId="0" xfId="0" applyFont="1" applyFill="1" applyAlignment="1">
      <alignment horizontal="right"/>
    </xf>
    <xf numFmtId="0" fontId="9" fillId="5" borderId="8" xfId="2" applyFont="1" applyFill="1" applyBorder="1" applyAlignment="1">
      <alignment vertical="center" wrapText="1"/>
    </xf>
    <xf numFmtId="0" fontId="9" fillId="5" borderId="8" xfId="2" applyFont="1" applyFill="1" applyBorder="1" applyAlignment="1">
      <alignment horizontal="center" vertical="center" wrapText="1"/>
    </xf>
    <xf numFmtId="9" fontId="9" fillId="5" borderId="8" xfId="1" applyFon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7" xfId="0" applyNumberFormat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14" fontId="5" fillId="3" borderId="3" xfId="0" applyNumberFormat="1" applyFont="1" applyFill="1" applyBorder="1" applyAlignment="1">
      <alignment vertical="center"/>
    </xf>
    <xf numFmtId="14" fontId="5" fillId="3" borderId="6" xfId="0" applyNumberFormat="1" applyFont="1" applyFill="1" applyBorder="1" applyAlignment="1">
      <alignment vertical="center"/>
    </xf>
    <xf numFmtId="14" fontId="5" fillId="3" borderId="4" xfId="0" applyNumberFormat="1" applyFont="1" applyFill="1" applyBorder="1" applyAlignment="1">
      <alignment vertical="center"/>
    </xf>
    <xf numFmtId="0" fontId="11" fillId="3" borderId="0" xfId="0" applyFont="1" applyFill="1"/>
    <xf numFmtId="14" fontId="0" fillId="3" borderId="0" xfId="0" applyNumberFormat="1" applyFill="1"/>
    <xf numFmtId="164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3" fillId="0" borderId="7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/>
    </xf>
    <xf numFmtId="9" fontId="10" fillId="0" borderId="7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7" xfId="0" applyFont="1" applyBorder="1"/>
    <xf numFmtId="0" fontId="14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0" borderId="11" xfId="0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 wrapText="1"/>
      <protection locked="0"/>
    </xf>
    <xf numFmtId="9" fontId="0" fillId="0" borderId="7" xfId="0" applyNumberFormat="1" applyBorder="1"/>
    <xf numFmtId="0" fontId="3" fillId="8" borderId="7" xfId="0" applyFont="1" applyFill="1" applyBorder="1"/>
  </cellXfs>
  <cellStyles count="3">
    <cellStyle name="Normal" xfId="0" builtinId="0"/>
    <cellStyle name="Normal 2" xfId="2" xr:uid="{C7DBA824-E014-43D4-9A67-8D33337E8FEC}"/>
    <cellStyle name="Porcentaje" xfId="1" builtinId="5"/>
  </cellStyles>
  <dxfs count="258"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00"/>
      <color rgb="FF808080"/>
      <color rgb="FFFF6600"/>
      <color rgb="FFFB8005"/>
      <color rgb="FFFF9900"/>
      <color rgb="FFFF9933"/>
      <color rgb="FF20D231"/>
      <color rgb="FFFFCC99"/>
      <color rgb="FFFFD9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26" fmlaLink="$L$6" fmlaRange="$K$6:$K$8" noThreeD="1" sel="1" val="0"/>
</file>

<file path=xl/ctrlProps/ctrlProp2.xml><?xml version="1.0" encoding="utf-8"?>
<formControlPr xmlns="http://schemas.microsoft.com/office/spreadsheetml/2009/9/main" objectType="Drop" dropStyle="combo" dx="26" fmlaLink="$L$7" fmlaRange="$K$6:$K$8" noThreeD="1" sel="2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42094</xdr:colOff>
      <xdr:row>4</xdr:row>
      <xdr:rowOff>25977</xdr:rowOff>
    </xdr:from>
    <xdr:to>
      <xdr:col>2</xdr:col>
      <xdr:colOff>419130</xdr:colOff>
      <xdr:row>7</xdr:row>
      <xdr:rowOff>152746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31741" y="626612"/>
          <a:ext cx="717695" cy="664652"/>
          <a:chOff x="175098" y="906780"/>
          <a:chExt cx="802370" cy="678180"/>
        </a:xfrm>
      </xdr:grpSpPr>
      <xdr:sp macro="" textlink="$C$12">
        <xdr:nvSpPr>
          <xdr:cNvPr id="3" name="Rectángulo: esquinas superiores redondeada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75260" y="90678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70150389-085F-4699-B432-E4D8E74FE0B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38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75098" y="138684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MX" sz="1000" b="1"/>
              <a:t>Actividades</a:t>
            </a:r>
          </a:p>
        </xdr:txBody>
      </xdr:sp>
    </xdr:grpSp>
    <xdr:clientData/>
  </xdr:twoCellAnchor>
  <xdr:twoCellAnchor>
    <xdr:from>
      <xdr:col>2</xdr:col>
      <xdr:colOff>1296549</xdr:colOff>
      <xdr:row>4</xdr:row>
      <xdr:rowOff>25977</xdr:rowOff>
    </xdr:from>
    <xdr:to>
      <xdr:col>2</xdr:col>
      <xdr:colOff>2096148</xdr:colOff>
      <xdr:row>7</xdr:row>
      <xdr:rowOff>152746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726855" y="626612"/>
          <a:ext cx="799599" cy="664652"/>
          <a:chOff x="1897380" y="914400"/>
          <a:chExt cx="802370" cy="678180"/>
        </a:xfrm>
      </xdr:grpSpPr>
      <xdr:sp macro="" textlink="$E$6">
        <xdr:nvSpPr>
          <xdr:cNvPr id="9" name="Rectángulo: esquinas superiores redondeadas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97542" y="914400"/>
            <a:ext cx="800100" cy="556260"/>
          </a:xfrm>
          <a:prstGeom prst="round2SameRect">
            <a:avLst/>
          </a:prstGeom>
          <a:solidFill>
            <a:srgbClr val="FFD96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C7F5604-1510-4D67-ACF0-7B65363ADA57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897380" y="1394460"/>
            <a:ext cx="802370" cy="19812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En Proceso</a:t>
            </a:r>
          </a:p>
        </xdr:txBody>
      </xdr:sp>
    </xdr:grpSp>
    <xdr:clientData/>
  </xdr:twoCellAnchor>
  <xdr:twoCellAnchor>
    <xdr:from>
      <xdr:col>2</xdr:col>
      <xdr:colOff>2157918</xdr:colOff>
      <xdr:row>4</xdr:row>
      <xdr:rowOff>25977</xdr:rowOff>
    </xdr:from>
    <xdr:to>
      <xdr:col>3</xdr:col>
      <xdr:colOff>172753</xdr:colOff>
      <xdr:row>7</xdr:row>
      <xdr:rowOff>152746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2588224" y="626612"/>
          <a:ext cx="2712341" cy="664652"/>
          <a:chOff x="2766060" y="914400"/>
          <a:chExt cx="802370" cy="678180"/>
        </a:xfrm>
      </xdr:grpSpPr>
      <xdr:sp macro="" textlink="$E$7">
        <xdr:nvSpPr>
          <xdr:cNvPr id="11" name="Rectángulo: esquinas superiores redondeada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rgbClr val="FFCC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F23BA27-7373-4AA8-AB4A-818E95FC929D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FF66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Atrasado</a:t>
            </a:r>
          </a:p>
        </xdr:txBody>
      </xdr:sp>
    </xdr:grpSp>
    <xdr:clientData/>
  </xdr:twoCellAnchor>
  <xdr:twoCellAnchor>
    <xdr:from>
      <xdr:col>3</xdr:col>
      <xdr:colOff>234523</xdr:colOff>
      <xdr:row>4</xdr:row>
      <xdr:rowOff>25977</xdr:rowOff>
    </xdr:from>
    <xdr:to>
      <xdr:col>3</xdr:col>
      <xdr:colOff>1034122</xdr:colOff>
      <xdr:row>7</xdr:row>
      <xdr:rowOff>152746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362335" y="626612"/>
          <a:ext cx="799599" cy="664652"/>
          <a:chOff x="2766060" y="914400"/>
          <a:chExt cx="802370" cy="678180"/>
        </a:xfrm>
      </xdr:grpSpPr>
      <xdr:sp macro="" textlink="$E$8">
        <xdr:nvSpPr>
          <xdr:cNvPr id="18" name="Rectángulo: esquinas superiores redondeadas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0477E348-34AA-470C-8415-094D13065C7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ángul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MX" sz="900" b="1"/>
              <a:t>Completado</a:t>
            </a:r>
          </a:p>
        </xdr:txBody>
      </xdr:sp>
    </xdr:grpSp>
    <xdr:clientData/>
  </xdr:twoCellAnchor>
  <xdr:twoCellAnchor>
    <xdr:from>
      <xdr:col>3</xdr:col>
      <xdr:colOff>1095894</xdr:colOff>
      <xdr:row>4</xdr:row>
      <xdr:rowOff>33597</xdr:rowOff>
    </xdr:from>
    <xdr:to>
      <xdr:col>4</xdr:col>
      <xdr:colOff>399202</xdr:colOff>
      <xdr:row>7</xdr:row>
      <xdr:rowOff>160366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6223706" y="634232"/>
          <a:ext cx="800414" cy="664652"/>
          <a:chOff x="2766060" y="914400"/>
          <a:chExt cx="802370" cy="678180"/>
        </a:xfrm>
      </xdr:grpSpPr>
      <xdr:sp macro="" textlink="$I$14">
        <xdr:nvSpPr>
          <xdr:cNvPr id="21" name="Rectángulo: esquinas superiores redondeadas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0E77978-EA62-4E1C-A9F2-683677F02D5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79%</a:t>
            </a:fld>
            <a:endParaRPr lang="es-MX" sz="32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Proyecto</a:t>
            </a:r>
          </a:p>
        </xdr:txBody>
      </xdr:sp>
    </xdr:grpSp>
    <xdr:clientData/>
  </xdr:twoCellAnchor>
  <xdr:twoCellAnchor>
    <xdr:from>
      <xdr:col>6</xdr:col>
      <xdr:colOff>84513</xdr:colOff>
      <xdr:row>4</xdr:row>
      <xdr:rowOff>33597</xdr:rowOff>
    </xdr:from>
    <xdr:to>
      <xdr:col>7</xdr:col>
      <xdr:colOff>183764</xdr:colOff>
      <xdr:row>7</xdr:row>
      <xdr:rowOff>160366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8296184" y="634232"/>
          <a:ext cx="789533" cy="664652"/>
          <a:chOff x="2766060" y="914400"/>
          <a:chExt cx="802370" cy="678180"/>
        </a:xfrm>
      </xdr:grpSpPr>
      <xdr:sp macro="" textlink="$F$8">
        <xdr:nvSpPr>
          <xdr:cNvPr id="30" name="Rectángulo: esquinas superiores redondeadas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F649C94-3236-42E8-8069-3CC327131E97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ángul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Días</a:t>
            </a:r>
          </a:p>
        </xdr:txBody>
      </xdr:sp>
    </xdr:grpSp>
    <xdr:clientData/>
  </xdr:twoCellAnchor>
  <xdr:twoCellAnchor>
    <xdr:from>
      <xdr:col>7</xdr:col>
      <xdr:colOff>281593</xdr:colOff>
      <xdr:row>4</xdr:row>
      <xdr:rowOff>25977</xdr:rowOff>
    </xdr:from>
    <xdr:to>
      <xdr:col>8</xdr:col>
      <xdr:colOff>291483</xdr:colOff>
      <xdr:row>7</xdr:row>
      <xdr:rowOff>152746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9183546" y="626612"/>
          <a:ext cx="798784" cy="664652"/>
          <a:chOff x="2766060" y="914400"/>
          <a:chExt cx="802370" cy="678180"/>
        </a:xfrm>
      </xdr:grpSpPr>
      <xdr:sp macro="" textlink="$F$6">
        <xdr:nvSpPr>
          <xdr:cNvPr id="33" name="Rectángulo: esquinas superiores redondeada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7D1A3F7-95D0-4741-BB2B-D0D693C82EED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5,0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Duración</a:t>
            </a:r>
          </a:p>
        </xdr:txBody>
      </xdr:sp>
    </xdr:grpSp>
    <xdr:clientData/>
  </xdr:twoCellAnchor>
  <xdr:twoCellAnchor>
    <xdr:from>
      <xdr:col>8</xdr:col>
      <xdr:colOff>376843</xdr:colOff>
      <xdr:row>4</xdr:row>
      <xdr:rowOff>25977</xdr:rowOff>
    </xdr:from>
    <xdr:to>
      <xdr:col>9</xdr:col>
      <xdr:colOff>386733</xdr:colOff>
      <xdr:row>7</xdr:row>
      <xdr:rowOff>152746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0067690" y="626612"/>
          <a:ext cx="798784" cy="664652"/>
          <a:chOff x="2766060" y="914400"/>
          <a:chExt cx="802370" cy="678180"/>
        </a:xfrm>
      </xdr:grpSpPr>
      <xdr:sp macro="" textlink="$F$7">
        <xdr:nvSpPr>
          <xdr:cNvPr id="36" name="Rectángulo: esquinas superiores redondeadas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A384BA-A4EF-4484-A599-A5EC7EA854D0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152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ángulo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Duración</a:t>
            </a:r>
          </a:p>
        </xdr:txBody>
      </xdr:sp>
    </xdr:grpSp>
    <xdr:clientData/>
  </xdr:twoCellAnchor>
  <xdr:twoCellAnchor>
    <xdr:from>
      <xdr:col>1</xdr:col>
      <xdr:colOff>42094</xdr:colOff>
      <xdr:row>7</xdr:row>
      <xdr:rowOff>160366</xdr:rowOff>
    </xdr:from>
    <xdr:to>
      <xdr:col>2</xdr:col>
      <xdr:colOff>419130</xdr:colOff>
      <xdr:row>8</xdr:row>
      <xdr:rowOff>175606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33534" y="1592926"/>
          <a:ext cx="719936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 b="1">
              <a:solidFill>
                <a:srgbClr val="0070C0"/>
              </a:solidFill>
            </a:rPr>
            <a:t>PLAN</a:t>
          </a:r>
          <a:endParaRPr lang="es-MX" sz="1000" b="1"/>
        </a:p>
      </xdr:txBody>
    </xdr:sp>
    <xdr:clientData/>
  </xdr:twoCellAnchor>
  <xdr:twoCellAnchor>
    <xdr:from>
      <xdr:col>2</xdr:col>
      <xdr:colOff>1298009</xdr:colOff>
      <xdr:row>7</xdr:row>
      <xdr:rowOff>160366</xdr:rowOff>
    </xdr:from>
    <xdr:to>
      <xdr:col>2</xdr:col>
      <xdr:colOff>2097608</xdr:colOff>
      <xdr:row>8</xdr:row>
      <xdr:rowOff>175606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892369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PR</a:t>
          </a:r>
        </a:p>
      </xdr:txBody>
    </xdr:sp>
    <xdr:clientData/>
  </xdr:twoCellAnchor>
  <xdr:twoCellAnchor>
    <xdr:from>
      <xdr:col>2</xdr:col>
      <xdr:colOff>2156298</xdr:colOff>
      <xdr:row>7</xdr:row>
      <xdr:rowOff>160366</xdr:rowOff>
    </xdr:from>
    <xdr:to>
      <xdr:col>3</xdr:col>
      <xdr:colOff>171133</xdr:colOff>
      <xdr:row>8</xdr:row>
      <xdr:rowOff>175606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50658" y="1592926"/>
          <a:ext cx="796135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X</a:t>
          </a:r>
        </a:p>
      </xdr:txBody>
    </xdr:sp>
    <xdr:clientData/>
  </xdr:twoCellAnchor>
  <xdr:twoCellAnchor>
    <xdr:from>
      <xdr:col>3</xdr:col>
      <xdr:colOff>237443</xdr:colOff>
      <xdr:row>7</xdr:row>
      <xdr:rowOff>160366</xdr:rowOff>
    </xdr:from>
    <xdr:to>
      <xdr:col>3</xdr:col>
      <xdr:colOff>1037042</xdr:colOff>
      <xdr:row>8</xdr:row>
      <xdr:rowOff>175606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613103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3</xdr:col>
      <xdr:colOff>1095732</xdr:colOff>
      <xdr:row>7</xdr:row>
      <xdr:rowOff>160366</xdr:rowOff>
    </xdr:from>
    <xdr:to>
      <xdr:col>4</xdr:col>
      <xdr:colOff>399040</xdr:colOff>
      <xdr:row>8</xdr:row>
      <xdr:rowOff>175606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311372" y="1592926"/>
          <a:ext cx="796828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% Avance</a:t>
          </a:r>
        </a:p>
      </xdr:txBody>
    </xdr:sp>
    <xdr:clientData/>
  </xdr:twoCellAnchor>
  <xdr:twoCellAnchor>
    <xdr:from>
      <xdr:col>6</xdr:col>
      <xdr:colOff>84351</xdr:colOff>
      <xdr:row>7</xdr:row>
      <xdr:rowOff>167986</xdr:rowOff>
    </xdr:from>
    <xdr:to>
      <xdr:col>7</xdr:col>
      <xdr:colOff>183602</xdr:colOff>
      <xdr:row>9</xdr:row>
      <xdr:rowOff>346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6386091" y="1600546"/>
          <a:ext cx="792671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Excluidos</a:t>
          </a:r>
        </a:p>
      </xdr:txBody>
    </xdr:sp>
    <xdr:clientData/>
  </xdr:twoCellAnchor>
  <xdr:twoCellAnchor>
    <xdr:from>
      <xdr:col>7</xdr:col>
      <xdr:colOff>285241</xdr:colOff>
      <xdr:row>7</xdr:row>
      <xdr:rowOff>160366</xdr:rowOff>
    </xdr:from>
    <xdr:to>
      <xdr:col>8</xdr:col>
      <xdr:colOff>295131</xdr:colOff>
      <xdr:row>8</xdr:row>
      <xdr:rowOff>175606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280401" y="1592926"/>
          <a:ext cx="802370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Meses</a:t>
          </a:r>
        </a:p>
      </xdr:txBody>
    </xdr:sp>
    <xdr:clientData/>
  </xdr:twoCellAnchor>
  <xdr:twoCellAnchor>
    <xdr:from>
      <xdr:col>8</xdr:col>
      <xdr:colOff>376681</xdr:colOff>
      <xdr:row>7</xdr:row>
      <xdr:rowOff>160366</xdr:rowOff>
    </xdr:from>
    <xdr:to>
      <xdr:col>9</xdr:col>
      <xdr:colOff>386571</xdr:colOff>
      <xdr:row>8</xdr:row>
      <xdr:rowOff>175606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164321" y="1592926"/>
          <a:ext cx="802370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Días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2</xdr:row>
          <xdr:rowOff>274320</xdr:rowOff>
        </xdr:from>
        <xdr:to>
          <xdr:col>14</xdr:col>
          <xdr:colOff>1436</xdr:colOff>
          <xdr:row>4</xdr:row>
          <xdr:rowOff>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4</xdr:row>
          <xdr:rowOff>144780</xdr:rowOff>
        </xdr:from>
        <xdr:to>
          <xdr:col>13</xdr:col>
          <xdr:colOff>182880</xdr:colOff>
          <xdr:row>5</xdr:row>
          <xdr:rowOff>167640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22860</xdr:rowOff>
        </xdr:from>
        <xdr:to>
          <xdr:col>13</xdr:col>
          <xdr:colOff>182880</xdr:colOff>
          <xdr:row>7</xdr:row>
          <xdr:rowOff>38100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458349</xdr:colOff>
      <xdr:row>4</xdr:row>
      <xdr:rowOff>25977</xdr:rowOff>
    </xdr:from>
    <xdr:to>
      <xdr:col>2</xdr:col>
      <xdr:colOff>1257948</xdr:colOff>
      <xdr:row>7</xdr:row>
      <xdr:rowOff>152746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88655" y="626612"/>
          <a:ext cx="799599" cy="664652"/>
          <a:chOff x="1897380" y="914400"/>
          <a:chExt cx="802370" cy="678180"/>
        </a:xfrm>
      </xdr:grpSpPr>
      <xdr:sp macro="" textlink="$E$5">
        <xdr:nvSpPr>
          <xdr:cNvPr id="5" name="Rectángulo: esquinas superiores redondeada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97542" y="914400"/>
            <a:ext cx="800100" cy="556260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7DF48EE3-5E22-4FE9-898E-61C3DF085829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897380" y="1394460"/>
            <a:ext cx="802370" cy="19812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s-MX" sz="900" b="1">
                <a:solidFill>
                  <a:schemeClr val="bg1"/>
                </a:solidFill>
              </a:rPr>
              <a:t>Sin Empezar</a:t>
            </a:r>
          </a:p>
        </xdr:txBody>
      </xdr:sp>
    </xdr:grpSp>
    <xdr:clientData/>
  </xdr:twoCellAnchor>
  <xdr:twoCellAnchor>
    <xdr:from>
      <xdr:col>2</xdr:col>
      <xdr:colOff>459809</xdr:colOff>
      <xdr:row>7</xdr:row>
      <xdr:rowOff>160366</xdr:rowOff>
    </xdr:from>
    <xdr:to>
      <xdr:col>2</xdr:col>
      <xdr:colOff>1259408</xdr:colOff>
      <xdr:row>8</xdr:row>
      <xdr:rowOff>175606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94149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AA4F-31C0-4FDB-A298-6DD077279187}">
  <sheetPr codeName="Hoja1"/>
  <dimension ref="A1:EB237"/>
  <sheetViews>
    <sheetView showGridLines="0" tabSelected="1" zoomScale="85" zoomScaleNormal="85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S48" sqref="S48"/>
    </sheetView>
  </sheetViews>
  <sheetFormatPr baseColWidth="10" defaultRowHeight="14.4" x14ac:dyDescent="0.3"/>
  <cols>
    <col min="1" max="1" width="1.33203125" customWidth="1"/>
    <col min="2" max="2" width="5" customWidth="1"/>
    <col min="3" max="3" width="68.44140625" bestFit="1" customWidth="1"/>
    <col min="4" max="4" width="21.77734375" customWidth="1"/>
    <col min="5" max="5" width="11.6640625" customWidth="1"/>
    <col min="6" max="6" width="11.5546875" customWidth="1"/>
    <col min="7" max="7" width="10.109375" customWidth="1"/>
    <col min="8" max="8" width="11.5546875" customWidth="1"/>
    <col min="11" max="132" width="4.5546875" customWidth="1"/>
  </cols>
  <sheetData>
    <row r="1" spans="1:132" ht="3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 ht="3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</row>
    <row r="3" spans="1:132" ht="22.2" customHeight="1" x14ac:dyDescent="0.3">
      <c r="A3" s="1"/>
      <c r="B3" s="1"/>
      <c r="C3" s="39" t="s">
        <v>17</v>
      </c>
      <c r="D3" s="39"/>
      <c r="E3" s="39"/>
      <c r="F3" s="39"/>
      <c r="G3" s="3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</row>
    <row r="4" spans="1:132" ht="18.600000000000001" customHeight="1" x14ac:dyDescent="0.3">
      <c r="A4" s="2"/>
      <c r="B4" s="3"/>
      <c r="C4" s="5" t="s">
        <v>0</v>
      </c>
      <c r="D4" s="6">
        <f ca="1">TODAY()</f>
        <v>45859</v>
      </c>
      <c r="E4" s="2"/>
      <c r="F4" s="2"/>
      <c r="G4" s="37" t="s">
        <v>1</v>
      </c>
      <c r="H4" s="38"/>
      <c r="I4" s="7">
        <v>45748</v>
      </c>
      <c r="J4" s="35" t="s">
        <v>2</v>
      </c>
      <c r="K4" s="36"/>
      <c r="L4" s="20">
        <v>45900</v>
      </c>
      <c r="M4" s="21"/>
      <c r="N4" s="22"/>
      <c r="O4" s="2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</row>
    <row r="5" spans="1:132" x14ac:dyDescent="0.3">
      <c r="A5" s="2"/>
      <c r="B5" s="2"/>
      <c r="C5" s="2"/>
      <c r="D5" s="2"/>
      <c r="E5" s="32">
        <f>COUNTIF($H$22:$H$236,"Sin Empezar")</f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</row>
    <row r="6" spans="1:132" x14ac:dyDescent="0.3">
      <c r="A6" s="2"/>
      <c r="B6" s="2"/>
      <c r="C6" s="2"/>
      <c r="D6" s="2"/>
      <c r="E6" s="32">
        <f>COUNTIF($H$22:$H$236,"En Proceso")</f>
        <v>1</v>
      </c>
      <c r="F6" s="25">
        <f>(YEAR(L4)-YEAR(I4))*12+(MONTH(L4)-MONTH(I4))+((DAY(L4)-DAY(I4)))/30</f>
        <v>5</v>
      </c>
      <c r="G6" s="2"/>
      <c r="H6" s="2"/>
      <c r="I6" s="2"/>
      <c r="J6" s="2"/>
      <c r="K6" s="23" t="s">
        <v>12</v>
      </c>
      <c r="L6" s="2">
        <v>1</v>
      </c>
      <c r="M6" s="2" t="str">
        <f>IF(L6=1,"SÁB",IF(L6=2,"DOM","N/A"))</f>
        <v>SÁB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</row>
    <row r="7" spans="1:132" x14ac:dyDescent="0.3">
      <c r="A7" s="2"/>
      <c r="B7" s="2"/>
      <c r="C7" s="2"/>
      <c r="D7" s="2"/>
      <c r="E7" s="32">
        <f>COUNTIF($H$22:$H$236,"Atrasado")</f>
        <v>0</v>
      </c>
      <c r="F7" s="26">
        <f>(L4-I4)-F8</f>
        <v>152</v>
      </c>
      <c r="G7" s="2"/>
      <c r="H7" s="2"/>
      <c r="I7" s="2"/>
      <c r="J7" s="2"/>
      <c r="K7" s="23" t="s">
        <v>13</v>
      </c>
      <c r="L7" s="2">
        <v>2</v>
      </c>
      <c r="M7" s="2" t="str">
        <f>IF(L7=1,"SÁB",IF(L7=2,"DOM","N/A"))</f>
        <v>DOM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</row>
    <row r="8" spans="1:132" x14ac:dyDescent="0.3">
      <c r="A8" s="2"/>
      <c r="B8" s="2"/>
      <c r="C8" s="2"/>
      <c r="D8" s="2"/>
      <c r="E8" s="32">
        <f>COUNTIF($H$22:$H$236,"Completado")</f>
        <v>20</v>
      </c>
      <c r="F8" s="26">
        <f>COUNTIFS(K12:EB12,M6,K13:EB13,"&gt;="&amp;I4,K13:EB13,"&lt;="&amp;L4)+COUNTIFS(K12:EB12,M7,K13:EB13,"&gt;="&amp;I4,K13:EB13,"&lt;="&amp;L4)</f>
        <v>0</v>
      </c>
      <c r="G8" s="2"/>
      <c r="H8" s="2"/>
      <c r="I8" s="2"/>
      <c r="J8" s="2"/>
      <c r="K8" s="23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</row>
    <row r="10" spans="1:132" ht="6" customHeight="1" x14ac:dyDescent="0.3"/>
    <row r="11" spans="1:132" ht="18" x14ac:dyDescent="0.35">
      <c r="B11" s="1"/>
      <c r="C11" s="11" t="s">
        <v>11</v>
      </c>
      <c r="D11" s="1"/>
      <c r="E11" s="1"/>
      <c r="F11" s="1"/>
      <c r="G11" s="1"/>
      <c r="H11" s="1"/>
      <c r="I11" s="1"/>
      <c r="J11" s="1"/>
      <c r="K11" s="40" t="str">
        <f>UPPER(TEXT(I4,"MMMM"))</f>
        <v>ABRIL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4" t="str">
        <f>UPPER(TEXT(AO13,"MMMM"))</f>
        <v>MAYO</v>
      </c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40" t="str">
        <f>UPPER(TEXT(BT13,"MMMM"))</f>
        <v>JUNIO</v>
      </c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34" t="str">
        <f>UPPER(TEXT(CX13,"MMMM"))</f>
        <v>JULIO</v>
      </c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</row>
    <row r="12" spans="1:132" ht="13.2" customHeight="1" thickBot="1" x14ac:dyDescent="0.35">
      <c r="B12" s="4"/>
      <c r="C12" s="33">
        <f>COUNTA(C14:C236)</f>
        <v>38</v>
      </c>
      <c r="D12" s="4"/>
      <c r="E12" s="4"/>
      <c r="F12" s="4"/>
      <c r="G12" s="4"/>
      <c r="H12" s="4"/>
      <c r="I12" s="4"/>
      <c r="J12" s="4"/>
      <c r="K12" s="8" t="str">
        <f>UPPER(TEXT(K13,"DDD"))</f>
        <v>MA</v>
      </c>
      <c r="L12" s="8" t="str">
        <f t="shared" ref="L12:BW12" si="0">UPPER(TEXT(L13,"DDD"))</f>
        <v>MI</v>
      </c>
      <c r="M12" s="8" t="str">
        <f t="shared" si="0"/>
        <v>JU</v>
      </c>
      <c r="N12" s="8" t="str">
        <f t="shared" si="0"/>
        <v>VI</v>
      </c>
      <c r="O12" s="8" t="str">
        <f t="shared" si="0"/>
        <v>SÁ</v>
      </c>
      <c r="P12" s="8" t="str">
        <f t="shared" si="0"/>
        <v>DO</v>
      </c>
      <c r="Q12" s="8" t="str">
        <f t="shared" si="0"/>
        <v>LU</v>
      </c>
      <c r="R12" s="8" t="str">
        <f t="shared" si="0"/>
        <v>MA</v>
      </c>
      <c r="S12" s="8" t="str">
        <f t="shared" si="0"/>
        <v>MI</v>
      </c>
      <c r="T12" s="8" t="str">
        <f t="shared" si="0"/>
        <v>JU</v>
      </c>
      <c r="U12" s="8" t="str">
        <f t="shared" si="0"/>
        <v>VI</v>
      </c>
      <c r="V12" s="8" t="str">
        <f t="shared" si="0"/>
        <v>SÁ</v>
      </c>
      <c r="W12" s="8" t="str">
        <f t="shared" si="0"/>
        <v>DO</v>
      </c>
      <c r="X12" s="8" t="str">
        <f t="shared" si="0"/>
        <v>LU</v>
      </c>
      <c r="Y12" s="8" t="str">
        <f t="shared" si="0"/>
        <v>MA</v>
      </c>
      <c r="Z12" s="8" t="str">
        <f t="shared" si="0"/>
        <v>MI</v>
      </c>
      <c r="AA12" s="8" t="str">
        <f t="shared" si="0"/>
        <v>JU</v>
      </c>
      <c r="AB12" s="8" t="str">
        <f t="shared" si="0"/>
        <v>VI</v>
      </c>
      <c r="AC12" s="8" t="str">
        <f t="shared" si="0"/>
        <v>SÁ</v>
      </c>
      <c r="AD12" s="8" t="str">
        <f t="shared" si="0"/>
        <v>DO</v>
      </c>
      <c r="AE12" s="8" t="str">
        <f t="shared" si="0"/>
        <v>LU</v>
      </c>
      <c r="AF12" s="8" t="str">
        <f t="shared" si="0"/>
        <v>MA</v>
      </c>
      <c r="AG12" s="8" t="str">
        <f t="shared" si="0"/>
        <v>MI</v>
      </c>
      <c r="AH12" s="8" t="str">
        <f t="shared" si="0"/>
        <v>JU</v>
      </c>
      <c r="AI12" s="8" t="str">
        <f t="shared" si="0"/>
        <v>VI</v>
      </c>
      <c r="AJ12" s="8" t="str">
        <f t="shared" si="0"/>
        <v>SÁ</v>
      </c>
      <c r="AK12" s="8" t="str">
        <f t="shared" si="0"/>
        <v>DO</v>
      </c>
      <c r="AL12" s="8" t="str">
        <f t="shared" si="0"/>
        <v>LU</v>
      </c>
      <c r="AM12" s="8" t="str">
        <f t="shared" si="0"/>
        <v>MA</v>
      </c>
      <c r="AN12" s="8" t="str">
        <f t="shared" si="0"/>
        <v>MI</v>
      </c>
      <c r="AO12" s="8" t="str">
        <f t="shared" si="0"/>
        <v>JU</v>
      </c>
      <c r="AP12" s="8" t="str">
        <f t="shared" si="0"/>
        <v>VI</v>
      </c>
      <c r="AQ12" s="8" t="str">
        <f t="shared" si="0"/>
        <v>SÁ</v>
      </c>
      <c r="AR12" s="8" t="str">
        <f t="shared" si="0"/>
        <v>DO</v>
      </c>
      <c r="AS12" s="8" t="str">
        <f t="shared" si="0"/>
        <v>LU</v>
      </c>
      <c r="AT12" s="8" t="str">
        <f t="shared" si="0"/>
        <v>MA</v>
      </c>
      <c r="AU12" s="8" t="str">
        <f t="shared" si="0"/>
        <v>MI</v>
      </c>
      <c r="AV12" s="8" t="str">
        <f t="shared" si="0"/>
        <v>JU</v>
      </c>
      <c r="AW12" s="8" t="str">
        <f t="shared" si="0"/>
        <v>VI</v>
      </c>
      <c r="AX12" s="8" t="str">
        <f t="shared" si="0"/>
        <v>SÁ</v>
      </c>
      <c r="AY12" s="8" t="str">
        <f t="shared" si="0"/>
        <v>DO</v>
      </c>
      <c r="AZ12" s="8" t="str">
        <f t="shared" si="0"/>
        <v>LU</v>
      </c>
      <c r="BA12" s="8" t="str">
        <f t="shared" si="0"/>
        <v>MA</v>
      </c>
      <c r="BB12" s="8" t="str">
        <f t="shared" si="0"/>
        <v>MI</v>
      </c>
      <c r="BC12" s="8" t="str">
        <f t="shared" si="0"/>
        <v>JU</v>
      </c>
      <c r="BD12" s="8" t="str">
        <f t="shared" si="0"/>
        <v>VI</v>
      </c>
      <c r="BE12" s="8" t="str">
        <f t="shared" si="0"/>
        <v>SÁ</v>
      </c>
      <c r="BF12" s="8" t="str">
        <f t="shared" si="0"/>
        <v>DO</v>
      </c>
      <c r="BG12" s="8" t="str">
        <f t="shared" si="0"/>
        <v>LU</v>
      </c>
      <c r="BH12" s="8" t="str">
        <f t="shared" si="0"/>
        <v>MA</v>
      </c>
      <c r="BI12" s="8" t="str">
        <f t="shared" si="0"/>
        <v>MI</v>
      </c>
      <c r="BJ12" s="8" t="str">
        <f t="shared" si="0"/>
        <v>JU</v>
      </c>
      <c r="BK12" s="8" t="str">
        <f t="shared" si="0"/>
        <v>VI</v>
      </c>
      <c r="BL12" s="8" t="str">
        <f t="shared" si="0"/>
        <v>SÁ</v>
      </c>
      <c r="BM12" s="8" t="str">
        <f t="shared" si="0"/>
        <v>DO</v>
      </c>
      <c r="BN12" s="8" t="str">
        <f t="shared" si="0"/>
        <v>LU</v>
      </c>
      <c r="BO12" s="8" t="str">
        <f t="shared" si="0"/>
        <v>MA</v>
      </c>
      <c r="BP12" s="8" t="str">
        <f t="shared" si="0"/>
        <v>MI</v>
      </c>
      <c r="BQ12" s="8" t="str">
        <f t="shared" si="0"/>
        <v>JU</v>
      </c>
      <c r="BR12" s="8" t="str">
        <f t="shared" si="0"/>
        <v>VI</v>
      </c>
      <c r="BS12" s="8" t="str">
        <f t="shared" si="0"/>
        <v>SÁ</v>
      </c>
      <c r="BT12" s="8" t="str">
        <f t="shared" si="0"/>
        <v>DO</v>
      </c>
      <c r="BU12" s="8" t="str">
        <f t="shared" si="0"/>
        <v>LU</v>
      </c>
      <c r="BV12" s="8" t="str">
        <f t="shared" si="0"/>
        <v>MA</v>
      </c>
      <c r="BW12" s="8" t="str">
        <f t="shared" si="0"/>
        <v>MI</v>
      </c>
      <c r="BX12" s="8" t="str">
        <f t="shared" ref="BX12:EB12" si="1">UPPER(TEXT(BX13,"DDD"))</f>
        <v>JU</v>
      </c>
      <c r="BY12" s="8" t="str">
        <f t="shared" si="1"/>
        <v>VI</v>
      </c>
      <c r="BZ12" s="8" t="str">
        <f t="shared" si="1"/>
        <v>SÁ</v>
      </c>
      <c r="CA12" s="8" t="str">
        <f t="shared" si="1"/>
        <v>DO</v>
      </c>
      <c r="CB12" s="8" t="str">
        <f t="shared" si="1"/>
        <v>LU</v>
      </c>
      <c r="CC12" s="8" t="str">
        <f t="shared" si="1"/>
        <v>MA</v>
      </c>
      <c r="CD12" s="8" t="str">
        <f t="shared" si="1"/>
        <v>MI</v>
      </c>
      <c r="CE12" s="8" t="str">
        <f t="shared" si="1"/>
        <v>JU</v>
      </c>
      <c r="CF12" s="8" t="str">
        <f t="shared" si="1"/>
        <v>VI</v>
      </c>
      <c r="CG12" s="8" t="str">
        <f t="shared" si="1"/>
        <v>SÁ</v>
      </c>
      <c r="CH12" s="8" t="str">
        <f t="shared" si="1"/>
        <v>DO</v>
      </c>
      <c r="CI12" s="8" t="str">
        <f t="shared" si="1"/>
        <v>LU</v>
      </c>
      <c r="CJ12" s="8" t="str">
        <f t="shared" si="1"/>
        <v>MA</v>
      </c>
      <c r="CK12" s="8" t="str">
        <f t="shared" si="1"/>
        <v>MI</v>
      </c>
      <c r="CL12" s="8" t="str">
        <f t="shared" si="1"/>
        <v>JU</v>
      </c>
      <c r="CM12" s="8" t="str">
        <f t="shared" si="1"/>
        <v>VI</v>
      </c>
      <c r="CN12" s="8" t="str">
        <f t="shared" si="1"/>
        <v>SÁ</v>
      </c>
      <c r="CO12" s="8" t="str">
        <f t="shared" si="1"/>
        <v>DO</v>
      </c>
      <c r="CP12" s="8" t="str">
        <f t="shared" si="1"/>
        <v>LU</v>
      </c>
      <c r="CQ12" s="8" t="str">
        <f t="shared" si="1"/>
        <v>MA</v>
      </c>
      <c r="CR12" s="8" t="str">
        <f t="shared" si="1"/>
        <v>MI</v>
      </c>
      <c r="CS12" s="8" t="str">
        <f t="shared" si="1"/>
        <v>JU</v>
      </c>
      <c r="CT12" s="8" t="str">
        <f t="shared" si="1"/>
        <v>VI</v>
      </c>
      <c r="CU12" s="8" t="str">
        <f t="shared" si="1"/>
        <v>SÁ</v>
      </c>
      <c r="CV12" s="8" t="str">
        <f t="shared" si="1"/>
        <v>DO</v>
      </c>
      <c r="CW12" s="8" t="str">
        <f t="shared" si="1"/>
        <v>LU</v>
      </c>
      <c r="CX12" s="8" t="str">
        <f t="shared" si="1"/>
        <v>MA</v>
      </c>
      <c r="CY12" s="8" t="str">
        <f t="shared" si="1"/>
        <v>MI</v>
      </c>
      <c r="CZ12" s="8" t="str">
        <f t="shared" si="1"/>
        <v>JU</v>
      </c>
      <c r="DA12" s="8" t="str">
        <f t="shared" si="1"/>
        <v>VI</v>
      </c>
      <c r="DB12" s="8" t="str">
        <f t="shared" si="1"/>
        <v>SÁ</v>
      </c>
      <c r="DC12" s="8" t="str">
        <f t="shared" si="1"/>
        <v>DO</v>
      </c>
      <c r="DD12" s="8" t="str">
        <f t="shared" si="1"/>
        <v>LU</v>
      </c>
      <c r="DE12" s="8" t="str">
        <f t="shared" si="1"/>
        <v>MA</v>
      </c>
      <c r="DF12" s="8" t="str">
        <f t="shared" si="1"/>
        <v>MI</v>
      </c>
      <c r="DG12" s="8" t="str">
        <f t="shared" si="1"/>
        <v>JU</v>
      </c>
      <c r="DH12" s="8" t="str">
        <f t="shared" si="1"/>
        <v>VI</v>
      </c>
      <c r="DI12" s="8" t="str">
        <f t="shared" si="1"/>
        <v>SÁ</v>
      </c>
      <c r="DJ12" s="8" t="str">
        <f t="shared" si="1"/>
        <v>DO</v>
      </c>
      <c r="DK12" s="8" t="str">
        <f t="shared" si="1"/>
        <v>LU</v>
      </c>
      <c r="DL12" s="8" t="str">
        <f t="shared" si="1"/>
        <v>MA</v>
      </c>
      <c r="DM12" s="8" t="str">
        <f t="shared" si="1"/>
        <v>MI</v>
      </c>
      <c r="DN12" s="8" t="str">
        <f t="shared" si="1"/>
        <v>JU</v>
      </c>
      <c r="DO12" s="8" t="str">
        <f t="shared" si="1"/>
        <v>VI</v>
      </c>
      <c r="DP12" s="8" t="str">
        <f t="shared" si="1"/>
        <v>SÁ</v>
      </c>
      <c r="DQ12" s="8" t="str">
        <f t="shared" si="1"/>
        <v>DO</v>
      </c>
      <c r="DR12" s="8" t="str">
        <f t="shared" si="1"/>
        <v>LU</v>
      </c>
      <c r="DS12" s="8" t="str">
        <f t="shared" si="1"/>
        <v>MA</v>
      </c>
      <c r="DT12" s="8" t="str">
        <f t="shared" si="1"/>
        <v>MI</v>
      </c>
      <c r="DU12" s="8" t="str">
        <f t="shared" si="1"/>
        <v>JU</v>
      </c>
      <c r="DV12" s="8" t="str">
        <f t="shared" si="1"/>
        <v>VI</v>
      </c>
      <c r="DW12" s="8" t="str">
        <f t="shared" si="1"/>
        <v>SÁ</v>
      </c>
      <c r="DX12" s="8" t="str">
        <f t="shared" si="1"/>
        <v>DO</v>
      </c>
      <c r="DY12" s="8" t="str">
        <f t="shared" si="1"/>
        <v>LU</v>
      </c>
      <c r="DZ12" s="8" t="str">
        <f t="shared" si="1"/>
        <v>MA</v>
      </c>
      <c r="EA12" s="8" t="str">
        <f t="shared" si="1"/>
        <v>MI</v>
      </c>
      <c r="EB12" s="8" t="str">
        <f t="shared" si="1"/>
        <v>JU</v>
      </c>
    </row>
    <row r="13" spans="1:132" ht="51" customHeight="1" thickBot="1" x14ac:dyDescent="0.35">
      <c r="B13" s="12" t="s">
        <v>3</v>
      </c>
      <c r="C13" s="12" t="s">
        <v>4</v>
      </c>
      <c r="D13" s="12" t="s">
        <v>10</v>
      </c>
      <c r="E13" s="13" t="s">
        <v>5</v>
      </c>
      <c r="F13" s="13" t="s">
        <v>6</v>
      </c>
      <c r="G13" s="13" t="s">
        <v>7</v>
      </c>
      <c r="H13" s="13" t="s">
        <v>15</v>
      </c>
      <c r="I13" s="14" t="s">
        <v>8</v>
      </c>
      <c r="J13" s="13" t="s">
        <v>9</v>
      </c>
      <c r="K13" s="9">
        <f>I4</f>
        <v>45748</v>
      </c>
      <c r="L13" s="9">
        <f>K13+1</f>
        <v>45749</v>
      </c>
      <c r="M13" s="9">
        <f t="shared" ref="M13:BX13" si="2">L13+1</f>
        <v>45750</v>
      </c>
      <c r="N13" s="9">
        <f t="shared" si="2"/>
        <v>45751</v>
      </c>
      <c r="O13" s="9">
        <f t="shared" si="2"/>
        <v>45752</v>
      </c>
      <c r="P13" s="9">
        <f t="shared" si="2"/>
        <v>45753</v>
      </c>
      <c r="Q13" s="9">
        <f t="shared" si="2"/>
        <v>45754</v>
      </c>
      <c r="R13" s="9">
        <f t="shared" si="2"/>
        <v>45755</v>
      </c>
      <c r="S13" s="9">
        <f t="shared" si="2"/>
        <v>45756</v>
      </c>
      <c r="T13" s="9">
        <f t="shared" si="2"/>
        <v>45757</v>
      </c>
      <c r="U13" s="9">
        <f t="shared" si="2"/>
        <v>45758</v>
      </c>
      <c r="V13" s="9">
        <f t="shared" si="2"/>
        <v>45759</v>
      </c>
      <c r="W13" s="9">
        <f t="shared" si="2"/>
        <v>45760</v>
      </c>
      <c r="X13" s="9">
        <f t="shared" si="2"/>
        <v>45761</v>
      </c>
      <c r="Y13" s="9">
        <f t="shared" si="2"/>
        <v>45762</v>
      </c>
      <c r="Z13" s="9">
        <f t="shared" si="2"/>
        <v>45763</v>
      </c>
      <c r="AA13" s="9">
        <f t="shared" si="2"/>
        <v>45764</v>
      </c>
      <c r="AB13" s="9">
        <f t="shared" si="2"/>
        <v>45765</v>
      </c>
      <c r="AC13" s="9">
        <f t="shared" si="2"/>
        <v>45766</v>
      </c>
      <c r="AD13" s="9">
        <f t="shared" si="2"/>
        <v>45767</v>
      </c>
      <c r="AE13" s="9">
        <f t="shared" si="2"/>
        <v>45768</v>
      </c>
      <c r="AF13" s="9">
        <f t="shared" si="2"/>
        <v>45769</v>
      </c>
      <c r="AG13" s="9">
        <f t="shared" si="2"/>
        <v>45770</v>
      </c>
      <c r="AH13" s="9">
        <f t="shared" si="2"/>
        <v>45771</v>
      </c>
      <c r="AI13" s="9">
        <f t="shared" si="2"/>
        <v>45772</v>
      </c>
      <c r="AJ13" s="9">
        <f t="shared" si="2"/>
        <v>45773</v>
      </c>
      <c r="AK13" s="9">
        <f t="shared" si="2"/>
        <v>45774</v>
      </c>
      <c r="AL13" s="9">
        <f t="shared" si="2"/>
        <v>45775</v>
      </c>
      <c r="AM13" s="9">
        <f t="shared" si="2"/>
        <v>45776</v>
      </c>
      <c r="AN13" s="9">
        <f t="shared" si="2"/>
        <v>45777</v>
      </c>
      <c r="AO13" s="9">
        <f t="shared" si="2"/>
        <v>45778</v>
      </c>
      <c r="AP13" s="9">
        <f t="shared" si="2"/>
        <v>45779</v>
      </c>
      <c r="AQ13" s="9">
        <f t="shared" si="2"/>
        <v>45780</v>
      </c>
      <c r="AR13" s="9">
        <f t="shared" si="2"/>
        <v>45781</v>
      </c>
      <c r="AS13" s="9">
        <f t="shared" si="2"/>
        <v>45782</v>
      </c>
      <c r="AT13" s="9">
        <f t="shared" si="2"/>
        <v>45783</v>
      </c>
      <c r="AU13" s="9">
        <f t="shared" si="2"/>
        <v>45784</v>
      </c>
      <c r="AV13" s="9">
        <f t="shared" si="2"/>
        <v>45785</v>
      </c>
      <c r="AW13" s="9">
        <f t="shared" si="2"/>
        <v>45786</v>
      </c>
      <c r="AX13" s="9">
        <f t="shared" si="2"/>
        <v>45787</v>
      </c>
      <c r="AY13" s="9">
        <f t="shared" si="2"/>
        <v>45788</v>
      </c>
      <c r="AZ13" s="9">
        <f t="shared" si="2"/>
        <v>45789</v>
      </c>
      <c r="BA13" s="9">
        <f t="shared" si="2"/>
        <v>45790</v>
      </c>
      <c r="BB13" s="9">
        <f t="shared" si="2"/>
        <v>45791</v>
      </c>
      <c r="BC13" s="9">
        <f t="shared" si="2"/>
        <v>45792</v>
      </c>
      <c r="BD13" s="9">
        <f t="shared" si="2"/>
        <v>45793</v>
      </c>
      <c r="BE13" s="9">
        <f t="shared" si="2"/>
        <v>45794</v>
      </c>
      <c r="BF13" s="9">
        <f t="shared" si="2"/>
        <v>45795</v>
      </c>
      <c r="BG13" s="9">
        <f t="shared" si="2"/>
        <v>45796</v>
      </c>
      <c r="BH13" s="9">
        <f t="shared" si="2"/>
        <v>45797</v>
      </c>
      <c r="BI13" s="9">
        <f t="shared" si="2"/>
        <v>45798</v>
      </c>
      <c r="BJ13" s="9">
        <f t="shared" si="2"/>
        <v>45799</v>
      </c>
      <c r="BK13" s="9">
        <f t="shared" si="2"/>
        <v>45800</v>
      </c>
      <c r="BL13" s="9">
        <f t="shared" si="2"/>
        <v>45801</v>
      </c>
      <c r="BM13" s="9">
        <f t="shared" si="2"/>
        <v>45802</v>
      </c>
      <c r="BN13" s="9">
        <f t="shared" si="2"/>
        <v>45803</v>
      </c>
      <c r="BO13" s="9">
        <f t="shared" si="2"/>
        <v>45804</v>
      </c>
      <c r="BP13" s="9">
        <f t="shared" si="2"/>
        <v>45805</v>
      </c>
      <c r="BQ13" s="9">
        <f t="shared" si="2"/>
        <v>45806</v>
      </c>
      <c r="BR13" s="9">
        <f t="shared" si="2"/>
        <v>45807</v>
      </c>
      <c r="BS13" s="9">
        <f t="shared" si="2"/>
        <v>45808</v>
      </c>
      <c r="BT13" s="9">
        <f t="shared" si="2"/>
        <v>45809</v>
      </c>
      <c r="BU13" s="9">
        <f t="shared" si="2"/>
        <v>45810</v>
      </c>
      <c r="BV13" s="9">
        <f t="shared" si="2"/>
        <v>45811</v>
      </c>
      <c r="BW13" s="9">
        <f t="shared" si="2"/>
        <v>45812</v>
      </c>
      <c r="BX13" s="9">
        <f t="shared" si="2"/>
        <v>45813</v>
      </c>
      <c r="BY13" s="9">
        <f t="shared" ref="BY13:EB13" si="3">BX13+1</f>
        <v>45814</v>
      </c>
      <c r="BZ13" s="9">
        <f t="shared" si="3"/>
        <v>45815</v>
      </c>
      <c r="CA13" s="9">
        <f t="shared" si="3"/>
        <v>45816</v>
      </c>
      <c r="CB13" s="9">
        <f t="shared" si="3"/>
        <v>45817</v>
      </c>
      <c r="CC13" s="9">
        <f t="shared" si="3"/>
        <v>45818</v>
      </c>
      <c r="CD13" s="9">
        <f t="shared" si="3"/>
        <v>45819</v>
      </c>
      <c r="CE13" s="9">
        <f t="shared" si="3"/>
        <v>45820</v>
      </c>
      <c r="CF13" s="9">
        <f t="shared" si="3"/>
        <v>45821</v>
      </c>
      <c r="CG13" s="9">
        <f t="shared" si="3"/>
        <v>45822</v>
      </c>
      <c r="CH13" s="9">
        <f t="shared" si="3"/>
        <v>45823</v>
      </c>
      <c r="CI13" s="9">
        <f t="shared" si="3"/>
        <v>45824</v>
      </c>
      <c r="CJ13" s="9">
        <f t="shared" si="3"/>
        <v>45825</v>
      </c>
      <c r="CK13" s="9">
        <f t="shared" si="3"/>
        <v>45826</v>
      </c>
      <c r="CL13" s="9">
        <f t="shared" si="3"/>
        <v>45827</v>
      </c>
      <c r="CM13" s="9">
        <f t="shared" si="3"/>
        <v>45828</v>
      </c>
      <c r="CN13" s="9">
        <f t="shared" si="3"/>
        <v>45829</v>
      </c>
      <c r="CO13" s="9">
        <f t="shared" si="3"/>
        <v>45830</v>
      </c>
      <c r="CP13" s="9">
        <f t="shared" si="3"/>
        <v>45831</v>
      </c>
      <c r="CQ13" s="9">
        <f t="shared" si="3"/>
        <v>45832</v>
      </c>
      <c r="CR13" s="9">
        <f t="shared" si="3"/>
        <v>45833</v>
      </c>
      <c r="CS13" s="9">
        <f t="shared" si="3"/>
        <v>45834</v>
      </c>
      <c r="CT13" s="9">
        <f t="shared" si="3"/>
        <v>45835</v>
      </c>
      <c r="CU13" s="9">
        <f t="shared" si="3"/>
        <v>45836</v>
      </c>
      <c r="CV13" s="9">
        <f t="shared" si="3"/>
        <v>45837</v>
      </c>
      <c r="CW13" s="9">
        <f t="shared" si="3"/>
        <v>45838</v>
      </c>
      <c r="CX13" s="9">
        <f t="shared" si="3"/>
        <v>45839</v>
      </c>
      <c r="CY13" s="9">
        <f t="shared" si="3"/>
        <v>45840</v>
      </c>
      <c r="CZ13" s="9">
        <f t="shared" si="3"/>
        <v>45841</v>
      </c>
      <c r="DA13" s="9">
        <f t="shared" si="3"/>
        <v>45842</v>
      </c>
      <c r="DB13" s="9">
        <f t="shared" si="3"/>
        <v>45843</v>
      </c>
      <c r="DC13" s="9">
        <f t="shared" si="3"/>
        <v>45844</v>
      </c>
      <c r="DD13" s="9">
        <f t="shared" si="3"/>
        <v>45845</v>
      </c>
      <c r="DE13" s="9">
        <f t="shared" si="3"/>
        <v>45846</v>
      </c>
      <c r="DF13" s="9">
        <f t="shared" si="3"/>
        <v>45847</v>
      </c>
      <c r="DG13" s="9">
        <f t="shared" si="3"/>
        <v>45848</v>
      </c>
      <c r="DH13" s="9">
        <f t="shared" si="3"/>
        <v>45849</v>
      </c>
      <c r="DI13" s="9">
        <f t="shared" si="3"/>
        <v>45850</v>
      </c>
      <c r="DJ13" s="9">
        <f t="shared" si="3"/>
        <v>45851</v>
      </c>
      <c r="DK13" s="9">
        <f t="shared" si="3"/>
        <v>45852</v>
      </c>
      <c r="DL13" s="9">
        <f t="shared" si="3"/>
        <v>45853</v>
      </c>
      <c r="DM13" s="9">
        <f t="shared" si="3"/>
        <v>45854</v>
      </c>
      <c r="DN13" s="9">
        <f t="shared" si="3"/>
        <v>45855</v>
      </c>
      <c r="DO13" s="9">
        <f t="shared" si="3"/>
        <v>45856</v>
      </c>
      <c r="DP13" s="9">
        <f t="shared" si="3"/>
        <v>45857</v>
      </c>
      <c r="DQ13" s="9">
        <f t="shared" si="3"/>
        <v>45858</v>
      </c>
      <c r="DR13" s="9">
        <f t="shared" si="3"/>
        <v>45859</v>
      </c>
      <c r="DS13" s="9">
        <f t="shared" si="3"/>
        <v>45860</v>
      </c>
      <c r="DT13" s="9">
        <f t="shared" si="3"/>
        <v>45861</v>
      </c>
      <c r="DU13" s="9">
        <f t="shared" si="3"/>
        <v>45862</v>
      </c>
      <c r="DV13" s="9">
        <f t="shared" si="3"/>
        <v>45863</v>
      </c>
      <c r="DW13" s="9">
        <f t="shared" si="3"/>
        <v>45864</v>
      </c>
      <c r="DX13" s="9">
        <f t="shared" si="3"/>
        <v>45865</v>
      </c>
      <c r="DY13" s="9">
        <f t="shared" si="3"/>
        <v>45866</v>
      </c>
      <c r="DZ13" s="9">
        <f t="shared" si="3"/>
        <v>45867</v>
      </c>
      <c r="EA13" s="9">
        <f t="shared" si="3"/>
        <v>45868</v>
      </c>
      <c r="EB13" s="9">
        <f t="shared" si="3"/>
        <v>45869</v>
      </c>
    </row>
    <row r="14" spans="1:132" ht="15.6" thickTop="1" thickBot="1" x14ac:dyDescent="0.35">
      <c r="B14" s="15">
        <v>1</v>
      </c>
      <c r="C14" s="15" t="s">
        <v>18</v>
      </c>
      <c r="D14" s="15" t="s">
        <v>24</v>
      </c>
      <c r="E14" s="16">
        <v>45770</v>
      </c>
      <c r="F14" s="16">
        <v>45770</v>
      </c>
      <c r="G14" s="17" t="s">
        <v>16</v>
      </c>
      <c r="H14" s="10"/>
      <c r="I14" s="28">
        <f>AVERAGE(I22:I236)</f>
        <v>0.78749999999999998</v>
      </c>
      <c r="J14" s="28">
        <f ca="1">AVERAGE(J22:J236)</f>
        <v>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</row>
    <row r="15" spans="1:132" ht="15.6" thickTop="1" thickBot="1" x14ac:dyDescent="0.35">
      <c r="B15" s="15">
        <v>2</v>
      </c>
      <c r="C15" s="15" t="s">
        <v>45</v>
      </c>
      <c r="D15" s="10" t="s">
        <v>27</v>
      </c>
      <c r="E15" s="16">
        <v>45773</v>
      </c>
      <c r="F15" s="16">
        <v>45773</v>
      </c>
      <c r="G15" s="17"/>
      <c r="H15" s="30"/>
      <c r="I15" s="19">
        <v>1</v>
      </c>
      <c r="J15" s="29" t="str">
        <f ca="1">IFERROR(IF(1-((F15-TODAY())/(F15-E15))&lt;0,0,IF(1-((F15-TODAY())/(F15-E15))&gt;1,1,1-((F15-TODAY())/(F15-E15)))),"")</f>
        <v/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</row>
    <row r="16" spans="1:132" ht="15.6" thickTop="1" thickBot="1" x14ac:dyDescent="0.35">
      <c r="B16" s="15">
        <v>3</v>
      </c>
      <c r="C16" s="15" t="s">
        <v>46</v>
      </c>
      <c r="D16" s="10" t="s">
        <v>27</v>
      </c>
      <c r="E16" s="16">
        <v>45774</v>
      </c>
      <c r="F16" s="16">
        <v>45774</v>
      </c>
      <c r="G16" s="17"/>
      <c r="H16" s="30"/>
      <c r="I16" s="19">
        <v>1</v>
      </c>
      <c r="J16" s="29" t="str">
        <f ca="1">IFERROR(IF(1-((F16-TODAY())/(F16-E16))&lt;0,0,IF(1-((F16-TODAY())/(F16-E16))&gt;1,1,1-((F16-TODAY())/(F16-E16)))),"")</f>
        <v/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</row>
    <row r="17" spans="2:132" ht="15.6" thickTop="1" thickBot="1" x14ac:dyDescent="0.35">
      <c r="B17" s="15">
        <v>4</v>
      </c>
      <c r="C17" s="15" t="s">
        <v>19</v>
      </c>
      <c r="D17" s="10" t="s">
        <v>27</v>
      </c>
      <c r="E17" s="16">
        <v>45775</v>
      </c>
      <c r="F17" s="16">
        <v>45777</v>
      </c>
      <c r="G17" s="17"/>
      <c r="H17" s="30"/>
      <c r="I17" s="19">
        <v>1</v>
      </c>
      <c r="J17" s="29">
        <f ca="1">IFERROR(IF(1-((F17-TODAY())/(F17-E17))&lt;0,0,IF(1-((F17-TODAY())/(F17-E17))&gt;1,1,1-((F17-TODAY())/(F17-E17)))),"")</f>
        <v>1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</row>
    <row r="18" spans="2:132" ht="15.6" thickTop="1" thickBot="1" x14ac:dyDescent="0.35">
      <c r="B18" s="15">
        <v>5</v>
      </c>
      <c r="C18" s="15" t="s">
        <v>21</v>
      </c>
      <c r="D18" s="10" t="s">
        <v>27</v>
      </c>
      <c r="E18" s="16" t="s">
        <v>54</v>
      </c>
      <c r="F18" s="16">
        <v>45780</v>
      </c>
      <c r="G18" s="17">
        <v>0</v>
      </c>
      <c r="H18" s="30" t="s">
        <v>16</v>
      </c>
      <c r="I18" s="19">
        <v>1</v>
      </c>
      <c r="J18" s="29" t="str">
        <f ca="1">IFERROR(IF(1-((F18-TODAY())/(F18-E18))&lt;0,0,IF(1-((F18-TODAY())/(F18-E18))&gt;1,1,1-((F18-TODAY())/(F18-E18)))),"")</f>
        <v/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</row>
    <row r="19" spans="2:132" ht="15.6" thickTop="1" thickBot="1" x14ac:dyDescent="0.35">
      <c r="B19" s="15">
        <v>6</v>
      </c>
      <c r="C19" s="15" t="s">
        <v>49</v>
      </c>
      <c r="D19" s="10" t="s">
        <v>27</v>
      </c>
      <c r="E19" s="16">
        <v>45782</v>
      </c>
      <c r="F19" s="16">
        <v>45782</v>
      </c>
      <c r="G19" s="17">
        <v>0</v>
      </c>
      <c r="H19" s="30" t="s">
        <v>16</v>
      </c>
      <c r="I19" s="19">
        <v>1</v>
      </c>
      <c r="J19" s="29" t="str">
        <f ca="1">IFERROR(IF(1-((F19-TODAY())/(F19-E19))&lt;0,0,IF(1-((F19-TODAY())/(F19-E19))&gt;1,1,1-((F19-TODAY())/(F19-E19)))),"")</f>
        <v/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</row>
    <row r="20" spans="2:132" ht="15.6" thickTop="1" thickBot="1" x14ac:dyDescent="0.35">
      <c r="B20" s="15">
        <v>7</v>
      </c>
      <c r="C20" s="15" t="s">
        <v>20</v>
      </c>
      <c r="D20" s="10" t="s">
        <v>26</v>
      </c>
      <c r="E20" s="16">
        <v>45785</v>
      </c>
      <c r="F20" s="16">
        <v>45788</v>
      </c>
      <c r="G20" s="17">
        <v>1</v>
      </c>
      <c r="H20" s="30" t="s">
        <v>16</v>
      </c>
      <c r="I20" s="19">
        <v>1</v>
      </c>
      <c r="J20" s="29">
        <f t="shared" ref="J20:J21" ca="1" si="4">IFERROR(IF(1-((F20-TODAY())/(F20-E20))&lt;0,0,IF(1-((F20-TODAY())/(F20-E20))&gt;1,1,1-((F20-TODAY())/(F20-E20)))),"")</f>
        <v>1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</row>
    <row r="21" spans="2:132" ht="15.6" thickTop="1" thickBot="1" x14ac:dyDescent="0.35">
      <c r="B21" s="15">
        <v>8</v>
      </c>
      <c r="C21" s="15" t="s">
        <v>47</v>
      </c>
      <c r="D21" s="10" t="s">
        <v>26</v>
      </c>
      <c r="E21" s="16">
        <v>45789</v>
      </c>
      <c r="F21" s="16">
        <v>45791</v>
      </c>
      <c r="G21" s="17">
        <v>1</v>
      </c>
      <c r="H21" s="30" t="s">
        <v>16</v>
      </c>
      <c r="I21" s="19">
        <v>1</v>
      </c>
      <c r="J21" s="29">
        <f t="shared" ca="1" si="4"/>
        <v>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</row>
    <row r="22" spans="2:132" ht="15.6" thickTop="1" thickBot="1" x14ac:dyDescent="0.35">
      <c r="B22" s="15">
        <v>9</v>
      </c>
      <c r="C22" s="15" t="s">
        <v>48</v>
      </c>
      <c r="D22" s="10" t="s">
        <v>26</v>
      </c>
      <c r="E22" s="16">
        <v>45793</v>
      </c>
      <c r="F22" s="16">
        <v>45794</v>
      </c>
      <c r="G22" s="17">
        <v>1</v>
      </c>
      <c r="H22" s="30" t="s">
        <v>16</v>
      </c>
      <c r="I22" s="19">
        <v>1</v>
      </c>
      <c r="J22" s="29">
        <f t="shared" ref="J22:J37" ca="1" si="5">IFERROR(IF(1-((F22-TODAY())/(F22-E22))&lt;0,0,IF(1-((F22-TODAY())/(F22-E22))&gt;1,1,1-((F22-TODAY())/(F22-E22)))),"")</f>
        <v>1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</row>
    <row r="23" spans="2:132" ht="15.6" thickTop="1" thickBot="1" x14ac:dyDescent="0.35">
      <c r="B23" s="15">
        <v>10</v>
      </c>
      <c r="C23" s="15" t="s">
        <v>50</v>
      </c>
      <c r="D23" s="10" t="s">
        <v>26</v>
      </c>
      <c r="E23" s="16">
        <v>45797</v>
      </c>
      <c r="F23" s="16">
        <v>45799</v>
      </c>
      <c r="G23" s="17">
        <v>0</v>
      </c>
      <c r="H23" s="30" t="s">
        <v>16</v>
      </c>
      <c r="I23" s="19">
        <v>1</v>
      </c>
      <c r="J23" s="29">
        <v>1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</row>
    <row r="24" spans="2:132" ht="15.6" thickTop="1" thickBot="1" x14ac:dyDescent="0.35">
      <c r="B24" s="15">
        <v>11</v>
      </c>
      <c r="C24" s="15" t="s">
        <v>22</v>
      </c>
      <c r="D24" s="10" t="s">
        <v>26</v>
      </c>
      <c r="E24" s="16"/>
      <c r="F24" s="16"/>
      <c r="G24" s="18"/>
      <c r="H24" s="30"/>
      <c r="I24" s="19">
        <v>1</v>
      </c>
      <c r="J24" s="29" t="str">
        <f t="shared" ca="1" si="5"/>
        <v/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</row>
    <row r="25" spans="2:132" ht="15.6" thickTop="1" thickBot="1" x14ac:dyDescent="0.35">
      <c r="B25" s="15">
        <v>12</v>
      </c>
      <c r="C25" s="10" t="s">
        <v>28</v>
      </c>
      <c r="D25" s="10" t="s">
        <v>32</v>
      </c>
      <c r="E25" s="16">
        <v>45817</v>
      </c>
      <c r="F25" s="16">
        <v>45821</v>
      </c>
      <c r="G25" s="10">
        <v>0</v>
      </c>
      <c r="H25" s="31" t="s">
        <v>16</v>
      </c>
      <c r="I25" s="19">
        <v>1</v>
      </c>
      <c r="J25" s="29">
        <f t="shared" ca="1" si="5"/>
        <v>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</row>
    <row r="26" spans="2:132" ht="15.6" thickTop="1" thickBot="1" x14ac:dyDescent="0.35">
      <c r="B26" s="15">
        <v>13</v>
      </c>
      <c r="C26" s="10" t="s">
        <v>29</v>
      </c>
      <c r="D26" s="10" t="s">
        <v>27</v>
      </c>
      <c r="E26" s="16">
        <v>45822</v>
      </c>
      <c r="F26" s="16">
        <v>45824</v>
      </c>
      <c r="G26" s="10">
        <v>0</v>
      </c>
      <c r="H26" s="31" t="s">
        <v>16</v>
      </c>
      <c r="I26" s="19">
        <v>1</v>
      </c>
      <c r="J26" s="29">
        <f t="shared" ca="1" si="5"/>
        <v>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</row>
    <row r="27" spans="2:132" ht="15.6" thickTop="1" thickBot="1" x14ac:dyDescent="0.35">
      <c r="B27" s="15">
        <v>14</v>
      </c>
      <c r="C27" s="10" t="s">
        <v>51</v>
      </c>
      <c r="D27" s="10" t="s">
        <v>27</v>
      </c>
      <c r="E27" s="16">
        <v>45826</v>
      </c>
      <c r="F27" s="16">
        <v>45826</v>
      </c>
      <c r="G27" s="10">
        <v>0</v>
      </c>
      <c r="H27" s="31" t="s">
        <v>16</v>
      </c>
      <c r="I27" s="19">
        <v>1</v>
      </c>
      <c r="J27" s="29" t="str">
        <f t="shared" ca="1" si="5"/>
        <v/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</row>
    <row r="28" spans="2:132" ht="15.6" thickTop="1" thickBot="1" x14ac:dyDescent="0.35">
      <c r="B28" s="15">
        <v>15</v>
      </c>
      <c r="C28" s="10" t="s">
        <v>52</v>
      </c>
      <c r="D28" s="10" t="s">
        <v>27</v>
      </c>
      <c r="E28" s="16">
        <v>45826</v>
      </c>
      <c r="F28" s="16">
        <v>45826</v>
      </c>
      <c r="G28" s="10">
        <v>0</v>
      </c>
      <c r="H28" s="31" t="s">
        <v>16</v>
      </c>
      <c r="I28" s="19">
        <v>1</v>
      </c>
      <c r="J28" s="29" t="str">
        <f t="shared" ca="1" si="5"/>
        <v/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</row>
    <row r="29" spans="2:132" ht="15.6" thickTop="1" thickBot="1" x14ac:dyDescent="0.35">
      <c r="B29" s="15">
        <v>16</v>
      </c>
      <c r="C29" s="10" t="s">
        <v>53</v>
      </c>
      <c r="D29" s="10" t="s">
        <v>27</v>
      </c>
      <c r="E29" s="16">
        <v>45828</v>
      </c>
      <c r="F29" s="16">
        <v>45828</v>
      </c>
      <c r="G29" s="10">
        <v>0</v>
      </c>
      <c r="H29" s="31" t="s">
        <v>16</v>
      </c>
      <c r="I29" s="19">
        <v>1</v>
      </c>
      <c r="J29" s="29" t="str">
        <f t="shared" ref="J29" ca="1" si="6">IFERROR(IF(1-((F29-TODAY())/(F29-E29))&lt;0,0,IF(1-((F29-TODAY())/(F29-E29))&gt;1,1,1-((F29-TODAY())/(F29-E29)))),"")</f>
        <v/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</row>
    <row r="30" spans="2:132" ht="15.6" thickTop="1" thickBot="1" x14ac:dyDescent="0.35">
      <c r="B30" s="15">
        <v>17</v>
      </c>
      <c r="C30" s="45" t="s">
        <v>41</v>
      </c>
      <c r="D30" s="10" t="s">
        <v>26</v>
      </c>
      <c r="E30" s="16">
        <v>45833</v>
      </c>
      <c r="F30" s="16">
        <v>45833</v>
      </c>
      <c r="G30" s="10">
        <v>1</v>
      </c>
      <c r="H30" s="31" t="s">
        <v>16</v>
      </c>
      <c r="I30" s="19">
        <v>1</v>
      </c>
      <c r="J30" s="29" t="str">
        <f t="shared" ca="1" si="5"/>
        <v/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</row>
    <row r="31" spans="2:132" ht="15.6" thickTop="1" thickBot="1" x14ac:dyDescent="0.35">
      <c r="B31" s="15">
        <v>18</v>
      </c>
      <c r="C31" s="15" t="s">
        <v>23</v>
      </c>
      <c r="D31" s="10"/>
      <c r="E31" s="10"/>
      <c r="F31" s="10"/>
      <c r="G31" s="10"/>
      <c r="H31" s="31"/>
      <c r="I31" s="19">
        <v>1</v>
      </c>
      <c r="J31" s="29" t="str">
        <f t="shared" ca="1" si="5"/>
        <v/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</row>
    <row r="32" spans="2:132" ht="15.6" thickTop="1" thickBot="1" x14ac:dyDescent="0.35">
      <c r="B32" s="15">
        <v>19</v>
      </c>
      <c r="C32" s="42" t="s">
        <v>30</v>
      </c>
      <c r="D32" s="10" t="s">
        <v>25</v>
      </c>
      <c r="E32" s="16">
        <v>45845</v>
      </c>
      <c r="F32" s="16">
        <v>45849</v>
      </c>
      <c r="G32" s="10">
        <v>0</v>
      </c>
      <c r="H32" s="31" t="s">
        <v>16</v>
      </c>
      <c r="I32" s="19">
        <v>1</v>
      </c>
      <c r="J32" s="29">
        <f t="shared" ca="1" si="5"/>
        <v>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</row>
    <row r="33" spans="2:132" ht="15.6" thickTop="1" thickBot="1" x14ac:dyDescent="0.35">
      <c r="B33" s="15">
        <v>20</v>
      </c>
      <c r="C33" s="41" t="s">
        <v>31</v>
      </c>
      <c r="D33" s="10" t="s">
        <v>32</v>
      </c>
      <c r="E33" s="16">
        <v>45845</v>
      </c>
      <c r="F33" s="16">
        <v>45849</v>
      </c>
      <c r="G33" s="10">
        <v>0</v>
      </c>
      <c r="H33" s="31" t="s">
        <v>16</v>
      </c>
      <c r="I33" s="19">
        <v>1</v>
      </c>
      <c r="J33" s="29">
        <f t="shared" ca="1" si="5"/>
        <v>1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</row>
    <row r="34" spans="2:132" ht="15.6" thickTop="1" thickBot="1" x14ac:dyDescent="0.35">
      <c r="B34" s="15">
        <v>21</v>
      </c>
      <c r="C34" s="10" t="s">
        <v>51</v>
      </c>
      <c r="D34" s="10" t="s">
        <v>27</v>
      </c>
      <c r="E34" s="16">
        <v>45851</v>
      </c>
      <c r="F34" s="16">
        <v>45851</v>
      </c>
      <c r="G34" s="10">
        <v>0</v>
      </c>
      <c r="H34" s="31" t="s">
        <v>16</v>
      </c>
      <c r="I34" s="19">
        <v>1</v>
      </c>
      <c r="J34" s="29" t="str">
        <f t="shared" ref="J34:J36" ca="1" si="7">IFERROR(IF(1-((F34-TODAY())/(F34-E34))&lt;0,0,IF(1-((F34-TODAY())/(F34-E34))&gt;1,1,1-((F34-TODAY())/(F34-E34)))),"")</f>
        <v/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</row>
    <row r="35" spans="2:132" ht="15.6" thickTop="1" thickBot="1" x14ac:dyDescent="0.35">
      <c r="B35" s="15">
        <v>22</v>
      </c>
      <c r="C35" s="10" t="s">
        <v>52</v>
      </c>
      <c r="D35" s="10" t="s">
        <v>27</v>
      </c>
      <c r="E35" s="16">
        <v>45851</v>
      </c>
      <c r="F35" s="16">
        <v>45851</v>
      </c>
      <c r="G35" s="10">
        <v>0</v>
      </c>
      <c r="H35" s="31" t="s">
        <v>16</v>
      </c>
      <c r="I35" s="19">
        <v>1</v>
      </c>
      <c r="J35" s="29" t="str">
        <f t="shared" ca="1" si="7"/>
        <v/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</row>
    <row r="36" spans="2:132" ht="15.6" thickTop="1" thickBot="1" x14ac:dyDescent="0.35">
      <c r="B36" s="15">
        <v>23</v>
      </c>
      <c r="C36" s="10" t="s">
        <v>53</v>
      </c>
      <c r="D36" s="10" t="s">
        <v>27</v>
      </c>
      <c r="E36" s="16">
        <v>45852</v>
      </c>
      <c r="F36" s="16">
        <v>45852</v>
      </c>
      <c r="G36" s="10">
        <v>0</v>
      </c>
      <c r="H36" s="31" t="s">
        <v>16</v>
      </c>
      <c r="I36" s="19">
        <v>1</v>
      </c>
      <c r="J36" s="29" t="str">
        <f t="shared" ca="1" si="7"/>
        <v/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</row>
    <row r="37" spans="2:132" ht="15.6" thickTop="1" thickBot="1" x14ac:dyDescent="0.35">
      <c r="B37" s="15">
        <v>24</v>
      </c>
      <c r="C37" s="45" t="s">
        <v>42</v>
      </c>
      <c r="D37" s="10" t="s">
        <v>26</v>
      </c>
      <c r="E37" s="16">
        <v>45852</v>
      </c>
      <c r="F37" s="16">
        <v>45852</v>
      </c>
      <c r="G37" s="10">
        <v>0</v>
      </c>
      <c r="H37" s="31" t="s">
        <v>16</v>
      </c>
      <c r="I37" s="19">
        <v>1</v>
      </c>
      <c r="J37" s="29" t="str">
        <f t="shared" ca="1" si="5"/>
        <v/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</row>
    <row r="38" spans="2:132" ht="15.6" thickTop="1" thickBot="1" x14ac:dyDescent="0.35">
      <c r="B38" s="15">
        <v>25</v>
      </c>
      <c r="C38" s="15" t="s">
        <v>33</v>
      </c>
      <c r="D38" s="10"/>
      <c r="E38" s="10"/>
      <c r="F38" s="10"/>
      <c r="G38" s="10"/>
      <c r="H38" s="31"/>
      <c r="I38" s="10"/>
      <c r="J38" s="29" t="str">
        <f t="shared" ref="J38:J89" ca="1" si="8">IFERROR(IF(1-((F38-TODAY())/(F38-E38))&lt;0,0,IF(1-((F38-TODAY())/(F38-E38))&gt;1,1,1-((F38-TODAY())/(F38-E38)))),"")</f>
        <v/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</row>
    <row r="39" spans="2:132" ht="15.6" thickTop="1" thickBot="1" x14ac:dyDescent="0.35">
      <c r="B39" s="15">
        <v>26</v>
      </c>
      <c r="C39" s="43" t="s">
        <v>34</v>
      </c>
      <c r="D39" s="10" t="s">
        <v>32</v>
      </c>
      <c r="E39" s="16">
        <v>45853</v>
      </c>
      <c r="F39" s="16">
        <v>45856</v>
      </c>
      <c r="G39" s="10">
        <v>2</v>
      </c>
      <c r="H39" s="31" t="s">
        <v>16</v>
      </c>
      <c r="I39" s="44">
        <v>1</v>
      </c>
      <c r="J39" s="29">
        <v>1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</row>
    <row r="40" spans="2:132" ht="15.6" thickTop="1" thickBot="1" x14ac:dyDescent="0.35">
      <c r="B40" s="15">
        <v>27</v>
      </c>
      <c r="C40" s="41" t="s">
        <v>35</v>
      </c>
      <c r="D40" s="10" t="s">
        <v>27</v>
      </c>
      <c r="E40" s="16">
        <v>45853</v>
      </c>
      <c r="F40" s="16">
        <v>45856</v>
      </c>
      <c r="G40" s="10">
        <v>0</v>
      </c>
      <c r="H40" s="31" t="s">
        <v>16</v>
      </c>
      <c r="I40" s="44">
        <v>1</v>
      </c>
      <c r="J40" s="29">
        <v>1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</row>
    <row r="41" spans="2:132" ht="15.6" thickTop="1" thickBot="1" x14ac:dyDescent="0.35">
      <c r="B41" s="15">
        <v>28</v>
      </c>
      <c r="C41" s="10" t="s">
        <v>51</v>
      </c>
      <c r="D41" s="10" t="s">
        <v>27</v>
      </c>
      <c r="E41" s="16">
        <v>45856</v>
      </c>
      <c r="F41" s="16">
        <v>45856</v>
      </c>
      <c r="G41" s="10">
        <v>0</v>
      </c>
      <c r="H41" s="31" t="s">
        <v>16</v>
      </c>
      <c r="I41" s="19">
        <v>1</v>
      </c>
      <c r="J41" s="29" t="str">
        <f t="shared" ref="J41:J43" ca="1" si="9">IFERROR(IF(1-((F41-TODAY())/(F41-E41))&lt;0,0,IF(1-((F41-TODAY())/(F41-E41))&gt;1,1,1-((F41-TODAY())/(F41-E41)))),"")</f>
        <v/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</row>
    <row r="42" spans="2:132" ht="15.6" thickTop="1" thickBot="1" x14ac:dyDescent="0.35">
      <c r="B42" s="15">
        <v>29</v>
      </c>
      <c r="C42" s="10" t="s">
        <v>52</v>
      </c>
      <c r="D42" s="10" t="s">
        <v>27</v>
      </c>
      <c r="E42" s="16">
        <v>45856</v>
      </c>
      <c r="F42" s="16">
        <v>45856</v>
      </c>
      <c r="G42" s="10">
        <v>0</v>
      </c>
      <c r="H42" s="31" t="s">
        <v>16</v>
      </c>
      <c r="I42" s="19">
        <v>1</v>
      </c>
      <c r="J42" s="29" t="str">
        <f t="shared" ca="1" si="9"/>
        <v/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</row>
    <row r="43" spans="2:132" ht="15.6" thickTop="1" thickBot="1" x14ac:dyDescent="0.35">
      <c r="B43" s="15">
        <v>30</v>
      </c>
      <c r="C43" s="10" t="s">
        <v>53</v>
      </c>
      <c r="D43" s="10" t="s">
        <v>27</v>
      </c>
      <c r="E43" s="16">
        <v>45856</v>
      </c>
      <c r="F43" s="16">
        <v>45856</v>
      </c>
      <c r="G43" s="10">
        <v>0</v>
      </c>
      <c r="H43" s="31" t="s">
        <v>16</v>
      </c>
      <c r="I43" s="19">
        <v>1</v>
      </c>
      <c r="J43" s="29" t="str">
        <f t="shared" ca="1" si="9"/>
        <v/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</row>
    <row r="44" spans="2:132" ht="15.6" thickTop="1" thickBot="1" x14ac:dyDescent="0.35">
      <c r="B44" s="15">
        <v>31</v>
      </c>
      <c r="C44" s="45" t="s">
        <v>43</v>
      </c>
      <c r="D44" s="10" t="s">
        <v>26</v>
      </c>
      <c r="E44" s="16">
        <v>45857</v>
      </c>
      <c r="F44" s="16">
        <v>45857</v>
      </c>
      <c r="G44" s="10">
        <v>0</v>
      </c>
      <c r="H44" s="31" t="s">
        <v>16</v>
      </c>
      <c r="I44" s="44">
        <v>1</v>
      </c>
      <c r="J44" s="29">
        <v>1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</row>
    <row r="45" spans="2:132" ht="15.6" thickTop="1" thickBot="1" x14ac:dyDescent="0.35">
      <c r="B45" s="15">
        <v>32</v>
      </c>
      <c r="C45" s="15" t="s">
        <v>37</v>
      </c>
      <c r="D45" s="10"/>
      <c r="E45" s="10"/>
      <c r="F45" s="10"/>
      <c r="G45" s="10"/>
      <c r="H45" s="31"/>
      <c r="I45" s="10"/>
      <c r="J45" s="29" t="str">
        <f t="shared" ca="1" si="8"/>
        <v/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</row>
    <row r="46" spans="2:132" ht="15.6" thickTop="1" thickBot="1" x14ac:dyDescent="0.35">
      <c r="B46" s="15">
        <v>33</v>
      </c>
      <c r="C46" s="43" t="s">
        <v>38</v>
      </c>
      <c r="D46" s="10" t="s">
        <v>25</v>
      </c>
      <c r="E46" s="16">
        <v>45859</v>
      </c>
      <c r="F46" s="16">
        <v>45863</v>
      </c>
      <c r="G46" s="10">
        <v>5</v>
      </c>
      <c r="H46" s="31" t="s">
        <v>36</v>
      </c>
      <c r="I46" s="44">
        <v>0.05</v>
      </c>
      <c r="J46" s="29">
        <v>1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</row>
    <row r="47" spans="2:132" ht="15.6" thickTop="1" thickBot="1" x14ac:dyDescent="0.35">
      <c r="B47" s="15">
        <v>34</v>
      </c>
      <c r="C47" s="41" t="s">
        <v>39</v>
      </c>
      <c r="D47" s="10" t="s">
        <v>25</v>
      </c>
      <c r="E47" s="16">
        <v>45859</v>
      </c>
      <c r="F47" s="16">
        <v>45863</v>
      </c>
      <c r="G47" s="10">
        <v>5</v>
      </c>
      <c r="H47" s="31" t="s">
        <v>40</v>
      </c>
      <c r="I47" s="44">
        <v>0</v>
      </c>
      <c r="J47" s="29">
        <v>1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</row>
    <row r="48" spans="2:132" ht="15.6" thickTop="1" thickBot="1" x14ac:dyDescent="0.35">
      <c r="B48" s="15">
        <v>35</v>
      </c>
      <c r="C48" s="10" t="s">
        <v>51</v>
      </c>
      <c r="D48" s="10" t="s">
        <v>25</v>
      </c>
      <c r="E48" s="16">
        <v>45865</v>
      </c>
      <c r="F48" s="16">
        <v>45865</v>
      </c>
      <c r="G48" s="10">
        <v>0</v>
      </c>
      <c r="H48" s="31" t="s">
        <v>40</v>
      </c>
      <c r="I48" s="19">
        <v>0</v>
      </c>
      <c r="J48" s="29" t="str">
        <f t="shared" ref="J48:J50" ca="1" si="10">IFERROR(IF(1-((F48-TODAY())/(F48-E48))&lt;0,0,IF(1-((F48-TODAY())/(F48-E48))&gt;1,1,1-((F48-TODAY())/(F48-E48)))),"")</f>
        <v/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</row>
    <row r="49" spans="2:132" ht="15.6" thickTop="1" thickBot="1" x14ac:dyDescent="0.35">
      <c r="B49" s="15">
        <v>36</v>
      </c>
      <c r="C49" s="10" t="s">
        <v>52</v>
      </c>
      <c r="D49" s="10" t="s">
        <v>25</v>
      </c>
      <c r="E49" s="16">
        <v>45867</v>
      </c>
      <c r="F49" s="16">
        <v>45867</v>
      </c>
      <c r="G49" s="10">
        <v>0</v>
      </c>
      <c r="H49" s="31" t="s">
        <v>40</v>
      </c>
      <c r="I49" s="19">
        <v>0</v>
      </c>
      <c r="J49" s="29" t="str">
        <f t="shared" ca="1" si="10"/>
        <v/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</row>
    <row r="50" spans="2:132" ht="15.6" thickTop="1" thickBot="1" x14ac:dyDescent="0.35">
      <c r="B50" s="15">
        <v>37</v>
      </c>
      <c r="C50" s="10" t="s">
        <v>53</v>
      </c>
      <c r="D50" s="10" t="s">
        <v>25</v>
      </c>
      <c r="E50" s="16">
        <v>45868</v>
      </c>
      <c r="F50" s="16">
        <v>45868</v>
      </c>
      <c r="G50" s="10">
        <v>0</v>
      </c>
      <c r="H50" s="31" t="s">
        <v>40</v>
      </c>
      <c r="I50" s="19">
        <v>0</v>
      </c>
      <c r="J50" s="29" t="str">
        <f t="shared" ca="1" si="10"/>
        <v/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</row>
    <row r="51" spans="2:132" ht="15.6" thickTop="1" thickBot="1" x14ac:dyDescent="0.35">
      <c r="B51" s="15">
        <v>38</v>
      </c>
      <c r="C51" s="45" t="s">
        <v>44</v>
      </c>
      <c r="D51" s="10" t="s">
        <v>26</v>
      </c>
      <c r="E51" s="16">
        <v>45869</v>
      </c>
      <c r="F51" s="16">
        <v>45869</v>
      </c>
      <c r="G51" s="10">
        <v>5</v>
      </c>
      <c r="H51" s="31" t="s">
        <v>40</v>
      </c>
      <c r="I51" s="44">
        <v>0</v>
      </c>
      <c r="J51" s="29">
        <v>1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</row>
    <row r="52" spans="2:132" ht="15.6" thickTop="1" thickBot="1" x14ac:dyDescent="0.35">
      <c r="B52" s="10"/>
      <c r="C52" s="10"/>
      <c r="D52" s="10"/>
      <c r="E52" s="10"/>
      <c r="F52" s="10"/>
      <c r="G52" s="10"/>
      <c r="H52" s="31"/>
      <c r="I52" s="10"/>
      <c r="J52" s="29" t="str">
        <f t="shared" ca="1" si="8"/>
        <v/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</row>
    <row r="53" spans="2:132" ht="15.6" thickTop="1" thickBot="1" x14ac:dyDescent="0.35">
      <c r="B53" s="10"/>
      <c r="C53" s="10"/>
      <c r="D53" s="10"/>
      <c r="E53" s="10"/>
      <c r="F53" s="10"/>
      <c r="G53" s="10"/>
      <c r="H53" s="31"/>
      <c r="I53" s="10"/>
      <c r="J53" s="29" t="str">
        <f t="shared" ca="1" si="8"/>
        <v/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</row>
    <row r="54" spans="2:132" ht="15.6" thickTop="1" thickBot="1" x14ac:dyDescent="0.35">
      <c r="B54" s="10"/>
      <c r="C54" s="10"/>
      <c r="D54" s="10"/>
      <c r="E54" s="10"/>
      <c r="F54" s="10"/>
      <c r="G54" s="10"/>
      <c r="H54" s="31"/>
      <c r="I54" s="10"/>
      <c r="J54" s="29" t="str">
        <f t="shared" ca="1" si="8"/>
        <v/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</row>
    <row r="55" spans="2:132" ht="15.6" thickTop="1" thickBot="1" x14ac:dyDescent="0.35">
      <c r="B55" s="10"/>
      <c r="C55" s="10"/>
      <c r="D55" s="10"/>
      <c r="E55" s="10"/>
      <c r="F55" s="10"/>
      <c r="G55" s="10"/>
      <c r="H55" s="31"/>
      <c r="I55" s="10"/>
      <c r="J55" s="29" t="str">
        <f t="shared" ca="1" si="8"/>
        <v/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</row>
    <row r="56" spans="2:132" ht="15.6" thickTop="1" thickBot="1" x14ac:dyDescent="0.35">
      <c r="B56" s="10"/>
      <c r="C56" s="10"/>
      <c r="D56" s="10"/>
      <c r="E56" s="10"/>
      <c r="F56" s="10"/>
      <c r="G56" s="10"/>
      <c r="H56" s="31"/>
      <c r="I56" s="10"/>
      <c r="J56" s="29" t="str">
        <f t="shared" ca="1" si="8"/>
        <v/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</row>
    <row r="57" spans="2:132" ht="15.6" thickTop="1" thickBot="1" x14ac:dyDescent="0.35">
      <c r="B57" s="10"/>
      <c r="C57" s="10"/>
      <c r="D57" s="10"/>
      <c r="E57" s="10"/>
      <c r="F57" s="10"/>
      <c r="G57" s="10"/>
      <c r="H57" s="31"/>
      <c r="I57" s="10"/>
      <c r="J57" s="29" t="str">
        <f t="shared" ca="1" si="8"/>
        <v/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</row>
    <row r="58" spans="2:132" ht="15.6" thickTop="1" thickBot="1" x14ac:dyDescent="0.35">
      <c r="B58" s="10"/>
      <c r="C58" s="10"/>
      <c r="D58" s="10"/>
      <c r="E58" s="10"/>
      <c r="F58" s="10"/>
      <c r="G58" s="10"/>
      <c r="H58" s="31"/>
      <c r="I58" s="10"/>
      <c r="J58" s="29" t="str">
        <f t="shared" ca="1" si="8"/>
        <v/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</row>
    <row r="59" spans="2:132" ht="15.6" thickTop="1" thickBot="1" x14ac:dyDescent="0.35">
      <c r="B59" s="10"/>
      <c r="C59" s="10"/>
      <c r="D59" s="10"/>
      <c r="E59" s="10"/>
      <c r="F59" s="10"/>
      <c r="G59" s="10"/>
      <c r="H59" s="31"/>
      <c r="I59" s="10"/>
      <c r="J59" s="29" t="str">
        <f t="shared" ca="1" si="8"/>
        <v/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</row>
    <row r="60" spans="2:132" ht="15.6" thickTop="1" thickBot="1" x14ac:dyDescent="0.35">
      <c r="B60" s="10"/>
      <c r="C60" s="10"/>
      <c r="D60" s="10"/>
      <c r="E60" s="10"/>
      <c r="F60" s="10"/>
      <c r="G60" s="10"/>
      <c r="H60" s="31"/>
      <c r="I60" s="10"/>
      <c r="J60" s="29" t="str">
        <f t="shared" ca="1" si="8"/>
        <v/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</row>
    <row r="61" spans="2:132" ht="15.6" thickTop="1" thickBot="1" x14ac:dyDescent="0.35">
      <c r="B61" s="10"/>
      <c r="C61" s="10"/>
      <c r="D61" s="10"/>
      <c r="E61" s="10"/>
      <c r="F61" s="10"/>
      <c r="G61" s="10"/>
      <c r="H61" s="31"/>
      <c r="I61" s="10"/>
      <c r="J61" s="29" t="str">
        <f t="shared" ca="1" si="8"/>
        <v/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</row>
    <row r="62" spans="2:132" ht="15.6" thickTop="1" thickBot="1" x14ac:dyDescent="0.35">
      <c r="B62" s="10"/>
      <c r="C62" s="10"/>
      <c r="D62" s="10"/>
      <c r="E62" s="10"/>
      <c r="F62" s="10"/>
      <c r="G62" s="10"/>
      <c r="H62" s="31"/>
      <c r="I62" s="10"/>
      <c r="J62" s="29" t="str">
        <f t="shared" ca="1" si="8"/>
        <v/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</row>
    <row r="63" spans="2:132" ht="15.6" thickTop="1" thickBot="1" x14ac:dyDescent="0.35">
      <c r="B63" s="10"/>
      <c r="C63" s="10"/>
      <c r="D63" s="10"/>
      <c r="E63" s="10"/>
      <c r="F63" s="10"/>
      <c r="G63" s="10"/>
      <c r="H63" s="31"/>
      <c r="I63" s="10"/>
      <c r="J63" s="29" t="str">
        <f t="shared" ca="1" si="8"/>
        <v/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</row>
    <row r="64" spans="2:132" ht="15.6" thickTop="1" thickBot="1" x14ac:dyDescent="0.35">
      <c r="B64" s="10"/>
      <c r="C64" s="10"/>
      <c r="D64" s="10"/>
      <c r="E64" s="10"/>
      <c r="F64" s="10"/>
      <c r="G64" s="10"/>
      <c r="H64" s="31"/>
      <c r="I64" s="10"/>
      <c r="J64" s="29" t="str">
        <f t="shared" ca="1" si="8"/>
        <v/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</row>
    <row r="65" spans="2:132" ht="15.6" thickTop="1" thickBot="1" x14ac:dyDescent="0.35">
      <c r="B65" s="10"/>
      <c r="C65" s="10"/>
      <c r="D65" s="10"/>
      <c r="E65" s="10"/>
      <c r="F65" s="10"/>
      <c r="G65" s="10"/>
      <c r="H65" s="31"/>
      <c r="I65" s="10"/>
      <c r="J65" s="29" t="str">
        <f t="shared" ca="1" si="8"/>
        <v/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</row>
    <row r="66" spans="2:132" ht="15.6" thickTop="1" thickBot="1" x14ac:dyDescent="0.35">
      <c r="B66" s="10"/>
      <c r="C66" s="10"/>
      <c r="D66" s="10"/>
      <c r="E66" s="10"/>
      <c r="F66" s="10"/>
      <c r="G66" s="10"/>
      <c r="H66" s="31"/>
      <c r="I66" s="10"/>
      <c r="J66" s="29" t="str">
        <f t="shared" ca="1" si="8"/>
        <v/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</row>
    <row r="67" spans="2:132" ht="15.6" thickTop="1" thickBot="1" x14ac:dyDescent="0.35">
      <c r="B67" s="10"/>
      <c r="C67" s="10"/>
      <c r="D67" s="10"/>
      <c r="E67" s="10"/>
      <c r="F67" s="10"/>
      <c r="G67" s="10"/>
      <c r="H67" s="31"/>
      <c r="I67" s="10"/>
      <c r="J67" s="29" t="str">
        <f t="shared" ca="1" si="8"/>
        <v/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</row>
    <row r="68" spans="2:132" ht="15.6" thickTop="1" thickBot="1" x14ac:dyDescent="0.35">
      <c r="B68" s="10"/>
      <c r="C68" s="10"/>
      <c r="D68" s="10"/>
      <c r="E68" s="10"/>
      <c r="F68" s="10"/>
      <c r="G68" s="10"/>
      <c r="H68" s="31"/>
      <c r="I68" s="10"/>
      <c r="J68" s="29" t="str">
        <f t="shared" ca="1" si="8"/>
        <v/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</row>
    <row r="69" spans="2:132" ht="15.6" thickTop="1" thickBot="1" x14ac:dyDescent="0.35">
      <c r="B69" s="10"/>
      <c r="C69" s="10"/>
      <c r="D69" s="10"/>
      <c r="E69" s="10"/>
      <c r="F69" s="10"/>
      <c r="G69" s="10"/>
      <c r="H69" s="31"/>
      <c r="I69" s="10"/>
      <c r="J69" s="29" t="str">
        <f t="shared" ca="1" si="8"/>
        <v/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</row>
    <row r="70" spans="2:132" ht="15.6" thickTop="1" thickBot="1" x14ac:dyDescent="0.35">
      <c r="B70" s="10"/>
      <c r="C70" s="10"/>
      <c r="D70" s="10"/>
      <c r="E70" s="10"/>
      <c r="F70" s="10"/>
      <c r="G70" s="10"/>
      <c r="H70" s="31"/>
      <c r="I70" s="10"/>
      <c r="J70" s="29" t="str">
        <f t="shared" ca="1" si="8"/>
        <v/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</row>
    <row r="71" spans="2:132" ht="15.6" thickTop="1" thickBot="1" x14ac:dyDescent="0.35">
      <c r="B71" s="10"/>
      <c r="C71" s="10"/>
      <c r="D71" s="10"/>
      <c r="E71" s="10"/>
      <c r="F71" s="10"/>
      <c r="G71" s="10"/>
      <c r="H71" s="31"/>
      <c r="I71" s="10"/>
      <c r="J71" s="29" t="str">
        <f t="shared" ca="1" si="8"/>
        <v/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</row>
    <row r="72" spans="2:132" ht="15.6" thickTop="1" thickBot="1" x14ac:dyDescent="0.35">
      <c r="B72" s="10"/>
      <c r="C72" s="10"/>
      <c r="D72" s="10"/>
      <c r="E72" s="10"/>
      <c r="F72" s="10"/>
      <c r="G72" s="10"/>
      <c r="H72" s="31"/>
      <c r="I72" s="10"/>
      <c r="J72" s="29" t="str">
        <f t="shared" ca="1" si="8"/>
        <v/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</row>
    <row r="73" spans="2:132" ht="15.6" thickTop="1" thickBot="1" x14ac:dyDescent="0.35">
      <c r="B73" s="10"/>
      <c r="C73" s="10"/>
      <c r="D73" s="10"/>
      <c r="E73" s="10"/>
      <c r="F73" s="10"/>
      <c r="G73" s="10"/>
      <c r="H73" s="31"/>
      <c r="I73" s="10"/>
      <c r="J73" s="29" t="str">
        <f t="shared" ca="1" si="8"/>
        <v/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</row>
    <row r="74" spans="2:132" ht="15.6" thickTop="1" thickBot="1" x14ac:dyDescent="0.35">
      <c r="B74" s="10"/>
      <c r="C74" s="10"/>
      <c r="D74" s="10"/>
      <c r="E74" s="10"/>
      <c r="F74" s="10"/>
      <c r="G74" s="10"/>
      <c r="H74" s="31"/>
      <c r="I74" s="10"/>
      <c r="J74" s="29" t="str">
        <f t="shared" ca="1" si="8"/>
        <v/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</row>
    <row r="75" spans="2:132" ht="15.6" thickTop="1" thickBot="1" x14ac:dyDescent="0.35">
      <c r="B75" s="10"/>
      <c r="C75" s="10"/>
      <c r="D75" s="10"/>
      <c r="E75" s="10"/>
      <c r="F75" s="10"/>
      <c r="G75" s="10"/>
      <c r="H75" s="31"/>
      <c r="I75" s="10"/>
      <c r="J75" s="29" t="str">
        <f t="shared" ca="1" si="8"/>
        <v/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</row>
    <row r="76" spans="2:132" ht="15.6" thickTop="1" thickBot="1" x14ac:dyDescent="0.35">
      <c r="B76" s="10"/>
      <c r="C76" s="10"/>
      <c r="D76" s="10"/>
      <c r="E76" s="10"/>
      <c r="F76" s="10"/>
      <c r="G76" s="10"/>
      <c r="H76" s="31"/>
      <c r="I76" s="10"/>
      <c r="J76" s="29" t="str">
        <f t="shared" ca="1" si="8"/>
        <v/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</row>
    <row r="77" spans="2:132" ht="15.6" thickTop="1" thickBot="1" x14ac:dyDescent="0.35">
      <c r="B77" s="10"/>
      <c r="C77" s="10"/>
      <c r="D77" s="10"/>
      <c r="E77" s="10"/>
      <c r="F77" s="10"/>
      <c r="G77" s="10"/>
      <c r="H77" s="31"/>
      <c r="I77" s="10"/>
      <c r="J77" s="29" t="str">
        <f t="shared" ca="1" si="8"/>
        <v/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</row>
    <row r="78" spans="2:132" ht="15.6" thickTop="1" thickBot="1" x14ac:dyDescent="0.35">
      <c r="B78" s="10"/>
      <c r="C78" s="10"/>
      <c r="D78" s="10"/>
      <c r="E78" s="10"/>
      <c r="F78" s="10"/>
      <c r="G78" s="10"/>
      <c r="H78" s="31"/>
      <c r="I78" s="10"/>
      <c r="J78" s="29" t="str">
        <f t="shared" ca="1" si="8"/>
        <v/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</row>
    <row r="79" spans="2:132" ht="15.6" thickTop="1" thickBot="1" x14ac:dyDescent="0.35">
      <c r="B79" s="10"/>
      <c r="C79" s="10"/>
      <c r="D79" s="10"/>
      <c r="E79" s="10"/>
      <c r="F79" s="10"/>
      <c r="G79" s="10"/>
      <c r="H79" s="31"/>
      <c r="I79" s="10"/>
      <c r="J79" s="29" t="str">
        <f t="shared" ca="1" si="8"/>
        <v/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</row>
    <row r="80" spans="2:132" ht="15.6" thickTop="1" thickBot="1" x14ac:dyDescent="0.35">
      <c r="B80" s="10"/>
      <c r="C80" s="10"/>
      <c r="D80" s="10"/>
      <c r="E80" s="10"/>
      <c r="F80" s="10"/>
      <c r="G80" s="10"/>
      <c r="H80" s="31"/>
      <c r="I80" s="10"/>
      <c r="J80" s="29" t="str">
        <f t="shared" ca="1" si="8"/>
        <v/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</row>
    <row r="81" spans="2:132" ht="15.6" thickTop="1" thickBot="1" x14ac:dyDescent="0.35">
      <c r="B81" s="10"/>
      <c r="C81" s="10"/>
      <c r="D81" s="10"/>
      <c r="E81" s="10"/>
      <c r="F81" s="10"/>
      <c r="G81" s="10"/>
      <c r="H81" s="31"/>
      <c r="I81" s="10"/>
      <c r="J81" s="29" t="str">
        <f t="shared" ca="1" si="8"/>
        <v/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</row>
    <row r="82" spans="2:132" ht="15.6" thickTop="1" thickBot="1" x14ac:dyDescent="0.35">
      <c r="B82" s="10"/>
      <c r="C82" s="10"/>
      <c r="D82" s="10"/>
      <c r="E82" s="10"/>
      <c r="F82" s="10"/>
      <c r="G82" s="10"/>
      <c r="H82" s="31"/>
      <c r="I82" s="10"/>
      <c r="J82" s="29" t="str">
        <f t="shared" ca="1" si="8"/>
        <v/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</row>
    <row r="83" spans="2:132" ht="15.6" thickTop="1" thickBot="1" x14ac:dyDescent="0.35">
      <c r="B83" s="10"/>
      <c r="C83" s="10"/>
      <c r="D83" s="10"/>
      <c r="E83" s="10"/>
      <c r="F83" s="10"/>
      <c r="G83" s="10"/>
      <c r="H83" s="31"/>
      <c r="I83" s="10"/>
      <c r="J83" s="29" t="str">
        <f t="shared" ca="1" si="8"/>
        <v/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</row>
    <row r="84" spans="2:132" ht="15.6" thickTop="1" thickBot="1" x14ac:dyDescent="0.35">
      <c r="B84" s="10"/>
      <c r="C84" s="10"/>
      <c r="D84" s="10"/>
      <c r="E84" s="10"/>
      <c r="F84" s="10"/>
      <c r="G84" s="10"/>
      <c r="H84" s="31"/>
      <c r="I84" s="10"/>
      <c r="J84" s="29" t="str">
        <f t="shared" ca="1" si="8"/>
        <v/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</row>
    <row r="85" spans="2:132" ht="15.6" thickTop="1" thickBot="1" x14ac:dyDescent="0.35">
      <c r="B85" s="10"/>
      <c r="C85" s="10"/>
      <c r="D85" s="10"/>
      <c r="E85" s="10"/>
      <c r="F85" s="10"/>
      <c r="G85" s="10"/>
      <c r="H85" s="31"/>
      <c r="I85" s="10"/>
      <c r="J85" s="29" t="str">
        <f t="shared" ca="1" si="8"/>
        <v/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</row>
    <row r="86" spans="2:132" ht="15.6" thickTop="1" thickBot="1" x14ac:dyDescent="0.35">
      <c r="B86" s="10"/>
      <c r="C86" s="10"/>
      <c r="D86" s="10"/>
      <c r="E86" s="10"/>
      <c r="F86" s="10"/>
      <c r="G86" s="10"/>
      <c r="H86" s="31"/>
      <c r="I86" s="10"/>
      <c r="J86" s="29" t="str">
        <f t="shared" ca="1" si="8"/>
        <v/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</row>
    <row r="87" spans="2:132" ht="15.6" thickTop="1" thickBot="1" x14ac:dyDescent="0.35">
      <c r="B87" s="10"/>
      <c r="C87" s="10"/>
      <c r="D87" s="10"/>
      <c r="E87" s="10"/>
      <c r="F87" s="10"/>
      <c r="G87" s="10"/>
      <c r="H87" s="31"/>
      <c r="I87" s="10"/>
      <c r="J87" s="29" t="str">
        <f t="shared" ca="1" si="8"/>
        <v/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</row>
    <row r="88" spans="2:132" ht="15.6" thickTop="1" thickBot="1" x14ac:dyDescent="0.35">
      <c r="B88" s="10"/>
      <c r="C88" s="10"/>
      <c r="D88" s="10"/>
      <c r="E88" s="10"/>
      <c r="F88" s="10"/>
      <c r="G88" s="10"/>
      <c r="H88" s="31"/>
      <c r="I88" s="10"/>
      <c r="J88" s="29" t="str">
        <f t="shared" ca="1" si="8"/>
        <v/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</row>
    <row r="89" spans="2:132" ht="15.6" thickTop="1" thickBot="1" x14ac:dyDescent="0.35">
      <c r="B89" s="10"/>
      <c r="C89" s="10"/>
      <c r="D89" s="10"/>
      <c r="E89" s="10"/>
      <c r="F89" s="10"/>
      <c r="G89" s="10"/>
      <c r="H89" s="31"/>
      <c r="I89" s="10"/>
      <c r="J89" s="29" t="str">
        <f t="shared" ca="1" si="8"/>
        <v/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</row>
    <row r="90" spans="2:132" ht="15.6" thickTop="1" thickBot="1" x14ac:dyDescent="0.35">
      <c r="B90" s="10"/>
      <c r="C90" s="10"/>
      <c r="D90" s="10"/>
      <c r="E90" s="10"/>
      <c r="F90" s="10"/>
      <c r="G90" s="10"/>
      <c r="H90" s="31"/>
      <c r="I90" s="10"/>
      <c r="J90" s="29" t="str">
        <f t="shared" ref="J90:J153" ca="1" si="11">IFERROR(IF(1-((F90-TODAY())/(F90-E90))&lt;0,0,IF(1-((F90-TODAY())/(F90-E90))&gt;1,1,1-((F90-TODAY())/(F90-E90)))),"")</f>
        <v/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</row>
    <row r="91" spans="2:132" ht="15.6" thickTop="1" thickBot="1" x14ac:dyDescent="0.35">
      <c r="B91" s="10"/>
      <c r="C91" s="10"/>
      <c r="D91" s="10"/>
      <c r="E91" s="10"/>
      <c r="F91" s="10"/>
      <c r="G91" s="10"/>
      <c r="H91" s="31"/>
      <c r="I91" s="10"/>
      <c r="J91" s="29" t="str">
        <f t="shared" ca="1" si="11"/>
        <v/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</row>
    <row r="92" spans="2:132" ht="15.6" thickTop="1" thickBot="1" x14ac:dyDescent="0.35">
      <c r="B92" s="10"/>
      <c r="C92" s="10"/>
      <c r="D92" s="10"/>
      <c r="E92" s="10"/>
      <c r="F92" s="10"/>
      <c r="G92" s="10"/>
      <c r="H92" s="31"/>
      <c r="I92" s="10"/>
      <c r="J92" s="29" t="str">
        <f t="shared" ca="1" si="11"/>
        <v/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</row>
    <row r="93" spans="2:132" ht="15.6" thickTop="1" thickBot="1" x14ac:dyDescent="0.35">
      <c r="B93" s="10"/>
      <c r="C93" s="10"/>
      <c r="D93" s="10"/>
      <c r="E93" s="10"/>
      <c r="F93" s="10"/>
      <c r="G93" s="10"/>
      <c r="H93" s="31"/>
      <c r="I93" s="10"/>
      <c r="J93" s="29" t="str">
        <f t="shared" ca="1" si="11"/>
        <v/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</row>
    <row r="94" spans="2:132" ht="15.6" thickTop="1" thickBot="1" x14ac:dyDescent="0.35">
      <c r="B94" s="10"/>
      <c r="C94" s="10"/>
      <c r="D94" s="10"/>
      <c r="E94" s="10"/>
      <c r="F94" s="10"/>
      <c r="G94" s="10"/>
      <c r="H94" s="31"/>
      <c r="I94" s="10"/>
      <c r="J94" s="29" t="str">
        <f t="shared" ca="1" si="11"/>
        <v/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</row>
    <row r="95" spans="2:132" ht="15.6" thickTop="1" thickBot="1" x14ac:dyDescent="0.35">
      <c r="B95" s="10"/>
      <c r="C95" s="10"/>
      <c r="D95" s="10"/>
      <c r="E95" s="10"/>
      <c r="F95" s="10"/>
      <c r="G95" s="10"/>
      <c r="H95" s="31"/>
      <c r="I95" s="10"/>
      <c r="J95" s="29" t="str">
        <f t="shared" ca="1" si="11"/>
        <v/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</row>
    <row r="96" spans="2:132" ht="15.6" thickTop="1" thickBot="1" x14ac:dyDescent="0.35">
      <c r="B96" s="10"/>
      <c r="C96" s="10"/>
      <c r="D96" s="10"/>
      <c r="E96" s="10"/>
      <c r="F96" s="10"/>
      <c r="G96" s="10"/>
      <c r="H96" s="31"/>
      <c r="I96" s="10"/>
      <c r="J96" s="29" t="str">
        <f t="shared" ca="1" si="11"/>
        <v/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</row>
    <row r="97" spans="2:132" ht="15.6" thickTop="1" thickBot="1" x14ac:dyDescent="0.35">
      <c r="B97" s="10"/>
      <c r="C97" s="10"/>
      <c r="D97" s="10"/>
      <c r="E97" s="10"/>
      <c r="F97" s="10"/>
      <c r="G97" s="10"/>
      <c r="H97" s="31"/>
      <c r="I97" s="10"/>
      <c r="J97" s="29" t="str">
        <f t="shared" ca="1" si="11"/>
        <v/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</row>
    <row r="98" spans="2:132" ht="15.6" thickTop="1" thickBot="1" x14ac:dyDescent="0.35">
      <c r="B98" s="10"/>
      <c r="C98" s="10"/>
      <c r="D98" s="10"/>
      <c r="E98" s="10"/>
      <c r="F98" s="10"/>
      <c r="G98" s="10"/>
      <c r="H98" s="31"/>
      <c r="I98" s="10"/>
      <c r="J98" s="29" t="str">
        <f t="shared" ca="1" si="11"/>
        <v/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</row>
    <row r="99" spans="2:132" ht="15.6" thickTop="1" thickBot="1" x14ac:dyDescent="0.35">
      <c r="B99" s="10"/>
      <c r="C99" s="10"/>
      <c r="D99" s="10"/>
      <c r="E99" s="10"/>
      <c r="F99" s="10"/>
      <c r="G99" s="10"/>
      <c r="H99" s="31"/>
      <c r="I99" s="10"/>
      <c r="J99" s="29" t="str">
        <f t="shared" ca="1" si="11"/>
        <v/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</row>
    <row r="100" spans="2:132" ht="15.6" thickTop="1" thickBot="1" x14ac:dyDescent="0.35">
      <c r="B100" s="10"/>
      <c r="C100" s="10"/>
      <c r="D100" s="10"/>
      <c r="E100" s="10"/>
      <c r="F100" s="10"/>
      <c r="G100" s="10"/>
      <c r="H100" s="31"/>
      <c r="I100" s="10"/>
      <c r="J100" s="29" t="str">
        <f t="shared" ca="1" si="11"/>
        <v/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</row>
    <row r="101" spans="2:132" ht="15.6" thickTop="1" thickBot="1" x14ac:dyDescent="0.35">
      <c r="B101" s="10"/>
      <c r="C101" s="10"/>
      <c r="D101" s="10"/>
      <c r="E101" s="10"/>
      <c r="F101" s="10"/>
      <c r="G101" s="10"/>
      <c r="H101" s="31"/>
      <c r="I101" s="10"/>
      <c r="J101" s="29" t="str">
        <f t="shared" ca="1" si="11"/>
        <v/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</row>
    <row r="102" spans="2:132" ht="15.6" thickTop="1" thickBot="1" x14ac:dyDescent="0.35">
      <c r="B102" s="10"/>
      <c r="C102" s="10"/>
      <c r="D102" s="10"/>
      <c r="E102" s="10"/>
      <c r="F102" s="10"/>
      <c r="G102" s="10"/>
      <c r="H102" s="31"/>
      <c r="I102" s="10"/>
      <c r="J102" s="29" t="str">
        <f t="shared" ca="1" si="11"/>
        <v/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</row>
    <row r="103" spans="2:132" ht="15.6" thickTop="1" thickBot="1" x14ac:dyDescent="0.35">
      <c r="B103" s="10"/>
      <c r="C103" s="10"/>
      <c r="D103" s="10"/>
      <c r="E103" s="10"/>
      <c r="F103" s="10"/>
      <c r="G103" s="10"/>
      <c r="H103" s="31"/>
      <c r="I103" s="10"/>
      <c r="J103" s="29" t="str">
        <f t="shared" ca="1" si="11"/>
        <v/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</row>
    <row r="104" spans="2:132" ht="15.6" thickTop="1" thickBot="1" x14ac:dyDescent="0.35">
      <c r="B104" s="10"/>
      <c r="C104" s="10"/>
      <c r="D104" s="10"/>
      <c r="E104" s="10"/>
      <c r="F104" s="10"/>
      <c r="G104" s="10"/>
      <c r="H104" s="31"/>
      <c r="I104" s="10"/>
      <c r="J104" s="29" t="str">
        <f t="shared" ca="1" si="11"/>
        <v/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</row>
    <row r="105" spans="2:132" ht="15.6" thickTop="1" thickBot="1" x14ac:dyDescent="0.35">
      <c r="B105" s="10"/>
      <c r="C105" s="10"/>
      <c r="D105" s="10"/>
      <c r="E105" s="10"/>
      <c r="F105" s="10"/>
      <c r="G105" s="10"/>
      <c r="H105" s="31"/>
      <c r="I105" s="10"/>
      <c r="J105" s="29" t="str">
        <f t="shared" ca="1" si="11"/>
        <v/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</row>
    <row r="106" spans="2:132" ht="15.6" thickTop="1" thickBot="1" x14ac:dyDescent="0.35">
      <c r="B106" s="10"/>
      <c r="C106" s="10"/>
      <c r="D106" s="10"/>
      <c r="E106" s="10"/>
      <c r="F106" s="10"/>
      <c r="G106" s="10"/>
      <c r="H106" s="31"/>
      <c r="I106" s="10"/>
      <c r="J106" s="29" t="str">
        <f t="shared" ca="1" si="11"/>
        <v/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</row>
    <row r="107" spans="2:132" ht="15.6" thickTop="1" thickBot="1" x14ac:dyDescent="0.35">
      <c r="B107" s="10"/>
      <c r="C107" s="10"/>
      <c r="D107" s="10"/>
      <c r="E107" s="10"/>
      <c r="F107" s="10"/>
      <c r="G107" s="10"/>
      <c r="H107" s="31"/>
      <c r="I107" s="10"/>
      <c r="J107" s="29" t="str">
        <f t="shared" ca="1" si="11"/>
        <v/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</row>
    <row r="108" spans="2:132" ht="15.6" thickTop="1" thickBot="1" x14ac:dyDescent="0.35">
      <c r="B108" s="10"/>
      <c r="C108" s="10"/>
      <c r="D108" s="10"/>
      <c r="E108" s="10"/>
      <c r="F108" s="10"/>
      <c r="G108" s="10"/>
      <c r="H108" s="31"/>
      <c r="I108" s="10"/>
      <c r="J108" s="29" t="str">
        <f t="shared" ca="1" si="11"/>
        <v/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</row>
    <row r="109" spans="2:132" ht="15.6" thickTop="1" thickBot="1" x14ac:dyDescent="0.35">
      <c r="B109" s="10"/>
      <c r="C109" s="10"/>
      <c r="D109" s="10"/>
      <c r="E109" s="10"/>
      <c r="F109" s="10"/>
      <c r="G109" s="10"/>
      <c r="H109" s="31"/>
      <c r="I109" s="10"/>
      <c r="J109" s="29" t="str">
        <f t="shared" ca="1" si="11"/>
        <v/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</row>
    <row r="110" spans="2:132" ht="15.6" thickTop="1" thickBot="1" x14ac:dyDescent="0.35">
      <c r="B110" s="10"/>
      <c r="C110" s="10"/>
      <c r="D110" s="10"/>
      <c r="E110" s="10"/>
      <c r="F110" s="10"/>
      <c r="G110" s="10"/>
      <c r="H110" s="31"/>
      <c r="I110" s="10"/>
      <c r="J110" s="29" t="str">
        <f t="shared" ca="1" si="11"/>
        <v/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</row>
    <row r="111" spans="2:132" ht="15.6" thickTop="1" thickBot="1" x14ac:dyDescent="0.35">
      <c r="B111" s="10"/>
      <c r="C111" s="10"/>
      <c r="D111" s="10"/>
      <c r="E111" s="10"/>
      <c r="F111" s="10"/>
      <c r="G111" s="10"/>
      <c r="H111" s="31"/>
      <c r="I111" s="10"/>
      <c r="J111" s="29" t="str">
        <f t="shared" ca="1" si="11"/>
        <v/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</row>
    <row r="112" spans="2:132" ht="15.6" thickTop="1" thickBot="1" x14ac:dyDescent="0.35">
      <c r="B112" s="10"/>
      <c r="C112" s="10"/>
      <c r="D112" s="10"/>
      <c r="E112" s="10"/>
      <c r="F112" s="10"/>
      <c r="G112" s="10"/>
      <c r="H112" s="31"/>
      <c r="I112" s="10"/>
      <c r="J112" s="29" t="str">
        <f t="shared" ca="1" si="11"/>
        <v/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</row>
    <row r="113" spans="2:132" ht="15.6" thickTop="1" thickBot="1" x14ac:dyDescent="0.35">
      <c r="B113" s="10"/>
      <c r="C113" s="10"/>
      <c r="D113" s="10"/>
      <c r="E113" s="10"/>
      <c r="F113" s="10"/>
      <c r="G113" s="10"/>
      <c r="H113" s="31"/>
      <c r="I113" s="10"/>
      <c r="J113" s="29" t="str">
        <f t="shared" ca="1" si="11"/>
        <v/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</row>
    <row r="114" spans="2:132" ht="15.6" thickTop="1" thickBot="1" x14ac:dyDescent="0.35">
      <c r="B114" s="10"/>
      <c r="C114" s="10"/>
      <c r="D114" s="10"/>
      <c r="E114" s="10"/>
      <c r="F114" s="10"/>
      <c r="G114" s="10"/>
      <c r="H114" s="31"/>
      <c r="I114" s="10"/>
      <c r="J114" s="29" t="str">
        <f t="shared" ca="1" si="11"/>
        <v/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</row>
    <row r="115" spans="2:132" ht="15.6" thickTop="1" thickBot="1" x14ac:dyDescent="0.35">
      <c r="B115" s="10"/>
      <c r="C115" s="10"/>
      <c r="D115" s="10"/>
      <c r="E115" s="10"/>
      <c r="F115" s="10"/>
      <c r="G115" s="10"/>
      <c r="H115" s="31"/>
      <c r="I115" s="10"/>
      <c r="J115" s="29" t="str">
        <f t="shared" ca="1" si="11"/>
        <v/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</row>
    <row r="116" spans="2:132" ht="15.6" thickTop="1" thickBot="1" x14ac:dyDescent="0.35">
      <c r="B116" s="10"/>
      <c r="C116" s="10"/>
      <c r="D116" s="10"/>
      <c r="E116" s="10"/>
      <c r="F116" s="10"/>
      <c r="G116" s="10"/>
      <c r="H116" s="31"/>
      <c r="I116" s="10"/>
      <c r="J116" s="29" t="str">
        <f t="shared" ca="1" si="11"/>
        <v/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</row>
    <row r="117" spans="2:132" ht="15.6" thickTop="1" thickBot="1" x14ac:dyDescent="0.35">
      <c r="B117" s="10"/>
      <c r="C117" s="10"/>
      <c r="D117" s="10"/>
      <c r="E117" s="10"/>
      <c r="F117" s="10"/>
      <c r="G117" s="10"/>
      <c r="H117" s="31"/>
      <c r="I117" s="10"/>
      <c r="J117" s="29" t="str">
        <f t="shared" ca="1" si="11"/>
        <v/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</row>
    <row r="118" spans="2:132" ht="15.6" thickTop="1" thickBot="1" x14ac:dyDescent="0.35">
      <c r="B118" s="10"/>
      <c r="C118" s="10"/>
      <c r="D118" s="10"/>
      <c r="E118" s="10"/>
      <c r="F118" s="10"/>
      <c r="G118" s="10"/>
      <c r="H118" s="31"/>
      <c r="I118" s="10"/>
      <c r="J118" s="29" t="str">
        <f t="shared" ca="1" si="11"/>
        <v/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</row>
    <row r="119" spans="2:132" ht="15.6" thickTop="1" thickBot="1" x14ac:dyDescent="0.35">
      <c r="B119" s="10"/>
      <c r="C119" s="10"/>
      <c r="D119" s="10"/>
      <c r="E119" s="10"/>
      <c r="F119" s="10"/>
      <c r="G119" s="10"/>
      <c r="H119" s="31"/>
      <c r="I119" s="10"/>
      <c r="J119" s="29" t="str">
        <f t="shared" ca="1" si="11"/>
        <v/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</row>
    <row r="120" spans="2:132" ht="15.6" thickTop="1" thickBot="1" x14ac:dyDescent="0.35">
      <c r="B120" s="10"/>
      <c r="C120" s="10"/>
      <c r="D120" s="10"/>
      <c r="E120" s="10"/>
      <c r="F120" s="10"/>
      <c r="G120" s="10"/>
      <c r="H120" s="31"/>
      <c r="I120" s="10"/>
      <c r="J120" s="29" t="str">
        <f t="shared" ca="1" si="11"/>
        <v/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</row>
    <row r="121" spans="2:132" ht="15.6" thickTop="1" thickBot="1" x14ac:dyDescent="0.35">
      <c r="B121" s="10"/>
      <c r="C121" s="10"/>
      <c r="D121" s="10"/>
      <c r="E121" s="10"/>
      <c r="F121" s="10"/>
      <c r="G121" s="10"/>
      <c r="H121" s="31"/>
      <c r="I121" s="10"/>
      <c r="J121" s="29" t="str">
        <f t="shared" ca="1" si="11"/>
        <v/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</row>
    <row r="122" spans="2:132" ht="15.6" thickTop="1" thickBot="1" x14ac:dyDescent="0.35">
      <c r="B122" s="10"/>
      <c r="C122" s="10"/>
      <c r="D122" s="10"/>
      <c r="E122" s="10"/>
      <c r="F122" s="10"/>
      <c r="G122" s="10"/>
      <c r="H122" s="31"/>
      <c r="I122" s="10"/>
      <c r="J122" s="29" t="str">
        <f t="shared" ca="1" si="11"/>
        <v/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</row>
    <row r="123" spans="2:132" ht="15.6" thickTop="1" thickBot="1" x14ac:dyDescent="0.35">
      <c r="B123" s="10"/>
      <c r="C123" s="10"/>
      <c r="D123" s="10"/>
      <c r="E123" s="10"/>
      <c r="F123" s="10"/>
      <c r="G123" s="10"/>
      <c r="H123" s="31"/>
      <c r="I123" s="10"/>
      <c r="J123" s="29" t="str">
        <f t="shared" ca="1" si="11"/>
        <v/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</row>
    <row r="124" spans="2:132" ht="15.6" thickTop="1" thickBot="1" x14ac:dyDescent="0.35">
      <c r="B124" s="10"/>
      <c r="C124" s="10"/>
      <c r="D124" s="10"/>
      <c r="E124" s="10"/>
      <c r="F124" s="10"/>
      <c r="G124" s="10"/>
      <c r="H124" s="31"/>
      <c r="I124" s="10"/>
      <c r="J124" s="29" t="str">
        <f t="shared" ca="1" si="11"/>
        <v/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</row>
    <row r="125" spans="2:132" ht="15.6" thickTop="1" thickBot="1" x14ac:dyDescent="0.35">
      <c r="B125" s="10"/>
      <c r="C125" s="10"/>
      <c r="D125" s="10"/>
      <c r="E125" s="10"/>
      <c r="F125" s="10"/>
      <c r="G125" s="10"/>
      <c r="H125" s="31"/>
      <c r="I125" s="10"/>
      <c r="J125" s="29" t="str">
        <f t="shared" ca="1" si="11"/>
        <v/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</row>
    <row r="126" spans="2:132" ht="15.6" thickTop="1" thickBot="1" x14ac:dyDescent="0.35">
      <c r="B126" s="10"/>
      <c r="C126" s="10"/>
      <c r="D126" s="10"/>
      <c r="E126" s="10"/>
      <c r="F126" s="10"/>
      <c r="G126" s="10"/>
      <c r="H126" s="31"/>
      <c r="I126" s="10"/>
      <c r="J126" s="29" t="str">
        <f t="shared" ca="1" si="11"/>
        <v/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</row>
    <row r="127" spans="2:132" ht="15.6" thickTop="1" thickBot="1" x14ac:dyDescent="0.35">
      <c r="B127" s="10"/>
      <c r="C127" s="10"/>
      <c r="D127" s="10"/>
      <c r="E127" s="10"/>
      <c r="F127" s="10"/>
      <c r="G127" s="10"/>
      <c r="H127" s="31"/>
      <c r="I127" s="10"/>
      <c r="J127" s="29" t="str">
        <f t="shared" ca="1" si="11"/>
        <v/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</row>
    <row r="128" spans="2:132" ht="15.6" thickTop="1" thickBot="1" x14ac:dyDescent="0.35">
      <c r="B128" s="10"/>
      <c r="C128" s="10"/>
      <c r="D128" s="10"/>
      <c r="E128" s="10"/>
      <c r="F128" s="10"/>
      <c r="G128" s="10"/>
      <c r="H128" s="31"/>
      <c r="I128" s="10"/>
      <c r="J128" s="29" t="str">
        <f t="shared" ca="1" si="11"/>
        <v/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</row>
    <row r="129" spans="2:132" ht="15.6" thickTop="1" thickBot="1" x14ac:dyDescent="0.35">
      <c r="B129" s="10"/>
      <c r="C129" s="10"/>
      <c r="D129" s="10"/>
      <c r="E129" s="10"/>
      <c r="F129" s="10"/>
      <c r="G129" s="10"/>
      <c r="H129" s="31"/>
      <c r="I129" s="10"/>
      <c r="J129" s="29" t="str">
        <f t="shared" ca="1" si="11"/>
        <v/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</row>
    <row r="130" spans="2:132" ht="15.6" thickTop="1" thickBot="1" x14ac:dyDescent="0.35">
      <c r="B130" s="10"/>
      <c r="C130" s="10"/>
      <c r="D130" s="10"/>
      <c r="E130" s="10"/>
      <c r="F130" s="10"/>
      <c r="G130" s="10"/>
      <c r="H130" s="31"/>
      <c r="I130" s="10"/>
      <c r="J130" s="29" t="str">
        <f t="shared" ca="1" si="11"/>
        <v/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</row>
    <row r="131" spans="2:132" ht="15.6" thickTop="1" thickBot="1" x14ac:dyDescent="0.35">
      <c r="B131" s="10"/>
      <c r="C131" s="10"/>
      <c r="D131" s="10"/>
      <c r="E131" s="10"/>
      <c r="F131" s="10"/>
      <c r="G131" s="10"/>
      <c r="H131" s="31"/>
      <c r="I131" s="10"/>
      <c r="J131" s="29" t="str">
        <f t="shared" ca="1" si="11"/>
        <v/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</row>
    <row r="132" spans="2:132" ht="15.6" thickTop="1" thickBot="1" x14ac:dyDescent="0.35">
      <c r="B132" s="10"/>
      <c r="C132" s="10"/>
      <c r="D132" s="10"/>
      <c r="E132" s="10"/>
      <c r="F132" s="10"/>
      <c r="G132" s="10"/>
      <c r="H132" s="31"/>
      <c r="I132" s="10"/>
      <c r="J132" s="29" t="str">
        <f t="shared" ca="1" si="11"/>
        <v/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</row>
    <row r="133" spans="2:132" ht="15.6" thickTop="1" thickBot="1" x14ac:dyDescent="0.35">
      <c r="B133" s="10"/>
      <c r="C133" s="10"/>
      <c r="D133" s="10"/>
      <c r="E133" s="10"/>
      <c r="F133" s="10"/>
      <c r="G133" s="10"/>
      <c r="H133" s="31"/>
      <c r="I133" s="10"/>
      <c r="J133" s="29" t="str">
        <f t="shared" ca="1" si="11"/>
        <v/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</row>
    <row r="134" spans="2:132" ht="15.6" thickTop="1" thickBot="1" x14ac:dyDescent="0.35">
      <c r="B134" s="10"/>
      <c r="C134" s="10"/>
      <c r="D134" s="10"/>
      <c r="E134" s="10"/>
      <c r="F134" s="10"/>
      <c r="G134" s="10"/>
      <c r="H134" s="31"/>
      <c r="I134" s="10"/>
      <c r="J134" s="29" t="str">
        <f t="shared" ca="1" si="11"/>
        <v/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</row>
    <row r="135" spans="2:132" ht="15.6" thickTop="1" thickBot="1" x14ac:dyDescent="0.35">
      <c r="B135" s="10"/>
      <c r="C135" s="10"/>
      <c r="D135" s="10"/>
      <c r="E135" s="10"/>
      <c r="F135" s="10"/>
      <c r="G135" s="10"/>
      <c r="H135" s="31"/>
      <c r="I135" s="10"/>
      <c r="J135" s="29" t="str">
        <f t="shared" ca="1" si="11"/>
        <v/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</row>
    <row r="136" spans="2:132" ht="15.6" thickTop="1" thickBot="1" x14ac:dyDescent="0.35">
      <c r="B136" s="10"/>
      <c r="C136" s="10"/>
      <c r="D136" s="10"/>
      <c r="E136" s="10"/>
      <c r="F136" s="10"/>
      <c r="G136" s="10"/>
      <c r="H136" s="31"/>
      <c r="I136" s="10"/>
      <c r="J136" s="29" t="str">
        <f t="shared" ca="1" si="11"/>
        <v/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</row>
    <row r="137" spans="2:132" ht="15.6" thickTop="1" thickBot="1" x14ac:dyDescent="0.35">
      <c r="B137" s="10"/>
      <c r="C137" s="10"/>
      <c r="D137" s="10"/>
      <c r="E137" s="10"/>
      <c r="F137" s="10"/>
      <c r="G137" s="10"/>
      <c r="H137" s="31"/>
      <c r="I137" s="10"/>
      <c r="J137" s="29" t="str">
        <f t="shared" ca="1" si="11"/>
        <v/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</row>
    <row r="138" spans="2:132" ht="15.6" thickTop="1" thickBot="1" x14ac:dyDescent="0.35">
      <c r="B138" s="10"/>
      <c r="C138" s="10"/>
      <c r="D138" s="10"/>
      <c r="E138" s="10"/>
      <c r="F138" s="10"/>
      <c r="G138" s="10"/>
      <c r="H138" s="31"/>
      <c r="I138" s="10"/>
      <c r="J138" s="29" t="str">
        <f t="shared" ca="1" si="11"/>
        <v/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</row>
    <row r="139" spans="2:132" ht="15.6" thickTop="1" thickBot="1" x14ac:dyDescent="0.35">
      <c r="B139" s="10"/>
      <c r="C139" s="10"/>
      <c r="D139" s="10"/>
      <c r="E139" s="10"/>
      <c r="F139" s="10"/>
      <c r="G139" s="10"/>
      <c r="H139" s="31"/>
      <c r="I139" s="10"/>
      <c r="J139" s="29" t="str">
        <f t="shared" ca="1" si="11"/>
        <v/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</row>
    <row r="140" spans="2:132" ht="15.6" thickTop="1" thickBot="1" x14ac:dyDescent="0.35">
      <c r="B140" s="10"/>
      <c r="C140" s="10"/>
      <c r="D140" s="10"/>
      <c r="E140" s="10"/>
      <c r="F140" s="10"/>
      <c r="G140" s="10"/>
      <c r="H140" s="31"/>
      <c r="I140" s="10"/>
      <c r="J140" s="29" t="str">
        <f t="shared" ca="1" si="11"/>
        <v/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</row>
    <row r="141" spans="2:132" ht="15.6" thickTop="1" thickBot="1" x14ac:dyDescent="0.35">
      <c r="B141" s="10"/>
      <c r="C141" s="10"/>
      <c r="D141" s="10"/>
      <c r="E141" s="10"/>
      <c r="F141" s="10"/>
      <c r="G141" s="10"/>
      <c r="H141" s="31"/>
      <c r="I141" s="10"/>
      <c r="J141" s="29" t="str">
        <f t="shared" ca="1" si="11"/>
        <v/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</row>
    <row r="142" spans="2:132" ht="15.6" thickTop="1" thickBot="1" x14ac:dyDescent="0.35">
      <c r="B142" s="10"/>
      <c r="C142" s="10"/>
      <c r="D142" s="10"/>
      <c r="E142" s="10"/>
      <c r="F142" s="10"/>
      <c r="G142" s="10"/>
      <c r="H142" s="31"/>
      <c r="I142" s="10"/>
      <c r="J142" s="29" t="str">
        <f t="shared" ca="1" si="11"/>
        <v/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</row>
    <row r="143" spans="2:132" ht="15.6" thickTop="1" thickBot="1" x14ac:dyDescent="0.35">
      <c r="B143" s="10"/>
      <c r="C143" s="10"/>
      <c r="D143" s="10"/>
      <c r="E143" s="10"/>
      <c r="F143" s="10"/>
      <c r="G143" s="10"/>
      <c r="H143" s="31"/>
      <c r="I143" s="10"/>
      <c r="J143" s="29" t="str">
        <f t="shared" ca="1" si="11"/>
        <v/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</row>
    <row r="144" spans="2:132" ht="15.6" thickTop="1" thickBot="1" x14ac:dyDescent="0.35">
      <c r="B144" s="10"/>
      <c r="C144" s="10"/>
      <c r="D144" s="10"/>
      <c r="E144" s="10"/>
      <c r="F144" s="10"/>
      <c r="G144" s="10"/>
      <c r="H144" s="31"/>
      <c r="I144" s="10"/>
      <c r="J144" s="29" t="str">
        <f t="shared" ca="1" si="11"/>
        <v/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</row>
    <row r="145" spans="2:132" ht="15.6" thickTop="1" thickBot="1" x14ac:dyDescent="0.35">
      <c r="B145" s="10"/>
      <c r="C145" s="10"/>
      <c r="D145" s="10"/>
      <c r="E145" s="10"/>
      <c r="F145" s="10"/>
      <c r="G145" s="10"/>
      <c r="H145" s="31"/>
      <c r="I145" s="10"/>
      <c r="J145" s="29" t="str">
        <f t="shared" ca="1" si="11"/>
        <v/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</row>
    <row r="146" spans="2:132" ht="15.6" thickTop="1" thickBot="1" x14ac:dyDescent="0.35">
      <c r="B146" s="10"/>
      <c r="C146" s="10"/>
      <c r="D146" s="10"/>
      <c r="E146" s="10"/>
      <c r="F146" s="10"/>
      <c r="G146" s="10"/>
      <c r="H146" s="31"/>
      <c r="I146" s="10"/>
      <c r="J146" s="29" t="str">
        <f t="shared" ca="1" si="11"/>
        <v/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</row>
    <row r="147" spans="2:132" ht="15.6" thickTop="1" thickBot="1" x14ac:dyDescent="0.35">
      <c r="B147" s="10"/>
      <c r="C147" s="10"/>
      <c r="D147" s="10"/>
      <c r="E147" s="10"/>
      <c r="F147" s="10"/>
      <c r="G147" s="10"/>
      <c r="H147" s="31"/>
      <c r="I147" s="10"/>
      <c r="J147" s="29" t="str">
        <f t="shared" ca="1" si="11"/>
        <v/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</row>
    <row r="148" spans="2:132" ht="15.6" thickTop="1" thickBot="1" x14ac:dyDescent="0.35">
      <c r="B148" s="10"/>
      <c r="C148" s="10"/>
      <c r="D148" s="10"/>
      <c r="E148" s="10"/>
      <c r="F148" s="10"/>
      <c r="G148" s="10"/>
      <c r="H148" s="31"/>
      <c r="I148" s="10"/>
      <c r="J148" s="29" t="str">
        <f t="shared" ca="1" si="11"/>
        <v/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</row>
    <row r="149" spans="2:132" ht="15.6" thickTop="1" thickBot="1" x14ac:dyDescent="0.35">
      <c r="B149" s="10"/>
      <c r="C149" s="10"/>
      <c r="D149" s="10"/>
      <c r="E149" s="10"/>
      <c r="F149" s="10"/>
      <c r="G149" s="10"/>
      <c r="H149" s="31"/>
      <c r="I149" s="10"/>
      <c r="J149" s="29" t="str">
        <f t="shared" ca="1" si="11"/>
        <v/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</row>
    <row r="150" spans="2:132" ht="15.6" thickTop="1" thickBot="1" x14ac:dyDescent="0.35">
      <c r="B150" s="10"/>
      <c r="C150" s="10"/>
      <c r="D150" s="10"/>
      <c r="E150" s="10"/>
      <c r="F150" s="10"/>
      <c r="G150" s="10"/>
      <c r="H150" s="31"/>
      <c r="I150" s="10"/>
      <c r="J150" s="29" t="str">
        <f t="shared" ca="1" si="11"/>
        <v/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</row>
    <row r="151" spans="2:132" ht="15.6" thickTop="1" thickBot="1" x14ac:dyDescent="0.35">
      <c r="B151" s="10"/>
      <c r="C151" s="10"/>
      <c r="D151" s="10"/>
      <c r="E151" s="10"/>
      <c r="F151" s="10"/>
      <c r="G151" s="10"/>
      <c r="H151" s="31"/>
      <c r="I151" s="10"/>
      <c r="J151" s="29" t="str">
        <f t="shared" ca="1" si="11"/>
        <v/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</row>
    <row r="152" spans="2:132" ht="15.6" thickTop="1" thickBot="1" x14ac:dyDescent="0.35">
      <c r="B152" s="10"/>
      <c r="C152" s="10"/>
      <c r="D152" s="10"/>
      <c r="E152" s="10"/>
      <c r="F152" s="10"/>
      <c r="G152" s="10"/>
      <c r="H152" s="31"/>
      <c r="I152" s="10"/>
      <c r="J152" s="29" t="str">
        <f t="shared" ca="1" si="11"/>
        <v/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</row>
    <row r="153" spans="2:132" ht="15.6" thickTop="1" thickBot="1" x14ac:dyDescent="0.35">
      <c r="B153" s="10"/>
      <c r="C153" s="10"/>
      <c r="D153" s="10"/>
      <c r="E153" s="10"/>
      <c r="F153" s="10"/>
      <c r="G153" s="10"/>
      <c r="H153" s="31"/>
      <c r="I153" s="10"/>
      <c r="J153" s="29" t="str">
        <f t="shared" ca="1" si="11"/>
        <v/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</row>
    <row r="154" spans="2:132" ht="15.6" thickTop="1" thickBot="1" x14ac:dyDescent="0.35">
      <c r="B154" s="10"/>
      <c r="C154" s="10"/>
      <c r="D154" s="10"/>
      <c r="E154" s="10"/>
      <c r="F154" s="10"/>
      <c r="G154" s="10"/>
      <c r="H154" s="31"/>
      <c r="I154" s="10"/>
      <c r="J154" s="29" t="str">
        <f t="shared" ref="J154:J217" ca="1" si="12">IFERROR(IF(1-((F154-TODAY())/(F154-E154))&lt;0,0,IF(1-((F154-TODAY())/(F154-E154))&gt;1,1,1-((F154-TODAY())/(F154-E154)))),"")</f>
        <v/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</row>
    <row r="155" spans="2:132" ht="15.6" thickTop="1" thickBot="1" x14ac:dyDescent="0.35">
      <c r="B155" s="10"/>
      <c r="C155" s="10"/>
      <c r="D155" s="10"/>
      <c r="E155" s="10"/>
      <c r="F155" s="10"/>
      <c r="G155" s="10"/>
      <c r="H155" s="31"/>
      <c r="I155" s="10"/>
      <c r="J155" s="29" t="str">
        <f t="shared" ca="1" si="12"/>
        <v/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</row>
    <row r="156" spans="2:132" ht="15.6" thickTop="1" thickBot="1" x14ac:dyDescent="0.35">
      <c r="B156" s="10"/>
      <c r="C156" s="10"/>
      <c r="D156" s="10"/>
      <c r="E156" s="10"/>
      <c r="F156" s="10"/>
      <c r="G156" s="10"/>
      <c r="H156" s="31"/>
      <c r="I156" s="10"/>
      <c r="J156" s="29" t="str">
        <f t="shared" ca="1" si="12"/>
        <v/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</row>
    <row r="157" spans="2:132" ht="15.6" thickTop="1" thickBot="1" x14ac:dyDescent="0.35">
      <c r="B157" s="10"/>
      <c r="C157" s="10"/>
      <c r="D157" s="10"/>
      <c r="E157" s="10"/>
      <c r="F157" s="10"/>
      <c r="G157" s="10"/>
      <c r="H157" s="31"/>
      <c r="I157" s="10"/>
      <c r="J157" s="29" t="str">
        <f t="shared" ca="1" si="12"/>
        <v/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</row>
    <row r="158" spans="2:132" ht="15.6" thickTop="1" thickBot="1" x14ac:dyDescent="0.35">
      <c r="B158" s="10"/>
      <c r="C158" s="10"/>
      <c r="D158" s="10"/>
      <c r="E158" s="10"/>
      <c r="F158" s="10"/>
      <c r="G158" s="10"/>
      <c r="H158" s="31"/>
      <c r="I158" s="10"/>
      <c r="J158" s="29" t="str">
        <f t="shared" ca="1" si="12"/>
        <v/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</row>
    <row r="159" spans="2:132" ht="15.6" thickTop="1" thickBot="1" x14ac:dyDescent="0.35">
      <c r="B159" s="10"/>
      <c r="C159" s="10"/>
      <c r="D159" s="10"/>
      <c r="E159" s="10"/>
      <c r="F159" s="10"/>
      <c r="G159" s="10"/>
      <c r="H159" s="31"/>
      <c r="I159" s="10"/>
      <c r="J159" s="29" t="str">
        <f t="shared" ca="1" si="12"/>
        <v/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</row>
    <row r="160" spans="2:132" ht="15.6" thickTop="1" thickBot="1" x14ac:dyDescent="0.35">
      <c r="B160" s="10"/>
      <c r="C160" s="10"/>
      <c r="D160" s="10"/>
      <c r="E160" s="10"/>
      <c r="F160" s="10"/>
      <c r="G160" s="10"/>
      <c r="H160" s="31"/>
      <c r="I160" s="10"/>
      <c r="J160" s="29" t="str">
        <f t="shared" ca="1" si="12"/>
        <v/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</row>
    <row r="161" spans="2:132" ht="15.6" thickTop="1" thickBot="1" x14ac:dyDescent="0.35">
      <c r="B161" s="10"/>
      <c r="C161" s="10"/>
      <c r="D161" s="10"/>
      <c r="E161" s="10"/>
      <c r="F161" s="10"/>
      <c r="G161" s="10"/>
      <c r="H161" s="31"/>
      <c r="I161" s="10"/>
      <c r="J161" s="29" t="str">
        <f t="shared" ca="1" si="12"/>
        <v/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</row>
    <row r="162" spans="2:132" ht="15.6" thickTop="1" thickBot="1" x14ac:dyDescent="0.35">
      <c r="B162" s="10"/>
      <c r="C162" s="10"/>
      <c r="D162" s="10"/>
      <c r="E162" s="10"/>
      <c r="F162" s="10"/>
      <c r="G162" s="10"/>
      <c r="H162" s="31"/>
      <c r="I162" s="10"/>
      <c r="J162" s="29" t="str">
        <f t="shared" ca="1" si="12"/>
        <v/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</row>
    <row r="163" spans="2:132" ht="15.6" thickTop="1" thickBot="1" x14ac:dyDescent="0.35">
      <c r="B163" s="10"/>
      <c r="C163" s="10"/>
      <c r="D163" s="10"/>
      <c r="E163" s="10"/>
      <c r="F163" s="10"/>
      <c r="G163" s="10"/>
      <c r="H163" s="31"/>
      <c r="I163" s="10"/>
      <c r="J163" s="29" t="str">
        <f t="shared" ca="1" si="12"/>
        <v/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</row>
    <row r="164" spans="2:132" ht="15.6" thickTop="1" thickBot="1" x14ac:dyDescent="0.35">
      <c r="B164" s="10"/>
      <c r="C164" s="10"/>
      <c r="D164" s="10"/>
      <c r="E164" s="10"/>
      <c r="F164" s="10"/>
      <c r="G164" s="10"/>
      <c r="H164" s="31"/>
      <c r="I164" s="10"/>
      <c r="J164" s="29" t="str">
        <f t="shared" ca="1" si="12"/>
        <v/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</row>
    <row r="165" spans="2:132" ht="15.6" thickTop="1" thickBot="1" x14ac:dyDescent="0.35">
      <c r="B165" s="10"/>
      <c r="C165" s="10"/>
      <c r="D165" s="10"/>
      <c r="E165" s="10"/>
      <c r="F165" s="10"/>
      <c r="G165" s="10"/>
      <c r="H165" s="31"/>
      <c r="I165" s="10"/>
      <c r="J165" s="29" t="str">
        <f t="shared" ca="1" si="12"/>
        <v/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</row>
    <row r="166" spans="2:132" ht="15.6" thickTop="1" thickBot="1" x14ac:dyDescent="0.35">
      <c r="B166" s="10"/>
      <c r="C166" s="10"/>
      <c r="D166" s="10"/>
      <c r="E166" s="10"/>
      <c r="F166" s="10"/>
      <c r="G166" s="10"/>
      <c r="H166" s="31"/>
      <c r="I166" s="10"/>
      <c r="J166" s="29" t="str">
        <f t="shared" ca="1" si="12"/>
        <v/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</row>
    <row r="167" spans="2:132" ht="15.6" thickTop="1" thickBot="1" x14ac:dyDescent="0.35">
      <c r="B167" s="10"/>
      <c r="C167" s="10"/>
      <c r="D167" s="10"/>
      <c r="E167" s="10"/>
      <c r="F167" s="10"/>
      <c r="G167" s="10"/>
      <c r="H167" s="31"/>
      <c r="I167" s="10"/>
      <c r="J167" s="29" t="str">
        <f t="shared" ca="1" si="12"/>
        <v/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</row>
    <row r="168" spans="2:132" ht="15.6" thickTop="1" thickBot="1" x14ac:dyDescent="0.35">
      <c r="B168" s="10"/>
      <c r="C168" s="10"/>
      <c r="D168" s="10"/>
      <c r="E168" s="10"/>
      <c r="F168" s="10"/>
      <c r="G168" s="10"/>
      <c r="H168" s="31"/>
      <c r="I168" s="10"/>
      <c r="J168" s="29" t="str">
        <f t="shared" ca="1" si="12"/>
        <v/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</row>
    <row r="169" spans="2:132" ht="15.6" thickTop="1" thickBot="1" x14ac:dyDescent="0.35">
      <c r="B169" s="10"/>
      <c r="C169" s="10"/>
      <c r="D169" s="10"/>
      <c r="E169" s="10"/>
      <c r="F169" s="10"/>
      <c r="G169" s="10"/>
      <c r="H169" s="31"/>
      <c r="I169" s="10"/>
      <c r="J169" s="29" t="str">
        <f t="shared" ca="1" si="12"/>
        <v/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</row>
    <row r="170" spans="2:132" ht="15.6" thickTop="1" thickBot="1" x14ac:dyDescent="0.35">
      <c r="B170" s="10"/>
      <c r="C170" s="10"/>
      <c r="D170" s="10"/>
      <c r="E170" s="10"/>
      <c r="F170" s="10"/>
      <c r="G170" s="10"/>
      <c r="H170" s="31"/>
      <c r="I170" s="10"/>
      <c r="J170" s="29" t="str">
        <f t="shared" ca="1" si="12"/>
        <v/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</row>
    <row r="171" spans="2:132" ht="15.6" thickTop="1" thickBot="1" x14ac:dyDescent="0.35">
      <c r="B171" s="10"/>
      <c r="C171" s="10"/>
      <c r="D171" s="10"/>
      <c r="E171" s="10"/>
      <c r="F171" s="10"/>
      <c r="G171" s="10"/>
      <c r="H171" s="31"/>
      <c r="I171" s="10"/>
      <c r="J171" s="29" t="str">
        <f t="shared" ca="1" si="12"/>
        <v/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</row>
    <row r="172" spans="2:132" ht="15.6" thickTop="1" thickBot="1" x14ac:dyDescent="0.35">
      <c r="B172" s="10"/>
      <c r="C172" s="10"/>
      <c r="D172" s="10"/>
      <c r="E172" s="10"/>
      <c r="F172" s="10"/>
      <c r="G172" s="10"/>
      <c r="H172" s="31"/>
      <c r="I172" s="10"/>
      <c r="J172" s="29" t="str">
        <f t="shared" ca="1" si="12"/>
        <v/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</row>
    <row r="173" spans="2:132" ht="15.6" thickTop="1" thickBot="1" x14ac:dyDescent="0.35">
      <c r="B173" s="10"/>
      <c r="C173" s="10"/>
      <c r="D173" s="10"/>
      <c r="E173" s="10"/>
      <c r="F173" s="10"/>
      <c r="G173" s="10"/>
      <c r="H173" s="31"/>
      <c r="I173" s="10"/>
      <c r="J173" s="29" t="str">
        <f t="shared" ca="1" si="12"/>
        <v/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</row>
    <row r="174" spans="2:132" ht="15.6" thickTop="1" thickBot="1" x14ac:dyDescent="0.35">
      <c r="B174" s="10"/>
      <c r="C174" s="10"/>
      <c r="D174" s="10"/>
      <c r="E174" s="10"/>
      <c r="F174" s="10"/>
      <c r="G174" s="10"/>
      <c r="H174" s="31"/>
      <c r="I174" s="10"/>
      <c r="J174" s="29" t="str">
        <f t="shared" ca="1" si="12"/>
        <v/>
      </c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</row>
    <row r="175" spans="2:132" ht="15.6" thickTop="1" thickBot="1" x14ac:dyDescent="0.35">
      <c r="B175" s="10"/>
      <c r="C175" s="10"/>
      <c r="D175" s="10"/>
      <c r="E175" s="10"/>
      <c r="F175" s="10"/>
      <c r="G175" s="10"/>
      <c r="H175" s="31"/>
      <c r="I175" s="10"/>
      <c r="J175" s="29" t="str">
        <f t="shared" ca="1" si="12"/>
        <v/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</row>
    <row r="176" spans="2:132" ht="15.6" thickTop="1" thickBot="1" x14ac:dyDescent="0.35">
      <c r="B176" s="10"/>
      <c r="C176" s="10"/>
      <c r="D176" s="10"/>
      <c r="E176" s="10"/>
      <c r="F176" s="10"/>
      <c r="G176" s="10"/>
      <c r="H176" s="31"/>
      <c r="I176" s="10"/>
      <c r="J176" s="29" t="str">
        <f t="shared" ca="1" si="12"/>
        <v/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</row>
    <row r="177" spans="2:132" ht="15.6" thickTop="1" thickBot="1" x14ac:dyDescent="0.35">
      <c r="B177" s="10"/>
      <c r="C177" s="10"/>
      <c r="D177" s="10"/>
      <c r="E177" s="10"/>
      <c r="F177" s="10"/>
      <c r="G177" s="10"/>
      <c r="H177" s="31"/>
      <c r="I177" s="10"/>
      <c r="J177" s="29" t="str">
        <f t="shared" ca="1" si="12"/>
        <v/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</row>
    <row r="178" spans="2:132" ht="15.6" thickTop="1" thickBot="1" x14ac:dyDescent="0.35">
      <c r="B178" s="10"/>
      <c r="C178" s="10"/>
      <c r="D178" s="10"/>
      <c r="E178" s="10"/>
      <c r="F178" s="10"/>
      <c r="G178" s="10"/>
      <c r="H178" s="31"/>
      <c r="I178" s="10"/>
      <c r="J178" s="29" t="str">
        <f t="shared" ca="1" si="12"/>
        <v/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</row>
    <row r="179" spans="2:132" ht="15.6" thickTop="1" thickBot="1" x14ac:dyDescent="0.35">
      <c r="B179" s="10"/>
      <c r="C179" s="10"/>
      <c r="D179" s="10"/>
      <c r="E179" s="10"/>
      <c r="F179" s="10"/>
      <c r="G179" s="10"/>
      <c r="H179" s="31"/>
      <c r="I179" s="10"/>
      <c r="J179" s="29" t="str">
        <f t="shared" ca="1" si="12"/>
        <v/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</row>
    <row r="180" spans="2:132" ht="15.6" thickTop="1" thickBot="1" x14ac:dyDescent="0.35">
      <c r="B180" s="10"/>
      <c r="C180" s="10"/>
      <c r="D180" s="10"/>
      <c r="E180" s="10"/>
      <c r="F180" s="10"/>
      <c r="G180" s="10"/>
      <c r="H180" s="31"/>
      <c r="I180" s="10"/>
      <c r="J180" s="29" t="str">
        <f t="shared" ca="1" si="12"/>
        <v/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</row>
    <row r="181" spans="2:132" ht="15.6" thickTop="1" thickBot="1" x14ac:dyDescent="0.35">
      <c r="B181" s="10"/>
      <c r="C181" s="10"/>
      <c r="D181" s="10"/>
      <c r="E181" s="10"/>
      <c r="F181" s="10"/>
      <c r="G181" s="10"/>
      <c r="H181" s="31"/>
      <c r="I181" s="10"/>
      <c r="J181" s="29" t="str">
        <f t="shared" ca="1" si="12"/>
        <v/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</row>
    <row r="182" spans="2:132" ht="15.6" thickTop="1" thickBot="1" x14ac:dyDescent="0.35">
      <c r="B182" s="10"/>
      <c r="C182" s="10"/>
      <c r="D182" s="10"/>
      <c r="E182" s="10"/>
      <c r="F182" s="10"/>
      <c r="G182" s="10"/>
      <c r="H182" s="31"/>
      <c r="I182" s="10"/>
      <c r="J182" s="29" t="str">
        <f t="shared" ca="1" si="12"/>
        <v/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</row>
    <row r="183" spans="2:132" ht="15.6" thickTop="1" thickBot="1" x14ac:dyDescent="0.35">
      <c r="B183" s="10"/>
      <c r="C183" s="10"/>
      <c r="D183" s="10"/>
      <c r="E183" s="10"/>
      <c r="F183" s="10"/>
      <c r="G183" s="10"/>
      <c r="H183" s="31"/>
      <c r="I183" s="10"/>
      <c r="J183" s="29" t="str">
        <f t="shared" ca="1" si="12"/>
        <v/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</row>
    <row r="184" spans="2:132" ht="15.6" thickTop="1" thickBot="1" x14ac:dyDescent="0.35">
      <c r="B184" s="10"/>
      <c r="C184" s="10"/>
      <c r="D184" s="10"/>
      <c r="E184" s="10"/>
      <c r="F184" s="10"/>
      <c r="G184" s="10"/>
      <c r="H184" s="31"/>
      <c r="I184" s="10"/>
      <c r="J184" s="29" t="str">
        <f t="shared" ca="1" si="12"/>
        <v/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</row>
    <row r="185" spans="2:132" ht="15.6" thickTop="1" thickBot="1" x14ac:dyDescent="0.35">
      <c r="B185" s="10"/>
      <c r="C185" s="10"/>
      <c r="D185" s="10"/>
      <c r="E185" s="10"/>
      <c r="F185" s="10"/>
      <c r="G185" s="10"/>
      <c r="H185" s="31"/>
      <c r="I185" s="10"/>
      <c r="J185" s="29" t="str">
        <f t="shared" ca="1" si="12"/>
        <v/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</row>
    <row r="186" spans="2:132" ht="15.6" thickTop="1" thickBot="1" x14ac:dyDescent="0.35">
      <c r="B186" s="10"/>
      <c r="C186" s="10"/>
      <c r="D186" s="10"/>
      <c r="E186" s="10"/>
      <c r="F186" s="10"/>
      <c r="G186" s="10"/>
      <c r="H186" s="31"/>
      <c r="I186" s="10"/>
      <c r="J186" s="29" t="str">
        <f t="shared" ca="1" si="12"/>
        <v/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</row>
    <row r="187" spans="2:132" ht="15.6" thickTop="1" thickBot="1" x14ac:dyDescent="0.35">
      <c r="B187" s="10"/>
      <c r="C187" s="10"/>
      <c r="D187" s="10"/>
      <c r="E187" s="10"/>
      <c r="F187" s="10"/>
      <c r="G187" s="10"/>
      <c r="H187" s="31"/>
      <c r="I187" s="10"/>
      <c r="J187" s="29" t="str">
        <f t="shared" ca="1" si="12"/>
        <v/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</row>
    <row r="188" spans="2:132" ht="15.6" thickTop="1" thickBot="1" x14ac:dyDescent="0.35">
      <c r="B188" s="10"/>
      <c r="C188" s="10"/>
      <c r="D188" s="10"/>
      <c r="E188" s="10"/>
      <c r="F188" s="10"/>
      <c r="G188" s="10"/>
      <c r="H188" s="31"/>
      <c r="I188" s="10"/>
      <c r="J188" s="29" t="str">
        <f t="shared" ca="1" si="12"/>
        <v/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</row>
    <row r="189" spans="2:132" ht="15.6" thickTop="1" thickBot="1" x14ac:dyDescent="0.35">
      <c r="B189" s="10"/>
      <c r="C189" s="10"/>
      <c r="D189" s="10"/>
      <c r="E189" s="10"/>
      <c r="F189" s="10"/>
      <c r="G189" s="10"/>
      <c r="H189" s="31"/>
      <c r="I189" s="10"/>
      <c r="J189" s="29" t="str">
        <f t="shared" ca="1" si="12"/>
        <v/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</row>
    <row r="190" spans="2:132" ht="15.6" thickTop="1" thickBot="1" x14ac:dyDescent="0.35">
      <c r="B190" s="10"/>
      <c r="C190" s="10"/>
      <c r="D190" s="10"/>
      <c r="E190" s="10"/>
      <c r="F190" s="10"/>
      <c r="G190" s="10"/>
      <c r="H190" s="31"/>
      <c r="I190" s="10"/>
      <c r="J190" s="29" t="str">
        <f t="shared" ca="1" si="12"/>
        <v/>
      </c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</row>
    <row r="191" spans="2:132" ht="15.6" thickTop="1" thickBot="1" x14ac:dyDescent="0.35">
      <c r="B191" s="10"/>
      <c r="C191" s="10"/>
      <c r="D191" s="10"/>
      <c r="E191" s="10"/>
      <c r="F191" s="10"/>
      <c r="G191" s="10"/>
      <c r="H191" s="31"/>
      <c r="I191" s="10"/>
      <c r="J191" s="29" t="str">
        <f t="shared" ca="1" si="12"/>
        <v/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</row>
    <row r="192" spans="2:132" ht="15.6" thickTop="1" thickBot="1" x14ac:dyDescent="0.35">
      <c r="B192" s="10"/>
      <c r="C192" s="10"/>
      <c r="D192" s="10"/>
      <c r="E192" s="10"/>
      <c r="F192" s="10"/>
      <c r="G192" s="10"/>
      <c r="H192" s="31"/>
      <c r="I192" s="10"/>
      <c r="J192" s="29" t="str">
        <f t="shared" ca="1" si="12"/>
        <v/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</row>
    <row r="193" spans="2:132" ht="15.6" thickTop="1" thickBot="1" x14ac:dyDescent="0.35">
      <c r="B193" s="10"/>
      <c r="C193" s="10"/>
      <c r="D193" s="10"/>
      <c r="E193" s="10"/>
      <c r="F193" s="10"/>
      <c r="G193" s="10"/>
      <c r="H193" s="31"/>
      <c r="I193" s="10"/>
      <c r="J193" s="29" t="str">
        <f t="shared" ca="1" si="12"/>
        <v/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</row>
    <row r="194" spans="2:132" ht="15.6" thickTop="1" thickBot="1" x14ac:dyDescent="0.35">
      <c r="B194" s="10"/>
      <c r="C194" s="10"/>
      <c r="D194" s="10"/>
      <c r="E194" s="10"/>
      <c r="F194" s="10"/>
      <c r="G194" s="10"/>
      <c r="H194" s="31"/>
      <c r="I194" s="10"/>
      <c r="J194" s="29" t="str">
        <f t="shared" ca="1" si="12"/>
        <v/>
      </c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</row>
    <row r="195" spans="2:132" ht="15.6" thickTop="1" thickBot="1" x14ac:dyDescent="0.35">
      <c r="B195" s="10"/>
      <c r="C195" s="10"/>
      <c r="D195" s="10"/>
      <c r="E195" s="10"/>
      <c r="F195" s="10"/>
      <c r="G195" s="10"/>
      <c r="H195" s="31"/>
      <c r="I195" s="10"/>
      <c r="J195" s="29" t="str">
        <f t="shared" ca="1" si="12"/>
        <v/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</row>
    <row r="196" spans="2:132" ht="15.6" thickTop="1" thickBot="1" x14ac:dyDescent="0.35">
      <c r="B196" s="10"/>
      <c r="C196" s="10"/>
      <c r="D196" s="10"/>
      <c r="E196" s="10"/>
      <c r="F196" s="10"/>
      <c r="G196" s="10"/>
      <c r="H196" s="31"/>
      <c r="I196" s="10"/>
      <c r="J196" s="29" t="str">
        <f t="shared" ca="1" si="12"/>
        <v/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</row>
    <row r="197" spans="2:132" ht="15.6" thickTop="1" thickBot="1" x14ac:dyDescent="0.35">
      <c r="B197" s="10"/>
      <c r="C197" s="10"/>
      <c r="D197" s="10"/>
      <c r="E197" s="10"/>
      <c r="F197" s="10"/>
      <c r="G197" s="10"/>
      <c r="H197" s="31"/>
      <c r="I197" s="10"/>
      <c r="J197" s="29" t="str">
        <f t="shared" ca="1" si="12"/>
        <v/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</row>
    <row r="198" spans="2:132" ht="15.6" thickTop="1" thickBot="1" x14ac:dyDescent="0.35">
      <c r="B198" s="10"/>
      <c r="C198" s="10"/>
      <c r="D198" s="10"/>
      <c r="E198" s="10"/>
      <c r="F198" s="10"/>
      <c r="G198" s="10"/>
      <c r="H198" s="31"/>
      <c r="I198" s="10"/>
      <c r="J198" s="29" t="str">
        <f t="shared" ca="1" si="12"/>
        <v/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</row>
    <row r="199" spans="2:132" ht="15.6" thickTop="1" thickBot="1" x14ac:dyDescent="0.35">
      <c r="B199" s="10"/>
      <c r="C199" s="10"/>
      <c r="D199" s="10"/>
      <c r="E199" s="10"/>
      <c r="F199" s="10"/>
      <c r="G199" s="10"/>
      <c r="H199" s="31"/>
      <c r="I199" s="10"/>
      <c r="J199" s="29" t="str">
        <f t="shared" ca="1" si="12"/>
        <v/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</row>
    <row r="200" spans="2:132" ht="15.6" thickTop="1" thickBot="1" x14ac:dyDescent="0.35">
      <c r="B200" s="10"/>
      <c r="C200" s="10"/>
      <c r="D200" s="10"/>
      <c r="E200" s="10"/>
      <c r="F200" s="10"/>
      <c r="G200" s="10"/>
      <c r="H200" s="31"/>
      <c r="I200" s="10"/>
      <c r="J200" s="29" t="str">
        <f t="shared" ca="1" si="12"/>
        <v/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</row>
    <row r="201" spans="2:132" ht="15.6" thickTop="1" thickBot="1" x14ac:dyDescent="0.35">
      <c r="B201" s="10"/>
      <c r="C201" s="10"/>
      <c r="D201" s="10"/>
      <c r="E201" s="10"/>
      <c r="F201" s="10"/>
      <c r="G201" s="10"/>
      <c r="H201" s="31"/>
      <c r="I201" s="10"/>
      <c r="J201" s="29" t="str">
        <f t="shared" ca="1" si="12"/>
        <v/>
      </c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</row>
    <row r="202" spans="2:132" ht="15.6" thickTop="1" thickBot="1" x14ac:dyDescent="0.35">
      <c r="B202" s="10"/>
      <c r="C202" s="10"/>
      <c r="D202" s="10"/>
      <c r="E202" s="10"/>
      <c r="F202" s="10"/>
      <c r="G202" s="10"/>
      <c r="H202" s="31"/>
      <c r="I202" s="10"/>
      <c r="J202" s="29" t="str">
        <f t="shared" ca="1" si="12"/>
        <v/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</row>
    <row r="203" spans="2:132" ht="15.6" thickTop="1" thickBot="1" x14ac:dyDescent="0.35">
      <c r="B203" s="10"/>
      <c r="C203" s="10"/>
      <c r="D203" s="10"/>
      <c r="E203" s="10"/>
      <c r="F203" s="10"/>
      <c r="G203" s="10"/>
      <c r="H203" s="31"/>
      <c r="I203" s="10"/>
      <c r="J203" s="29" t="str">
        <f t="shared" ca="1" si="12"/>
        <v/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</row>
    <row r="204" spans="2:132" ht="15.6" thickTop="1" thickBot="1" x14ac:dyDescent="0.35">
      <c r="B204" s="10"/>
      <c r="C204" s="10"/>
      <c r="D204" s="10"/>
      <c r="E204" s="10"/>
      <c r="F204" s="10"/>
      <c r="G204" s="10"/>
      <c r="H204" s="31"/>
      <c r="I204" s="10"/>
      <c r="J204" s="29" t="str">
        <f t="shared" ca="1" si="12"/>
        <v/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</row>
    <row r="205" spans="2:132" ht="15.6" thickTop="1" thickBot="1" x14ac:dyDescent="0.35">
      <c r="B205" s="10"/>
      <c r="C205" s="10"/>
      <c r="D205" s="10"/>
      <c r="E205" s="10"/>
      <c r="F205" s="10"/>
      <c r="G205" s="10"/>
      <c r="H205" s="31"/>
      <c r="I205" s="10"/>
      <c r="J205" s="29" t="str">
        <f t="shared" ca="1" si="12"/>
        <v/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</row>
    <row r="206" spans="2:132" ht="15.6" thickTop="1" thickBot="1" x14ac:dyDescent="0.35">
      <c r="B206" s="10"/>
      <c r="C206" s="10"/>
      <c r="D206" s="10"/>
      <c r="E206" s="10"/>
      <c r="F206" s="10"/>
      <c r="G206" s="10"/>
      <c r="H206" s="31"/>
      <c r="I206" s="10"/>
      <c r="J206" s="29" t="str">
        <f t="shared" ca="1" si="12"/>
        <v/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</row>
    <row r="207" spans="2:132" ht="15.6" thickTop="1" thickBot="1" x14ac:dyDescent="0.35">
      <c r="B207" s="10"/>
      <c r="C207" s="10"/>
      <c r="D207" s="10"/>
      <c r="E207" s="10"/>
      <c r="F207" s="10"/>
      <c r="G207" s="10"/>
      <c r="H207" s="31"/>
      <c r="I207" s="10"/>
      <c r="J207" s="29" t="str">
        <f t="shared" ca="1" si="12"/>
        <v/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</row>
    <row r="208" spans="2:132" ht="15.6" thickTop="1" thickBot="1" x14ac:dyDescent="0.35">
      <c r="B208" s="10"/>
      <c r="C208" s="10"/>
      <c r="D208" s="10"/>
      <c r="E208" s="10"/>
      <c r="F208" s="10"/>
      <c r="G208" s="10"/>
      <c r="H208" s="31"/>
      <c r="I208" s="10"/>
      <c r="J208" s="29" t="str">
        <f t="shared" ca="1" si="12"/>
        <v/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</row>
    <row r="209" spans="2:132" ht="15.6" thickTop="1" thickBot="1" x14ac:dyDescent="0.35">
      <c r="B209" s="10"/>
      <c r="C209" s="10"/>
      <c r="D209" s="10"/>
      <c r="E209" s="10"/>
      <c r="F209" s="10"/>
      <c r="G209" s="10"/>
      <c r="H209" s="31"/>
      <c r="I209" s="10"/>
      <c r="J209" s="29" t="str">
        <f t="shared" ca="1" si="12"/>
        <v/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</row>
    <row r="210" spans="2:132" ht="15.6" thickTop="1" thickBot="1" x14ac:dyDescent="0.35">
      <c r="B210" s="10"/>
      <c r="C210" s="10"/>
      <c r="D210" s="10"/>
      <c r="E210" s="10"/>
      <c r="F210" s="10"/>
      <c r="G210" s="10"/>
      <c r="H210" s="31"/>
      <c r="I210" s="10"/>
      <c r="J210" s="29" t="str">
        <f t="shared" ca="1" si="12"/>
        <v/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</row>
    <row r="211" spans="2:132" ht="15.6" thickTop="1" thickBot="1" x14ac:dyDescent="0.35">
      <c r="B211" s="10"/>
      <c r="C211" s="10"/>
      <c r="D211" s="10"/>
      <c r="E211" s="10"/>
      <c r="F211" s="10"/>
      <c r="G211" s="10"/>
      <c r="H211" s="31"/>
      <c r="I211" s="10"/>
      <c r="J211" s="29" t="str">
        <f t="shared" ca="1" si="12"/>
        <v/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</row>
    <row r="212" spans="2:132" ht="15.6" thickTop="1" thickBot="1" x14ac:dyDescent="0.35">
      <c r="B212" s="10"/>
      <c r="C212" s="10"/>
      <c r="D212" s="10"/>
      <c r="E212" s="10"/>
      <c r="F212" s="10"/>
      <c r="G212" s="10"/>
      <c r="H212" s="31"/>
      <c r="I212" s="10"/>
      <c r="J212" s="29" t="str">
        <f t="shared" ca="1" si="12"/>
        <v/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</row>
    <row r="213" spans="2:132" ht="15.6" thickTop="1" thickBot="1" x14ac:dyDescent="0.35">
      <c r="B213" s="10"/>
      <c r="C213" s="10"/>
      <c r="D213" s="10"/>
      <c r="E213" s="10"/>
      <c r="F213" s="10"/>
      <c r="G213" s="10"/>
      <c r="H213" s="31"/>
      <c r="I213" s="10"/>
      <c r="J213" s="29" t="str">
        <f t="shared" ca="1" si="12"/>
        <v/>
      </c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</row>
    <row r="214" spans="2:132" ht="15.6" thickTop="1" thickBot="1" x14ac:dyDescent="0.35">
      <c r="B214" s="10"/>
      <c r="C214" s="10"/>
      <c r="D214" s="10"/>
      <c r="E214" s="10"/>
      <c r="F214" s="10"/>
      <c r="G214" s="10"/>
      <c r="H214" s="31"/>
      <c r="I214" s="10"/>
      <c r="J214" s="29" t="str">
        <f t="shared" ca="1" si="12"/>
        <v/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</row>
    <row r="215" spans="2:132" ht="15.6" thickTop="1" thickBot="1" x14ac:dyDescent="0.35">
      <c r="B215" s="10"/>
      <c r="C215" s="10"/>
      <c r="D215" s="10"/>
      <c r="E215" s="10"/>
      <c r="F215" s="10"/>
      <c r="G215" s="10"/>
      <c r="H215" s="31"/>
      <c r="I215" s="10"/>
      <c r="J215" s="29" t="str">
        <f t="shared" ca="1" si="12"/>
        <v/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</row>
    <row r="216" spans="2:132" ht="15.6" thickTop="1" thickBot="1" x14ac:dyDescent="0.35">
      <c r="B216" s="10"/>
      <c r="C216" s="10"/>
      <c r="D216" s="10"/>
      <c r="E216" s="10"/>
      <c r="F216" s="10"/>
      <c r="G216" s="10"/>
      <c r="H216" s="31"/>
      <c r="I216" s="10"/>
      <c r="J216" s="29" t="str">
        <f t="shared" ca="1" si="12"/>
        <v/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</row>
    <row r="217" spans="2:132" ht="15.6" thickTop="1" thickBot="1" x14ac:dyDescent="0.35">
      <c r="B217" s="10"/>
      <c r="C217" s="10"/>
      <c r="D217" s="10"/>
      <c r="E217" s="10"/>
      <c r="F217" s="10"/>
      <c r="G217" s="10"/>
      <c r="H217" s="31"/>
      <c r="I217" s="10"/>
      <c r="J217" s="29" t="str">
        <f t="shared" ca="1" si="12"/>
        <v/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</row>
    <row r="218" spans="2:132" ht="15.6" thickTop="1" thickBot="1" x14ac:dyDescent="0.35">
      <c r="B218" s="10"/>
      <c r="C218" s="10"/>
      <c r="D218" s="10"/>
      <c r="E218" s="10"/>
      <c r="F218" s="10"/>
      <c r="G218" s="10"/>
      <c r="H218" s="31"/>
      <c r="I218" s="10"/>
      <c r="J218" s="29" t="str">
        <f t="shared" ref="J218:J236" ca="1" si="13">IFERROR(IF(1-((F218-TODAY())/(F218-E218))&lt;0,0,IF(1-((F218-TODAY())/(F218-E218))&gt;1,1,1-((F218-TODAY())/(F218-E218)))),"")</f>
        <v/>
      </c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</row>
    <row r="219" spans="2:132" ht="15.6" thickTop="1" thickBot="1" x14ac:dyDescent="0.35">
      <c r="B219" s="10"/>
      <c r="C219" s="10"/>
      <c r="D219" s="10"/>
      <c r="E219" s="10"/>
      <c r="F219" s="10"/>
      <c r="G219" s="10"/>
      <c r="H219" s="31"/>
      <c r="I219" s="10"/>
      <c r="J219" s="29" t="str">
        <f t="shared" ca="1" si="13"/>
        <v/>
      </c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</row>
    <row r="220" spans="2:132" ht="15.6" thickTop="1" thickBot="1" x14ac:dyDescent="0.35">
      <c r="B220" s="10"/>
      <c r="C220" s="10"/>
      <c r="D220" s="10"/>
      <c r="E220" s="10"/>
      <c r="F220" s="10"/>
      <c r="G220" s="10"/>
      <c r="H220" s="31"/>
      <c r="I220" s="10"/>
      <c r="J220" s="29" t="str">
        <f t="shared" ca="1" si="13"/>
        <v/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</row>
    <row r="221" spans="2:132" ht="15.6" thickTop="1" thickBot="1" x14ac:dyDescent="0.35">
      <c r="B221" s="10"/>
      <c r="C221" s="10"/>
      <c r="D221" s="10"/>
      <c r="E221" s="10"/>
      <c r="F221" s="10"/>
      <c r="G221" s="10"/>
      <c r="H221" s="31"/>
      <c r="I221" s="10"/>
      <c r="J221" s="29" t="str">
        <f t="shared" ca="1" si="13"/>
        <v/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</row>
    <row r="222" spans="2:132" ht="15.6" thickTop="1" thickBot="1" x14ac:dyDescent="0.35">
      <c r="B222" s="10"/>
      <c r="C222" s="10"/>
      <c r="D222" s="10"/>
      <c r="E222" s="10"/>
      <c r="F222" s="10"/>
      <c r="G222" s="10"/>
      <c r="H222" s="31"/>
      <c r="I222" s="10"/>
      <c r="J222" s="29" t="str">
        <f t="shared" ca="1" si="13"/>
        <v/>
      </c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</row>
    <row r="223" spans="2:132" ht="15.6" thickTop="1" thickBot="1" x14ac:dyDescent="0.35">
      <c r="B223" s="10"/>
      <c r="C223" s="10"/>
      <c r="D223" s="10"/>
      <c r="E223" s="10"/>
      <c r="F223" s="10"/>
      <c r="G223" s="10"/>
      <c r="H223" s="31"/>
      <c r="I223" s="10"/>
      <c r="J223" s="29" t="str">
        <f t="shared" ca="1" si="13"/>
        <v/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</row>
    <row r="224" spans="2:132" ht="15.6" thickTop="1" thickBot="1" x14ac:dyDescent="0.35">
      <c r="B224" s="10"/>
      <c r="C224" s="10"/>
      <c r="D224" s="10"/>
      <c r="E224" s="10"/>
      <c r="F224" s="10"/>
      <c r="G224" s="10"/>
      <c r="H224" s="31"/>
      <c r="I224" s="10"/>
      <c r="J224" s="29" t="str">
        <f t="shared" ca="1" si="13"/>
        <v/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</row>
    <row r="225" spans="2:132" ht="15.6" thickTop="1" thickBot="1" x14ac:dyDescent="0.35">
      <c r="B225" s="10"/>
      <c r="C225" s="10"/>
      <c r="D225" s="10"/>
      <c r="E225" s="10"/>
      <c r="F225" s="10"/>
      <c r="G225" s="10"/>
      <c r="H225" s="31"/>
      <c r="I225" s="10"/>
      <c r="J225" s="29" t="str">
        <f t="shared" ca="1" si="13"/>
        <v/>
      </c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</row>
    <row r="226" spans="2:132" ht="15.6" thickTop="1" thickBot="1" x14ac:dyDescent="0.35">
      <c r="B226" s="10"/>
      <c r="C226" s="10"/>
      <c r="D226" s="10"/>
      <c r="E226" s="10"/>
      <c r="F226" s="10"/>
      <c r="G226" s="10"/>
      <c r="H226" s="31"/>
      <c r="I226" s="10"/>
      <c r="J226" s="29" t="str">
        <f t="shared" ca="1" si="13"/>
        <v/>
      </c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</row>
    <row r="227" spans="2:132" ht="15.6" thickTop="1" thickBot="1" x14ac:dyDescent="0.35">
      <c r="B227" s="10"/>
      <c r="C227" s="10"/>
      <c r="D227" s="10"/>
      <c r="E227" s="10"/>
      <c r="F227" s="10"/>
      <c r="G227" s="10"/>
      <c r="H227" s="31"/>
      <c r="I227" s="10"/>
      <c r="J227" s="29" t="str">
        <f t="shared" ca="1" si="13"/>
        <v/>
      </c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</row>
    <row r="228" spans="2:132" ht="15.6" thickTop="1" thickBot="1" x14ac:dyDescent="0.35">
      <c r="B228" s="10"/>
      <c r="C228" s="10"/>
      <c r="D228" s="10"/>
      <c r="E228" s="10"/>
      <c r="F228" s="10"/>
      <c r="G228" s="10"/>
      <c r="H228" s="31"/>
      <c r="I228" s="10"/>
      <c r="J228" s="29" t="str">
        <f t="shared" ca="1" si="13"/>
        <v/>
      </c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</row>
    <row r="229" spans="2:132" ht="15.6" thickTop="1" thickBot="1" x14ac:dyDescent="0.35">
      <c r="B229" s="10"/>
      <c r="C229" s="10"/>
      <c r="D229" s="10"/>
      <c r="E229" s="10"/>
      <c r="F229" s="10"/>
      <c r="G229" s="10"/>
      <c r="H229" s="31"/>
      <c r="I229" s="10"/>
      <c r="J229" s="29" t="str">
        <f t="shared" ca="1" si="13"/>
        <v/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</row>
    <row r="230" spans="2:132" ht="15.6" thickTop="1" thickBot="1" x14ac:dyDescent="0.35">
      <c r="B230" s="10"/>
      <c r="C230" s="10"/>
      <c r="D230" s="10"/>
      <c r="E230" s="10"/>
      <c r="F230" s="10"/>
      <c r="G230" s="10"/>
      <c r="H230" s="31"/>
      <c r="I230" s="10"/>
      <c r="J230" s="29" t="str">
        <f t="shared" ca="1" si="13"/>
        <v/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</row>
    <row r="231" spans="2:132" ht="15.6" thickTop="1" thickBot="1" x14ac:dyDescent="0.35">
      <c r="B231" s="10"/>
      <c r="C231" s="10"/>
      <c r="D231" s="10"/>
      <c r="E231" s="10"/>
      <c r="F231" s="10"/>
      <c r="G231" s="10"/>
      <c r="H231" s="31"/>
      <c r="I231" s="10"/>
      <c r="J231" s="29" t="str">
        <f t="shared" ca="1" si="13"/>
        <v/>
      </c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</row>
    <row r="232" spans="2:132" ht="15.6" thickTop="1" thickBot="1" x14ac:dyDescent="0.35">
      <c r="B232" s="10"/>
      <c r="C232" s="10"/>
      <c r="D232" s="10"/>
      <c r="E232" s="10"/>
      <c r="F232" s="10"/>
      <c r="G232" s="10"/>
      <c r="H232" s="31"/>
      <c r="I232" s="10"/>
      <c r="J232" s="29" t="str">
        <f t="shared" ca="1" si="13"/>
        <v/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</row>
    <row r="233" spans="2:132" ht="15.6" thickTop="1" thickBot="1" x14ac:dyDescent="0.35">
      <c r="B233" s="10"/>
      <c r="C233" s="10"/>
      <c r="D233" s="10"/>
      <c r="E233" s="10"/>
      <c r="F233" s="10"/>
      <c r="G233" s="10"/>
      <c r="H233" s="31"/>
      <c r="I233" s="10"/>
      <c r="J233" s="29" t="str">
        <f t="shared" ca="1" si="13"/>
        <v/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</row>
    <row r="234" spans="2:132" ht="15.6" thickTop="1" thickBot="1" x14ac:dyDescent="0.35">
      <c r="B234" s="10"/>
      <c r="C234" s="10"/>
      <c r="D234" s="10"/>
      <c r="E234" s="10"/>
      <c r="F234" s="10"/>
      <c r="G234" s="10"/>
      <c r="H234" s="31"/>
      <c r="I234" s="10"/>
      <c r="J234" s="29" t="str">
        <f t="shared" ca="1" si="13"/>
        <v/>
      </c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</row>
    <row r="235" spans="2:132" ht="15.6" thickTop="1" thickBot="1" x14ac:dyDescent="0.35">
      <c r="B235" s="10"/>
      <c r="C235" s="10"/>
      <c r="D235" s="10"/>
      <c r="E235" s="10"/>
      <c r="F235" s="10"/>
      <c r="G235" s="10"/>
      <c r="H235" s="31"/>
      <c r="I235" s="10"/>
      <c r="J235" s="29" t="str">
        <f t="shared" ca="1" si="13"/>
        <v/>
      </c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</row>
    <row r="236" spans="2:132" ht="15.6" thickTop="1" thickBot="1" x14ac:dyDescent="0.35">
      <c r="B236" s="10"/>
      <c r="C236" s="10"/>
      <c r="D236" s="10"/>
      <c r="E236" s="10"/>
      <c r="F236" s="10"/>
      <c r="G236" s="10"/>
      <c r="H236" s="31"/>
      <c r="I236" s="10"/>
      <c r="J236" s="29" t="str">
        <f t="shared" ca="1" si="13"/>
        <v/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</row>
    <row r="237" spans="2:132" ht="15" thickTop="1" x14ac:dyDescent="0.3"/>
  </sheetData>
  <mergeCells count="7">
    <mergeCell ref="CX11:EB11"/>
    <mergeCell ref="J4:K4"/>
    <mergeCell ref="G4:H4"/>
    <mergeCell ref="C3:G3"/>
    <mergeCell ref="BT11:CW11"/>
    <mergeCell ref="K11:AN11"/>
    <mergeCell ref="AO11:BS11"/>
  </mergeCells>
  <phoneticPr fontId="7" type="noConversion"/>
  <conditionalFormatting sqref="G19:H19 G23">
    <cfRule type="colorScale" priority="317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24:H24">
    <cfRule type="colorScale" priority="318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32 H30 H37:H39 H19 H22:H25 H44:H236">
    <cfRule type="containsText" dxfId="257" priority="307" operator="containsText" text="Completado">
      <formula>NOT(ISERROR(SEARCH("Completado",H19)))</formula>
    </cfRule>
    <cfRule type="containsText" dxfId="256" priority="308" operator="containsText" text="En Proceso">
      <formula>NOT(ISERROR(SEARCH("En Proceso",H19)))</formula>
    </cfRule>
    <cfRule type="containsText" dxfId="255" priority="309" operator="containsText" text="Sin EMpezar">
      <formula>NOT(ISERROR(SEARCH("Sin EMpezar",H19)))</formula>
    </cfRule>
    <cfRule type="containsText" dxfId="254" priority="310" operator="containsText" text="Atrasado">
      <formula>NOT(ISERROR(SEARCH("Atrasado",H19)))</formula>
    </cfRule>
  </conditionalFormatting>
  <conditionalFormatting sqref="K14:EB14 K19:EB25 K29:EB32 K37:EB39 K44:EB46 K51:EB236">
    <cfRule type="containsText" dxfId="253" priority="311" operator="containsText" text="C">
      <formula>NOT(ISERROR(SEARCH("C",K14)))</formula>
    </cfRule>
    <cfRule type="containsText" dxfId="252" priority="312" operator="containsText" text="X">
      <formula>NOT(ISERROR(SEARCH("X",K14)))</formula>
    </cfRule>
    <cfRule type="containsText" dxfId="251" priority="313" operator="containsText" text="PR">
      <formula>NOT(ISERROR(SEARCH("PR",K14)))</formula>
    </cfRule>
    <cfRule type="expression" dxfId="250" priority="314">
      <formula>AND(K$13&gt;=$E14,K$13&lt;=$F14)</formula>
    </cfRule>
    <cfRule type="expression" dxfId="249" priority="320">
      <formula>OR(K$12="SÁB",K$12="DOM")</formula>
    </cfRule>
  </conditionalFormatting>
  <conditionalFormatting sqref="G22:H22 H23">
    <cfRule type="colorScale" priority="321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14">
    <cfRule type="colorScale" priority="306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31">
    <cfRule type="containsText" dxfId="248" priority="277" operator="containsText" text="Completado">
      <formula>NOT(ISERROR(SEARCH("Completado",H31)))</formula>
    </cfRule>
    <cfRule type="containsText" dxfId="247" priority="278" operator="containsText" text="En Proceso">
      <formula>NOT(ISERROR(SEARCH("En Proceso",H31)))</formula>
    </cfRule>
    <cfRule type="containsText" dxfId="246" priority="279" operator="containsText" text="Sin EMpezar">
      <formula>NOT(ISERROR(SEARCH("Sin EMpezar",H31)))</formula>
    </cfRule>
    <cfRule type="containsText" dxfId="245" priority="280" operator="containsText" text="Atrasado">
      <formula>NOT(ISERROR(SEARCH("Atrasado",H31)))</formula>
    </cfRule>
  </conditionalFormatting>
  <conditionalFormatting sqref="H29">
    <cfRule type="containsText" dxfId="244" priority="268" operator="containsText" text="Completado">
      <formula>NOT(ISERROR(SEARCH("Completado",H29)))</formula>
    </cfRule>
    <cfRule type="containsText" dxfId="243" priority="269" operator="containsText" text="En Proceso">
      <formula>NOT(ISERROR(SEARCH("En Proceso",H29)))</formula>
    </cfRule>
    <cfRule type="containsText" dxfId="242" priority="270" operator="containsText" text="Sin EMpezar">
      <formula>NOT(ISERROR(SEARCH("Sin EMpezar",H29)))</formula>
    </cfRule>
    <cfRule type="containsText" dxfId="241" priority="271" operator="containsText" text="Atrasado">
      <formula>NOT(ISERROR(SEARCH("Atrasado",H29)))</formula>
    </cfRule>
  </conditionalFormatting>
  <conditionalFormatting sqref="H16">
    <cfRule type="containsText" dxfId="232" priority="240" operator="containsText" text="Completado">
      <formula>NOT(ISERROR(SEARCH("Completado",H16)))</formula>
    </cfRule>
    <cfRule type="containsText" dxfId="231" priority="241" operator="containsText" text="En Proceso">
      <formula>NOT(ISERROR(SEARCH("En Proceso",H16)))</formula>
    </cfRule>
    <cfRule type="containsText" dxfId="230" priority="242" operator="containsText" text="Sin EMpezar">
      <formula>NOT(ISERROR(SEARCH("Sin EMpezar",H16)))</formula>
    </cfRule>
    <cfRule type="containsText" dxfId="229" priority="243" operator="containsText" text="Atrasado">
      <formula>NOT(ISERROR(SEARCH("Atrasado",H16)))</formula>
    </cfRule>
  </conditionalFormatting>
  <conditionalFormatting sqref="K16:EB16">
    <cfRule type="containsText" dxfId="228" priority="244" operator="containsText" text="C">
      <formula>NOT(ISERROR(SEARCH("C",K16)))</formula>
    </cfRule>
    <cfRule type="containsText" dxfId="227" priority="245" operator="containsText" text="X">
      <formula>NOT(ISERROR(SEARCH("X",K16)))</formula>
    </cfRule>
    <cfRule type="containsText" dxfId="226" priority="246" operator="containsText" text="PR">
      <formula>NOT(ISERROR(SEARCH("PR",K16)))</formula>
    </cfRule>
    <cfRule type="expression" dxfId="225" priority="247">
      <formula>AND(K$13&gt;=$E16,K$13&lt;=$F16)</formula>
    </cfRule>
    <cfRule type="expression" dxfId="224" priority="248">
      <formula>OR(K$12="SÁB",K$12="DOM")</formula>
    </cfRule>
  </conditionalFormatting>
  <conditionalFormatting sqref="G16:H16">
    <cfRule type="colorScale" priority="249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5">
    <cfRule type="containsText" dxfId="223" priority="230" operator="containsText" text="Completado">
      <formula>NOT(ISERROR(SEARCH("Completado",H15)))</formula>
    </cfRule>
    <cfRule type="containsText" dxfId="222" priority="231" operator="containsText" text="En Proceso">
      <formula>NOT(ISERROR(SEARCH("En Proceso",H15)))</formula>
    </cfRule>
    <cfRule type="containsText" dxfId="221" priority="232" operator="containsText" text="Sin EMpezar">
      <formula>NOT(ISERROR(SEARCH("Sin EMpezar",H15)))</formula>
    </cfRule>
    <cfRule type="containsText" dxfId="220" priority="233" operator="containsText" text="Atrasado">
      <formula>NOT(ISERROR(SEARCH("Atrasado",H15)))</formula>
    </cfRule>
  </conditionalFormatting>
  <conditionalFormatting sqref="K15:EB15">
    <cfRule type="containsText" dxfId="219" priority="234" operator="containsText" text="C">
      <formula>NOT(ISERROR(SEARCH("C",K15)))</formula>
    </cfRule>
    <cfRule type="containsText" dxfId="218" priority="235" operator="containsText" text="X">
      <formula>NOT(ISERROR(SEARCH("X",K15)))</formula>
    </cfRule>
    <cfRule type="containsText" dxfId="217" priority="236" operator="containsText" text="PR">
      <formula>NOT(ISERROR(SEARCH("PR",K15)))</formula>
    </cfRule>
    <cfRule type="expression" dxfId="216" priority="237">
      <formula>AND(K$13&gt;=$E15,K$13&lt;=$F15)</formula>
    </cfRule>
    <cfRule type="expression" dxfId="215" priority="238">
      <formula>OR(K$12="SÁB",K$12="DOM")</formula>
    </cfRule>
  </conditionalFormatting>
  <conditionalFormatting sqref="G15:H15">
    <cfRule type="colorScale" priority="239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20">
    <cfRule type="containsText" dxfId="214" priority="220" operator="containsText" text="Completado">
      <formula>NOT(ISERROR(SEARCH("Completado",H20)))</formula>
    </cfRule>
    <cfRule type="containsText" dxfId="213" priority="221" operator="containsText" text="En Proceso">
      <formula>NOT(ISERROR(SEARCH("En Proceso",H20)))</formula>
    </cfRule>
    <cfRule type="containsText" dxfId="212" priority="222" operator="containsText" text="Sin EMpezar">
      <formula>NOT(ISERROR(SEARCH("Sin EMpezar",H20)))</formula>
    </cfRule>
    <cfRule type="containsText" dxfId="211" priority="223" operator="containsText" text="Atrasado">
      <formula>NOT(ISERROR(SEARCH("Atrasado",H20)))</formula>
    </cfRule>
  </conditionalFormatting>
  <conditionalFormatting sqref="G20:H20">
    <cfRule type="colorScale" priority="229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21">
    <cfRule type="containsText" dxfId="210" priority="210" operator="containsText" text="Completado">
      <formula>NOT(ISERROR(SEARCH("Completado",H21)))</formula>
    </cfRule>
    <cfRule type="containsText" dxfId="209" priority="211" operator="containsText" text="En Proceso">
      <formula>NOT(ISERROR(SEARCH("En Proceso",H21)))</formula>
    </cfRule>
    <cfRule type="containsText" dxfId="208" priority="212" operator="containsText" text="Sin EMpezar">
      <formula>NOT(ISERROR(SEARCH("Sin EMpezar",H21)))</formula>
    </cfRule>
    <cfRule type="containsText" dxfId="207" priority="213" operator="containsText" text="Atrasado">
      <formula>NOT(ISERROR(SEARCH("Atrasado",H21)))</formula>
    </cfRule>
  </conditionalFormatting>
  <conditionalFormatting sqref="G21:H21">
    <cfRule type="colorScale" priority="219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7">
    <cfRule type="containsText" dxfId="206" priority="200" operator="containsText" text="Completado">
      <formula>NOT(ISERROR(SEARCH("Completado",H17)))</formula>
    </cfRule>
    <cfRule type="containsText" dxfId="205" priority="201" operator="containsText" text="En Proceso">
      <formula>NOT(ISERROR(SEARCH("En Proceso",H17)))</formula>
    </cfRule>
    <cfRule type="containsText" dxfId="204" priority="202" operator="containsText" text="Sin EMpezar">
      <formula>NOT(ISERROR(SEARCH("Sin EMpezar",H17)))</formula>
    </cfRule>
    <cfRule type="containsText" dxfId="203" priority="203" operator="containsText" text="Atrasado">
      <formula>NOT(ISERROR(SEARCH("Atrasado",H17)))</formula>
    </cfRule>
  </conditionalFormatting>
  <conditionalFormatting sqref="K17:EB17">
    <cfRule type="containsText" dxfId="202" priority="204" operator="containsText" text="C">
      <formula>NOT(ISERROR(SEARCH("C",K17)))</formula>
    </cfRule>
    <cfRule type="containsText" dxfId="201" priority="205" operator="containsText" text="X">
      <formula>NOT(ISERROR(SEARCH("X",K17)))</formula>
    </cfRule>
    <cfRule type="containsText" dxfId="200" priority="206" operator="containsText" text="PR">
      <formula>NOT(ISERROR(SEARCH("PR",K17)))</formula>
    </cfRule>
    <cfRule type="expression" dxfId="199" priority="207">
      <formula>AND(K$13&gt;=$E17,K$13&lt;=$F17)</formula>
    </cfRule>
    <cfRule type="expression" dxfId="198" priority="208">
      <formula>OR(K$12="SÁB",K$12="DOM")</formula>
    </cfRule>
  </conditionalFormatting>
  <conditionalFormatting sqref="G17:H17">
    <cfRule type="colorScale" priority="209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18:H18">
    <cfRule type="colorScale" priority="198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8">
    <cfRule type="containsText" dxfId="197" priority="190" operator="containsText" text="Completado">
      <formula>NOT(ISERROR(SEARCH("Completado",H18)))</formula>
    </cfRule>
    <cfRule type="containsText" dxfId="196" priority="191" operator="containsText" text="En Proceso">
      <formula>NOT(ISERROR(SEARCH("En Proceso",H18)))</formula>
    </cfRule>
    <cfRule type="containsText" dxfId="195" priority="192" operator="containsText" text="Sin EMpezar">
      <formula>NOT(ISERROR(SEARCH("Sin EMpezar",H18)))</formula>
    </cfRule>
    <cfRule type="containsText" dxfId="194" priority="193" operator="containsText" text="Atrasado">
      <formula>NOT(ISERROR(SEARCH("Atrasado",H18)))</formula>
    </cfRule>
  </conditionalFormatting>
  <conditionalFormatting sqref="K18:EB18">
    <cfRule type="containsText" dxfId="193" priority="194" operator="containsText" text="C">
      <formula>NOT(ISERROR(SEARCH("C",K18)))</formula>
    </cfRule>
    <cfRule type="containsText" dxfId="192" priority="195" operator="containsText" text="X">
      <formula>NOT(ISERROR(SEARCH("X",K18)))</formula>
    </cfRule>
    <cfRule type="containsText" dxfId="191" priority="196" operator="containsText" text="PR">
      <formula>NOT(ISERROR(SEARCH("PR",K18)))</formula>
    </cfRule>
    <cfRule type="expression" dxfId="190" priority="197">
      <formula>AND(K$13&gt;=$E18,K$13&lt;=$F18)</formula>
    </cfRule>
    <cfRule type="expression" dxfId="189" priority="199">
      <formula>OR(K$12="SÁB",K$12="DOM")</formula>
    </cfRule>
  </conditionalFormatting>
  <conditionalFormatting sqref="K26:EB26">
    <cfRule type="containsText" dxfId="188" priority="185" operator="containsText" text="C">
      <formula>NOT(ISERROR(SEARCH("C",K26)))</formula>
    </cfRule>
    <cfRule type="containsText" dxfId="187" priority="186" operator="containsText" text="X">
      <formula>NOT(ISERROR(SEARCH("X",K26)))</formula>
    </cfRule>
    <cfRule type="containsText" dxfId="186" priority="187" operator="containsText" text="PR">
      <formula>NOT(ISERROR(SEARCH("PR",K26)))</formula>
    </cfRule>
    <cfRule type="expression" dxfId="185" priority="188">
      <formula>AND(K$13&gt;=$E26,K$13&lt;=$F26)</formula>
    </cfRule>
    <cfRule type="expression" dxfId="184" priority="189">
      <formula>OR(K$12="SÁB",K$12="DOM")</formula>
    </cfRule>
  </conditionalFormatting>
  <conditionalFormatting sqref="H26">
    <cfRule type="containsText" dxfId="183" priority="181" operator="containsText" text="Completado">
      <formula>NOT(ISERROR(SEARCH("Completado",H26)))</formula>
    </cfRule>
    <cfRule type="containsText" dxfId="182" priority="182" operator="containsText" text="En Proceso">
      <formula>NOT(ISERROR(SEARCH("En Proceso",H26)))</formula>
    </cfRule>
    <cfRule type="containsText" dxfId="181" priority="183" operator="containsText" text="Sin EMpezar">
      <formula>NOT(ISERROR(SEARCH("Sin EMpezar",H26)))</formula>
    </cfRule>
    <cfRule type="containsText" dxfId="180" priority="184" operator="containsText" text="Atrasado">
      <formula>NOT(ISERROR(SEARCH("Atrasado",H26)))</formula>
    </cfRule>
  </conditionalFormatting>
  <conditionalFormatting sqref="K27:EB27">
    <cfRule type="containsText" dxfId="179" priority="176" operator="containsText" text="C">
      <formula>NOT(ISERROR(SEARCH("C",K27)))</formula>
    </cfRule>
    <cfRule type="containsText" dxfId="178" priority="177" operator="containsText" text="X">
      <formula>NOT(ISERROR(SEARCH("X",K27)))</formula>
    </cfRule>
    <cfRule type="containsText" dxfId="177" priority="178" operator="containsText" text="PR">
      <formula>NOT(ISERROR(SEARCH("PR",K27)))</formula>
    </cfRule>
    <cfRule type="expression" dxfId="176" priority="179">
      <formula>AND(K$13&gt;=$E27,K$13&lt;=$F27)</formula>
    </cfRule>
    <cfRule type="expression" dxfId="175" priority="180">
      <formula>OR(K$12="SÁB",K$12="DOM")</formula>
    </cfRule>
  </conditionalFormatting>
  <conditionalFormatting sqref="H27">
    <cfRule type="containsText" dxfId="174" priority="172" operator="containsText" text="Completado">
      <formula>NOT(ISERROR(SEARCH("Completado",H27)))</formula>
    </cfRule>
    <cfRule type="containsText" dxfId="173" priority="173" operator="containsText" text="En Proceso">
      <formula>NOT(ISERROR(SEARCH("En Proceso",H27)))</formula>
    </cfRule>
    <cfRule type="containsText" dxfId="172" priority="174" operator="containsText" text="Sin EMpezar">
      <formula>NOT(ISERROR(SEARCH("Sin EMpezar",H27)))</formula>
    </cfRule>
    <cfRule type="containsText" dxfId="171" priority="175" operator="containsText" text="Atrasado">
      <formula>NOT(ISERROR(SEARCH("Atrasado",H27)))</formula>
    </cfRule>
  </conditionalFormatting>
  <conditionalFormatting sqref="K28:EB28">
    <cfRule type="containsText" dxfId="170" priority="167" operator="containsText" text="C">
      <formula>NOT(ISERROR(SEARCH("C",K28)))</formula>
    </cfRule>
    <cfRule type="containsText" dxfId="169" priority="168" operator="containsText" text="X">
      <formula>NOT(ISERROR(SEARCH("X",K28)))</formula>
    </cfRule>
    <cfRule type="containsText" dxfId="168" priority="169" operator="containsText" text="PR">
      <formula>NOT(ISERROR(SEARCH("PR",K28)))</formula>
    </cfRule>
    <cfRule type="expression" dxfId="167" priority="170">
      <formula>AND(K$13&gt;=$E28,K$13&lt;=$F28)</formula>
    </cfRule>
    <cfRule type="expression" dxfId="166" priority="171">
      <formula>OR(K$12="SÁB",K$12="DOM")</formula>
    </cfRule>
  </conditionalFormatting>
  <conditionalFormatting sqref="H28">
    <cfRule type="containsText" dxfId="165" priority="163" operator="containsText" text="Completado">
      <formula>NOT(ISERROR(SEARCH("Completado",H28)))</formula>
    </cfRule>
    <cfRule type="containsText" dxfId="164" priority="164" operator="containsText" text="En Proceso">
      <formula>NOT(ISERROR(SEARCH("En Proceso",H28)))</formula>
    </cfRule>
    <cfRule type="containsText" dxfId="163" priority="165" operator="containsText" text="Sin EMpezar">
      <formula>NOT(ISERROR(SEARCH("Sin EMpezar",H28)))</formula>
    </cfRule>
    <cfRule type="containsText" dxfId="162" priority="166" operator="containsText" text="Atrasado">
      <formula>NOT(ISERROR(SEARCH("Atrasado",H28)))</formula>
    </cfRule>
  </conditionalFormatting>
  <conditionalFormatting sqref="K33:EB33">
    <cfRule type="containsText" dxfId="161" priority="158" operator="containsText" text="C">
      <formula>NOT(ISERROR(SEARCH("C",K33)))</formula>
    </cfRule>
    <cfRule type="containsText" dxfId="160" priority="159" operator="containsText" text="X">
      <formula>NOT(ISERROR(SEARCH("X",K33)))</formula>
    </cfRule>
    <cfRule type="containsText" dxfId="159" priority="160" operator="containsText" text="PR">
      <formula>NOT(ISERROR(SEARCH("PR",K33)))</formula>
    </cfRule>
    <cfRule type="expression" dxfId="158" priority="161">
      <formula>AND(K$13&gt;=$E33,K$13&lt;=$F33)</formula>
    </cfRule>
    <cfRule type="expression" dxfId="157" priority="162">
      <formula>OR(K$12="SÁB",K$12="DOM")</formula>
    </cfRule>
  </conditionalFormatting>
  <conditionalFormatting sqref="H33">
    <cfRule type="containsText" dxfId="156" priority="154" operator="containsText" text="Completado">
      <formula>NOT(ISERROR(SEARCH("Completado",H33)))</formula>
    </cfRule>
    <cfRule type="containsText" dxfId="155" priority="155" operator="containsText" text="En Proceso">
      <formula>NOT(ISERROR(SEARCH("En Proceso",H33)))</formula>
    </cfRule>
    <cfRule type="containsText" dxfId="154" priority="156" operator="containsText" text="Sin EMpezar">
      <formula>NOT(ISERROR(SEARCH("Sin EMpezar",H33)))</formula>
    </cfRule>
    <cfRule type="containsText" dxfId="153" priority="157" operator="containsText" text="Atrasado">
      <formula>NOT(ISERROR(SEARCH("Atrasado",H33)))</formula>
    </cfRule>
  </conditionalFormatting>
  <conditionalFormatting sqref="K34:EB34">
    <cfRule type="containsText" dxfId="152" priority="122" operator="containsText" text="C">
      <formula>NOT(ISERROR(SEARCH("C",K34)))</formula>
    </cfRule>
    <cfRule type="containsText" dxfId="151" priority="123" operator="containsText" text="X">
      <formula>NOT(ISERROR(SEARCH("X",K34)))</formula>
    </cfRule>
    <cfRule type="containsText" dxfId="150" priority="124" operator="containsText" text="PR">
      <formula>NOT(ISERROR(SEARCH("PR",K34)))</formula>
    </cfRule>
    <cfRule type="expression" dxfId="149" priority="125">
      <formula>AND(K$13&gt;=$E34,K$13&lt;=$F34)</formula>
    </cfRule>
    <cfRule type="expression" dxfId="148" priority="126">
      <formula>OR(K$12="SÁB",K$12="DOM")</formula>
    </cfRule>
  </conditionalFormatting>
  <conditionalFormatting sqref="H34">
    <cfRule type="containsText" dxfId="147" priority="118" operator="containsText" text="Completado">
      <formula>NOT(ISERROR(SEARCH("Completado",H34)))</formula>
    </cfRule>
    <cfRule type="containsText" dxfId="146" priority="119" operator="containsText" text="En Proceso">
      <formula>NOT(ISERROR(SEARCH("En Proceso",H34)))</formula>
    </cfRule>
    <cfRule type="containsText" dxfId="145" priority="120" operator="containsText" text="Sin EMpezar">
      <formula>NOT(ISERROR(SEARCH("Sin EMpezar",H34)))</formula>
    </cfRule>
    <cfRule type="containsText" dxfId="144" priority="121" operator="containsText" text="Atrasado">
      <formula>NOT(ISERROR(SEARCH("Atrasado",H34)))</formula>
    </cfRule>
  </conditionalFormatting>
  <conditionalFormatting sqref="K35:EB35">
    <cfRule type="containsText" dxfId="143" priority="113" operator="containsText" text="C">
      <formula>NOT(ISERROR(SEARCH("C",K35)))</formula>
    </cfRule>
    <cfRule type="containsText" dxfId="142" priority="114" operator="containsText" text="X">
      <formula>NOT(ISERROR(SEARCH("X",K35)))</formula>
    </cfRule>
    <cfRule type="containsText" dxfId="141" priority="115" operator="containsText" text="PR">
      <formula>NOT(ISERROR(SEARCH("PR",K35)))</formula>
    </cfRule>
    <cfRule type="expression" dxfId="140" priority="116">
      <formula>AND(K$13&gt;=$E35,K$13&lt;=$F35)</formula>
    </cfRule>
    <cfRule type="expression" dxfId="139" priority="117">
      <formula>OR(K$12="SÁB",K$12="DOM")</formula>
    </cfRule>
  </conditionalFormatting>
  <conditionalFormatting sqref="H35">
    <cfRule type="containsText" dxfId="138" priority="109" operator="containsText" text="Completado">
      <formula>NOT(ISERROR(SEARCH("Completado",H35)))</formula>
    </cfRule>
    <cfRule type="containsText" dxfId="137" priority="110" operator="containsText" text="En Proceso">
      <formula>NOT(ISERROR(SEARCH("En Proceso",H35)))</formula>
    </cfRule>
    <cfRule type="containsText" dxfId="136" priority="111" operator="containsText" text="Sin EMpezar">
      <formula>NOT(ISERROR(SEARCH("Sin EMpezar",H35)))</formula>
    </cfRule>
    <cfRule type="containsText" dxfId="135" priority="112" operator="containsText" text="Atrasado">
      <formula>NOT(ISERROR(SEARCH("Atrasado",H35)))</formula>
    </cfRule>
  </conditionalFormatting>
  <conditionalFormatting sqref="K36:EB36">
    <cfRule type="containsText" dxfId="134" priority="131" operator="containsText" text="C">
      <formula>NOT(ISERROR(SEARCH("C",K36)))</formula>
    </cfRule>
    <cfRule type="containsText" dxfId="133" priority="132" operator="containsText" text="X">
      <formula>NOT(ISERROR(SEARCH("X",K36)))</formula>
    </cfRule>
    <cfRule type="containsText" dxfId="132" priority="133" operator="containsText" text="PR">
      <formula>NOT(ISERROR(SEARCH("PR",K36)))</formula>
    </cfRule>
    <cfRule type="expression" dxfId="131" priority="134">
      <formula>AND(K$13&gt;=$E36,K$13&lt;=$F36)</formula>
    </cfRule>
    <cfRule type="expression" dxfId="130" priority="135">
      <formula>OR(K$12="SÁB",K$12="DOM")</formula>
    </cfRule>
  </conditionalFormatting>
  <conditionalFormatting sqref="H36">
    <cfRule type="containsText" dxfId="129" priority="127" operator="containsText" text="Completado">
      <formula>NOT(ISERROR(SEARCH("Completado",H36)))</formula>
    </cfRule>
    <cfRule type="containsText" dxfId="128" priority="128" operator="containsText" text="En Proceso">
      <formula>NOT(ISERROR(SEARCH("En Proceso",H36)))</formula>
    </cfRule>
    <cfRule type="containsText" dxfId="127" priority="129" operator="containsText" text="Sin EMpezar">
      <formula>NOT(ISERROR(SEARCH("Sin EMpezar",H36)))</formula>
    </cfRule>
    <cfRule type="containsText" dxfId="126" priority="130" operator="containsText" text="Atrasado">
      <formula>NOT(ISERROR(SEARCH("Atrasado",H36)))</formula>
    </cfRule>
  </conditionalFormatting>
  <conditionalFormatting sqref="K40:EB40">
    <cfRule type="containsText" dxfId="125" priority="104" operator="containsText" text="C">
      <formula>NOT(ISERROR(SEARCH("C",K40)))</formula>
    </cfRule>
    <cfRule type="containsText" dxfId="124" priority="105" operator="containsText" text="X">
      <formula>NOT(ISERROR(SEARCH("X",K40)))</formula>
    </cfRule>
    <cfRule type="containsText" dxfId="123" priority="106" operator="containsText" text="PR">
      <formula>NOT(ISERROR(SEARCH("PR",K40)))</formula>
    </cfRule>
    <cfRule type="expression" dxfId="122" priority="107">
      <formula>AND(K$13&gt;=$E40,K$13&lt;=$F40)</formula>
    </cfRule>
    <cfRule type="expression" dxfId="121" priority="108">
      <formula>OR(K$12="SÁB",K$12="DOM")</formula>
    </cfRule>
  </conditionalFormatting>
  <conditionalFormatting sqref="H40">
    <cfRule type="containsText" dxfId="120" priority="100" operator="containsText" text="Completado">
      <formula>NOT(ISERROR(SEARCH("Completado",H40)))</formula>
    </cfRule>
    <cfRule type="containsText" dxfId="119" priority="101" operator="containsText" text="En Proceso">
      <formula>NOT(ISERROR(SEARCH("En Proceso",H40)))</formula>
    </cfRule>
    <cfRule type="containsText" dxfId="118" priority="102" operator="containsText" text="Sin EMpezar">
      <formula>NOT(ISERROR(SEARCH("Sin EMpezar",H40)))</formula>
    </cfRule>
    <cfRule type="containsText" dxfId="117" priority="103" operator="containsText" text="Atrasado">
      <formula>NOT(ISERROR(SEARCH("Atrasado",H40)))</formula>
    </cfRule>
  </conditionalFormatting>
  <conditionalFormatting sqref="K47:EB47">
    <cfRule type="containsText" dxfId="98" priority="77" operator="containsText" text="C">
      <formula>NOT(ISERROR(SEARCH("C",K47)))</formula>
    </cfRule>
    <cfRule type="containsText" dxfId="97" priority="78" operator="containsText" text="X">
      <formula>NOT(ISERROR(SEARCH("X",K47)))</formula>
    </cfRule>
    <cfRule type="containsText" dxfId="96" priority="79" operator="containsText" text="PR">
      <formula>NOT(ISERROR(SEARCH("PR",K47)))</formula>
    </cfRule>
    <cfRule type="expression" dxfId="95" priority="80">
      <formula>AND(K$13&gt;=$E47,K$13&lt;=$F47)</formula>
    </cfRule>
    <cfRule type="expression" dxfId="94" priority="81">
      <formula>OR(K$12="SÁB",K$12="DOM")</formula>
    </cfRule>
  </conditionalFormatting>
  <conditionalFormatting sqref="K41:EB41">
    <cfRule type="containsText" dxfId="53" priority="41" operator="containsText" text="C">
      <formula>NOT(ISERROR(SEARCH("C",K41)))</formula>
    </cfRule>
    <cfRule type="containsText" dxfId="52" priority="42" operator="containsText" text="X">
      <formula>NOT(ISERROR(SEARCH("X",K41)))</formula>
    </cfRule>
    <cfRule type="containsText" dxfId="51" priority="43" operator="containsText" text="PR">
      <formula>NOT(ISERROR(SEARCH("PR",K41)))</formula>
    </cfRule>
    <cfRule type="expression" dxfId="50" priority="44">
      <formula>AND(K$13&gt;=$E41,K$13&lt;=$F41)</formula>
    </cfRule>
    <cfRule type="expression" dxfId="49" priority="45">
      <formula>OR(K$12="SÁB",K$12="DOM")</formula>
    </cfRule>
  </conditionalFormatting>
  <conditionalFormatting sqref="H41">
    <cfRule type="containsText" dxfId="48" priority="37" operator="containsText" text="Completado">
      <formula>NOT(ISERROR(SEARCH("Completado",H41)))</formula>
    </cfRule>
    <cfRule type="containsText" dxfId="47" priority="38" operator="containsText" text="En Proceso">
      <formula>NOT(ISERROR(SEARCH("En Proceso",H41)))</formula>
    </cfRule>
    <cfRule type="containsText" dxfId="46" priority="39" operator="containsText" text="Sin EMpezar">
      <formula>NOT(ISERROR(SEARCH("Sin EMpezar",H41)))</formula>
    </cfRule>
    <cfRule type="containsText" dxfId="45" priority="40" operator="containsText" text="Atrasado">
      <formula>NOT(ISERROR(SEARCH("Atrasado",H41)))</formula>
    </cfRule>
  </conditionalFormatting>
  <conditionalFormatting sqref="K42:EB42">
    <cfRule type="containsText" dxfId="44" priority="32" operator="containsText" text="C">
      <formula>NOT(ISERROR(SEARCH("C",K42)))</formula>
    </cfRule>
    <cfRule type="containsText" dxfId="43" priority="33" operator="containsText" text="X">
      <formula>NOT(ISERROR(SEARCH("X",K42)))</formula>
    </cfRule>
    <cfRule type="containsText" dxfId="42" priority="34" operator="containsText" text="PR">
      <formula>NOT(ISERROR(SEARCH("PR",K42)))</formula>
    </cfRule>
    <cfRule type="expression" dxfId="41" priority="35">
      <formula>AND(K$13&gt;=$E42,K$13&lt;=$F42)</formula>
    </cfRule>
    <cfRule type="expression" dxfId="40" priority="36">
      <formula>OR(K$12="SÁB",K$12="DOM")</formula>
    </cfRule>
  </conditionalFormatting>
  <conditionalFormatting sqref="H42">
    <cfRule type="containsText" dxfId="39" priority="28" operator="containsText" text="Completado">
      <formula>NOT(ISERROR(SEARCH("Completado",H42)))</formula>
    </cfRule>
    <cfRule type="containsText" dxfId="38" priority="29" operator="containsText" text="En Proceso">
      <formula>NOT(ISERROR(SEARCH("En Proceso",H42)))</formula>
    </cfRule>
    <cfRule type="containsText" dxfId="37" priority="30" operator="containsText" text="Sin EMpezar">
      <formula>NOT(ISERROR(SEARCH("Sin EMpezar",H42)))</formula>
    </cfRule>
    <cfRule type="containsText" dxfId="36" priority="31" operator="containsText" text="Atrasado">
      <formula>NOT(ISERROR(SEARCH("Atrasado",H42)))</formula>
    </cfRule>
  </conditionalFormatting>
  <conditionalFormatting sqref="K43:EB43">
    <cfRule type="containsText" dxfId="35" priority="50" operator="containsText" text="C">
      <formula>NOT(ISERROR(SEARCH("C",K43)))</formula>
    </cfRule>
    <cfRule type="containsText" dxfId="34" priority="51" operator="containsText" text="X">
      <formula>NOT(ISERROR(SEARCH("X",K43)))</formula>
    </cfRule>
    <cfRule type="containsText" dxfId="33" priority="52" operator="containsText" text="PR">
      <formula>NOT(ISERROR(SEARCH("PR",K43)))</formula>
    </cfRule>
    <cfRule type="expression" dxfId="32" priority="53">
      <formula>AND(K$13&gt;=$E43,K$13&lt;=$F43)</formula>
    </cfRule>
    <cfRule type="expression" dxfId="31" priority="54">
      <formula>OR(K$12="SÁB",K$12="DOM")</formula>
    </cfRule>
  </conditionalFormatting>
  <conditionalFormatting sqref="H43">
    <cfRule type="containsText" dxfId="30" priority="46" operator="containsText" text="Completado">
      <formula>NOT(ISERROR(SEARCH("Completado",H43)))</formula>
    </cfRule>
    <cfRule type="containsText" dxfId="29" priority="47" operator="containsText" text="En Proceso">
      <formula>NOT(ISERROR(SEARCH("En Proceso",H43)))</formula>
    </cfRule>
    <cfRule type="containsText" dxfId="28" priority="48" operator="containsText" text="Sin EMpezar">
      <formula>NOT(ISERROR(SEARCH("Sin EMpezar",H43)))</formula>
    </cfRule>
    <cfRule type="containsText" dxfId="27" priority="49" operator="containsText" text="Atrasado">
      <formula>NOT(ISERROR(SEARCH("Atrasado",H43)))</formula>
    </cfRule>
  </conditionalFormatting>
  <conditionalFormatting sqref="K48:EB48">
    <cfRule type="containsText" dxfId="26" priority="14" operator="containsText" text="C">
      <formula>NOT(ISERROR(SEARCH("C",K48)))</formula>
    </cfRule>
    <cfRule type="containsText" dxfId="25" priority="15" operator="containsText" text="X">
      <formula>NOT(ISERROR(SEARCH("X",K48)))</formula>
    </cfRule>
    <cfRule type="containsText" dxfId="24" priority="16" operator="containsText" text="PR">
      <formula>NOT(ISERROR(SEARCH("PR",K48)))</formula>
    </cfRule>
    <cfRule type="expression" dxfId="23" priority="17">
      <formula>AND(K$13&gt;=$E48,K$13&lt;=$F48)</formula>
    </cfRule>
    <cfRule type="expression" dxfId="22" priority="18">
      <formula>OR(K$12="SÁB",K$12="DOM")</formula>
    </cfRule>
  </conditionalFormatting>
  <conditionalFormatting sqref="K49:EB49">
    <cfRule type="containsText" dxfId="17" priority="5" operator="containsText" text="C">
      <formula>NOT(ISERROR(SEARCH("C",K49)))</formula>
    </cfRule>
    <cfRule type="containsText" dxfId="16" priority="6" operator="containsText" text="X">
      <formula>NOT(ISERROR(SEARCH("X",K49)))</formula>
    </cfRule>
    <cfRule type="containsText" dxfId="15" priority="7" operator="containsText" text="PR">
      <formula>NOT(ISERROR(SEARCH("PR",K49)))</formula>
    </cfRule>
    <cfRule type="expression" dxfId="14" priority="8">
      <formula>AND(K$13&gt;=$E49,K$13&lt;=$F49)</formula>
    </cfRule>
    <cfRule type="expression" dxfId="13" priority="9">
      <formula>OR(K$12="SÁB",K$12="DOM")</formula>
    </cfRule>
  </conditionalFormatting>
  <conditionalFormatting sqref="K50:EB50">
    <cfRule type="containsText" dxfId="8" priority="23" operator="containsText" text="C">
      <formula>NOT(ISERROR(SEARCH("C",K50)))</formula>
    </cfRule>
    <cfRule type="containsText" dxfId="7" priority="24" operator="containsText" text="X">
      <formula>NOT(ISERROR(SEARCH("X",K50)))</formula>
    </cfRule>
    <cfRule type="containsText" dxfId="6" priority="25" operator="containsText" text="PR">
      <formula>NOT(ISERROR(SEARCH("PR",K50)))</formula>
    </cfRule>
    <cfRule type="expression" dxfId="5" priority="26">
      <formula>AND(K$13&gt;=$E50,K$13&lt;=$F50)</formula>
    </cfRule>
    <cfRule type="expression" dxfId="4" priority="27">
      <formula>OR(K$12="SÁB",K$12="DOM")</formula>
    </cfRule>
  </conditionalFormatting>
  <dataValidations count="2">
    <dataValidation type="list" allowBlank="1" showInputMessage="1" showErrorMessage="1" sqref="K14:EB236" xr:uid="{7A35BE75-F9D7-4793-A1EC-242FF5352F9F}">
      <formula1>"PR,X,C"</formula1>
    </dataValidation>
    <dataValidation type="list" allowBlank="1" showInputMessage="1" showErrorMessage="1" sqref="H15:H236" xr:uid="{BC5832F5-6BFE-41A4-B7CE-DB9D7971BEA4}">
      <formula1>"En Proceso,Atrasado,Completado,Sin Empezar"</formula1>
    </dataValidation>
  </dataValidations>
  <pageMargins left="0.7" right="0.7" top="0.75" bottom="0.75" header="0.3" footer="0.3"/>
  <pageSetup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TextBox1">
          <controlPr defaultSize="0" autoLine="0" linkedCell="L4" r:id="rId5">
            <anchor moveWithCells="1">
              <from>
                <xdr:col>11</xdr:col>
                <xdr:colOff>15240</xdr:colOff>
                <xdr:row>2</xdr:row>
                <xdr:rowOff>274320</xdr:rowOff>
              </from>
              <to>
                <xdr:col>14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025" r:id="rId4" name="TextBox1"/>
      </mc:Fallback>
    </mc:AlternateContent>
    <mc:AlternateContent xmlns:mc="http://schemas.openxmlformats.org/markup-compatibility/2006">
      <mc:Choice Requires="x14">
        <control shapeId="1031" r:id="rId6" name="Drop Down 7">
          <controlPr defaultSize="0" autoLine="0" autoPict="0">
            <anchor moveWithCells="1">
              <from>
                <xdr:col>11</xdr:col>
                <xdr:colOff>7620</xdr:colOff>
                <xdr:row>4</xdr:row>
                <xdr:rowOff>144780</xdr:rowOff>
              </from>
              <to>
                <xdr:col>13</xdr:col>
                <xdr:colOff>182880</xdr:colOff>
                <xdr:row>5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7" name="Drop Down 9">
          <controlPr defaultSize="0" autoLine="0" autoPict="0">
            <anchor moveWithCells="1">
              <from>
                <xdr:col>11</xdr:col>
                <xdr:colOff>0</xdr:colOff>
                <xdr:row>6</xdr:row>
                <xdr:rowOff>22860</xdr:rowOff>
              </from>
              <to>
                <xdr:col>13</xdr:col>
                <xdr:colOff>182880</xdr:colOff>
                <xdr:row>7</xdr:row>
                <xdr:rowOff>38100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alvarez salazar</dc:creator>
  <cp:lastModifiedBy>Fenix Toapanta</cp:lastModifiedBy>
  <dcterms:created xsi:type="dcterms:W3CDTF">2023-06-04T00:36:21Z</dcterms:created>
  <dcterms:modified xsi:type="dcterms:W3CDTF">2025-07-21T17:17:15Z</dcterms:modified>
</cp:coreProperties>
</file>