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0277F2BC-67AB-4FFE-8FEC-96A4F8F76B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<sst xmlns="http://schemas.openxmlformats.org/spreadsheetml/2006/main" count="104" uniqueCount="73">
  <si>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</si>
  <si>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</si>
  <si>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</si>
  <si>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</si>
  <si>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</si>
  <si>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</si>
  <si>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</si>
  <si>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</si>
  <si>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</si>
  <si>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</si>
  <si>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</si>
  <si>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</si>
  <si>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</si>
  <si>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</si>
  <si>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</si>
  <si>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</si>
  <si>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</si>
  <si>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</si>
  <si>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</si>
  <si>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</si>
  <si>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</si>
  <si>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</si>
  <si>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</si>
  <si>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</si>
  <si>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</si>
  <si>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</si>
  <si>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</si>
  <si>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</si>
  <si>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</si>
  <si>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</si>
  <si>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</si>
  <si>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</si>
  <si>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</si>
  <si>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</si>
  <si>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</si>
  <si>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</si>
  <si>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Necesidad de análisis de datos de inventario</t>
  </si>
  <si>
    <t>Interfaz poco intuitiva y difícil de usar</t>
  </si>
  <si>
    <t>Garantizar seguridad y control de acceso</t>
  </si>
  <si>
    <t>Tomar decisiones basadas en información actualizada</t>
  </si>
  <si>
    <t>Mejorar experiencia de usuario y reducir errores</t>
  </si>
  <si>
    <t>Permitir solo usuarios autorizados gestionar productos, inventario y reportes</t>
  </si>
  <si>
    <t>Almacenar información completa de productos en la base de datos</t>
  </si>
  <si>
    <t>Generar reportes detallados de estado de inventario y movimientos</t>
  </si>
  <si>
    <t>Hacer sistema más amigable y eficiente</t>
  </si>
  <si>
    <t>Cliente (Administrador)</t>
  </si>
  <si>
    <t>Configurar parámetros de reporte, generar y exportar en formatos PDF/Excel</t>
  </si>
  <si>
    <t xml:space="preserve">	Actualizar diseño, optimizar navegación, mejorar elementos visuales</t>
  </si>
  <si>
    <t>Robinson Estrella</t>
  </si>
  <si>
    <t>Mathias Tapia</t>
  </si>
  <si>
    <t>-</t>
  </si>
  <si>
    <t>Credenciales correctas: acceso al sistema. Incorrectas: mensaje "Usuario o contraseña incorrectos"</t>
  </si>
  <si>
    <t>Producto no existe: mensaje "Producto no encontrado". Cambios se reflejan inmediatamente</t>
  </si>
  <si>
    <t>Reportes precisos y actualizados. Descarga exitosa en formatos indicados</t>
  </si>
  <si>
    <t>suarios reportan mejor experiencia. Navegación fluida. Reducción de errores</t>
  </si>
  <si>
    <t>Iniciar sesión en el sistema</t>
  </si>
  <si>
    <t>Modificar y actualizar productos registrados</t>
  </si>
  <si>
    <t>Mejorar interfaz del sistema</t>
  </si>
  <si>
    <t>Generar reportes de inventario</t>
  </si>
  <si>
    <t>Ingreso al Sistema</t>
  </si>
  <si>
    <t>Administrador</t>
  </si>
  <si>
    <t>Estrella Robinson</t>
  </si>
  <si>
    <t xml:space="preserve">Creacion de interfaz de Acesso al Sistema - Generar usuarios y credenciales  - validacion de acceso al sistema </t>
  </si>
  <si>
    <t>Realizar el registro y control manual del inventario de productos</t>
  </si>
  <si>
    <t>Permitir la Gestion de productos del inventario</t>
  </si>
  <si>
    <t>generando un menu que permita al usuario agregar , eliminiar, modificar y buscar productos  según su respectivas caracteristicas</t>
  </si>
  <si>
    <t>Tapia Mathias</t>
  </si>
  <si>
    <t xml:space="preserve">buscando los productos enlistados </t>
  </si>
  <si>
    <t xml:space="preserve">gestion de productos </t>
  </si>
  <si>
    <t xml:space="preserve">alertar al usuario de que un producto esta cerca de caducar </t>
  </si>
  <si>
    <t>prioridad de despacho del producto</t>
  </si>
  <si>
    <t xml:space="preserve">indicadores de alertas con un rango de  </t>
  </si>
  <si>
    <t>control de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</si>
</sst>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3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164" fontId="16" fillId="0" borderId="26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4" fontId="16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164" fontId="16" fillId="8" borderId="2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14" fontId="2" fillId="8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3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3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3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9"/>
  <sheetViews>
    <sheetView showGridLines="0" tabSelected="1" topLeftCell="A6" zoomScale="106" zoomScaleNormal="73" workbookViewId="0">
      <selection activeCell="E7" sqref="E7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41" t="s">
        <v>15</v>
      </c>
      <c r="C6" s="42" t="s">
        <v>59</v>
      </c>
      <c r="D6" s="42" t="s">
        <v>38</v>
      </c>
      <c r="E6" s="43" t="s">
        <v>41</v>
      </c>
      <c r="F6" s="44" t="s">
        <v>60</v>
      </c>
      <c r="G6" s="42" t="s">
        <v>62</v>
      </c>
      <c r="H6" s="43" t="s">
        <v>61</v>
      </c>
      <c r="I6" s="43">
        <v>5</v>
      </c>
      <c r="J6" s="45" t="s">
        <v>50</v>
      </c>
      <c r="K6" s="43" t="s">
        <v>16</v>
      </c>
      <c r="L6" s="43" t="s">
        <v>22</v>
      </c>
      <c r="M6" s="46" t="s">
        <v>51</v>
      </c>
      <c r="N6" s="47" t="s">
        <v>50</v>
      </c>
      <c r="O6" s="46" t="s">
        <v>55</v>
      </c>
    </row>
    <row r="7" spans="2:15" ht="100.5" customHeight="1" x14ac:dyDescent="0.25">
      <c r="B7" s="34" t="s">
        <v>18</v>
      </c>
      <c r="C7" s="29" t="s">
        <v>63</v>
      </c>
      <c r="D7" s="29" t="s">
        <v>64</v>
      </c>
      <c r="E7" s="29" t="s">
        <v>42</v>
      </c>
      <c r="F7" s="35" t="s">
        <v>60</v>
      </c>
      <c r="G7" s="29" t="s">
        <v>65</v>
      </c>
      <c r="H7" s="29" t="s">
        <v>66</v>
      </c>
      <c r="I7" s="29">
        <v>12</v>
      </c>
      <c r="J7" s="30" t="s">
        <v>50</v>
      </c>
      <c r="K7" s="29" t="s">
        <v>16</v>
      </c>
      <c r="L7" s="31" t="s">
        <v>17</v>
      </c>
      <c r="M7" s="48" t="s">
        <v>67</v>
      </c>
      <c r="N7" s="36" t="s">
        <v>50</v>
      </c>
      <c r="O7" s="48" t="s">
        <v>68</v>
      </c>
    </row>
    <row r="8" spans="2:15" ht="74.25" customHeight="1" x14ac:dyDescent="0.25">
      <c r="B8" s="49" t="s">
        <v>19</v>
      </c>
      <c r="C8" s="37" t="s">
        <v>72</v>
      </c>
      <c r="D8" s="38" t="s">
        <v>70</v>
      </c>
      <c r="E8" s="38" t="s">
        <v>69</v>
      </c>
      <c r="F8" s="35" t="s">
        <v>45</v>
      </c>
      <c r="G8" s="38" t="s">
        <v>71</v>
      </c>
      <c r="H8" s="38" t="s">
        <v>48</v>
      </c>
      <c r="I8" s="31" t="s">
        <v>50</v>
      </c>
      <c r="J8" s="30" t="s">
        <v>50</v>
      </c>
      <c r="K8" s="29" t="s">
        <v>16</v>
      </c>
      <c r="L8" s="29" t="s">
        <v>17</v>
      </c>
      <c r="M8" s="29" t="s">
        <v>52</v>
      </c>
      <c r="N8" s="36" t="s">
        <v>50</v>
      </c>
      <c r="O8" s="29" t="s">
        <v>56</v>
      </c>
    </row>
    <row r="9" spans="2:15" ht="59.55" customHeight="1" x14ac:dyDescent="0.25">
      <c r="B9" s="39" t="s">
        <v>20</v>
      </c>
      <c r="C9" s="32" t="s">
        <v>36</v>
      </c>
      <c r="D9" s="32" t="s">
        <v>39</v>
      </c>
      <c r="E9" s="32" t="s">
        <v>43</v>
      </c>
      <c r="F9" s="35" t="s">
        <v>45</v>
      </c>
      <c r="G9" s="32" t="s">
        <v>46</v>
      </c>
      <c r="H9" s="32" t="s">
        <v>49</v>
      </c>
      <c r="I9" s="32" t="s">
        <v>50</v>
      </c>
      <c r="J9" s="33" t="s">
        <v>50</v>
      </c>
      <c r="K9" s="32" t="s">
        <v>23</v>
      </c>
      <c r="L9" s="32" t="s">
        <v>17</v>
      </c>
      <c r="M9" s="32" t="s">
        <v>53</v>
      </c>
      <c r="N9" s="40" t="s">
        <v>50</v>
      </c>
      <c r="O9" s="32" t="s">
        <v>58</v>
      </c>
    </row>
    <row r="10" spans="2:15" ht="59.55" customHeight="1" x14ac:dyDescent="0.25">
      <c r="B10" s="39" t="s">
        <v>21</v>
      </c>
      <c r="C10" s="32" t="s">
        <v>37</v>
      </c>
      <c r="D10" s="32" t="s">
        <v>40</v>
      </c>
      <c r="E10" s="32" t="s">
        <v>44</v>
      </c>
      <c r="F10" s="35" t="s">
        <v>45</v>
      </c>
      <c r="G10" s="32" t="s">
        <v>47</v>
      </c>
      <c r="H10" s="32" t="s">
        <v>49</v>
      </c>
      <c r="I10" s="32" t="s">
        <v>50</v>
      </c>
      <c r="J10" s="33" t="s">
        <v>50</v>
      </c>
      <c r="K10" s="32" t="s">
        <v>23</v>
      </c>
      <c r="L10" s="32" t="s">
        <v>17</v>
      </c>
      <c r="M10" s="32" t="s">
        <v>54</v>
      </c>
      <c r="N10" s="40" t="s">
        <v>50</v>
      </c>
      <c r="O10" s="32" t="s">
        <v>57</v>
      </c>
    </row>
    <row r="11" spans="2:15" ht="19.5" customHeight="1" x14ac:dyDescent="0.3">
      <c r="I11" s="1"/>
      <c r="J11" s="1"/>
      <c r="K11" s="2"/>
      <c r="L11" s="3"/>
    </row>
    <row r="12" spans="2:15" ht="19.5" customHeight="1" x14ac:dyDescent="0.3">
      <c r="I12" s="1"/>
      <c r="J12" s="1"/>
      <c r="K12" s="2"/>
      <c r="L12" s="3"/>
    </row>
    <row r="13" spans="2:15" ht="19.5" customHeight="1" x14ac:dyDescent="0.25">
      <c r="I13" s="1"/>
      <c r="J13" s="1"/>
      <c r="K13" s="8"/>
      <c r="L13" s="3"/>
    </row>
    <row r="14" spans="2:15" ht="19.5" customHeight="1" x14ac:dyDescent="0.25">
      <c r="I14" s="1"/>
      <c r="J14" s="1"/>
      <c r="K14" s="8"/>
      <c r="L14" s="3"/>
    </row>
    <row r="15" spans="2:15" ht="19.5" customHeight="1" x14ac:dyDescent="0.3">
      <c r="I15" s="1"/>
      <c r="J15" s="1"/>
      <c r="K15" s="2"/>
      <c r="L15" s="3"/>
    </row>
    <row r="16" spans="2:15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 t="s">
        <v>16</v>
      </c>
      <c r="L18" s="1" t="s">
        <v>17</v>
      </c>
      <c r="M18" s="4"/>
    </row>
    <row r="19" spans="9:13" ht="19.5" customHeight="1" x14ac:dyDescent="0.3">
      <c r="I19" s="1"/>
      <c r="J19" s="1"/>
      <c r="K19" s="2" t="s">
        <v>23</v>
      </c>
      <c r="L19" s="1" t="s">
        <v>22</v>
      </c>
      <c r="M19" s="4"/>
    </row>
    <row r="20" spans="9:13" ht="19.5" customHeight="1" x14ac:dyDescent="0.3">
      <c r="I20" s="1"/>
      <c r="J20" s="1"/>
      <c r="K20" s="2" t="s">
        <v>24</v>
      </c>
      <c r="L20" s="1" t="s">
        <v>25</v>
      </c>
      <c r="M20" s="4"/>
    </row>
    <row r="21" spans="9:13" ht="19.5" customHeight="1" x14ac:dyDescent="0.3">
      <c r="I21" s="1"/>
      <c r="J21" s="1"/>
      <c r="K21" s="2"/>
      <c r="L21" s="1" t="s">
        <v>26</v>
      </c>
      <c r="M21" s="4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5.75" customHeight="1" x14ac:dyDescent="0.3">
      <c r="I24" s="1"/>
      <c r="J24" s="1"/>
      <c r="K24" s="2"/>
      <c r="L24" s="3"/>
    </row>
    <row r="25" spans="9:13" ht="15.7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25">
      <c r="I988" s="3"/>
      <c r="J988" s="3"/>
      <c r="K988" s="7"/>
      <c r="L988" s="3"/>
    </row>
    <row r="989" spans="9:12" ht="15.75" customHeight="1" x14ac:dyDescent="0.25">
      <c r="I989" s="3"/>
      <c r="J989" s="3"/>
      <c r="K989" s="7"/>
      <c r="L989" s="3"/>
    </row>
  </sheetData>
  <mergeCells count="1">
    <mergeCell ref="B3:O3"/>
  </mergeCells>
  <phoneticPr fontId="15" type="noConversion"/>
  <dataValidations count="2">
    <dataValidation type="list" allowBlank="1" showErrorMessage="1" sqref="L6:L10" xr:uid="{00000000-0002-0000-0000-000000000000}">
      <formula1>$L$18:$L$21</formula1>
    </dataValidation>
    <dataValidation type="list" allowBlank="1" showErrorMessage="1" sqref="K6:K10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9"/>
      <c r="D4" s="9"/>
      <c r="E4" s="9"/>
      <c r="F4" s="4"/>
    </row>
    <row r="5" spans="2:16" ht="14.4" hidden="1" x14ac:dyDescent="0.3">
      <c r="C5" s="9"/>
      <c r="D5" s="9"/>
      <c r="E5" s="9"/>
      <c r="F5" s="4"/>
    </row>
    <row r="6" spans="2:16" ht="39.75" customHeight="1" x14ac:dyDescent="0.25">
      <c r="B6" s="74" t="s">
        <v>27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0"/>
    </row>
    <row r="7" spans="2:16" ht="9.75" customHeight="1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3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5">
      <c r="B9" s="27"/>
      <c r="C9" s="11" t="s">
        <v>1</v>
      </c>
      <c r="D9" s="12"/>
      <c r="E9" s="69" t="s">
        <v>28</v>
      </c>
      <c r="F9" s="70"/>
      <c r="G9" s="12"/>
      <c r="H9" s="69" t="s">
        <v>11</v>
      </c>
      <c r="I9" s="70"/>
      <c r="J9" s="13"/>
      <c r="K9" s="13"/>
      <c r="L9" s="13"/>
      <c r="M9" s="13"/>
      <c r="N9" s="13"/>
      <c r="O9" s="13"/>
      <c r="P9" s="28"/>
    </row>
    <row r="10" spans="2:16" ht="30" customHeight="1" x14ac:dyDescent="0.25">
      <c r="B10" s="27"/>
      <c r="C10" s="14" t="s">
        <v>21</v>
      </c>
      <c r="D10" s="15"/>
      <c r="E10" s="71" t="e">
        <f>VLOOKUP(C10,'Formato descripción HU'!B6:O8,5,0)</f>
        <v>#N/A</v>
      </c>
      <c r="F10" s="70"/>
      <c r="G10" s="16"/>
      <c r="H10" s="71" t="e">
        <f>VLOOKUP(C10,'Formato descripción HU'!B6:O8,11,0)</f>
        <v>#N/A</v>
      </c>
      <c r="I10" s="70"/>
      <c r="J10" s="16"/>
      <c r="K10" s="13"/>
      <c r="L10" s="13"/>
      <c r="M10" s="13"/>
      <c r="N10" s="13"/>
      <c r="O10" s="13"/>
      <c r="P10" s="28"/>
    </row>
    <row r="11" spans="2:16" ht="9.75" customHeight="1" x14ac:dyDescent="0.25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5">
      <c r="B12" s="27"/>
      <c r="C12" s="11" t="s">
        <v>29</v>
      </c>
      <c r="D12" s="15"/>
      <c r="E12" s="69" t="s">
        <v>10</v>
      </c>
      <c r="F12" s="70"/>
      <c r="G12" s="16"/>
      <c r="H12" s="69" t="s">
        <v>30</v>
      </c>
      <c r="I12" s="70"/>
      <c r="J12" s="16"/>
      <c r="K12" s="18"/>
      <c r="L12" s="18"/>
      <c r="M12" s="13"/>
      <c r="N12" s="18"/>
      <c r="O12" s="18"/>
      <c r="P12" s="28"/>
    </row>
    <row r="13" spans="2:16" ht="30" customHeight="1" x14ac:dyDescent="0.25">
      <c r="B13" s="27"/>
      <c r="C13" s="14" t="e">
        <f>VLOOKUP('Historia de Usuario'!C10,'Formato descripción HU'!B6:O8,8,0)</f>
        <v>#N/A</v>
      </c>
      <c r="D13" s="15"/>
      <c r="E13" s="71" t="e">
        <f>VLOOKUP(C10,'Formato descripción HU'!B6:O8,10,0)</f>
        <v>#N/A</v>
      </c>
      <c r="F13" s="70"/>
      <c r="G13" s="16"/>
      <c r="H13" s="71" t="e">
        <f>VLOOKUP(C10,'Formato descripción HU'!B6:O8,7,0)</f>
        <v>#N/A</v>
      </c>
      <c r="I13" s="70"/>
      <c r="J13" s="16"/>
      <c r="K13" s="18"/>
      <c r="L13" s="18"/>
      <c r="M13" s="13"/>
      <c r="N13" s="18"/>
      <c r="O13" s="18"/>
      <c r="P13" s="28"/>
    </row>
    <row r="14" spans="2:16" ht="9.75" customHeight="1" x14ac:dyDescent="0.25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5">
      <c r="B15" s="27"/>
      <c r="C15" s="52" t="s">
        <v>31</v>
      </c>
      <c r="D15" s="76" t="e">
        <f>VLOOKUP(C10,'Formato descripción HU'!B6:O8,3,0)</f>
        <v>#N/A</v>
      </c>
      <c r="E15" s="57"/>
      <c r="F15" s="13"/>
      <c r="G15" s="52" t="s">
        <v>32</v>
      </c>
      <c r="H15" s="76" t="e">
        <f>VLOOKUP(C10,'Formato descripción HU'!B6:O8,4,0)</f>
        <v>#N/A</v>
      </c>
      <c r="I15" s="56"/>
      <c r="J15" s="57"/>
      <c r="K15" s="13"/>
      <c r="L15" s="52" t="s">
        <v>33</v>
      </c>
      <c r="M15" s="55" t="e">
        <f>VLOOKUP(C10,'Formato descripción HU'!B6:O8,6,0)</f>
        <v>#N/A</v>
      </c>
      <c r="N15" s="56"/>
      <c r="O15" s="57"/>
      <c r="P15" s="28"/>
    </row>
    <row r="16" spans="2:16" ht="19.5" customHeight="1" x14ac:dyDescent="0.25">
      <c r="B16" s="27"/>
      <c r="C16" s="53"/>
      <c r="D16" s="58"/>
      <c r="E16" s="59"/>
      <c r="F16" s="13"/>
      <c r="G16" s="53"/>
      <c r="H16" s="58"/>
      <c r="I16" s="51"/>
      <c r="J16" s="59"/>
      <c r="K16" s="13"/>
      <c r="L16" s="53"/>
      <c r="M16" s="58"/>
      <c r="N16" s="51"/>
      <c r="O16" s="59"/>
      <c r="P16" s="28"/>
    </row>
    <row r="17" spans="2:16" ht="19.5" customHeight="1" x14ac:dyDescent="0.25">
      <c r="B17" s="27"/>
      <c r="C17" s="54"/>
      <c r="D17" s="60"/>
      <c r="E17" s="62"/>
      <c r="F17" s="13"/>
      <c r="G17" s="54"/>
      <c r="H17" s="60"/>
      <c r="I17" s="61"/>
      <c r="J17" s="62"/>
      <c r="K17" s="13"/>
      <c r="L17" s="54"/>
      <c r="M17" s="60"/>
      <c r="N17" s="61"/>
      <c r="O17" s="62"/>
      <c r="P17" s="28"/>
    </row>
    <row r="18" spans="2:16" ht="9.75" customHeight="1" x14ac:dyDescent="0.25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5">
      <c r="B19" s="27"/>
      <c r="C19" s="72" t="s">
        <v>34</v>
      </c>
      <c r="D19" s="57"/>
      <c r="E19" s="63" t="e">
        <f>VLOOKUP(C10,'Formato descripción HU'!B6:O8,14,0)</f>
        <v>#N/A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28"/>
    </row>
    <row r="20" spans="2:16" ht="19.5" customHeight="1" x14ac:dyDescent="0.25">
      <c r="B20" s="27"/>
      <c r="C20" s="60"/>
      <c r="D20" s="62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28"/>
    </row>
    <row r="21" spans="2:16" ht="9.75" customHeight="1" x14ac:dyDescent="0.25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5">
      <c r="B22" s="27"/>
      <c r="C22" s="73" t="s">
        <v>35</v>
      </c>
      <c r="D22" s="57"/>
      <c r="E22" s="55" t="e">
        <f>VLOOKUP(C10,'Formato descripción HU'!B6:O8,12,0)</f>
        <v>#N/A</v>
      </c>
      <c r="F22" s="56"/>
      <c r="G22" s="56"/>
      <c r="H22" s="57"/>
      <c r="I22" s="13"/>
      <c r="J22" s="73" t="s">
        <v>13</v>
      </c>
      <c r="K22" s="57"/>
      <c r="L22" s="55" t="e">
        <f>VLOOKUP(C10,'Formato descripción HU'!B6:O8,13,0)</f>
        <v>#N/A</v>
      </c>
      <c r="M22" s="56"/>
      <c r="N22" s="56"/>
      <c r="O22" s="57"/>
      <c r="P22" s="28"/>
    </row>
    <row r="23" spans="2:16" ht="19.5" customHeight="1" x14ac:dyDescent="0.25">
      <c r="B23" s="27"/>
      <c r="C23" s="58"/>
      <c r="D23" s="59"/>
      <c r="E23" s="58"/>
      <c r="F23" s="51"/>
      <c r="G23" s="51"/>
      <c r="H23" s="59"/>
      <c r="I23" s="13"/>
      <c r="J23" s="58"/>
      <c r="K23" s="59"/>
      <c r="L23" s="58"/>
      <c r="M23" s="51"/>
      <c r="N23" s="51"/>
      <c r="O23" s="59"/>
      <c r="P23" s="28"/>
    </row>
    <row r="24" spans="2:16" ht="19.5" customHeight="1" x14ac:dyDescent="0.25">
      <c r="B24" s="27"/>
      <c r="C24" s="60"/>
      <c r="D24" s="62"/>
      <c r="E24" s="60"/>
      <c r="F24" s="61"/>
      <c r="G24" s="61"/>
      <c r="H24" s="62"/>
      <c r="I24" s="13"/>
      <c r="J24" s="60"/>
      <c r="K24" s="62"/>
      <c r="L24" s="60"/>
      <c r="M24" s="61"/>
      <c r="N24" s="61"/>
      <c r="O24" s="62"/>
      <c r="P24" s="28"/>
    </row>
    <row r="25" spans="2:16" ht="9.75" customHeigh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Fenix Toapanta</cp:lastModifiedBy>
  <cp:revision/>
  <dcterms:created xsi:type="dcterms:W3CDTF">2019-10-21T15:37:14Z</dcterms:created>
  <dcterms:modified xsi:type="dcterms:W3CDTF">2025-06-04T17:34:40Z</dcterms:modified>
  <cp:category/>
  <cp:contentStatus/>
</cp:coreProperties>
</file>