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BA0DD1-FD13-4B36-8FB8-91506AA2DDC1}" xr6:coauthVersionLast="47" xr6:coauthVersionMax="47" xr10:uidLastSave="{00000000-0000-0000-0000-000000000000}"/>
  <bookViews>
    <workbookView xWindow="8590" yWindow="50" windowWidth="8860" windowHeight="7270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<sst xmlns="http://schemas.openxmlformats.org/spreadsheetml/2006/main" count="136" uniqueCount="99">
  <si>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</si>
  <si>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</si>
  <si>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</si>
  <si>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</si>
  <si>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</si>
  <si>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</si>
  <si>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</si>
  <si>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</si>
  <si>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</si>
  <si>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</si>
  <si>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</si>
  <si>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</si>
  <si>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</si>
  <si>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</si>
  <si>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</si>
  <si>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</si>
  <si>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</si>
  <si>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</si>
  <si>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</si>
  <si>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</si>
  <si>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</si>
  <si>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</si>
  <si>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</si>
  <si>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</si>
  <si>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</si>
  <si>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</si>
  <si>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</si>
  <si>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</si>
  <si>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</si>
  <si>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</si>
  <si>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</si>
  <si>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</si>
  <si>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</si>
  <si>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</si>
  <si>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</si>
  <si>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</si>
  <si>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</si>
  <si>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</si>
  <si>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</si>
  <si>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</si>
  <si>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</si>
  <si>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</si>
  <si>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</si>
  <si>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</si>
  <si>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</si>
  <si>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</si>
  <si>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</si>
  <si>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</si>
  <si>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</si>
  <si>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</si>
  <si>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</si>
  <si>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Intentar registrar productos sin categorias, Buscar proveedores por filtros, Verificar que al editar un producto se mantenga las relaciones</t>
  </si>
  <si>
    <t xml:space="preserve">Podria agregarse búsquedas rápidas con autocompletado </t>
  </si>
  <si>
    <t>Registro manual y propenso a errores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</si>
  <si>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</si>
  <si>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</si>
  <si>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</si>
  <si>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</si>
  <si>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</si>
  <si>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No existen reportes automaticos del inventario</t>
  </si>
  <si>
    <t>Para analizar datos y tomar decisiones</t>
  </si>
  <si>
    <t>1. Diseñar formatos de reportes                                     2. Exportar a un formato común                                     3. Filtrar por fechas</t>
  </si>
  <si>
    <t>Añadir mejoras graficas</t>
  </si>
  <si>
    <t>Generación de Reportes</t>
  </si>
  <si>
    <t> Dashboard y Menú Principal</t>
  </si>
  <si>
    <t>Para navegar fácilmente y ver resúmenes útiles</t>
  </si>
  <si>
    <t>1. Mejorar las interfaces existentes                                     2. Crear dashboard                                     3. Mostrar inventario y ventas</t>
  </si>
  <si>
    <t>Navegar por el menu de forma sencilla. Verificar datos en dashboard</t>
  </si>
  <si>
    <t>Permitir personalizar la vista</t>
  </si>
  <si>
    <t>Notificaciones y Auditoría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</si>
  <si>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</si>
  <si>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</si>
  <si>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</si>
  <si>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</si>
  <si>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</si>
  <si>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</si>
  <si>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>El sistema podrá registrar salidas con validaciones</t>
  </si>
  <si>
    <t>El sistema deberá generar reportes de clientes, productos y proveedores.</t>
  </si>
  <si>
    <t>El sistema podrá mejorar experiencia de usuario y reducir errores</t>
  </si>
  <si>
    <t>El sistema deberá recibir notificaciones y guardar registros de acciones</t>
  </si>
  <si>
    <t>El sistema deberá garantizar un modo de control de acceso</t>
  </si>
  <si>
    <t>El sistema deberá digitalizar y automatizar el registro de productos existentes</t>
  </si>
  <si>
    <t>Registro inicial de Inventario</t>
  </si>
  <si>
    <t>Productos ya existentes</t>
  </si>
  <si>
    <t>Intentar registrar un nuevo producto con datos no validos. Verificar que el inventario se actualice.</t>
  </si>
  <si>
    <t>Mantener un registro de los productos existentes</t>
  </si>
  <si>
    <t>Actualizacion manual del inventario</t>
  </si>
  <si>
    <t>Mantener stock preciso al ingresar nuevos productos</t>
  </si>
  <si>
    <t>El sistema deberá automatizar el ingreso de nuevas cantidades de productos ya registrados</t>
  </si>
  <si>
    <t xml:space="preserve">1. Diseñar formularios de entrada                                     2. Validacion de los principales campos                           3. Actualizar automaticamente el stock                                    </t>
  </si>
  <si>
    <t xml:space="preserve">1. Diseñar formularios de entrada                                     2. Validacion de campos                           3. Actualizar automaticamente el inventario                               </t>
  </si>
  <si>
    <t>Gestion de entradas de inventario</t>
  </si>
  <si>
    <t>Depende de REQ002 y REQ003</t>
  </si>
  <si>
    <t>Intentar registrar una entrada con campos no validas. Verificar que el stock se actualice.</t>
  </si>
  <si>
    <t>El sistema deberá unificar y estandarizar catalogos y provedores</t>
  </si>
  <si>
    <t>Optimizar procesos de inventario al automatizar catalogos y provedores</t>
  </si>
  <si>
    <t>1. Diseñar formularios CRUD para cada catalogo                2. Implementar validaciones para categorias y provedores                 3. Crear busquedas filtradas                                    4. Establecer las relaciones entre productos y categorias</t>
  </si>
  <si>
    <t>Gestion de Catálogos y proveedores</t>
  </si>
  <si>
    <t>Fenix Toapanta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</si>
</sst>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0" fillId="3" borderId="8" xfId="0" applyFill="1" applyBorder="1"/>
    <xf numFmtId="0" fontId="14" fillId="5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9" fillId="3" borderId="12" xfId="0" applyFont="1" applyFill="1" applyBorder="1" applyAlignment="1">
      <alignment horizontal="left" vertical="center" wrapText="1"/>
    </xf>
    <xf numFmtId="0" fontId="5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wrapText="1"/>
    </xf>
    <xf numFmtId="14" fontId="17" fillId="8" borderId="2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/>
    <xf numFmtId="14" fontId="2" fillId="0" borderId="2" xfId="0" applyNumberFormat="1" applyFont="1" applyBorder="1" applyAlignment="1">
      <alignment horizontal="center" vertical="center" wrapText="1"/>
    </xf>
    <xf numFmtId="14" fontId="2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/>
    <xf numFmtId="0" fontId="12" fillId="6" borderId="9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2" fillId="4" borderId="4" xfId="0" applyFont="1" applyFill="1" applyBorder="1" applyAlignment="1">
      <alignment horizontal="center" vertical="center"/>
    </xf>
    <xf numFmtId="0" fontId="11" fillId="0" borderId="6" xfId="0" applyFont="1" applyBorder="1"/>
    <xf numFmtId="0" fontId="5" fillId="5" borderId="4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23" xfId="0" applyFont="1" applyBorder="1"/>
    <xf numFmtId="0" fontId="11" fillId="0" borderId="25" xfId="0" applyFont="1" applyBorder="1"/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5" fillId="5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&#186;6_Backlog_v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sprint1"/>
      <sheetName val="burdonchart REQ1"/>
    </sheetNames>
    <sheetDataSet>
      <sheetData sheetId="0">
        <row r="4">
          <cell r="D4" t="str">
            <v xml:space="preserve">Administrador </v>
          </cell>
        </row>
        <row r="5">
          <cell r="D5" t="str">
            <v>Administrador, almacenero, vendedor</v>
          </cell>
        </row>
        <row r="6">
          <cell r="D6" t="str">
            <v>Administrador, almacenero, vendedor</v>
          </cell>
        </row>
        <row r="7">
          <cell r="D7" t="str">
            <v>Administrador, almacenero, vendedor</v>
          </cell>
        </row>
        <row r="8">
          <cell r="D8" t="str">
            <v>Administrador, almacenero, vendedor</v>
          </cell>
        </row>
        <row r="9">
          <cell r="D9" t="str">
            <v>Administrador, almacenero</v>
          </cell>
        </row>
        <row r="10">
          <cell r="D10" t="str">
            <v>Administrador, almacenero</v>
          </cell>
        </row>
        <row r="11">
          <cell r="D11" t="str">
            <v>Administrador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D5" zoomScale="66" zoomScaleNormal="85" workbookViewId="0">
      <selection activeCell="H13" sqref="H6:H13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" customWidth="1"/>
    <col min="7" max="7" width="19.5" customWidth="1"/>
    <col min="8" max="12" width="10.58203125" customWidth="1"/>
    <col min="13" max="15" width="20.58203125" customWidth="1"/>
    <col min="16" max="26" width="9.16406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3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3">
      <c r="B6" s="36" t="s">
        <v>15</v>
      </c>
      <c r="C6" s="37" t="s">
        <v>45</v>
      </c>
      <c r="D6" s="37" t="s">
        <v>80</v>
      </c>
      <c r="E6" s="38" t="s">
        <v>46</v>
      </c>
      <c r="F6" s="39" t="str">
        <f>[1]Backlog!D4</f>
        <v xml:space="preserve">Administrador </v>
      </c>
      <c r="G6" s="41" t="s">
        <v>47</v>
      </c>
      <c r="H6" s="38" t="s">
        <v>37</v>
      </c>
      <c r="I6" s="38">
        <v>5</v>
      </c>
      <c r="J6" s="42">
        <v>45835</v>
      </c>
      <c r="K6" s="38" t="s">
        <v>16</v>
      </c>
      <c r="L6" s="38" t="s">
        <v>25</v>
      </c>
      <c r="M6" s="40" t="s">
        <v>40</v>
      </c>
      <c r="N6" s="44" t="s">
        <v>49</v>
      </c>
      <c r="O6" s="43" t="s">
        <v>48</v>
      </c>
    </row>
    <row r="7" spans="2:15" ht="121.25" customHeight="1" x14ac:dyDescent="0.3">
      <c r="B7" s="31" t="s">
        <v>18</v>
      </c>
      <c r="C7" s="28" t="s">
        <v>53</v>
      </c>
      <c r="D7" s="33" t="s">
        <v>81</v>
      </c>
      <c r="E7" s="33" t="s">
        <v>85</v>
      </c>
      <c r="F7" s="32" t="str">
        <f>[1]Backlog!D5</f>
        <v>Administrador, almacenero, vendedor</v>
      </c>
      <c r="G7" s="46" t="s">
        <v>90</v>
      </c>
      <c r="H7" s="33" t="s">
        <v>37</v>
      </c>
      <c r="I7" s="28">
        <v>12</v>
      </c>
      <c r="J7" s="42">
        <v>45835</v>
      </c>
      <c r="K7" s="28" t="s">
        <v>16</v>
      </c>
      <c r="L7" s="28" t="s">
        <v>25</v>
      </c>
      <c r="M7" s="86" t="s">
        <v>84</v>
      </c>
      <c r="N7" s="87" t="s">
        <v>83</v>
      </c>
      <c r="O7" s="86" t="s">
        <v>82</v>
      </c>
    </row>
    <row r="8" spans="2:15" s="47" customFormat="1" ht="127.25" customHeight="1" x14ac:dyDescent="0.3">
      <c r="B8" s="31" t="s">
        <v>19</v>
      </c>
      <c r="C8" s="28" t="s">
        <v>50</v>
      </c>
      <c r="D8" s="28" t="s">
        <v>94</v>
      </c>
      <c r="E8" s="28" t="s">
        <v>95</v>
      </c>
      <c r="F8" s="32" t="str">
        <f>[1]Backlog!D6</f>
        <v>Administrador, almacenero, vendedor</v>
      </c>
      <c r="G8" s="45" t="s">
        <v>96</v>
      </c>
      <c r="H8" s="28" t="s">
        <v>38</v>
      </c>
      <c r="I8" s="28" t="s">
        <v>39</v>
      </c>
      <c r="J8" s="42" t="s">
        <v>39</v>
      </c>
      <c r="K8" s="28" t="s">
        <v>16</v>
      </c>
      <c r="L8" s="29" t="s">
        <v>17</v>
      </c>
      <c r="M8" s="88" t="s">
        <v>51</v>
      </c>
      <c r="N8" s="48" t="s">
        <v>52</v>
      </c>
      <c r="O8" s="88" t="s">
        <v>97</v>
      </c>
    </row>
    <row r="9" spans="2:15" s="47" customFormat="1" ht="121.25" customHeight="1" x14ac:dyDescent="0.3">
      <c r="B9" s="31" t="s">
        <v>20</v>
      </c>
      <c r="C9" s="28" t="s">
        <v>86</v>
      </c>
      <c r="D9" s="33" t="s">
        <v>88</v>
      </c>
      <c r="E9" s="33" t="s">
        <v>87</v>
      </c>
      <c r="F9" s="32" t="str">
        <f>[1]Backlog!D7</f>
        <v>Administrador, almacenero, vendedor</v>
      </c>
      <c r="G9" s="46" t="s">
        <v>89</v>
      </c>
      <c r="H9" s="33" t="s">
        <v>38</v>
      </c>
      <c r="I9" s="28" t="s">
        <v>39</v>
      </c>
      <c r="J9" s="42" t="s">
        <v>39</v>
      </c>
      <c r="K9" s="28" t="s">
        <v>16</v>
      </c>
      <c r="L9" s="28" t="s">
        <v>22</v>
      </c>
      <c r="M9" s="86" t="s">
        <v>93</v>
      </c>
      <c r="N9" s="87" t="s">
        <v>92</v>
      </c>
      <c r="O9" s="86" t="s">
        <v>91</v>
      </c>
    </row>
    <row r="10" spans="2:15" ht="94.5" customHeight="1" x14ac:dyDescent="0.3">
      <c r="B10" s="34" t="s">
        <v>21</v>
      </c>
      <c r="C10" s="30" t="s">
        <v>54</v>
      </c>
      <c r="D10" s="30" t="s">
        <v>76</v>
      </c>
      <c r="E10" s="30" t="s">
        <v>55</v>
      </c>
      <c r="F10" s="32" t="str">
        <f>[1]Backlog!D8</f>
        <v>Administrador, almacenero, vendedor</v>
      </c>
      <c r="G10" s="46" t="s">
        <v>75</v>
      </c>
      <c r="H10" s="30" t="s">
        <v>37</v>
      </c>
      <c r="I10" s="30" t="s">
        <v>39</v>
      </c>
      <c r="J10" s="42" t="s">
        <v>39</v>
      </c>
      <c r="K10" s="30" t="s">
        <v>16</v>
      </c>
      <c r="L10" s="30" t="s">
        <v>17</v>
      </c>
      <c r="M10" s="50" t="s">
        <v>56</v>
      </c>
      <c r="N10" s="49" t="s">
        <v>57</v>
      </c>
      <c r="O10" s="50" t="s">
        <v>58</v>
      </c>
    </row>
    <row r="11" spans="2:15" ht="70.25" customHeight="1" x14ac:dyDescent="0.3">
      <c r="B11" s="34" t="s">
        <v>42</v>
      </c>
      <c r="C11" s="30" t="s">
        <v>59</v>
      </c>
      <c r="D11" s="30" t="s">
        <v>77</v>
      </c>
      <c r="E11" s="30" t="s">
        <v>60</v>
      </c>
      <c r="F11" s="32" t="str">
        <f>[1]Backlog!D9</f>
        <v>Administrador, almacenero</v>
      </c>
      <c r="G11" s="46" t="s">
        <v>66</v>
      </c>
      <c r="H11" s="30" t="s">
        <v>38</v>
      </c>
      <c r="I11" s="30" t="s">
        <v>39</v>
      </c>
      <c r="J11" s="42" t="s">
        <v>39</v>
      </c>
      <c r="K11" s="30" t="s">
        <v>23</v>
      </c>
      <c r="L11" s="30" t="s">
        <v>17</v>
      </c>
      <c r="M11" s="50" t="s">
        <v>67</v>
      </c>
      <c r="N11" s="49" t="s">
        <v>62</v>
      </c>
      <c r="O11" s="50" t="s">
        <v>63</v>
      </c>
    </row>
    <row r="12" spans="2:15" ht="77" customHeight="1" x14ac:dyDescent="0.3">
      <c r="B12" s="34" t="s">
        <v>43</v>
      </c>
      <c r="C12" s="30" t="s">
        <v>36</v>
      </c>
      <c r="D12" s="30" t="s">
        <v>78</v>
      </c>
      <c r="E12" s="30" t="s">
        <v>65</v>
      </c>
      <c r="F12" s="32" t="str">
        <f>[1]Backlog!D10</f>
        <v>Administrador, almacenero</v>
      </c>
      <c r="G12" s="46" t="s">
        <v>61</v>
      </c>
      <c r="H12" s="30" t="s">
        <v>98</v>
      </c>
      <c r="I12" s="30" t="s">
        <v>39</v>
      </c>
      <c r="J12" s="42" t="s">
        <v>39</v>
      </c>
      <c r="K12" s="30" t="s">
        <v>23</v>
      </c>
      <c r="L12" s="30" t="s">
        <v>17</v>
      </c>
      <c r="M12" s="50" t="s">
        <v>41</v>
      </c>
      <c r="N12" s="49" t="s">
        <v>68</v>
      </c>
      <c r="O12" s="50" t="s">
        <v>64</v>
      </c>
    </row>
    <row r="13" spans="2:15" ht="59.4" customHeight="1" x14ac:dyDescent="0.3">
      <c r="B13" s="34" t="s">
        <v>44</v>
      </c>
      <c r="C13" s="30" t="s">
        <v>70</v>
      </c>
      <c r="D13" s="30" t="s">
        <v>79</v>
      </c>
      <c r="E13" s="30" t="s">
        <v>71</v>
      </c>
      <c r="F13" s="32" t="str">
        <f>[1]Backlog!D11</f>
        <v>Administrador</v>
      </c>
      <c r="G13" s="46" t="s">
        <v>72</v>
      </c>
      <c r="H13" s="30" t="s">
        <v>98</v>
      </c>
      <c r="I13" s="30" t="s">
        <v>39</v>
      </c>
      <c r="J13" s="42" t="s">
        <v>39</v>
      </c>
      <c r="K13" s="30" t="s">
        <v>23</v>
      </c>
      <c r="L13" s="30" t="s">
        <v>17</v>
      </c>
      <c r="M13" s="50" t="s">
        <v>73</v>
      </c>
      <c r="N13" s="49" t="s">
        <v>74</v>
      </c>
      <c r="O13" s="50" t="s">
        <v>69</v>
      </c>
    </row>
    <row r="14" spans="2:15" ht="19.5" customHeight="1" x14ac:dyDescent="0.3"/>
    <row r="15" spans="2:15" ht="19.5" customHeight="1" x14ac:dyDescent="0.35">
      <c r="I15" s="1"/>
      <c r="J15" s="1"/>
      <c r="K15" s="2"/>
      <c r="L15" s="3"/>
    </row>
    <row r="16" spans="2:15" ht="19.5" customHeight="1" x14ac:dyDescent="0.35">
      <c r="I16" s="1"/>
      <c r="J16" s="1"/>
      <c r="K16" s="2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5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5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5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5">
      <c r="I21" s="1"/>
      <c r="J21" s="1"/>
      <c r="K21" s="2"/>
      <c r="L21" s="1" t="s">
        <v>26</v>
      </c>
      <c r="M21" s="4"/>
    </row>
    <row r="22" spans="9:13" ht="19.5" customHeight="1" x14ac:dyDescent="0.35">
      <c r="I22" s="1"/>
      <c r="J22" s="1"/>
      <c r="K22" s="2"/>
      <c r="L22" s="3"/>
    </row>
    <row r="23" spans="9:13" ht="21" customHeight="1" x14ac:dyDescent="0.35">
      <c r="I23" s="1"/>
      <c r="J23" s="1"/>
      <c r="K23" s="2"/>
      <c r="L23" s="3"/>
    </row>
    <row r="25" spans="9:13" ht="15.75" customHeight="1" x14ac:dyDescent="0.35">
      <c r="I25" s="1"/>
      <c r="J25" s="1"/>
      <c r="K25" s="2"/>
      <c r="L25" s="3"/>
    </row>
    <row r="26" spans="9:13" ht="15.75" customHeight="1" x14ac:dyDescent="0.35">
      <c r="I26" s="1"/>
      <c r="J26" s="1"/>
      <c r="K26" s="2"/>
      <c r="L26" s="3"/>
    </row>
    <row r="27" spans="9:13" ht="15.75" customHeight="1" x14ac:dyDescent="0.35">
      <c r="I27" s="1"/>
      <c r="J27" s="1"/>
      <c r="K27" s="2"/>
      <c r="L27" s="3"/>
    </row>
    <row r="28" spans="9:13" ht="15.7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">
      <c r="I988" s="3"/>
      <c r="J988" s="3"/>
      <c r="K988" s="7"/>
      <c r="L988" s="3"/>
    </row>
    <row r="989" spans="9:12" ht="15.75" customHeight="1" x14ac:dyDescent="0.3">
      <c r="I989" s="3"/>
      <c r="J989" s="3"/>
      <c r="K989" s="7"/>
      <c r="L989" s="3"/>
    </row>
  </sheetData>
  <mergeCells count="1">
    <mergeCell ref="B3:O3"/>
  </mergeCells>
  <phoneticPr fontId="16" type="noConversion"/>
  <dataValidations count="2">
    <dataValidation type="list" allowBlank="1" showErrorMessage="1" sqref="L9 L6:L13" xr:uid="{00000000-0002-0000-0000-000000000000}">
      <formula1>$L$18:$L$21</formula1>
    </dataValidation>
    <dataValidation type="list" allowBlank="1" showErrorMessage="1" sqref="K9 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8203125" defaultRowHeight="15" customHeight="1" x14ac:dyDescent="0.3"/>
  <cols>
    <col min="1" max="1" width="9.1640625" customWidth="1"/>
    <col min="2" max="2" width="2.58203125" customWidth="1"/>
    <col min="3" max="15" width="10.58203125" customWidth="1"/>
    <col min="16" max="16" width="2.58203125" customWidth="1"/>
    <col min="17" max="26" width="9.16406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8"/>
      <c r="D4" s="8"/>
      <c r="E4" s="8"/>
      <c r="F4" s="4"/>
    </row>
    <row r="5" spans="2:16" ht="14.5" hidden="1" x14ac:dyDescent="0.35">
      <c r="C5" s="8"/>
      <c r="D5" s="8"/>
      <c r="E5" s="8"/>
      <c r="F5" s="4"/>
    </row>
    <row r="6" spans="2:16" ht="39.75" customHeight="1" x14ac:dyDescent="0.3">
      <c r="B6" s="81" t="s">
        <v>27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72"/>
    </row>
    <row r="7" spans="2:16" ht="9.75" customHeight="1" x14ac:dyDescent="0.3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3">
      <c r="B9" s="26"/>
      <c r="C9" s="10" t="s">
        <v>1</v>
      </c>
      <c r="D9" s="11"/>
      <c r="E9" s="71" t="s">
        <v>28</v>
      </c>
      <c r="F9" s="72"/>
      <c r="G9" s="11"/>
      <c r="H9" s="71" t="s">
        <v>11</v>
      </c>
      <c r="I9" s="72"/>
      <c r="J9" s="12"/>
      <c r="K9" s="12"/>
      <c r="L9" s="12"/>
      <c r="M9" s="12"/>
      <c r="N9" s="12"/>
      <c r="O9" s="12"/>
      <c r="P9" s="27"/>
    </row>
    <row r="10" spans="2:16" ht="30" customHeight="1" x14ac:dyDescent="0.3">
      <c r="B10" s="26"/>
      <c r="C10" s="13" t="s">
        <v>19</v>
      </c>
      <c r="D10" s="14"/>
      <c r="E10" s="73" t="str">
        <f>VLOOKUP(C10,'Formato descripción HU'!B6:O13,5,0)</f>
        <v>Administrador, almacenero, vendedor</v>
      </c>
      <c r="F10" s="72"/>
      <c r="G10" s="15"/>
      <c r="H10" s="73" t="str">
        <f>VLOOKUP(C10,'Formato descripción HU'!B6:O13,11,0)</f>
        <v>No iniciado</v>
      </c>
      <c r="I10" s="72"/>
      <c r="J10" s="15"/>
      <c r="K10" s="12"/>
      <c r="L10" s="12"/>
      <c r="M10" s="12"/>
      <c r="N10" s="12"/>
      <c r="O10" s="12"/>
      <c r="P10" s="27"/>
    </row>
    <row r="11" spans="2:16" ht="9.75" customHeight="1" x14ac:dyDescent="0.3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3">
      <c r="B12" s="26"/>
      <c r="C12" s="10" t="s">
        <v>29</v>
      </c>
      <c r="D12" s="14"/>
      <c r="E12" s="71" t="s">
        <v>10</v>
      </c>
      <c r="F12" s="72"/>
      <c r="G12" s="15"/>
      <c r="H12" s="71" t="s">
        <v>30</v>
      </c>
      <c r="I12" s="72"/>
      <c r="J12" s="15"/>
      <c r="K12" s="17"/>
      <c r="L12" s="17"/>
      <c r="M12" s="12"/>
      <c r="N12" s="17"/>
      <c r="O12" s="17"/>
      <c r="P12" s="27"/>
    </row>
    <row r="13" spans="2:16" ht="30" customHeight="1" x14ac:dyDescent="0.3">
      <c r="B13" s="26"/>
      <c r="C13" s="13" t="str">
        <f>VLOOKUP('Historia de Usuario'!C10,'Formato descripción HU'!B6:O13,8,0)</f>
        <v>-</v>
      </c>
      <c r="D13" s="14"/>
      <c r="E13" s="73" t="str">
        <f>VLOOKUP(C10,'Formato descripción HU'!B6:O13,10,0)</f>
        <v>Alta</v>
      </c>
      <c r="F13" s="72"/>
      <c r="G13" s="15"/>
      <c r="H13" s="73" t="str">
        <f>VLOOKUP(C10,'Formato descripción HU'!B6:O13,7,0)</f>
        <v>Mathias Tapia</v>
      </c>
      <c r="I13" s="72"/>
      <c r="J13" s="15"/>
      <c r="K13" s="17"/>
      <c r="L13" s="17"/>
      <c r="M13" s="12"/>
      <c r="N13" s="17"/>
      <c r="O13" s="17"/>
      <c r="P13" s="27"/>
    </row>
    <row r="14" spans="2:16" ht="9.75" customHeight="1" x14ac:dyDescent="0.3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3">
      <c r="B15" s="26"/>
      <c r="C15" s="53" t="s">
        <v>31</v>
      </c>
      <c r="D15" s="56" t="str">
        <f>VLOOKUP(C10,'Formato descripción HU'!B6:O13,3,0)</f>
        <v>El sistema deberá unificar y estandarizar catalogos y provedores</v>
      </c>
      <c r="E15" s="75"/>
      <c r="F15" s="12"/>
      <c r="G15" s="53" t="s">
        <v>32</v>
      </c>
      <c r="H15" s="56" t="str">
        <f>VLOOKUP(C10,'Formato descripción HU'!B6:O13,4,0)</f>
        <v>Optimizar procesos de inventario al automatizar catalogos y provedores</v>
      </c>
      <c r="I15" s="84"/>
      <c r="J15" s="75"/>
      <c r="K15" s="12"/>
      <c r="L15" s="53" t="s">
        <v>33</v>
      </c>
      <c r="M15" s="56" t="str">
        <f>VLOOKUP(C10,'Formato descripción HU'!B6:O13,6,0)</f>
        <v>1. Diseñar formularios CRUD para cada catalogo                2. Implementar validaciones para categorias y provedores                 3. Crear busquedas filtradas                                    4. Establecer las relaciones entre productos y categorias</v>
      </c>
      <c r="N15" s="57"/>
      <c r="O15" s="58"/>
      <c r="P15" s="27"/>
    </row>
    <row r="16" spans="2:16" ht="19.5" customHeight="1" x14ac:dyDescent="0.3">
      <c r="B16" s="26"/>
      <c r="C16" s="54"/>
      <c r="D16" s="79"/>
      <c r="E16" s="80"/>
      <c r="F16" s="12"/>
      <c r="G16" s="54"/>
      <c r="H16" s="79"/>
      <c r="I16" s="52"/>
      <c r="J16" s="80"/>
      <c r="K16" s="12"/>
      <c r="L16" s="54"/>
      <c r="M16" s="59"/>
      <c r="N16" s="60"/>
      <c r="O16" s="61"/>
      <c r="P16" s="27"/>
    </row>
    <row r="17" spans="2:16" ht="19.5" customHeight="1" x14ac:dyDescent="0.3">
      <c r="B17" s="26"/>
      <c r="C17" s="55"/>
      <c r="D17" s="76"/>
      <c r="E17" s="77"/>
      <c r="F17" s="12"/>
      <c r="G17" s="55"/>
      <c r="H17" s="76"/>
      <c r="I17" s="85"/>
      <c r="J17" s="77"/>
      <c r="K17" s="12"/>
      <c r="L17" s="55"/>
      <c r="M17" s="62"/>
      <c r="N17" s="63"/>
      <c r="O17" s="64"/>
      <c r="P17" s="27"/>
    </row>
    <row r="18" spans="2:16" ht="9.75" customHeight="1" x14ac:dyDescent="0.3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3">
      <c r="B19" s="26"/>
      <c r="C19" s="74" t="s">
        <v>34</v>
      </c>
      <c r="D19" s="75"/>
      <c r="E19" s="65" t="str">
        <f>VLOOKUP(C10,'Formato descripción HU'!B6:O13,14,0)</f>
        <v>Gestion de Catálogos y proveedores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27"/>
    </row>
    <row r="20" spans="2:16" ht="19.5" customHeight="1" x14ac:dyDescent="0.3">
      <c r="B20" s="26"/>
      <c r="C20" s="76"/>
      <c r="D20" s="77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27"/>
    </row>
    <row r="21" spans="2:16" ht="9.75" customHeight="1" x14ac:dyDescent="0.3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3">
      <c r="B22" s="26"/>
      <c r="C22" s="78" t="s">
        <v>35</v>
      </c>
      <c r="D22" s="75"/>
      <c r="E22" s="56" t="str">
        <f>VLOOKUP(C10,'Formato descripción HU'!B6:O13,12,0)</f>
        <v>Intentar registrar productos sin categorias, Buscar proveedores por filtros, Verificar que al editar un producto se mantenga las relaciones</v>
      </c>
      <c r="F22" s="57"/>
      <c r="G22" s="57"/>
      <c r="H22" s="58"/>
      <c r="I22" s="12"/>
      <c r="J22" s="78" t="s">
        <v>13</v>
      </c>
      <c r="K22" s="75"/>
      <c r="L22" s="83" t="str">
        <f>VLOOKUP(C10,'Formato descripción HU'!B6:O13,13,0)</f>
        <v xml:space="preserve">Podria agregarse búsquedas rápidas con autocompletado </v>
      </c>
      <c r="M22" s="84"/>
      <c r="N22" s="84"/>
      <c r="O22" s="75"/>
      <c r="P22" s="27"/>
    </row>
    <row r="23" spans="2:16" ht="19.5" customHeight="1" x14ac:dyDescent="0.3">
      <c r="B23" s="26"/>
      <c r="C23" s="79"/>
      <c r="D23" s="80"/>
      <c r="E23" s="59"/>
      <c r="F23" s="60"/>
      <c r="G23" s="60"/>
      <c r="H23" s="61"/>
      <c r="I23" s="12"/>
      <c r="J23" s="79"/>
      <c r="K23" s="80"/>
      <c r="L23" s="79"/>
      <c r="M23" s="52"/>
      <c r="N23" s="52"/>
      <c r="O23" s="80"/>
      <c r="P23" s="27"/>
    </row>
    <row r="24" spans="2:16" ht="19.5" customHeight="1" x14ac:dyDescent="0.3">
      <c r="B24" s="26"/>
      <c r="C24" s="76"/>
      <c r="D24" s="77"/>
      <c r="E24" s="62"/>
      <c r="F24" s="63"/>
      <c r="G24" s="63"/>
      <c r="H24" s="64"/>
      <c r="I24" s="12"/>
      <c r="J24" s="76"/>
      <c r="K24" s="77"/>
      <c r="L24" s="76"/>
      <c r="M24" s="85"/>
      <c r="N24" s="85"/>
      <c r="O24" s="77"/>
      <c r="P24" s="27"/>
    </row>
    <row r="25" spans="2:16" ht="9.75" customHeight="1" x14ac:dyDescent="0.3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jhosselyncambo@gmail.com</cp:lastModifiedBy>
  <cp:revision/>
  <dcterms:created xsi:type="dcterms:W3CDTF">2019-10-21T15:37:14Z</dcterms:created>
  <dcterms:modified xsi:type="dcterms:W3CDTF">2025-06-27T03:37:37Z</dcterms:modified>
  <cp:category/>
  <cp:contentStatus/>
</cp:coreProperties>
</file>