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8FBB830-CB6E-4DB5-AB94-69A8580C1E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<sst xmlns="http://schemas.openxmlformats.org/spreadsheetml/2006/main" count="144" uniqueCount="102">
  <si>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</si>
  <si>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</si>
  <si>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</si>
  <si>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</si>
  <si>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</si>
  <si>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</si>
  <si>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</si>
  <si>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</si>
  <si>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</si>
  <si>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</si>
  <si>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</si>
  <si>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</si>
  <si>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</si>
  <si>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</si>
  <si>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</si>
  <si>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</si>
  <si>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</si>
  <si>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</si>
  <si>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</si>
  <si>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</si>
  <si>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</si>
  <si>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</si>
  <si>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</si>
  <si>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</si>
  <si>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</si>
  <si>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</si>
  <si>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</si>
  <si>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</si>
  <si>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</si>
  <si>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</si>
  <si>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</si>
  <si>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</si>
  <si>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</si>
  <si>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</si>
  <si>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</si>
  <si>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</si>
  <si>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</si>
  <si>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Garantizar seguridad y control de acceso</t>
  </si>
  <si>
    <t>Mejorar experiencia de usuario y reducir errores</t>
  </si>
  <si>
    <t>Robinson Estrella</t>
  </si>
  <si>
    <t>Mathias Tapia</t>
  </si>
  <si>
    <t>-</t>
  </si>
  <si>
    <t>Credenciales correctas: acceso al sistema. Incorrectas: mensaje "Usuario o contraseña incorrectos"</t>
  </si>
  <si>
    <t>suarios reportan mejor experiencia. Navegación fluida. Reducción de errores</t>
  </si>
  <si>
    <t>Administrador</t>
  </si>
  <si>
    <t>Estrella Robinson</t>
  </si>
  <si>
    <t>Tapia Mathias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</si>
  <si>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</si>
  <si>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</si>
  <si>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</si>
  <si>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</si>
  <si>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</si>
  <si>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</si>
  <si>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</si>
  <si>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</si>
  <si>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</si>
  <si>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Unificar y estandarizar catalogos</t>
  </si>
  <si>
    <t>Optimizar procesos de inventario y compras</t>
  </si>
  <si>
    <t>Intentar registrar productos sin categorias, Buscar proveedores por filtros, Verificar que al editar un producto se mantenga las relaciones</t>
  </si>
  <si>
    <t>Gestion de Catálogos</t>
  </si>
  <si>
    <t xml:space="preserve">Podria agregarse búsquedas rápidas con autocompletado </t>
  </si>
  <si>
    <t>Registro manual y propenso a errores</t>
  </si>
  <si>
    <t>Digitalizar y automatizar entradas</t>
  </si>
  <si>
    <t xml:space="preserve">Mantener stock preciso y rastrear proveedores </t>
  </si>
  <si>
    <t>Fenix Toapante</t>
  </si>
  <si>
    <t>Registro y Control de Entradas de Inventario</t>
  </si>
  <si>
    <t>Salidas de los productos no se registran correctamente</t>
  </si>
  <si>
    <t>Un sistema para registrar salidas con validaciones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</si>
  <si>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</si>
  <si>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</si>
  <si>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</si>
  <si>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</si>
  <si>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No existen reportes automaticos del inventario</t>
  </si>
  <si>
    <t>Generar reportes de clientes, productos y proveedores.</t>
  </si>
  <si>
    <t>Para analizar datos y tomar decisiones</t>
  </si>
  <si>
    <t>1. Diseñar formatos de reportes                                     2. Exportar a un formato común                                     3. Filtrar por fechas</t>
  </si>
  <si>
    <t>Añadir mejoras graficas</t>
  </si>
  <si>
    <t>Generación de Reportes</t>
  </si>
  <si>
    <t> Dashboard y Menú Principal</t>
  </si>
  <si>
    <t>Para navegar fácilmente y ver resúmenes útiles</t>
  </si>
  <si>
    <t>1. Mejorar las interfaces existentes                                     2. Crear dashboard                                     3. Mostrar inventario y ventas</t>
  </si>
  <si>
    <t>Navegar por el menu de forma sencilla. Verificar datos en dashboard</t>
  </si>
  <si>
    <t>Permitir personalizar la vista</t>
  </si>
  <si>
    <t>Notificaciones y Auditoría</t>
  </si>
  <si>
    <t>Validaciones y Mejoras del Sistema</t>
  </si>
  <si>
    <t>No hay registros de actividades ni alertas importantes</t>
  </si>
  <si>
    <t>Recibir notificaciones y guardar registros de acciones</t>
  </si>
  <si>
    <t>Para rastrear cambios y mantener seguridad</t>
  </si>
  <si>
    <t>1. Implementar notificaciones                                     2. Guardar logs de actividades</t>
  </si>
  <si>
    <t>Realizar acciones y verificar notificación. Revisar logs</t>
  </si>
  <si>
    <t>Alertas por otros medios</t>
  </si>
  <si>
    <t>El sistema permite datos no validos y procesos invalidos</t>
  </si>
  <si>
    <t>Validar información para evitar errores.</t>
  </si>
  <si>
    <t>Para mantener datos limpios y consistentes</t>
  </si>
  <si>
    <t>1. Validar datos repetidos o no validos                               2. Mejorar mensajes de error</t>
  </si>
  <si>
    <t>Intentar ingresar datos duplicados o no validos. Verificar mensajes</t>
  </si>
  <si>
    <t>Validar mas campos</t>
  </si>
  <si>
    <t>Intentar agregar nuevas formas de registros</t>
  </si>
  <si>
    <t>1. Diseñar formularios CRUD para cada catalogo                2. Implementar validaciones para categorias repetidas                 3. Crear busquedas filtradas                              4. Establecer las relaciones entre productos y categorias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</si>
  <si>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</si>
  <si>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 xml:space="preserve">1. Diseñar formularios de entrada                                     2. Validacion de cantidades                           3. Actualizar automaticamente el stock                                    </t>
  </si>
  <si>
    <t>Intentar registrar una entrada con cantidades negativas o no validas. Verificar que el stock se actualice.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</si>
</sst>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3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3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8" fillId="2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left" vertical="center" wrapText="1"/>
    </xf>
    <xf numFmtId="14" fontId="15" fillId="8" borderId="2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14" fontId="1" fillId="8" borderId="3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5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A6" zoomScale="70" zoomScaleNormal="70" workbookViewId="0">
      <selection activeCell="J9" sqref="J9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64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65" t="s">
        <v>15</v>
      </c>
      <c r="C6" s="66" t="s">
        <v>50</v>
      </c>
      <c r="D6" s="66" t="s">
        <v>37</v>
      </c>
      <c r="E6" s="67" t="s">
        <v>51</v>
      </c>
      <c r="F6" s="68" t="s">
        <v>44</v>
      </c>
      <c r="G6" s="70" t="s">
        <v>52</v>
      </c>
      <c r="H6" s="67" t="s">
        <v>45</v>
      </c>
      <c r="I6" s="67">
        <v>5</v>
      </c>
      <c r="J6" s="71">
        <v>45821</v>
      </c>
      <c r="K6" s="67" t="s">
        <v>16</v>
      </c>
      <c r="L6" s="67" t="s">
        <v>25</v>
      </c>
      <c r="M6" s="69" t="s">
        <v>42</v>
      </c>
      <c r="N6" s="73" t="s">
        <v>54</v>
      </c>
      <c r="O6" s="72" t="s">
        <v>53</v>
      </c>
    </row>
    <row r="7" spans="2:15" ht="121.2" customHeight="1" x14ac:dyDescent="0.25">
      <c r="B7" s="31" t="s">
        <v>18</v>
      </c>
      <c r="C7" s="28" t="s">
        <v>61</v>
      </c>
      <c r="D7" s="34" t="s">
        <v>62</v>
      </c>
      <c r="E7" s="34" t="s">
        <v>63</v>
      </c>
      <c r="F7" s="32" t="s">
        <v>44</v>
      </c>
      <c r="G7" s="76" t="s">
        <v>100</v>
      </c>
      <c r="H7" s="34" t="s">
        <v>64</v>
      </c>
      <c r="I7" s="28">
        <v>12</v>
      </c>
      <c r="J7" s="71">
        <v>45821</v>
      </c>
      <c r="K7" s="28" t="s">
        <v>16</v>
      </c>
      <c r="L7" s="28" t="s">
        <v>22</v>
      </c>
      <c r="M7" s="28" t="s">
        <v>101</v>
      </c>
      <c r="N7" s="33" t="s">
        <v>97</v>
      </c>
      <c r="O7" s="28" t="s">
        <v>65</v>
      </c>
    </row>
    <row r="8" spans="2:15" ht="144" customHeight="1" x14ac:dyDescent="0.25">
      <c r="B8" s="31" t="s">
        <v>19</v>
      </c>
      <c r="C8" s="28" t="s">
        <v>55</v>
      </c>
      <c r="D8" s="28" t="s">
        <v>56</v>
      </c>
      <c r="E8" s="28" t="s">
        <v>57</v>
      </c>
      <c r="F8" s="32" t="s">
        <v>44</v>
      </c>
      <c r="G8" s="74" t="s">
        <v>98</v>
      </c>
      <c r="H8" s="28" t="s">
        <v>46</v>
      </c>
      <c r="I8" s="28" t="s">
        <v>41</v>
      </c>
      <c r="J8" s="71" t="s">
        <v>41</v>
      </c>
      <c r="K8" s="28" t="s">
        <v>16</v>
      </c>
      <c r="L8" s="29" t="s">
        <v>22</v>
      </c>
      <c r="M8" s="75" t="s">
        <v>58</v>
      </c>
      <c r="N8" s="33" t="s">
        <v>60</v>
      </c>
      <c r="O8" s="75" t="s">
        <v>59</v>
      </c>
    </row>
    <row r="9" spans="2:15" ht="127.2" customHeight="1" x14ac:dyDescent="0.25">
      <c r="B9" s="35" t="s">
        <v>20</v>
      </c>
      <c r="C9" s="30" t="s">
        <v>66</v>
      </c>
      <c r="D9" s="30" t="s">
        <v>67</v>
      </c>
      <c r="E9" s="30" t="s">
        <v>68</v>
      </c>
      <c r="F9" s="32" t="s">
        <v>44</v>
      </c>
      <c r="G9" s="76" t="s">
        <v>99</v>
      </c>
      <c r="H9" s="30" t="s">
        <v>39</v>
      </c>
      <c r="I9" s="30" t="s">
        <v>41</v>
      </c>
      <c r="J9" s="71" t="s">
        <v>41</v>
      </c>
      <c r="K9" s="30" t="s">
        <v>16</v>
      </c>
      <c r="L9" s="30" t="s">
        <v>17</v>
      </c>
      <c r="M9" s="30" t="s">
        <v>69</v>
      </c>
      <c r="N9" s="36" t="s">
        <v>70</v>
      </c>
      <c r="O9" s="30" t="s">
        <v>71</v>
      </c>
    </row>
    <row r="10" spans="2:15" ht="72" customHeight="1" x14ac:dyDescent="0.25">
      <c r="B10" s="35" t="s">
        <v>21</v>
      </c>
      <c r="C10" s="30" t="s">
        <v>72</v>
      </c>
      <c r="D10" s="30" t="s">
        <v>73</v>
      </c>
      <c r="E10" s="30" t="s">
        <v>74</v>
      </c>
      <c r="F10" s="32" t="s">
        <v>44</v>
      </c>
      <c r="G10" s="76" t="s">
        <v>80</v>
      </c>
      <c r="H10" s="30" t="s">
        <v>40</v>
      </c>
      <c r="I10" s="30" t="s">
        <v>41</v>
      </c>
      <c r="J10" s="71" t="s">
        <v>41</v>
      </c>
      <c r="K10" s="30" t="s">
        <v>23</v>
      </c>
      <c r="L10" s="30" t="s">
        <v>17</v>
      </c>
      <c r="M10" s="30" t="s">
        <v>81</v>
      </c>
      <c r="N10" s="36" t="s">
        <v>76</v>
      </c>
      <c r="O10" s="30" t="s">
        <v>77</v>
      </c>
    </row>
    <row r="11" spans="2:15" ht="70.2" customHeight="1" x14ac:dyDescent="0.25">
      <c r="B11" s="35" t="s">
        <v>47</v>
      </c>
      <c r="C11" s="30" t="s">
        <v>36</v>
      </c>
      <c r="D11" s="30" t="s">
        <v>38</v>
      </c>
      <c r="E11" s="30" t="s">
        <v>79</v>
      </c>
      <c r="F11" s="32" t="s">
        <v>44</v>
      </c>
      <c r="G11" s="76" t="s">
        <v>75</v>
      </c>
      <c r="H11" s="30" t="s">
        <v>64</v>
      </c>
      <c r="I11" s="30" t="s">
        <v>41</v>
      </c>
      <c r="J11" s="71" t="s">
        <v>41</v>
      </c>
      <c r="K11" s="30" t="s">
        <v>23</v>
      </c>
      <c r="L11" s="30" t="s">
        <v>17</v>
      </c>
      <c r="M11" s="30" t="s">
        <v>43</v>
      </c>
      <c r="N11" s="36" t="s">
        <v>82</v>
      </c>
      <c r="O11" s="30" t="s">
        <v>78</v>
      </c>
    </row>
    <row r="12" spans="2:15" ht="58.8" customHeight="1" x14ac:dyDescent="0.25">
      <c r="B12" s="35" t="s">
        <v>48</v>
      </c>
      <c r="C12" s="30" t="s">
        <v>85</v>
      </c>
      <c r="D12" s="30" t="s">
        <v>86</v>
      </c>
      <c r="E12" s="30" t="s">
        <v>87</v>
      </c>
      <c r="F12" s="32" t="s">
        <v>44</v>
      </c>
      <c r="G12" s="76" t="s">
        <v>88</v>
      </c>
      <c r="H12" s="30" t="s">
        <v>39</v>
      </c>
      <c r="I12" s="30" t="s">
        <v>41</v>
      </c>
      <c r="J12" s="71" t="s">
        <v>41</v>
      </c>
      <c r="K12" s="30" t="s">
        <v>23</v>
      </c>
      <c r="L12" s="30" t="s">
        <v>17</v>
      </c>
      <c r="M12" s="30" t="s">
        <v>89</v>
      </c>
      <c r="N12" s="36" t="s">
        <v>90</v>
      </c>
      <c r="O12" s="30" t="s">
        <v>83</v>
      </c>
    </row>
    <row r="13" spans="2:15" ht="59.4" customHeight="1" x14ac:dyDescent="0.25">
      <c r="B13" s="35" t="s">
        <v>49</v>
      </c>
      <c r="C13" s="30" t="s">
        <v>91</v>
      </c>
      <c r="D13" s="30" t="s">
        <v>92</v>
      </c>
      <c r="E13" s="30" t="s">
        <v>93</v>
      </c>
      <c r="F13" s="32" t="s">
        <v>44</v>
      </c>
      <c r="G13" s="76" t="s">
        <v>94</v>
      </c>
      <c r="H13" s="30" t="s">
        <v>40</v>
      </c>
      <c r="I13" s="30" t="s">
        <v>41</v>
      </c>
      <c r="J13" s="71" t="s">
        <v>41</v>
      </c>
      <c r="K13" s="30" t="s">
        <v>16</v>
      </c>
      <c r="L13" s="30" t="s">
        <v>17</v>
      </c>
      <c r="M13" s="30" t="s">
        <v>95</v>
      </c>
      <c r="N13" s="36" t="s">
        <v>96</v>
      </c>
      <c r="O13" s="30" t="s">
        <v>84</v>
      </c>
    </row>
    <row r="14" spans="2:15" ht="19.5" customHeight="1" x14ac:dyDescent="0.25"/>
    <row r="15" spans="2:15" ht="19.5" customHeight="1" x14ac:dyDescent="0.3">
      <c r="I15" s="1"/>
      <c r="J15" s="1"/>
      <c r="K15" s="2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3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3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3">
      <c r="I21" s="1"/>
      <c r="J21" s="1"/>
      <c r="K21" s="2"/>
      <c r="L21" s="1" t="s">
        <v>26</v>
      </c>
      <c r="M21" s="4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5.75" customHeight="1" x14ac:dyDescent="0.3">
      <c r="I24" s="1"/>
      <c r="J24" s="1"/>
      <c r="K24" s="2"/>
      <c r="L24" s="3"/>
    </row>
    <row r="25" spans="9:13" ht="15.7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25">
      <c r="I988" s="3"/>
      <c r="J988" s="3"/>
      <c r="K988" s="7"/>
      <c r="L988" s="3"/>
    </row>
    <row r="989" spans="9:12" ht="15.75" customHeight="1" x14ac:dyDescent="0.25">
      <c r="I989" s="3"/>
      <c r="J989" s="3"/>
      <c r="K989" s="7"/>
      <c r="L989" s="3"/>
    </row>
  </sheetData>
  <mergeCells count="1">
    <mergeCell ref="B3:O3"/>
  </mergeCells>
  <phoneticPr fontId="14" type="noConversion"/>
  <dataValidations count="2">
    <dataValidation type="list" allowBlank="1" showErrorMessage="1" sqref="L6:L13" xr:uid="{00000000-0002-0000-0000-000000000000}">
      <formula1>$L$18:$L$21</formula1>
    </dataValidation>
    <dataValidation type="list" allowBlank="1" showErrorMessage="1" sqref="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52" t="s">
        <v>27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5">
      <c r="B9" s="26"/>
      <c r="C9" s="10" t="s">
        <v>1</v>
      </c>
      <c r="D9" s="11"/>
      <c r="E9" s="55" t="s">
        <v>28</v>
      </c>
      <c r="F9" s="54"/>
      <c r="G9" s="11"/>
      <c r="H9" s="55" t="s">
        <v>11</v>
      </c>
      <c r="I9" s="54"/>
      <c r="J9" s="12"/>
      <c r="K9" s="12"/>
      <c r="L9" s="12"/>
      <c r="M9" s="12"/>
      <c r="N9" s="12"/>
      <c r="O9" s="12"/>
      <c r="P9" s="27"/>
    </row>
    <row r="10" spans="2:16" ht="30" customHeight="1" x14ac:dyDescent="0.25">
      <c r="B10" s="26"/>
      <c r="C10" s="13" t="s">
        <v>19</v>
      </c>
      <c r="D10" s="14"/>
      <c r="E10" s="56" t="str">
        <f>VLOOKUP(C10,'Formato descripción HU'!B6:O13,5,0)</f>
        <v>Administrador</v>
      </c>
      <c r="F10" s="54"/>
      <c r="G10" s="15"/>
      <c r="H10" s="56" t="str">
        <f>VLOOKUP(C10,'Formato descripción HU'!B6:O13,11,0)</f>
        <v>En proceso</v>
      </c>
      <c r="I10" s="54"/>
      <c r="J10" s="15"/>
      <c r="K10" s="12"/>
      <c r="L10" s="12"/>
      <c r="M10" s="12"/>
      <c r="N10" s="12"/>
      <c r="O10" s="12"/>
      <c r="P10" s="27"/>
    </row>
    <row r="11" spans="2:16" ht="9.75" customHeight="1" x14ac:dyDescent="0.25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5">
      <c r="B12" s="26"/>
      <c r="C12" s="10" t="s">
        <v>29</v>
      </c>
      <c r="D12" s="14"/>
      <c r="E12" s="55" t="s">
        <v>10</v>
      </c>
      <c r="F12" s="54"/>
      <c r="G12" s="15"/>
      <c r="H12" s="55" t="s">
        <v>30</v>
      </c>
      <c r="I12" s="54"/>
      <c r="J12" s="15"/>
      <c r="K12" s="17"/>
      <c r="L12" s="17"/>
      <c r="M12" s="12"/>
      <c r="N12" s="17"/>
      <c r="O12" s="17"/>
      <c r="P12" s="27"/>
    </row>
    <row r="13" spans="2:16" ht="30" customHeight="1" x14ac:dyDescent="0.25">
      <c r="B13" s="26"/>
      <c r="C13" s="13" t="str">
        <f>VLOOKUP('Historia de Usuario'!C10,'Formato descripción HU'!B6:O13,8,0)</f>
        <v>-</v>
      </c>
      <c r="D13" s="14"/>
      <c r="E13" s="56" t="str">
        <f>VLOOKUP(C10,'Formato descripción HU'!B6:O13,10,0)</f>
        <v>Alta</v>
      </c>
      <c r="F13" s="54"/>
      <c r="G13" s="15"/>
      <c r="H13" s="56" t="str">
        <f>VLOOKUP(C10,'Formato descripción HU'!B6:O13,7,0)</f>
        <v>Tapia Mathias</v>
      </c>
      <c r="I13" s="54"/>
      <c r="J13" s="15"/>
      <c r="K13" s="17"/>
      <c r="L13" s="17"/>
      <c r="M13" s="12"/>
      <c r="N13" s="17"/>
      <c r="O13" s="17"/>
      <c r="P13" s="27"/>
    </row>
    <row r="14" spans="2:16" ht="9.75" customHeight="1" x14ac:dyDescent="0.25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5">
      <c r="B15" s="26"/>
      <c r="C15" s="39" t="s">
        <v>31</v>
      </c>
      <c r="D15" s="57" t="str">
        <f>VLOOKUP(C10,'Formato descripción HU'!B6:O13,3,0)</f>
        <v>Unificar y estandarizar catalogos</v>
      </c>
      <c r="E15" s="43"/>
      <c r="F15" s="12"/>
      <c r="G15" s="39" t="s">
        <v>32</v>
      </c>
      <c r="H15" s="57" t="str">
        <f>VLOOKUP(C10,'Formato descripción HU'!B6:O13,4,0)</f>
        <v>Optimizar procesos de inventario y compras</v>
      </c>
      <c r="I15" s="50"/>
      <c r="J15" s="43"/>
      <c r="K15" s="12"/>
      <c r="L15" s="39" t="s">
        <v>33</v>
      </c>
      <c r="M15" s="57" t="str">
        <f>VLOOKUP(C10,'Formato descripción HU'!B6:O13,6,0)</f>
        <v>1. Diseñar formularios CRUD para cada catalogo                2. Implementar validaciones para categorias repetidas                 3. Crear busquedas filtradas                              4. Establecer las relaciones entre productos y categorias</v>
      </c>
      <c r="N15" s="77"/>
      <c r="O15" s="78"/>
      <c r="P15" s="27"/>
    </row>
    <row r="16" spans="2:16" ht="19.5" customHeight="1" x14ac:dyDescent="0.25">
      <c r="B16" s="26"/>
      <c r="C16" s="40"/>
      <c r="D16" s="47"/>
      <c r="E16" s="48"/>
      <c r="F16" s="12"/>
      <c r="G16" s="40"/>
      <c r="H16" s="47"/>
      <c r="I16" s="38"/>
      <c r="J16" s="48"/>
      <c r="K16" s="12"/>
      <c r="L16" s="40"/>
      <c r="M16" s="79"/>
      <c r="N16" s="80"/>
      <c r="O16" s="81"/>
      <c r="P16" s="27"/>
    </row>
    <row r="17" spans="2:16" ht="19.5" customHeight="1" x14ac:dyDescent="0.25">
      <c r="B17" s="26"/>
      <c r="C17" s="41"/>
      <c r="D17" s="44"/>
      <c r="E17" s="45"/>
      <c r="F17" s="12"/>
      <c r="G17" s="41"/>
      <c r="H17" s="44"/>
      <c r="I17" s="51"/>
      <c r="J17" s="45"/>
      <c r="K17" s="12"/>
      <c r="L17" s="41"/>
      <c r="M17" s="82"/>
      <c r="N17" s="83"/>
      <c r="O17" s="84"/>
      <c r="P17" s="27"/>
    </row>
    <row r="18" spans="2:16" ht="9.75" customHeight="1" x14ac:dyDescent="0.25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5">
      <c r="B19" s="26"/>
      <c r="C19" s="42" t="s">
        <v>34</v>
      </c>
      <c r="D19" s="43"/>
      <c r="E19" s="58" t="str">
        <f>VLOOKUP(C10,'Formato descripción HU'!B6:O13,14,0)</f>
        <v>Gestion de Catálogos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7"/>
    </row>
    <row r="20" spans="2:16" ht="19.5" customHeight="1" x14ac:dyDescent="0.25">
      <c r="B20" s="26"/>
      <c r="C20" s="44"/>
      <c r="D20" s="45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7"/>
    </row>
    <row r="21" spans="2:16" ht="9.75" customHeight="1" x14ac:dyDescent="0.25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5">
      <c r="B22" s="26"/>
      <c r="C22" s="46" t="s">
        <v>35</v>
      </c>
      <c r="D22" s="43"/>
      <c r="E22" s="57" t="str">
        <f>VLOOKUP(C10,'Formato descripción HU'!B6:O13,12,0)</f>
        <v>Intentar registrar productos sin categorias, Buscar proveedores por filtros, Verificar que al editar un producto se mantenga las relaciones</v>
      </c>
      <c r="F22" s="77"/>
      <c r="G22" s="77"/>
      <c r="H22" s="78"/>
      <c r="I22" s="12"/>
      <c r="J22" s="46" t="s">
        <v>13</v>
      </c>
      <c r="K22" s="43"/>
      <c r="L22" s="49" t="str">
        <f>VLOOKUP(C10,'Formato descripción HU'!B6:O13,13,0)</f>
        <v xml:space="preserve">Podria agregarse búsquedas rápidas con autocompletado </v>
      </c>
      <c r="M22" s="50"/>
      <c r="N22" s="50"/>
      <c r="O22" s="43"/>
      <c r="P22" s="27"/>
    </row>
    <row r="23" spans="2:16" ht="19.5" customHeight="1" x14ac:dyDescent="0.25">
      <c r="B23" s="26"/>
      <c r="C23" s="47"/>
      <c r="D23" s="48"/>
      <c r="E23" s="79"/>
      <c r="F23" s="80"/>
      <c r="G23" s="80"/>
      <c r="H23" s="81"/>
      <c r="I23" s="12"/>
      <c r="J23" s="47"/>
      <c r="K23" s="48"/>
      <c r="L23" s="47"/>
      <c r="M23" s="38"/>
      <c r="N23" s="38"/>
      <c r="O23" s="48"/>
      <c r="P23" s="27"/>
    </row>
    <row r="24" spans="2:16" ht="19.5" customHeight="1" x14ac:dyDescent="0.25">
      <c r="B24" s="26"/>
      <c r="C24" s="44"/>
      <c r="D24" s="45"/>
      <c r="E24" s="82"/>
      <c r="F24" s="83"/>
      <c r="G24" s="83"/>
      <c r="H24" s="84"/>
      <c r="I24" s="12"/>
      <c r="J24" s="44"/>
      <c r="K24" s="45"/>
      <c r="L24" s="44"/>
      <c r="M24" s="51"/>
      <c r="N24" s="51"/>
      <c r="O24" s="45"/>
      <c r="P24" s="27"/>
    </row>
    <row r="25" spans="2:16" ht="9.7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L K W m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L K i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s p a K I p H u A 4 A A A A R A A A A E w A c A E Z v c m 1 1 b G F z L 1 N l Y 3 R p b 2 4 x L m 0 g o h g A K K A U A A A A A A A A A A A A A A A A A A A A A A A A A A A A K 0 5 N L s n M z 1 M I h t C G 1 g B Q S w E C L Q A U A A I A C A C y o s p a b l J P e q U A A A D 2 A A A A E g A A A A A A A A A A A A A A A A A A A A A A Q 2 9 u Z m l n L 1 B h Y 2 t h Z 2 U u e G 1 s U E s B A i 0 A F A A C A A g A s q L K W g / K 6 a u k A A A A 6 Q A A A B M A A A A A A A A A A A A A A A A A 8 Q A A A F t D b 2 5 0 Z W 5 0 X 1 R 5 c G V z X S 5 4 b W x Q S w E C L Q A U A A I A C A C y o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l L J B O F w U U O R 6 a M w z J t 2 0 Q A A A A A C A A A A A A A Q Z g A A A A E A A C A A A A A 5 A Z Z n I J A T y 4 I 0 s m l g J Q 5 E m 4 H P o n U w f E 7 1 f 1 T I 0 8 g a h g A A A A A O g A A A A A I A A C A A A A B D t X I u J M Y C o + h 7 y T 6 9 i f g L k o 5 j j Z M 4 8 J W D U 4 W 1 p 1 I 5 k l A A A A C J O p s 6 L P G z 5 5 0 T V K s 7 4 + F E t v C E b 3 u u i Q I m + E k Q P 7 n 0 l m j A j d r K c l A e v b 2 0 l X s v J b J I l B K n s A d W W l V B S X V e W t g 4 X I m Z p I X k h 5 J l h t g e X l n K I U A A A A C / a 2 k 0 Q c 8 x K P f j 6 p Z m h v q R W M 0 g a d r C A v 2 K F v B v x P K O + d C i A u J a K 6 o u 7 Y Y W t A S N p M c 8 J a 0 M H P 2 X b Q W T R 0 U G h A v S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2025-06-11T04:26:24Z</dcterms:modified>
  <cp:category/>
  <cp:contentStatus/>
</cp:coreProperties>
</file>